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gráficos!$A$7:$A$375</f>
              <numCache>
                <formatCode>General</formatCode>
                <ptCount val="3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</numCache>
            </numRef>
          </xVal>
          <yVal>
            <numRef>
              <f>gráficos!$B$7:$B$375</f>
              <numCache>
                <formatCode>General</formatCode>
                <ptCount val="3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0.5809</v>
      </c>
      <c r="E2" t="n">
        <v>172.15</v>
      </c>
      <c r="F2" t="n">
        <v>121.06</v>
      </c>
      <c r="G2" t="n">
        <v>5.82</v>
      </c>
      <c r="H2" t="n">
        <v>0.09</v>
      </c>
      <c r="I2" t="n">
        <v>1249</v>
      </c>
      <c r="J2" t="n">
        <v>194.77</v>
      </c>
      <c r="K2" t="n">
        <v>54.38</v>
      </c>
      <c r="L2" t="n">
        <v>1</v>
      </c>
      <c r="M2" t="n">
        <v>1247</v>
      </c>
      <c r="N2" t="n">
        <v>39.4</v>
      </c>
      <c r="O2" t="n">
        <v>24256.19</v>
      </c>
      <c r="P2" t="n">
        <v>1690.9</v>
      </c>
      <c r="Q2" t="n">
        <v>1214.46</v>
      </c>
      <c r="R2" t="n">
        <v>2286.53</v>
      </c>
      <c r="S2" t="n">
        <v>90.51000000000001</v>
      </c>
      <c r="T2" t="n">
        <v>1080728.42</v>
      </c>
      <c r="U2" t="n">
        <v>0.04</v>
      </c>
      <c r="V2" t="n">
        <v>0.37</v>
      </c>
      <c r="W2" t="n">
        <v>6.1</v>
      </c>
      <c r="X2" t="n">
        <v>63.84</v>
      </c>
      <c r="Y2" t="n">
        <v>0.5</v>
      </c>
      <c r="Z2" t="n">
        <v>10</v>
      </c>
      <c r="AA2" t="n">
        <v>3040.359290297996</v>
      </c>
      <c r="AB2" t="n">
        <v>4159.953712171339</v>
      </c>
      <c r="AC2" t="n">
        <v>3762.933568413254</v>
      </c>
      <c r="AD2" t="n">
        <v>3040359.290297996</v>
      </c>
      <c r="AE2" t="n">
        <v>4159953.712171339</v>
      </c>
      <c r="AF2" t="n">
        <v>1.188890833833126e-06</v>
      </c>
      <c r="AG2" t="n">
        <v>36</v>
      </c>
      <c r="AH2" t="n">
        <v>3762933.568413254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1.0822</v>
      </c>
      <c r="E3" t="n">
        <v>92.41</v>
      </c>
      <c r="F3" t="n">
        <v>75.11</v>
      </c>
      <c r="G3" t="n">
        <v>11.86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1044.19</v>
      </c>
      <c r="Q3" t="n">
        <v>1214.12</v>
      </c>
      <c r="R3" t="n">
        <v>720.21</v>
      </c>
      <c r="S3" t="n">
        <v>90.51000000000001</v>
      </c>
      <c r="T3" t="n">
        <v>301910.79</v>
      </c>
      <c r="U3" t="n">
        <v>0.13</v>
      </c>
      <c r="V3" t="n">
        <v>0.6</v>
      </c>
      <c r="W3" t="n">
        <v>4.65</v>
      </c>
      <c r="X3" t="n">
        <v>17.91</v>
      </c>
      <c r="Y3" t="n">
        <v>0.5</v>
      </c>
      <c r="Z3" t="n">
        <v>10</v>
      </c>
      <c r="AA3" t="n">
        <v>1064.515439295886</v>
      </c>
      <c r="AB3" t="n">
        <v>1456.516987151324</v>
      </c>
      <c r="AC3" t="n">
        <v>1317.509050132031</v>
      </c>
      <c r="AD3" t="n">
        <v>1064515.439295886</v>
      </c>
      <c r="AE3" t="n">
        <v>1456516.987151324</v>
      </c>
      <c r="AF3" t="n">
        <v>2.214869444610448e-06</v>
      </c>
      <c r="AG3" t="n">
        <v>20</v>
      </c>
      <c r="AH3" t="n">
        <v>1317509.050132031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1.2651</v>
      </c>
      <c r="E4" t="n">
        <v>79.05</v>
      </c>
      <c r="F4" t="n">
        <v>67.7</v>
      </c>
      <c r="G4" t="n">
        <v>17.89</v>
      </c>
      <c r="H4" t="n">
        <v>0.27</v>
      </c>
      <c r="I4" t="n">
        <v>227</v>
      </c>
      <c r="J4" t="n">
        <v>197.88</v>
      </c>
      <c r="K4" t="n">
        <v>54.38</v>
      </c>
      <c r="L4" t="n">
        <v>3</v>
      </c>
      <c r="M4" t="n">
        <v>225</v>
      </c>
      <c r="N4" t="n">
        <v>40.5</v>
      </c>
      <c r="O4" t="n">
        <v>24639</v>
      </c>
      <c r="P4" t="n">
        <v>937.13</v>
      </c>
      <c r="Q4" t="n">
        <v>1214.05</v>
      </c>
      <c r="R4" t="n">
        <v>469.92</v>
      </c>
      <c r="S4" t="n">
        <v>90.51000000000001</v>
      </c>
      <c r="T4" t="n">
        <v>177532.04</v>
      </c>
      <c r="U4" t="n">
        <v>0.19</v>
      </c>
      <c r="V4" t="n">
        <v>0.66</v>
      </c>
      <c r="W4" t="n">
        <v>4.37</v>
      </c>
      <c r="X4" t="n">
        <v>10.5</v>
      </c>
      <c r="Y4" t="n">
        <v>0.5</v>
      </c>
      <c r="Z4" t="n">
        <v>10</v>
      </c>
      <c r="AA4" t="n">
        <v>829.1595843085328</v>
      </c>
      <c r="AB4" t="n">
        <v>1134.492723190112</v>
      </c>
      <c r="AC4" t="n">
        <v>1026.218329959385</v>
      </c>
      <c r="AD4" t="n">
        <v>829159.5843085328</v>
      </c>
      <c r="AE4" t="n">
        <v>1134492.723190112</v>
      </c>
      <c r="AF4" t="n">
        <v>2.589199163164551e-06</v>
      </c>
      <c r="AG4" t="n">
        <v>17</v>
      </c>
      <c r="AH4" t="n">
        <v>1026218.329959385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1.3614</v>
      </c>
      <c r="E5" t="n">
        <v>73.45999999999999</v>
      </c>
      <c r="F5" t="n">
        <v>64.64</v>
      </c>
      <c r="G5" t="n">
        <v>23.94</v>
      </c>
      <c r="H5" t="n">
        <v>0.36</v>
      </c>
      <c r="I5" t="n">
        <v>162</v>
      </c>
      <c r="J5" t="n">
        <v>199.44</v>
      </c>
      <c r="K5" t="n">
        <v>54.38</v>
      </c>
      <c r="L5" t="n">
        <v>4</v>
      </c>
      <c r="M5" t="n">
        <v>160</v>
      </c>
      <c r="N5" t="n">
        <v>41.06</v>
      </c>
      <c r="O5" t="n">
        <v>24831.54</v>
      </c>
      <c r="P5" t="n">
        <v>891.37</v>
      </c>
      <c r="Q5" t="n">
        <v>1213.94</v>
      </c>
      <c r="R5" t="n">
        <v>365.81</v>
      </c>
      <c r="S5" t="n">
        <v>90.51000000000001</v>
      </c>
      <c r="T5" t="n">
        <v>125799.14</v>
      </c>
      <c r="U5" t="n">
        <v>0.25</v>
      </c>
      <c r="V5" t="n">
        <v>0.6899999999999999</v>
      </c>
      <c r="W5" t="n">
        <v>4.27</v>
      </c>
      <c r="X5" t="n">
        <v>7.44</v>
      </c>
      <c r="Y5" t="n">
        <v>0.5</v>
      </c>
      <c r="Z5" t="n">
        <v>10</v>
      </c>
      <c r="AA5" t="n">
        <v>739.956293587972</v>
      </c>
      <c r="AB5" t="n">
        <v>1012.440845454799</v>
      </c>
      <c r="AC5" t="n">
        <v>915.8149121342435</v>
      </c>
      <c r="AD5" t="n">
        <v>739956.2935879721</v>
      </c>
      <c r="AE5" t="n">
        <v>1012440.845454799</v>
      </c>
      <c r="AF5" t="n">
        <v>2.786290206886586e-06</v>
      </c>
      <c r="AG5" t="n">
        <v>16</v>
      </c>
      <c r="AH5" t="n">
        <v>915814.9121342435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1.4204</v>
      </c>
      <c r="E6" t="n">
        <v>70.40000000000001</v>
      </c>
      <c r="F6" t="n">
        <v>62.98</v>
      </c>
      <c r="G6" t="n">
        <v>29.99</v>
      </c>
      <c r="H6" t="n">
        <v>0.44</v>
      </c>
      <c r="I6" t="n">
        <v>126</v>
      </c>
      <c r="J6" t="n">
        <v>201.01</v>
      </c>
      <c r="K6" t="n">
        <v>54.38</v>
      </c>
      <c r="L6" t="n">
        <v>5</v>
      </c>
      <c r="M6" t="n">
        <v>124</v>
      </c>
      <c r="N6" t="n">
        <v>41.63</v>
      </c>
      <c r="O6" t="n">
        <v>25024.84</v>
      </c>
      <c r="P6" t="n">
        <v>865.14</v>
      </c>
      <c r="Q6" t="n">
        <v>1213.93</v>
      </c>
      <c r="R6" t="n">
        <v>309.22</v>
      </c>
      <c r="S6" t="n">
        <v>90.51000000000001</v>
      </c>
      <c r="T6" t="n">
        <v>97688.13</v>
      </c>
      <c r="U6" t="n">
        <v>0.29</v>
      </c>
      <c r="V6" t="n">
        <v>0.71</v>
      </c>
      <c r="W6" t="n">
        <v>4.23</v>
      </c>
      <c r="X6" t="n">
        <v>5.79</v>
      </c>
      <c r="Y6" t="n">
        <v>0.5</v>
      </c>
      <c r="Z6" t="n">
        <v>10</v>
      </c>
      <c r="AA6" t="n">
        <v>689.4576091727988</v>
      </c>
      <c r="AB6" t="n">
        <v>943.3463175932362</v>
      </c>
      <c r="AC6" t="n">
        <v>853.3146690370091</v>
      </c>
      <c r="AD6" t="n">
        <v>689457.6091727988</v>
      </c>
      <c r="AE6" t="n">
        <v>943346.3175932362</v>
      </c>
      <c r="AF6" t="n">
        <v>2.907041729000813e-06</v>
      </c>
      <c r="AG6" t="n">
        <v>15</v>
      </c>
      <c r="AH6" t="n">
        <v>853314.6690370091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1.462</v>
      </c>
      <c r="E7" t="n">
        <v>68.40000000000001</v>
      </c>
      <c r="F7" t="n">
        <v>61.88</v>
      </c>
      <c r="G7" t="n">
        <v>36.05</v>
      </c>
      <c r="H7" t="n">
        <v>0.53</v>
      </c>
      <c r="I7" t="n">
        <v>103</v>
      </c>
      <c r="J7" t="n">
        <v>202.58</v>
      </c>
      <c r="K7" t="n">
        <v>54.38</v>
      </c>
      <c r="L7" t="n">
        <v>6</v>
      </c>
      <c r="M7" t="n">
        <v>101</v>
      </c>
      <c r="N7" t="n">
        <v>42.2</v>
      </c>
      <c r="O7" t="n">
        <v>25218.93</v>
      </c>
      <c r="P7" t="n">
        <v>847.03</v>
      </c>
      <c r="Q7" t="n">
        <v>1213.93</v>
      </c>
      <c r="R7" t="n">
        <v>272.18</v>
      </c>
      <c r="S7" t="n">
        <v>90.51000000000001</v>
      </c>
      <c r="T7" t="n">
        <v>79281.69</v>
      </c>
      <c r="U7" t="n">
        <v>0.33</v>
      </c>
      <c r="V7" t="n">
        <v>0.73</v>
      </c>
      <c r="W7" t="n">
        <v>4.18</v>
      </c>
      <c r="X7" t="n">
        <v>4.68</v>
      </c>
      <c r="Y7" t="n">
        <v>0.5</v>
      </c>
      <c r="Z7" t="n">
        <v>10</v>
      </c>
      <c r="AA7" t="n">
        <v>661.0930717636755</v>
      </c>
      <c r="AB7" t="n">
        <v>904.5367061549996</v>
      </c>
      <c r="AC7" t="n">
        <v>818.208992444806</v>
      </c>
      <c r="AD7" t="n">
        <v>661093.0717636755</v>
      </c>
      <c r="AE7" t="n">
        <v>904536.7061549996</v>
      </c>
      <c r="AF7" t="n">
        <v>2.992181785271183e-06</v>
      </c>
      <c r="AG7" t="n">
        <v>15</v>
      </c>
      <c r="AH7" t="n">
        <v>818208.9924448059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1.4905</v>
      </c>
      <c r="E8" t="n">
        <v>67.09</v>
      </c>
      <c r="F8" t="n">
        <v>61.19</v>
      </c>
      <c r="G8" t="n">
        <v>42.2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834.86</v>
      </c>
      <c r="Q8" t="n">
        <v>1213.92</v>
      </c>
      <c r="R8" t="n">
        <v>248.4</v>
      </c>
      <c r="S8" t="n">
        <v>90.51000000000001</v>
      </c>
      <c r="T8" t="n">
        <v>67469.39999999999</v>
      </c>
      <c r="U8" t="n">
        <v>0.36</v>
      </c>
      <c r="V8" t="n">
        <v>0.73</v>
      </c>
      <c r="W8" t="n">
        <v>4.17</v>
      </c>
      <c r="X8" t="n">
        <v>4</v>
      </c>
      <c r="Y8" t="n">
        <v>0.5</v>
      </c>
      <c r="Z8" t="n">
        <v>10</v>
      </c>
      <c r="AA8" t="n">
        <v>635.9076691797168</v>
      </c>
      <c r="AB8" t="n">
        <v>870.0769272380825</v>
      </c>
      <c r="AC8" t="n">
        <v>787.0380064631163</v>
      </c>
      <c r="AD8" t="n">
        <v>635907.6691797167</v>
      </c>
      <c r="AE8" t="n">
        <v>870076.9272380825</v>
      </c>
      <c r="AF8" t="n">
        <v>3.050510910360259e-06</v>
      </c>
      <c r="AG8" t="n">
        <v>14</v>
      </c>
      <c r="AH8" t="n">
        <v>787038.0064631163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1.5152</v>
      </c>
      <c r="E9" t="n">
        <v>66</v>
      </c>
      <c r="F9" t="n">
        <v>60.57</v>
      </c>
      <c r="G9" t="n">
        <v>48.45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822.7</v>
      </c>
      <c r="Q9" t="n">
        <v>1213.91</v>
      </c>
      <c r="R9" t="n">
        <v>227.44</v>
      </c>
      <c r="S9" t="n">
        <v>90.51000000000001</v>
      </c>
      <c r="T9" t="n">
        <v>57053.39</v>
      </c>
      <c r="U9" t="n">
        <v>0.4</v>
      </c>
      <c r="V9" t="n">
        <v>0.74</v>
      </c>
      <c r="W9" t="n">
        <v>4.14</v>
      </c>
      <c r="X9" t="n">
        <v>3.37</v>
      </c>
      <c r="Y9" t="n">
        <v>0.5</v>
      </c>
      <c r="Z9" t="n">
        <v>10</v>
      </c>
      <c r="AA9" t="n">
        <v>619.6370579836843</v>
      </c>
      <c r="AB9" t="n">
        <v>847.8147591909654</v>
      </c>
      <c r="AC9" t="n">
        <v>766.9005084892669</v>
      </c>
      <c r="AD9" t="n">
        <v>619637.0579836842</v>
      </c>
      <c r="AE9" t="n">
        <v>847814.7591909654</v>
      </c>
      <c r="AF9" t="n">
        <v>3.101062818770791e-06</v>
      </c>
      <c r="AG9" t="n">
        <v>14</v>
      </c>
      <c r="AH9" t="n">
        <v>766900.508489267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1.5332</v>
      </c>
      <c r="E10" t="n">
        <v>65.22</v>
      </c>
      <c r="F10" t="n">
        <v>60.14</v>
      </c>
      <c r="G10" t="n">
        <v>54.67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813.8200000000001</v>
      </c>
      <c r="Q10" t="n">
        <v>1213.95</v>
      </c>
      <c r="R10" t="n">
        <v>213.35</v>
      </c>
      <c r="S10" t="n">
        <v>90.51000000000001</v>
      </c>
      <c r="T10" t="n">
        <v>50050.9</v>
      </c>
      <c r="U10" t="n">
        <v>0.42</v>
      </c>
      <c r="V10" t="n">
        <v>0.75</v>
      </c>
      <c r="W10" t="n">
        <v>4.11</v>
      </c>
      <c r="X10" t="n">
        <v>2.94</v>
      </c>
      <c r="Y10" t="n">
        <v>0.5</v>
      </c>
      <c r="Z10" t="n">
        <v>10</v>
      </c>
      <c r="AA10" t="n">
        <v>608.1172585530986</v>
      </c>
      <c r="AB10" t="n">
        <v>832.0528613923556</v>
      </c>
      <c r="AC10" t="n">
        <v>752.6429040945939</v>
      </c>
      <c r="AD10" t="n">
        <v>608117.2585530987</v>
      </c>
      <c r="AE10" t="n">
        <v>832052.8613923555</v>
      </c>
      <c r="AF10" t="n">
        <v>3.13790226619547e-06</v>
      </c>
      <c r="AG10" t="n">
        <v>14</v>
      </c>
      <c r="AH10" t="n">
        <v>752642.9040945938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1.5463</v>
      </c>
      <c r="E11" t="n">
        <v>64.67</v>
      </c>
      <c r="F11" t="n">
        <v>59.86</v>
      </c>
      <c r="G11" t="n">
        <v>60.87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806.73</v>
      </c>
      <c r="Q11" t="n">
        <v>1213.93</v>
      </c>
      <c r="R11" t="n">
        <v>203.41</v>
      </c>
      <c r="S11" t="n">
        <v>90.51000000000001</v>
      </c>
      <c r="T11" t="n">
        <v>45117.93</v>
      </c>
      <c r="U11" t="n">
        <v>0.44</v>
      </c>
      <c r="V11" t="n">
        <v>0.75</v>
      </c>
      <c r="W11" t="n">
        <v>4.11</v>
      </c>
      <c r="X11" t="n">
        <v>2.67</v>
      </c>
      <c r="Y11" t="n">
        <v>0.5</v>
      </c>
      <c r="Z11" t="n">
        <v>10</v>
      </c>
      <c r="AA11" t="n">
        <v>599.5751025656788</v>
      </c>
      <c r="AB11" t="n">
        <v>820.3651067170426</v>
      </c>
      <c r="AC11" t="n">
        <v>742.0706123216262</v>
      </c>
      <c r="AD11" t="n">
        <v>599575.1025656788</v>
      </c>
      <c r="AE11" t="n">
        <v>820365.1067170426</v>
      </c>
      <c r="AF11" t="n">
        <v>3.164713197376765e-06</v>
      </c>
      <c r="AG11" t="n">
        <v>14</v>
      </c>
      <c r="AH11" t="n">
        <v>742070.6123216262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1.5567</v>
      </c>
      <c r="E12" t="n">
        <v>64.23999999999999</v>
      </c>
      <c r="F12" t="n">
        <v>59.62</v>
      </c>
      <c r="G12" t="n">
        <v>66.25</v>
      </c>
      <c r="H12" t="n">
        <v>0.93</v>
      </c>
      <c r="I12" t="n">
        <v>54</v>
      </c>
      <c r="J12" t="n">
        <v>210.55</v>
      </c>
      <c r="K12" t="n">
        <v>54.38</v>
      </c>
      <c r="L12" t="n">
        <v>11</v>
      </c>
      <c r="M12" t="n">
        <v>52</v>
      </c>
      <c r="N12" t="n">
        <v>45.17</v>
      </c>
      <c r="O12" t="n">
        <v>26201.54</v>
      </c>
      <c r="P12" t="n">
        <v>800.72</v>
      </c>
      <c r="Q12" t="n">
        <v>1213.91</v>
      </c>
      <c r="R12" t="n">
        <v>195.58</v>
      </c>
      <c r="S12" t="n">
        <v>90.51000000000001</v>
      </c>
      <c r="T12" t="n">
        <v>41225.72</v>
      </c>
      <c r="U12" t="n">
        <v>0.46</v>
      </c>
      <c r="V12" t="n">
        <v>0.75</v>
      </c>
      <c r="W12" t="n">
        <v>4.1</v>
      </c>
      <c r="X12" t="n">
        <v>2.43</v>
      </c>
      <c r="Y12" t="n">
        <v>0.5</v>
      </c>
      <c r="Z12" t="n">
        <v>10</v>
      </c>
      <c r="AA12" t="n">
        <v>592.6685886452861</v>
      </c>
      <c r="AB12" t="n">
        <v>810.9153096772714</v>
      </c>
      <c r="AC12" t="n">
        <v>733.522690648457</v>
      </c>
      <c r="AD12" t="n">
        <v>592668.5886452862</v>
      </c>
      <c r="AE12" t="n">
        <v>810915.3096772714</v>
      </c>
      <c r="AF12" t="n">
        <v>3.185998211444357e-06</v>
      </c>
      <c r="AG12" t="n">
        <v>14</v>
      </c>
      <c r="AH12" t="n">
        <v>733522.690648457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1.5674</v>
      </c>
      <c r="E13" t="n">
        <v>63.8</v>
      </c>
      <c r="F13" t="n">
        <v>59.38</v>
      </c>
      <c r="G13" t="n">
        <v>72.70999999999999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793.75</v>
      </c>
      <c r="Q13" t="n">
        <v>1213.92</v>
      </c>
      <c r="R13" t="n">
        <v>187.03</v>
      </c>
      <c r="S13" t="n">
        <v>90.51000000000001</v>
      </c>
      <c r="T13" t="n">
        <v>36975.88</v>
      </c>
      <c r="U13" t="n">
        <v>0.48</v>
      </c>
      <c r="V13" t="n">
        <v>0.76</v>
      </c>
      <c r="W13" t="n">
        <v>4.1</v>
      </c>
      <c r="X13" t="n">
        <v>2.18</v>
      </c>
      <c r="Y13" t="n">
        <v>0.5</v>
      </c>
      <c r="Z13" t="n">
        <v>10</v>
      </c>
      <c r="AA13" t="n">
        <v>585.2269750978845</v>
      </c>
      <c r="AB13" t="n">
        <v>800.7333657208973</v>
      </c>
      <c r="AC13" t="n">
        <v>724.312497132831</v>
      </c>
      <c r="AD13" t="n">
        <v>585226.9750978845</v>
      </c>
      <c r="AE13" t="n">
        <v>800733.3657208972</v>
      </c>
      <c r="AF13" t="n">
        <v>3.207897216302361e-06</v>
      </c>
      <c r="AG13" t="n">
        <v>14</v>
      </c>
      <c r="AH13" t="n">
        <v>724312.497132831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1.5754</v>
      </c>
      <c r="E14" t="n">
        <v>63.48</v>
      </c>
      <c r="F14" t="n">
        <v>59.21</v>
      </c>
      <c r="G14" t="n">
        <v>78.95</v>
      </c>
      <c r="H14" t="n">
        <v>1.08</v>
      </c>
      <c r="I14" t="n">
        <v>45</v>
      </c>
      <c r="J14" t="n">
        <v>213.78</v>
      </c>
      <c r="K14" t="n">
        <v>54.38</v>
      </c>
      <c r="L14" t="n">
        <v>13</v>
      </c>
      <c r="M14" t="n">
        <v>43</v>
      </c>
      <c r="N14" t="n">
        <v>46.4</v>
      </c>
      <c r="O14" t="n">
        <v>26600.32</v>
      </c>
      <c r="P14" t="n">
        <v>789.72</v>
      </c>
      <c r="Q14" t="n">
        <v>1213.92</v>
      </c>
      <c r="R14" t="n">
        <v>181.56</v>
      </c>
      <c r="S14" t="n">
        <v>90.51000000000001</v>
      </c>
      <c r="T14" t="n">
        <v>34263.14</v>
      </c>
      <c r="U14" t="n">
        <v>0.5</v>
      </c>
      <c r="V14" t="n">
        <v>0.76</v>
      </c>
      <c r="W14" t="n">
        <v>4.09</v>
      </c>
      <c r="X14" t="n">
        <v>2.02</v>
      </c>
      <c r="Y14" t="n">
        <v>0.5</v>
      </c>
      <c r="Z14" t="n">
        <v>10</v>
      </c>
      <c r="AA14" t="n">
        <v>580.3894478277068</v>
      </c>
      <c r="AB14" t="n">
        <v>794.1144474931988</v>
      </c>
      <c r="AC14" t="n">
        <v>718.3252791710743</v>
      </c>
      <c r="AD14" t="n">
        <v>580389.4478277068</v>
      </c>
      <c r="AE14" t="n">
        <v>794114.4474931988</v>
      </c>
      <c r="AF14" t="n">
        <v>3.224270304046663e-06</v>
      </c>
      <c r="AG14" t="n">
        <v>14</v>
      </c>
      <c r="AH14" t="n">
        <v>718325.2791710743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1.5815</v>
      </c>
      <c r="E15" t="n">
        <v>63.23</v>
      </c>
      <c r="F15" t="n">
        <v>59.08</v>
      </c>
      <c r="G15" t="n">
        <v>84.40000000000001</v>
      </c>
      <c r="H15" t="n">
        <v>1.15</v>
      </c>
      <c r="I15" t="n">
        <v>42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784.28</v>
      </c>
      <c r="Q15" t="n">
        <v>1213.93</v>
      </c>
      <c r="R15" t="n">
        <v>177.42</v>
      </c>
      <c r="S15" t="n">
        <v>90.51000000000001</v>
      </c>
      <c r="T15" t="n">
        <v>32206.85</v>
      </c>
      <c r="U15" t="n">
        <v>0.51</v>
      </c>
      <c r="V15" t="n">
        <v>0.76</v>
      </c>
      <c r="W15" t="n">
        <v>4.08</v>
      </c>
      <c r="X15" t="n">
        <v>1.89</v>
      </c>
      <c r="Y15" t="n">
        <v>0.5</v>
      </c>
      <c r="Z15" t="n">
        <v>10</v>
      </c>
      <c r="AA15" t="n">
        <v>575.4301780289851</v>
      </c>
      <c r="AB15" t="n">
        <v>787.3289557670455</v>
      </c>
      <c r="AC15" t="n">
        <v>712.1873852517675</v>
      </c>
      <c r="AD15" t="n">
        <v>575430.178028985</v>
      </c>
      <c r="AE15" t="n">
        <v>787328.9557670455</v>
      </c>
      <c r="AF15" t="n">
        <v>3.236754783451694e-06</v>
      </c>
      <c r="AG15" t="n">
        <v>14</v>
      </c>
      <c r="AH15" t="n">
        <v>712187.3852517675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1.5878</v>
      </c>
      <c r="E16" t="n">
        <v>62.98</v>
      </c>
      <c r="F16" t="n">
        <v>58.95</v>
      </c>
      <c r="G16" t="n">
        <v>90.69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37</v>
      </c>
      <c r="N16" t="n">
        <v>47.66</v>
      </c>
      <c r="O16" t="n">
        <v>27002.55</v>
      </c>
      <c r="P16" t="n">
        <v>780.79</v>
      </c>
      <c r="Q16" t="n">
        <v>1213.91</v>
      </c>
      <c r="R16" t="n">
        <v>172.66</v>
      </c>
      <c r="S16" t="n">
        <v>90.51000000000001</v>
      </c>
      <c r="T16" t="n">
        <v>29842.22</v>
      </c>
      <c r="U16" t="n">
        <v>0.52</v>
      </c>
      <c r="V16" t="n">
        <v>0.76</v>
      </c>
      <c r="W16" t="n">
        <v>4.08</v>
      </c>
      <c r="X16" t="n">
        <v>1.75</v>
      </c>
      <c r="Y16" t="n">
        <v>0.5</v>
      </c>
      <c r="Z16" t="n">
        <v>10</v>
      </c>
      <c r="AA16" t="n">
        <v>571.5187701723922</v>
      </c>
      <c r="AB16" t="n">
        <v>781.9771949785192</v>
      </c>
      <c r="AC16" t="n">
        <v>707.3463890016549</v>
      </c>
      <c r="AD16" t="n">
        <v>571518.7701723923</v>
      </c>
      <c r="AE16" t="n">
        <v>781977.1949785191</v>
      </c>
      <c r="AF16" t="n">
        <v>3.249648590050332e-06</v>
      </c>
      <c r="AG16" t="n">
        <v>14</v>
      </c>
      <c r="AH16" t="n">
        <v>707346.3890016549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1.5948</v>
      </c>
      <c r="E17" t="n">
        <v>62.7</v>
      </c>
      <c r="F17" t="n">
        <v>58.79</v>
      </c>
      <c r="G17" t="n">
        <v>97.98</v>
      </c>
      <c r="H17" t="n">
        <v>1.3</v>
      </c>
      <c r="I17" t="n">
        <v>36</v>
      </c>
      <c r="J17" t="n">
        <v>218.68</v>
      </c>
      <c r="K17" t="n">
        <v>54.38</v>
      </c>
      <c r="L17" t="n">
        <v>16</v>
      </c>
      <c r="M17" t="n">
        <v>34</v>
      </c>
      <c r="N17" t="n">
        <v>48.31</v>
      </c>
      <c r="O17" t="n">
        <v>27204.98</v>
      </c>
      <c r="P17" t="n">
        <v>774.3200000000001</v>
      </c>
      <c r="Q17" t="n">
        <v>1213.92</v>
      </c>
      <c r="R17" t="n">
        <v>167.47</v>
      </c>
      <c r="S17" t="n">
        <v>90.51000000000001</v>
      </c>
      <c r="T17" t="n">
        <v>27263.53</v>
      </c>
      <c r="U17" t="n">
        <v>0.54</v>
      </c>
      <c r="V17" t="n">
        <v>0.76</v>
      </c>
      <c r="W17" t="n">
        <v>4.06</v>
      </c>
      <c r="X17" t="n">
        <v>1.59</v>
      </c>
      <c r="Y17" t="n">
        <v>0.5</v>
      </c>
      <c r="Z17" t="n">
        <v>10</v>
      </c>
      <c r="AA17" t="n">
        <v>565.7816768941018</v>
      </c>
      <c r="AB17" t="n">
        <v>774.1274508524698</v>
      </c>
      <c r="AC17" t="n">
        <v>700.2458134378106</v>
      </c>
      <c r="AD17" t="n">
        <v>565781.6768941018</v>
      </c>
      <c r="AE17" t="n">
        <v>774127.4508524698</v>
      </c>
      <c r="AF17" t="n">
        <v>3.263975041826595e-06</v>
      </c>
      <c r="AG17" t="n">
        <v>14</v>
      </c>
      <c r="AH17" t="n">
        <v>700245.8134378106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1.5989</v>
      </c>
      <c r="E18" t="n">
        <v>62.54</v>
      </c>
      <c r="F18" t="n">
        <v>58.7</v>
      </c>
      <c r="G18" t="n">
        <v>103.59</v>
      </c>
      <c r="H18" t="n">
        <v>1.37</v>
      </c>
      <c r="I18" t="n">
        <v>34</v>
      </c>
      <c r="J18" t="n">
        <v>220.33</v>
      </c>
      <c r="K18" t="n">
        <v>54.38</v>
      </c>
      <c r="L18" t="n">
        <v>17</v>
      </c>
      <c r="M18" t="n">
        <v>32</v>
      </c>
      <c r="N18" t="n">
        <v>48.95</v>
      </c>
      <c r="O18" t="n">
        <v>27408.3</v>
      </c>
      <c r="P18" t="n">
        <v>769.9</v>
      </c>
      <c r="Q18" t="n">
        <v>1213.91</v>
      </c>
      <c r="R18" t="n">
        <v>164.7</v>
      </c>
      <c r="S18" t="n">
        <v>90.51000000000001</v>
      </c>
      <c r="T18" t="n">
        <v>25885.87</v>
      </c>
      <c r="U18" t="n">
        <v>0.55</v>
      </c>
      <c r="V18" t="n">
        <v>0.76</v>
      </c>
      <c r="W18" t="n">
        <v>4.06</v>
      </c>
      <c r="X18" t="n">
        <v>1.51</v>
      </c>
      <c r="Y18" t="n">
        <v>0.5</v>
      </c>
      <c r="Z18" t="n">
        <v>10</v>
      </c>
      <c r="AA18" t="n">
        <v>562.1042652748024</v>
      </c>
      <c r="AB18" t="n">
        <v>769.095854038994</v>
      </c>
      <c r="AC18" t="n">
        <v>695.6944251623223</v>
      </c>
      <c r="AD18" t="n">
        <v>562104.2652748025</v>
      </c>
      <c r="AE18" t="n">
        <v>769095.8540389941</v>
      </c>
      <c r="AF18" t="n">
        <v>3.27236624929555e-06</v>
      </c>
      <c r="AG18" t="n">
        <v>14</v>
      </c>
      <c r="AH18" t="n">
        <v>695694.4251623224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1.6035</v>
      </c>
      <c r="E19" t="n">
        <v>62.36</v>
      </c>
      <c r="F19" t="n">
        <v>58.6</v>
      </c>
      <c r="G19" t="n">
        <v>109.88</v>
      </c>
      <c r="H19" t="n">
        <v>1.44</v>
      </c>
      <c r="I19" t="n">
        <v>32</v>
      </c>
      <c r="J19" t="n">
        <v>221.99</v>
      </c>
      <c r="K19" t="n">
        <v>54.38</v>
      </c>
      <c r="L19" t="n">
        <v>18</v>
      </c>
      <c r="M19" t="n">
        <v>30</v>
      </c>
      <c r="N19" t="n">
        <v>49.61</v>
      </c>
      <c r="O19" t="n">
        <v>27612.53</v>
      </c>
      <c r="P19" t="n">
        <v>766.23</v>
      </c>
      <c r="Q19" t="n">
        <v>1213.93</v>
      </c>
      <c r="R19" t="n">
        <v>161.17</v>
      </c>
      <c r="S19" t="n">
        <v>90.51000000000001</v>
      </c>
      <c r="T19" t="n">
        <v>24131.69</v>
      </c>
      <c r="U19" t="n">
        <v>0.5600000000000001</v>
      </c>
      <c r="V19" t="n">
        <v>0.77</v>
      </c>
      <c r="W19" t="n">
        <v>4.06</v>
      </c>
      <c r="X19" t="n">
        <v>1.41</v>
      </c>
      <c r="Y19" t="n">
        <v>0.5</v>
      </c>
      <c r="Z19" t="n">
        <v>10</v>
      </c>
      <c r="AA19" t="n">
        <v>551.8433462803682</v>
      </c>
      <c r="AB19" t="n">
        <v>755.0564119910116</v>
      </c>
      <c r="AC19" t="n">
        <v>682.9948877589187</v>
      </c>
      <c r="AD19" t="n">
        <v>551843.3462803683</v>
      </c>
      <c r="AE19" t="n">
        <v>755056.4119910116</v>
      </c>
      <c r="AF19" t="n">
        <v>3.281780774748524e-06</v>
      </c>
      <c r="AG19" t="n">
        <v>13</v>
      </c>
      <c r="AH19" t="n">
        <v>682994.8877589187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1.608</v>
      </c>
      <c r="E20" t="n">
        <v>62.19</v>
      </c>
      <c r="F20" t="n">
        <v>58.51</v>
      </c>
      <c r="G20" t="n">
        <v>117.01</v>
      </c>
      <c r="H20" t="n">
        <v>1.51</v>
      </c>
      <c r="I20" t="n">
        <v>30</v>
      </c>
      <c r="J20" t="n">
        <v>223.65</v>
      </c>
      <c r="K20" t="n">
        <v>54.38</v>
      </c>
      <c r="L20" t="n">
        <v>19</v>
      </c>
      <c r="M20" t="n">
        <v>28</v>
      </c>
      <c r="N20" t="n">
        <v>50.27</v>
      </c>
      <c r="O20" t="n">
        <v>27817.81</v>
      </c>
      <c r="P20" t="n">
        <v>762.08</v>
      </c>
      <c r="Q20" t="n">
        <v>1213.91</v>
      </c>
      <c r="R20" t="n">
        <v>157.83</v>
      </c>
      <c r="S20" t="n">
        <v>90.51000000000001</v>
      </c>
      <c r="T20" t="n">
        <v>22470.79</v>
      </c>
      <c r="U20" t="n">
        <v>0.57</v>
      </c>
      <c r="V20" t="n">
        <v>0.77</v>
      </c>
      <c r="W20" t="n">
        <v>4.06</v>
      </c>
      <c r="X20" t="n">
        <v>1.31</v>
      </c>
      <c r="Y20" t="n">
        <v>0.5</v>
      </c>
      <c r="Z20" t="n">
        <v>10</v>
      </c>
      <c r="AA20" t="n">
        <v>548.2362678102165</v>
      </c>
      <c r="AB20" t="n">
        <v>750.1210480950789</v>
      </c>
      <c r="AC20" t="n">
        <v>678.5305480663872</v>
      </c>
      <c r="AD20" t="n">
        <v>548236.2678102165</v>
      </c>
      <c r="AE20" t="n">
        <v>750121.0480950789</v>
      </c>
      <c r="AF20" t="n">
        <v>3.290990636604694e-06</v>
      </c>
      <c r="AG20" t="n">
        <v>13</v>
      </c>
      <c r="AH20" t="n">
        <v>678530.5480663872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1.6101</v>
      </c>
      <c r="E21" t="n">
        <v>62.11</v>
      </c>
      <c r="F21" t="n">
        <v>58.46</v>
      </c>
      <c r="G21" t="n">
        <v>120.96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760.16</v>
      </c>
      <c r="Q21" t="n">
        <v>1213.91</v>
      </c>
      <c r="R21" t="n">
        <v>156.47</v>
      </c>
      <c r="S21" t="n">
        <v>90.51000000000001</v>
      </c>
      <c r="T21" t="n">
        <v>21794.06</v>
      </c>
      <c r="U21" t="n">
        <v>0.58</v>
      </c>
      <c r="V21" t="n">
        <v>0.77</v>
      </c>
      <c r="W21" t="n">
        <v>4.05</v>
      </c>
      <c r="X21" t="n">
        <v>1.27</v>
      </c>
      <c r="Y21" t="n">
        <v>0.5</v>
      </c>
      <c r="Z21" t="n">
        <v>10</v>
      </c>
      <c r="AA21" t="n">
        <v>546.5627382043889</v>
      </c>
      <c r="AB21" t="n">
        <v>747.8312510574702</v>
      </c>
      <c r="AC21" t="n">
        <v>676.4592860442974</v>
      </c>
      <c r="AD21" t="n">
        <v>546562.7382043889</v>
      </c>
      <c r="AE21" t="n">
        <v>747831.2510574702</v>
      </c>
      <c r="AF21" t="n">
        <v>3.295288572137573e-06</v>
      </c>
      <c r="AG21" t="n">
        <v>13</v>
      </c>
      <c r="AH21" t="n">
        <v>676459.2860442974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1.6142</v>
      </c>
      <c r="E22" t="n">
        <v>61.95</v>
      </c>
      <c r="F22" t="n">
        <v>58.38</v>
      </c>
      <c r="G22" t="n">
        <v>129.74</v>
      </c>
      <c r="H22" t="n">
        <v>1.64</v>
      </c>
      <c r="I22" t="n">
        <v>27</v>
      </c>
      <c r="J22" t="n">
        <v>227</v>
      </c>
      <c r="K22" t="n">
        <v>54.38</v>
      </c>
      <c r="L22" t="n">
        <v>21</v>
      </c>
      <c r="M22" t="n">
        <v>25</v>
      </c>
      <c r="N22" t="n">
        <v>51.62</v>
      </c>
      <c r="O22" t="n">
        <v>28230.92</v>
      </c>
      <c r="P22" t="n">
        <v>754.63</v>
      </c>
      <c r="Q22" t="n">
        <v>1213.91</v>
      </c>
      <c r="R22" t="n">
        <v>153.65</v>
      </c>
      <c r="S22" t="n">
        <v>90.51000000000001</v>
      </c>
      <c r="T22" t="n">
        <v>20395.17</v>
      </c>
      <c r="U22" t="n">
        <v>0.59</v>
      </c>
      <c r="V22" t="n">
        <v>0.77</v>
      </c>
      <c r="W22" t="n">
        <v>4.05</v>
      </c>
      <c r="X22" t="n">
        <v>1.19</v>
      </c>
      <c r="Y22" t="n">
        <v>0.5</v>
      </c>
      <c r="Z22" t="n">
        <v>10</v>
      </c>
      <c r="AA22" t="n">
        <v>542.3604896572161</v>
      </c>
      <c r="AB22" t="n">
        <v>742.0815492051067</v>
      </c>
      <c r="AC22" t="n">
        <v>671.2583276669662</v>
      </c>
      <c r="AD22" t="n">
        <v>542360.4896572161</v>
      </c>
      <c r="AE22" t="n">
        <v>742081.5492051067</v>
      </c>
      <c r="AF22" t="n">
        <v>3.303679779606528e-06</v>
      </c>
      <c r="AG22" t="n">
        <v>13</v>
      </c>
      <c r="AH22" t="n">
        <v>671258.3276669662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1.6165</v>
      </c>
      <c r="E23" t="n">
        <v>61.86</v>
      </c>
      <c r="F23" t="n">
        <v>58.34</v>
      </c>
      <c r="G23" t="n">
        <v>134.62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750.2</v>
      </c>
      <c r="Q23" t="n">
        <v>1213.91</v>
      </c>
      <c r="R23" t="n">
        <v>152.1</v>
      </c>
      <c r="S23" t="n">
        <v>90.51000000000001</v>
      </c>
      <c r="T23" t="n">
        <v>19628.26</v>
      </c>
      <c r="U23" t="n">
        <v>0.6</v>
      </c>
      <c r="V23" t="n">
        <v>0.77</v>
      </c>
      <c r="W23" t="n">
        <v>4.05</v>
      </c>
      <c r="X23" t="n">
        <v>1.14</v>
      </c>
      <c r="Y23" t="n">
        <v>0.5</v>
      </c>
      <c r="Z23" t="n">
        <v>10</v>
      </c>
      <c r="AA23" t="n">
        <v>539.3009823271808</v>
      </c>
      <c r="AB23" t="n">
        <v>737.895396300215</v>
      </c>
      <c r="AC23" t="n">
        <v>667.4716953200151</v>
      </c>
      <c r="AD23" t="n">
        <v>539300.9823271808</v>
      </c>
      <c r="AE23" t="n">
        <v>737895.396300215</v>
      </c>
      <c r="AF23" t="n">
        <v>3.308387042333015e-06</v>
      </c>
      <c r="AG23" t="n">
        <v>13</v>
      </c>
      <c r="AH23" t="n">
        <v>667471.6953200151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1.6186</v>
      </c>
      <c r="E24" t="n">
        <v>61.78</v>
      </c>
      <c r="F24" t="n">
        <v>58.29</v>
      </c>
      <c r="G24" t="n">
        <v>139.9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745.96</v>
      </c>
      <c r="Q24" t="n">
        <v>1213.91</v>
      </c>
      <c r="R24" t="n">
        <v>150.58</v>
      </c>
      <c r="S24" t="n">
        <v>90.51000000000001</v>
      </c>
      <c r="T24" t="n">
        <v>18872.24</v>
      </c>
      <c r="U24" t="n">
        <v>0.6</v>
      </c>
      <c r="V24" t="n">
        <v>0.77</v>
      </c>
      <c r="W24" t="n">
        <v>4.05</v>
      </c>
      <c r="X24" t="n">
        <v>1.1</v>
      </c>
      <c r="Y24" t="n">
        <v>0.5</v>
      </c>
      <c r="Z24" t="n">
        <v>10</v>
      </c>
      <c r="AA24" t="n">
        <v>536.3998078931741</v>
      </c>
      <c r="AB24" t="n">
        <v>733.9258814488237</v>
      </c>
      <c r="AC24" t="n">
        <v>663.8810253947917</v>
      </c>
      <c r="AD24" t="n">
        <v>536399.807893174</v>
      </c>
      <c r="AE24" t="n">
        <v>733925.8814488237</v>
      </c>
      <c r="AF24" t="n">
        <v>3.312684977865894e-06</v>
      </c>
      <c r="AG24" t="n">
        <v>13</v>
      </c>
      <c r="AH24" t="n">
        <v>663881.0253947916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1.6207</v>
      </c>
      <c r="E25" t="n">
        <v>61.7</v>
      </c>
      <c r="F25" t="n">
        <v>58.25</v>
      </c>
      <c r="G25" t="n">
        <v>145.63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745.4299999999999</v>
      </c>
      <c r="Q25" t="n">
        <v>1213.91</v>
      </c>
      <c r="R25" t="n">
        <v>149.3</v>
      </c>
      <c r="S25" t="n">
        <v>90.51000000000001</v>
      </c>
      <c r="T25" t="n">
        <v>18234.47</v>
      </c>
      <c r="U25" t="n">
        <v>0.61</v>
      </c>
      <c r="V25" t="n">
        <v>0.77</v>
      </c>
      <c r="W25" t="n">
        <v>4.05</v>
      </c>
      <c r="X25" t="n">
        <v>1.06</v>
      </c>
      <c r="Y25" t="n">
        <v>0.5</v>
      </c>
      <c r="Z25" t="n">
        <v>10</v>
      </c>
      <c r="AA25" t="n">
        <v>535.5069557265635</v>
      </c>
      <c r="AB25" t="n">
        <v>732.7042417246101</v>
      </c>
      <c r="AC25" t="n">
        <v>662.7759772512746</v>
      </c>
      <c r="AD25" t="n">
        <v>535506.9557265636</v>
      </c>
      <c r="AE25" t="n">
        <v>732704.2417246101</v>
      </c>
      <c r="AF25" t="n">
        <v>3.316982913398773e-06</v>
      </c>
      <c r="AG25" t="n">
        <v>13</v>
      </c>
      <c r="AH25" t="n">
        <v>662775.9772512746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1.6229</v>
      </c>
      <c r="E26" t="n">
        <v>61.62</v>
      </c>
      <c r="F26" t="n">
        <v>58.21</v>
      </c>
      <c r="G26" t="n">
        <v>151.85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21</v>
      </c>
      <c r="N26" t="n">
        <v>54.42</v>
      </c>
      <c r="O26" t="n">
        <v>29068.74</v>
      </c>
      <c r="P26" t="n">
        <v>738.6900000000001</v>
      </c>
      <c r="Q26" t="n">
        <v>1213.92</v>
      </c>
      <c r="R26" t="n">
        <v>147.93</v>
      </c>
      <c r="S26" t="n">
        <v>90.51000000000001</v>
      </c>
      <c r="T26" t="n">
        <v>17556.82</v>
      </c>
      <c r="U26" t="n">
        <v>0.61</v>
      </c>
      <c r="V26" t="n">
        <v>0.77</v>
      </c>
      <c r="W26" t="n">
        <v>4.04</v>
      </c>
      <c r="X26" t="n">
        <v>1.01</v>
      </c>
      <c r="Y26" t="n">
        <v>0.5</v>
      </c>
      <c r="Z26" t="n">
        <v>10</v>
      </c>
      <c r="AA26" t="n">
        <v>531.2572857203048</v>
      </c>
      <c r="AB26" t="n">
        <v>726.8896557398381</v>
      </c>
      <c r="AC26" t="n">
        <v>657.5163271920665</v>
      </c>
      <c r="AD26" t="n">
        <v>531257.2857203048</v>
      </c>
      <c r="AE26" t="n">
        <v>726889.655739838</v>
      </c>
      <c r="AF26" t="n">
        <v>3.321485512528456e-06</v>
      </c>
      <c r="AG26" t="n">
        <v>13</v>
      </c>
      <c r="AH26" t="n">
        <v>657516.3271920665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1.6254</v>
      </c>
      <c r="E27" t="n">
        <v>61.52</v>
      </c>
      <c r="F27" t="n">
        <v>58.15</v>
      </c>
      <c r="G27" t="n">
        <v>158.6</v>
      </c>
      <c r="H27" t="n">
        <v>1.96</v>
      </c>
      <c r="I27" t="n">
        <v>22</v>
      </c>
      <c r="J27" t="n">
        <v>235.51</v>
      </c>
      <c r="K27" t="n">
        <v>54.38</v>
      </c>
      <c r="L27" t="n">
        <v>26</v>
      </c>
      <c r="M27" t="n">
        <v>20</v>
      </c>
      <c r="N27" t="n">
        <v>55.14</v>
      </c>
      <c r="O27" t="n">
        <v>29280.69</v>
      </c>
      <c r="P27" t="n">
        <v>736.26</v>
      </c>
      <c r="Q27" t="n">
        <v>1213.91</v>
      </c>
      <c r="R27" t="n">
        <v>146.1</v>
      </c>
      <c r="S27" t="n">
        <v>90.51000000000001</v>
      </c>
      <c r="T27" t="n">
        <v>16648.02</v>
      </c>
      <c r="U27" t="n">
        <v>0.62</v>
      </c>
      <c r="V27" t="n">
        <v>0.77</v>
      </c>
      <c r="W27" t="n">
        <v>4.04</v>
      </c>
      <c r="X27" t="n">
        <v>0.96</v>
      </c>
      <c r="Y27" t="n">
        <v>0.5</v>
      </c>
      <c r="Z27" t="n">
        <v>10</v>
      </c>
      <c r="AA27" t="n">
        <v>529.2322026118858</v>
      </c>
      <c r="AB27" t="n">
        <v>724.1188476905376</v>
      </c>
      <c r="AC27" t="n">
        <v>655.0099611741377</v>
      </c>
      <c r="AD27" t="n">
        <v>529232.2026118857</v>
      </c>
      <c r="AE27" t="n">
        <v>724118.8476905376</v>
      </c>
      <c r="AF27" t="n">
        <v>3.32660210244855e-06</v>
      </c>
      <c r="AG27" t="n">
        <v>13</v>
      </c>
      <c r="AH27" t="n">
        <v>655009.9611741378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1.6276</v>
      </c>
      <c r="E28" t="n">
        <v>61.44</v>
      </c>
      <c r="F28" t="n">
        <v>58.11</v>
      </c>
      <c r="G28" t="n">
        <v>166.02</v>
      </c>
      <c r="H28" t="n">
        <v>2.02</v>
      </c>
      <c r="I28" t="n">
        <v>21</v>
      </c>
      <c r="J28" t="n">
        <v>237.24</v>
      </c>
      <c r="K28" t="n">
        <v>54.38</v>
      </c>
      <c r="L28" t="n">
        <v>27</v>
      </c>
      <c r="M28" t="n">
        <v>19</v>
      </c>
      <c r="N28" t="n">
        <v>55.86</v>
      </c>
      <c r="O28" t="n">
        <v>29493.67</v>
      </c>
      <c r="P28" t="n">
        <v>733.55</v>
      </c>
      <c r="Q28" t="n">
        <v>1213.92</v>
      </c>
      <c r="R28" t="n">
        <v>144.47</v>
      </c>
      <c r="S28" t="n">
        <v>90.51000000000001</v>
      </c>
      <c r="T28" t="n">
        <v>15834.62</v>
      </c>
      <c r="U28" t="n">
        <v>0.63</v>
      </c>
      <c r="V28" t="n">
        <v>0.77</v>
      </c>
      <c r="W28" t="n">
        <v>4.04</v>
      </c>
      <c r="X28" t="n">
        <v>0.91</v>
      </c>
      <c r="Y28" t="n">
        <v>0.5</v>
      </c>
      <c r="Z28" t="n">
        <v>10</v>
      </c>
      <c r="AA28" t="n">
        <v>527.1592054919973</v>
      </c>
      <c r="AB28" t="n">
        <v>721.2824815769277</v>
      </c>
      <c r="AC28" t="n">
        <v>652.4442938615459</v>
      </c>
      <c r="AD28" t="n">
        <v>527159.2054919973</v>
      </c>
      <c r="AE28" t="n">
        <v>721282.4815769277</v>
      </c>
      <c r="AF28" t="n">
        <v>3.331104701578234e-06</v>
      </c>
      <c r="AG28" t="n">
        <v>13</v>
      </c>
      <c r="AH28" t="n">
        <v>652444.293861546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1.63</v>
      </c>
      <c r="E29" t="n">
        <v>61.35</v>
      </c>
      <c r="F29" t="n">
        <v>58.06</v>
      </c>
      <c r="G29" t="n">
        <v>174.17</v>
      </c>
      <c r="H29" t="n">
        <v>2.08</v>
      </c>
      <c r="I29" t="n">
        <v>20</v>
      </c>
      <c r="J29" t="n">
        <v>238.97</v>
      </c>
      <c r="K29" t="n">
        <v>54.38</v>
      </c>
      <c r="L29" t="n">
        <v>28</v>
      </c>
      <c r="M29" t="n">
        <v>18</v>
      </c>
      <c r="N29" t="n">
        <v>56.6</v>
      </c>
      <c r="O29" t="n">
        <v>29707.68</v>
      </c>
      <c r="P29" t="n">
        <v>731.8099999999999</v>
      </c>
      <c r="Q29" t="n">
        <v>1213.91</v>
      </c>
      <c r="R29" t="n">
        <v>142.79</v>
      </c>
      <c r="S29" t="n">
        <v>90.51000000000001</v>
      </c>
      <c r="T29" t="n">
        <v>15001.38</v>
      </c>
      <c r="U29" t="n">
        <v>0.63</v>
      </c>
      <c r="V29" t="n">
        <v>0.77</v>
      </c>
      <c r="W29" t="n">
        <v>4.04</v>
      </c>
      <c r="X29" t="n">
        <v>0.86</v>
      </c>
      <c r="Y29" t="n">
        <v>0.5</v>
      </c>
      <c r="Z29" t="n">
        <v>10</v>
      </c>
      <c r="AA29" t="n">
        <v>525.5490691925295</v>
      </c>
      <c r="AB29" t="n">
        <v>719.0794220577958</v>
      </c>
      <c r="AC29" t="n">
        <v>650.4514912509067</v>
      </c>
      <c r="AD29" t="n">
        <v>525549.0691925295</v>
      </c>
      <c r="AE29" t="n">
        <v>719079.4220577958</v>
      </c>
      <c r="AF29" t="n">
        <v>3.336016627901524e-06</v>
      </c>
      <c r="AG29" t="n">
        <v>13</v>
      </c>
      <c r="AH29" t="n">
        <v>650451.4912509066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1.6321</v>
      </c>
      <c r="E30" t="n">
        <v>61.27</v>
      </c>
      <c r="F30" t="n">
        <v>58.01</v>
      </c>
      <c r="G30" t="n">
        <v>183.2</v>
      </c>
      <c r="H30" t="n">
        <v>2.14</v>
      </c>
      <c r="I30" t="n">
        <v>19</v>
      </c>
      <c r="J30" t="n">
        <v>240.72</v>
      </c>
      <c r="K30" t="n">
        <v>54.38</v>
      </c>
      <c r="L30" t="n">
        <v>29</v>
      </c>
      <c r="M30" t="n">
        <v>17</v>
      </c>
      <c r="N30" t="n">
        <v>57.34</v>
      </c>
      <c r="O30" t="n">
        <v>29922.88</v>
      </c>
      <c r="P30" t="n">
        <v>724.61</v>
      </c>
      <c r="Q30" t="n">
        <v>1213.92</v>
      </c>
      <c r="R30" t="n">
        <v>141.29</v>
      </c>
      <c r="S30" t="n">
        <v>90.51000000000001</v>
      </c>
      <c r="T30" t="n">
        <v>14257.36</v>
      </c>
      <c r="U30" t="n">
        <v>0.64</v>
      </c>
      <c r="V30" t="n">
        <v>0.77</v>
      </c>
      <c r="W30" t="n">
        <v>4.04</v>
      </c>
      <c r="X30" t="n">
        <v>0.82</v>
      </c>
      <c r="Y30" t="n">
        <v>0.5</v>
      </c>
      <c r="Z30" t="n">
        <v>10</v>
      </c>
      <c r="AA30" t="n">
        <v>521.1104480917315</v>
      </c>
      <c r="AB30" t="n">
        <v>713.0063048495413</v>
      </c>
      <c r="AC30" t="n">
        <v>644.9579838253342</v>
      </c>
      <c r="AD30" t="n">
        <v>521110.4480917315</v>
      </c>
      <c r="AE30" t="n">
        <v>713006.3048495413</v>
      </c>
      <c r="AF30" t="n">
        <v>3.340314563434403e-06</v>
      </c>
      <c r="AG30" t="n">
        <v>13</v>
      </c>
      <c r="AH30" t="n">
        <v>644957.9838253341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1.6324</v>
      </c>
      <c r="E31" t="n">
        <v>61.26</v>
      </c>
      <c r="F31" t="n">
        <v>58</v>
      </c>
      <c r="G31" t="n">
        <v>183.17</v>
      </c>
      <c r="H31" t="n">
        <v>2.2</v>
      </c>
      <c r="I31" t="n">
        <v>19</v>
      </c>
      <c r="J31" t="n">
        <v>242.47</v>
      </c>
      <c r="K31" t="n">
        <v>54.38</v>
      </c>
      <c r="L31" t="n">
        <v>30</v>
      </c>
      <c r="M31" t="n">
        <v>17</v>
      </c>
      <c r="N31" t="n">
        <v>58.1</v>
      </c>
      <c r="O31" t="n">
        <v>30139.04</v>
      </c>
      <c r="P31" t="n">
        <v>725.24</v>
      </c>
      <c r="Q31" t="n">
        <v>1213.93</v>
      </c>
      <c r="R31" t="n">
        <v>140.99</v>
      </c>
      <c r="S31" t="n">
        <v>90.51000000000001</v>
      </c>
      <c r="T31" t="n">
        <v>14106.59</v>
      </c>
      <c r="U31" t="n">
        <v>0.64</v>
      </c>
      <c r="V31" t="n">
        <v>0.77</v>
      </c>
      <c r="W31" t="n">
        <v>4.04</v>
      </c>
      <c r="X31" t="n">
        <v>0.8100000000000001</v>
      </c>
      <c r="Y31" t="n">
        <v>0.5</v>
      </c>
      <c r="Z31" t="n">
        <v>10</v>
      </c>
      <c r="AA31" t="n">
        <v>521.3598019894179</v>
      </c>
      <c r="AB31" t="n">
        <v>713.347481853073</v>
      </c>
      <c r="AC31" t="n">
        <v>645.2665993744939</v>
      </c>
      <c r="AD31" t="n">
        <v>521359.8019894178</v>
      </c>
      <c r="AE31" t="n">
        <v>713347.481853073</v>
      </c>
      <c r="AF31" t="n">
        <v>3.340928554224815e-06</v>
      </c>
      <c r="AG31" t="n">
        <v>13</v>
      </c>
      <c r="AH31" t="n">
        <v>645266.5993744939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1.6349</v>
      </c>
      <c r="E32" t="n">
        <v>61.17</v>
      </c>
      <c r="F32" t="n">
        <v>57.95</v>
      </c>
      <c r="G32" t="n">
        <v>193.17</v>
      </c>
      <c r="H32" t="n">
        <v>2.26</v>
      </c>
      <c r="I32" t="n">
        <v>18</v>
      </c>
      <c r="J32" t="n">
        <v>244.23</v>
      </c>
      <c r="K32" t="n">
        <v>54.38</v>
      </c>
      <c r="L32" t="n">
        <v>31</v>
      </c>
      <c r="M32" t="n">
        <v>16</v>
      </c>
      <c r="N32" t="n">
        <v>58.86</v>
      </c>
      <c r="O32" t="n">
        <v>30356.28</v>
      </c>
      <c r="P32" t="n">
        <v>720.27</v>
      </c>
      <c r="Q32" t="n">
        <v>1213.91</v>
      </c>
      <c r="R32" t="n">
        <v>139.43</v>
      </c>
      <c r="S32" t="n">
        <v>90.51000000000001</v>
      </c>
      <c r="T32" t="n">
        <v>13330.64</v>
      </c>
      <c r="U32" t="n">
        <v>0.65</v>
      </c>
      <c r="V32" t="n">
        <v>0.77</v>
      </c>
      <c r="W32" t="n">
        <v>4.03</v>
      </c>
      <c r="X32" t="n">
        <v>0.76</v>
      </c>
      <c r="Y32" t="n">
        <v>0.5</v>
      </c>
      <c r="Z32" t="n">
        <v>10</v>
      </c>
      <c r="AA32" t="n">
        <v>518.0164280974923</v>
      </c>
      <c r="AB32" t="n">
        <v>708.7729301948946</v>
      </c>
      <c r="AC32" t="n">
        <v>641.1286365061484</v>
      </c>
      <c r="AD32" t="n">
        <v>518016.4280974923</v>
      </c>
      <c r="AE32" t="n">
        <v>708772.9301948946</v>
      </c>
      <c r="AF32" t="n">
        <v>3.346045144144909e-06</v>
      </c>
      <c r="AG32" t="n">
        <v>13</v>
      </c>
      <c r="AH32" t="n">
        <v>641128.6365061484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1.6342</v>
      </c>
      <c r="E33" t="n">
        <v>61.19</v>
      </c>
      <c r="F33" t="n">
        <v>57.97</v>
      </c>
      <c r="G33" t="n">
        <v>193.25</v>
      </c>
      <c r="H33" t="n">
        <v>2.31</v>
      </c>
      <c r="I33" t="n">
        <v>18</v>
      </c>
      <c r="J33" t="n">
        <v>246</v>
      </c>
      <c r="K33" t="n">
        <v>54.38</v>
      </c>
      <c r="L33" t="n">
        <v>32</v>
      </c>
      <c r="M33" t="n">
        <v>16</v>
      </c>
      <c r="N33" t="n">
        <v>59.63</v>
      </c>
      <c r="O33" t="n">
        <v>30574.64</v>
      </c>
      <c r="P33" t="n">
        <v>716.71</v>
      </c>
      <c r="Q33" t="n">
        <v>1213.91</v>
      </c>
      <c r="R33" t="n">
        <v>139.93</v>
      </c>
      <c r="S33" t="n">
        <v>90.51000000000001</v>
      </c>
      <c r="T33" t="n">
        <v>13579.32</v>
      </c>
      <c r="U33" t="n">
        <v>0.65</v>
      </c>
      <c r="V33" t="n">
        <v>0.77</v>
      </c>
      <c r="W33" t="n">
        <v>4.04</v>
      </c>
      <c r="X33" t="n">
        <v>0.78</v>
      </c>
      <c r="Y33" t="n">
        <v>0.5</v>
      </c>
      <c r="Z33" t="n">
        <v>10</v>
      </c>
      <c r="AA33" t="n">
        <v>516.3178306685278</v>
      </c>
      <c r="AB33" t="n">
        <v>706.4488342557552</v>
      </c>
      <c r="AC33" t="n">
        <v>639.0263490215515</v>
      </c>
      <c r="AD33" t="n">
        <v>516317.8306685277</v>
      </c>
      <c r="AE33" t="n">
        <v>706448.8342557552</v>
      </c>
      <c r="AF33" t="n">
        <v>3.344612498967283e-06</v>
      </c>
      <c r="AG33" t="n">
        <v>13</v>
      </c>
      <c r="AH33" t="n">
        <v>639026.3490215514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1.6367</v>
      </c>
      <c r="E34" t="n">
        <v>61.1</v>
      </c>
      <c r="F34" t="n">
        <v>57.92</v>
      </c>
      <c r="G34" t="n">
        <v>204.42</v>
      </c>
      <c r="H34" t="n">
        <v>2.37</v>
      </c>
      <c r="I34" t="n">
        <v>17</v>
      </c>
      <c r="J34" t="n">
        <v>247.78</v>
      </c>
      <c r="K34" t="n">
        <v>54.38</v>
      </c>
      <c r="L34" t="n">
        <v>33</v>
      </c>
      <c r="M34" t="n">
        <v>15</v>
      </c>
      <c r="N34" t="n">
        <v>60.41</v>
      </c>
      <c r="O34" t="n">
        <v>30794.11</v>
      </c>
      <c r="P34" t="n">
        <v>714.74</v>
      </c>
      <c r="Q34" t="n">
        <v>1213.91</v>
      </c>
      <c r="R34" t="n">
        <v>138.03</v>
      </c>
      <c r="S34" t="n">
        <v>90.51000000000001</v>
      </c>
      <c r="T34" t="n">
        <v>12635.9</v>
      </c>
      <c r="U34" t="n">
        <v>0.66</v>
      </c>
      <c r="V34" t="n">
        <v>0.77</v>
      </c>
      <c r="W34" t="n">
        <v>4.04</v>
      </c>
      <c r="X34" t="n">
        <v>0.73</v>
      </c>
      <c r="Y34" t="n">
        <v>0.5</v>
      </c>
      <c r="Z34" t="n">
        <v>10</v>
      </c>
      <c r="AA34" t="n">
        <v>514.5818149445304</v>
      </c>
      <c r="AB34" t="n">
        <v>704.0735409545738</v>
      </c>
      <c r="AC34" t="n">
        <v>636.8777503792896</v>
      </c>
      <c r="AD34" t="n">
        <v>514581.8149445304</v>
      </c>
      <c r="AE34" t="n">
        <v>704073.5409545738</v>
      </c>
      <c r="AF34" t="n">
        <v>3.349729088887377e-06</v>
      </c>
      <c r="AG34" t="n">
        <v>13</v>
      </c>
      <c r="AH34" t="n">
        <v>636877.7503792896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1.6389</v>
      </c>
      <c r="E35" t="n">
        <v>61.02</v>
      </c>
      <c r="F35" t="n">
        <v>57.88</v>
      </c>
      <c r="G35" t="n">
        <v>217.04</v>
      </c>
      <c r="H35" t="n">
        <v>2.42</v>
      </c>
      <c r="I35" t="n">
        <v>16</v>
      </c>
      <c r="J35" t="n">
        <v>249.57</v>
      </c>
      <c r="K35" t="n">
        <v>54.38</v>
      </c>
      <c r="L35" t="n">
        <v>34</v>
      </c>
      <c r="M35" t="n">
        <v>14</v>
      </c>
      <c r="N35" t="n">
        <v>61.2</v>
      </c>
      <c r="O35" t="n">
        <v>31014.73</v>
      </c>
      <c r="P35" t="n">
        <v>708.6</v>
      </c>
      <c r="Q35" t="n">
        <v>1213.91</v>
      </c>
      <c r="R35" t="n">
        <v>136.75</v>
      </c>
      <c r="S35" t="n">
        <v>90.51000000000001</v>
      </c>
      <c r="T35" t="n">
        <v>12000.18</v>
      </c>
      <c r="U35" t="n">
        <v>0.66</v>
      </c>
      <c r="V35" t="n">
        <v>0.78</v>
      </c>
      <c r="W35" t="n">
        <v>4.03</v>
      </c>
      <c r="X35" t="n">
        <v>0.6899999999999999</v>
      </c>
      <c r="Y35" t="n">
        <v>0.5</v>
      </c>
      <c r="Z35" t="n">
        <v>10</v>
      </c>
      <c r="AA35" t="n">
        <v>510.7204895915443</v>
      </c>
      <c r="AB35" t="n">
        <v>698.7903052569662</v>
      </c>
      <c r="AC35" t="n">
        <v>632.0987392815939</v>
      </c>
      <c r="AD35" t="n">
        <v>510720.4895915443</v>
      </c>
      <c r="AE35" t="n">
        <v>698790.3052569663</v>
      </c>
      <c r="AF35" t="n">
        <v>3.35423168801706e-06</v>
      </c>
      <c r="AG35" t="n">
        <v>13</v>
      </c>
      <c r="AH35" t="n">
        <v>632098.7392815939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1.6389</v>
      </c>
      <c r="E36" t="n">
        <v>61.01</v>
      </c>
      <c r="F36" t="n">
        <v>57.88</v>
      </c>
      <c r="G36" t="n">
        <v>217.03</v>
      </c>
      <c r="H36" t="n">
        <v>2.48</v>
      </c>
      <c r="I36" t="n">
        <v>16</v>
      </c>
      <c r="J36" t="n">
        <v>251.37</v>
      </c>
      <c r="K36" t="n">
        <v>54.38</v>
      </c>
      <c r="L36" t="n">
        <v>35</v>
      </c>
      <c r="M36" t="n">
        <v>14</v>
      </c>
      <c r="N36" t="n">
        <v>61.99</v>
      </c>
      <c r="O36" t="n">
        <v>31236.5</v>
      </c>
      <c r="P36" t="n">
        <v>707.8</v>
      </c>
      <c r="Q36" t="n">
        <v>1213.91</v>
      </c>
      <c r="R36" t="n">
        <v>136.74</v>
      </c>
      <c r="S36" t="n">
        <v>90.51000000000001</v>
      </c>
      <c r="T36" t="n">
        <v>11996.85</v>
      </c>
      <c r="U36" t="n">
        <v>0.66</v>
      </c>
      <c r="V36" t="n">
        <v>0.78</v>
      </c>
      <c r="W36" t="n">
        <v>4.03</v>
      </c>
      <c r="X36" t="n">
        <v>0.68</v>
      </c>
      <c r="Y36" t="n">
        <v>0.5</v>
      </c>
      <c r="Z36" t="n">
        <v>10</v>
      </c>
      <c r="AA36" t="n">
        <v>510.2954662853202</v>
      </c>
      <c r="AB36" t="n">
        <v>698.2087696186856</v>
      </c>
      <c r="AC36" t="n">
        <v>631.5727045884403</v>
      </c>
      <c r="AD36" t="n">
        <v>510295.4662853202</v>
      </c>
      <c r="AE36" t="n">
        <v>698208.7696186856</v>
      </c>
      <c r="AF36" t="n">
        <v>3.35423168801706e-06</v>
      </c>
      <c r="AG36" t="n">
        <v>13</v>
      </c>
      <c r="AH36" t="n">
        <v>631572.7045884402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1.6415</v>
      </c>
      <c r="E37" t="n">
        <v>60.92</v>
      </c>
      <c r="F37" t="n">
        <v>57.82</v>
      </c>
      <c r="G37" t="n">
        <v>231.28</v>
      </c>
      <c r="H37" t="n">
        <v>2.53</v>
      </c>
      <c r="I37" t="n">
        <v>15</v>
      </c>
      <c r="J37" t="n">
        <v>253.18</v>
      </c>
      <c r="K37" t="n">
        <v>54.38</v>
      </c>
      <c r="L37" t="n">
        <v>36</v>
      </c>
      <c r="M37" t="n">
        <v>13</v>
      </c>
      <c r="N37" t="n">
        <v>62.8</v>
      </c>
      <c r="O37" t="n">
        <v>31459.45</v>
      </c>
      <c r="P37" t="n">
        <v>700.35</v>
      </c>
      <c r="Q37" t="n">
        <v>1213.91</v>
      </c>
      <c r="R37" t="n">
        <v>134.8</v>
      </c>
      <c r="S37" t="n">
        <v>90.51000000000001</v>
      </c>
      <c r="T37" t="n">
        <v>11031.2</v>
      </c>
      <c r="U37" t="n">
        <v>0.67</v>
      </c>
      <c r="V37" t="n">
        <v>0.78</v>
      </c>
      <c r="W37" t="n">
        <v>4.03</v>
      </c>
      <c r="X37" t="n">
        <v>0.63</v>
      </c>
      <c r="Y37" t="n">
        <v>0.5</v>
      </c>
      <c r="Z37" t="n">
        <v>10</v>
      </c>
      <c r="AA37" t="n">
        <v>505.6338065765013</v>
      </c>
      <c r="AB37" t="n">
        <v>691.8304811471677</v>
      </c>
      <c r="AC37" t="n">
        <v>625.8031510166601</v>
      </c>
      <c r="AD37" t="n">
        <v>505633.8065765013</v>
      </c>
      <c r="AE37" t="n">
        <v>691830.4811471677</v>
      </c>
      <c r="AF37" t="n">
        <v>3.359552941533958e-06</v>
      </c>
      <c r="AG37" t="n">
        <v>13</v>
      </c>
      <c r="AH37" t="n">
        <v>625803.15101666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1.6413</v>
      </c>
      <c r="E38" t="n">
        <v>60.93</v>
      </c>
      <c r="F38" t="n">
        <v>57.83</v>
      </c>
      <c r="G38" t="n">
        <v>231.31</v>
      </c>
      <c r="H38" t="n">
        <v>2.58</v>
      </c>
      <c r="I38" t="n">
        <v>15</v>
      </c>
      <c r="J38" t="n">
        <v>255</v>
      </c>
      <c r="K38" t="n">
        <v>54.38</v>
      </c>
      <c r="L38" t="n">
        <v>37</v>
      </c>
      <c r="M38" t="n">
        <v>13</v>
      </c>
      <c r="N38" t="n">
        <v>63.62</v>
      </c>
      <c r="O38" t="n">
        <v>31683.59</v>
      </c>
      <c r="P38" t="n">
        <v>702.0599999999999</v>
      </c>
      <c r="Q38" t="n">
        <v>1213.93</v>
      </c>
      <c r="R38" t="n">
        <v>135.06</v>
      </c>
      <c r="S38" t="n">
        <v>90.51000000000001</v>
      </c>
      <c r="T38" t="n">
        <v>11161.4</v>
      </c>
      <c r="U38" t="n">
        <v>0.67</v>
      </c>
      <c r="V38" t="n">
        <v>0.78</v>
      </c>
      <c r="W38" t="n">
        <v>4.03</v>
      </c>
      <c r="X38" t="n">
        <v>0.63</v>
      </c>
      <c r="Y38" t="n">
        <v>0.5</v>
      </c>
      <c r="Z38" t="n">
        <v>10</v>
      </c>
      <c r="AA38" t="n">
        <v>506.5990654586036</v>
      </c>
      <c r="AB38" t="n">
        <v>693.1511909338767</v>
      </c>
      <c r="AC38" t="n">
        <v>626.9978141149533</v>
      </c>
      <c r="AD38" t="n">
        <v>506599.0654586036</v>
      </c>
      <c r="AE38" t="n">
        <v>693151.1909338767</v>
      </c>
      <c r="AF38" t="n">
        <v>3.359143614340351e-06</v>
      </c>
      <c r="AG38" t="n">
        <v>13</v>
      </c>
      <c r="AH38" t="n">
        <v>626997.8141149533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1.6408</v>
      </c>
      <c r="E39" t="n">
        <v>60.95</v>
      </c>
      <c r="F39" t="n">
        <v>57.85</v>
      </c>
      <c r="G39" t="n">
        <v>231.39</v>
      </c>
      <c r="H39" t="n">
        <v>2.63</v>
      </c>
      <c r="I39" t="n">
        <v>15</v>
      </c>
      <c r="J39" t="n">
        <v>256.82</v>
      </c>
      <c r="K39" t="n">
        <v>54.38</v>
      </c>
      <c r="L39" t="n">
        <v>38</v>
      </c>
      <c r="M39" t="n">
        <v>12</v>
      </c>
      <c r="N39" t="n">
        <v>64.45</v>
      </c>
      <c r="O39" t="n">
        <v>31909.08</v>
      </c>
      <c r="P39" t="n">
        <v>698.29</v>
      </c>
      <c r="Q39" t="n">
        <v>1213.91</v>
      </c>
      <c r="R39" t="n">
        <v>135.73</v>
      </c>
      <c r="S39" t="n">
        <v>90.51000000000001</v>
      </c>
      <c r="T39" t="n">
        <v>11495.89</v>
      </c>
      <c r="U39" t="n">
        <v>0.67</v>
      </c>
      <c r="V39" t="n">
        <v>0.78</v>
      </c>
      <c r="W39" t="n">
        <v>4.03</v>
      </c>
      <c r="X39" t="n">
        <v>0.65</v>
      </c>
      <c r="Y39" t="n">
        <v>0.5</v>
      </c>
      <c r="Z39" t="n">
        <v>10</v>
      </c>
      <c r="AA39" t="n">
        <v>504.7402855278615</v>
      </c>
      <c r="AB39" t="n">
        <v>690.6079262290523</v>
      </c>
      <c r="AC39" t="n">
        <v>624.6972750240629</v>
      </c>
      <c r="AD39" t="n">
        <v>504740.2855278616</v>
      </c>
      <c r="AE39" t="n">
        <v>690607.9262290522</v>
      </c>
      <c r="AF39" t="n">
        <v>3.358120296356332e-06</v>
      </c>
      <c r="AG39" t="n">
        <v>13</v>
      </c>
      <c r="AH39" t="n">
        <v>624697.275024063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1.6431</v>
      </c>
      <c r="E40" t="n">
        <v>60.86</v>
      </c>
      <c r="F40" t="n">
        <v>57.8</v>
      </c>
      <c r="G40" t="n">
        <v>247.71</v>
      </c>
      <c r="H40" t="n">
        <v>2.68</v>
      </c>
      <c r="I40" t="n">
        <v>14</v>
      </c>
      <c r="J40" t="n">
        <v>258.66</v>
      </c>
      <c r="K40" t="n">
        <v>54.38</v>
      </c>
      <c r="L40" t="n">
        <v>39</v>
      </c>
      <c r="M40" t="n">
        <v>7</v>
      </c>
      <c r="N40" t="n">
        <v>65.28</v>
      </c>
      <c r="O40" t="n">
        <v>32135.68</v>
      </c>
      <c r="P40" t="n">
        <v>696.8099999999999</v>
      </c>
      <c r="Q40" t="n">
        <v>1213.91</v>
      </c>
      <c r="R40" t="n">
        <v>133.58</v>
      </c>
      <c r="S40" t="n">
        <v>90.51000000000001</v>
      </c>
      <c r="T40" t="n">
        <v>10427.2</v>
      </c>
      <c r="U40" t="n">
        <v>0.68</v>
      </c>
      <c r="V40" t="n">
        <v>0.78</v>
      </c>
      <c r="W40" t="n">
        <v>4.04</v>
      </c>
      <c r="X40" t="n">
        <v>0.61</v>
      </c>
      <c r="Y40" t="n">
        <v>0.5</v>
      </c>
      <c r="Z40" t="n">
        <v>10</v>
      </c>
      <c r="AA40" t="n">
        <v>503.3387159053792</v>
      </c>
      <c r="AB40" t="n">
        <v>688.6902368386842</v>
      </c>
      <c r="AC40" t="n">
        <v>622.9626072176176</v>
      </c>
      <c r="AD40" t="n">
        <v>503338.7159053792</v>
      </c>
      <c r="AE40" t="n">
        <v>688690.2368386842</v>
      </c>
      <c r="AF40" t="n">
        <v>3.362827559082819e-06</v>
      </c>
      <c r="AG40" t="n">
        <v>13</v>
      </c>
      <c r="AH40" t="n">
        <v>622962.6072176176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1.6431</v>
      </c>
      <c r="E41" t="n">
        <v>60.86</v>
      </c>
      <c r="F41" t="n">
        <v>57.8</v>
      </c>
      <c r="G41" t="n">
        <v>247.71</v>
      </c>
      <c r="H41" t="n">
        <v>2.73</v>
      </c>
      <c r="I41" t="n">
        <v>14</v>
      </c>
      <c r="J41" t="n">
        <v>260.51</v>
      </c>
      <c r="K41" t="n">
        <v>54.38</v>
      </c>
      <c r="L41" t="n">
        <v>40</v>
      </c>
      <c r="M41" t="n">
        <v>7</v>
      </c>
      <c r="N41" t="n">
        <v>66.13</v>
      </c>
      <c r="O41" t="n">
        <v>32363.54</v>
      </c>
      <c r="P41" t="n">
        <v>700.48</v>
      </c>
      <c r="Q41" t="n">
        <v>1213.91</v>
      </c>
      <c r="R41" t="n">
        <v>133.76</v>
      </c>
      <c r="S41" t="n">
        <v>90.51000000000001</v>
      </c>
      <c r="T41" t="n">
        <v>10514.29</v>
      </c>
      <c r="U41" t="n">
        <v>0.68</v>
      </c>
      <c r="V41" t="n">
        <v>0.78</v>
      </c>
      <c r="W41" t="n">
        <v>4.04</v>
      </c>
      <c r="X41" t="n">
        <v>0.61</v>
      </c>
      <c r="Y41" t="n">
        <v>0.5</v>
      </c>
      <c r="Z41" t="n">
        <v>10</v>
      </c>
      <c r="AA41" t="n">
        <v>505.2835263676263</v>
      </c>
      <c r="AB41" t="n">
        <v>691.3512123121128</v>
      </c>
      <c r="AC41" t="n">
        <v>625.3696229265646</v>
      </c>
      <c r="AD41" t="n">
        <v>505283.5263676263</v>
      </c>
      <c r="AE41" t="n">
        <v>691351.2123121128</v>
      </c>
      <c r="AF41" t="n">
        <v>3.362827559082819e-06</v>
      </c>
      <c r="AG41" t="n">
        <v>13</v>
      </c>
      <c r="AH41" t="n">
        <v>625369.6229265647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0.7364000000000001</v>
      </c>
      <c r="E2" t="n">
        <v>135.8</v>
      </c>
      <c r="F2" t="n">
        <v>103.45</v>
      </c>
      <c r="G2" t="n">
        <v>6.66</v>
      </c>
      <c r="H2" t="n">
        <v>0.11</v>
      </c>
      <c r="I2" t="n">
        <v>932</v>
      </c>
      <c r="J2" t="n">
        <v>159.12</v>
      </c>
      <c r="K2" t="n">
        <v>50.28</v>
      </c>
      <c r="L2" t="n">
        <v>1</v>
      </c>
      <c r="M2" t="n">
        <v>930</v>
      </c>
      <c r="N2" t="n">
        <v>27.84</v>
      </c>
      <c r="O2" t="n">
        <v>19859.16</v>
      </c>
      <c r="P2" t="n">
        <v>1267.77</v>
      </c>
      <c r="Q2" t="n">
        <v>1214.07</v>
      </c>
      <c r="R2" t="n">
        <v>1685.35</v>
      </c>
      <c r="S2" t="n">
        <v>90.51000000000001</v>
      </c>
      <c r="T2" t="n">
        <v>781719.09</v>
      </c>
      <c r="U2" t="n">
        <v>0.05</v>
      </c>
      <c r="V2" t="n">
        <v>0.43</v>
      </c>
      <c r="W2" t="n">
        <v>5.56</v>
      </c>
      <c r="X2" t="n">
        <v>46.24</v>
      </c>
      <c r="Y2" t="n">
        <v>0.5</v>
      </c>
      <c r="Z2" t="n">
        <v>10</v>
      </c>
      <c r="AA2" t="n">
        <v>1856.370823016245</v>
      </c>
      <c r="AB2" t="n">
        <v>2539.968457351516</v>
      </c>
      <c r="AC2" t="n">
        <v>2297.557432650006</v>
      </c>
      <c r="AD2" t="n">
        <v>1856370.823016245</v>
      </c>
      <c r="AE2" t="n">
        <v>2539968.457351516</v>
      </c>
      <c r="AF2" t="n">
        <v>1.525582810098922e-06</v>
      </c>
      <c r="AG2" t="n">
        <v>29</v>
      </c>
      <c r="AH2" t="n">
        <v>2297557.432650006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1.1804</v>
      </c>
      <c r="E3" t="n">
        <v>84.72</v>
      </c>
      <c r="F3" t="n">
        <v>72.12</v>
      </c>
      <c r="G3" t="n">
        <v>13.56</v>
      </c>
      <c r="H3" t="n">
        <v>0.22</v>
      </c>
      <c r="I3" t="n">
        <v>319</v>
      </c>
      <c r="J3" t="n">
        <v>160.54</v>
      </c>
      <c r="K3" t="n">
        <v>50.28</v>
      </c>
      <c r="L3" t="n">
        <v>2</v>
      </c>
      <c r="M3" t="n">
        <v>317</v>
      </c>
      <c r="N3" t="n">
        <v>28.26</v>
      </c>
      <c r="O3" t="n">
        <v>20034.4</v>
      </c>
      <c r="P3" t="n">
        <v>877.48</v>
      </c>
      <c r="Q3" t="n">
        <v>1213.96</v>
      </c>
      <c r="R3" t="n">
        <v>618.76</v>
      </c>
      <c r="S3" t="n">
        <v>90.51000000000001</v>
      </c>
      <c r="T3" t="n">
        <v>251493.98</v>
      </c>
      <c r="U3" t="n">
        <v>0.15</v>
      </c>
      <c r="V3" t="n">
        <v>0.62</v>
      </c>
      <c r="W3" t="n">
        <v>4.54</v>
      </c>
      <c r="X3" t="n">
        <v>14.92</v>
      </c>
      <c r="Y3" t="n">
        <v>0.5</v>
      </c>
      <c r="Z3" t="n">
        <v>10</v>
      </c>
      <c r="AA3" t="n">
        <v>840.1665833765068</v>
      </c>
      <c r="AB3" t="n">
        <v>1149.552984909442</v>
      </c>
      <c r="AC3" t="n">
        <v>1039.841261437431</v>
      </c>
      <c r="AD3" t="n">
        <v>840166.5833765068</v>
      </c>
      <c r="AE3" t="n">
        <v>1149552.984909442</v>
      </c>
      <c r="AF3" t="n">
        <v>2.445407318089037e-06</v>
      </c>
      <c r="AG3" t="n">
        <v>18</v>
      </c>
      <c r="AH3" t="n">
        <v>1039841.261437431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1.3377</v>
      </c>
      <c r="E4" t="n">
        <v>74.76000000000001</v>
      </c>
      <c r="F4" t="n">
        <v>66.18000000000001</v>
      </c>
      <c r="G4" t="n">
        <v>20.47</v>
      </c>
      <c r="H4" t="n">
        <v>0.33</v>
      </c>
      <c r="I4" t="n">
        <v>194</v>
      </c>
      <c r="J4" t="n">
        <v>161.97</v>
      </c>
      <c r="K4" t="n">
        <v>50.28</v>
      </c>
      <c r="L4" t="n">
        <v>3</v>
      </c>
      <c r="M4" t="n">
        <v>192</v>
      </c>
      <c r="N4" t="n">
        <v>28.69</v>
      </c>
      <c r="O4" t="n">
        <v>20210.21</v>
      </c>
      <c r="P4" t="n">
        <v>800.3200000000001</v>
      </c>
      <c r="Q4" t="n">
        <v>1213.95</v>
      </c>
      <c r="R4" t="n">
        <v>417.59</v>
      </c>
      <c r="S4" t="n">
        <v>90.51000000000001</v>
      </c>
      <c r="T4" t="n">
        <v>151532.3</v>
      </c>
      <c r="U4" t="n">
        <v>0.22</v>
      </c>
      <c r="V4" t="n">
        <v>0.68</v>
      </c>
      <c r="W4" t="n">
        <v>4.33</v>
      </c>
      <c r="X4" t="n">
        <v>8.98</v>
      </c>
      <c r="Y4" t="n">
        <v>0.5</v>
      </c>
      <c r="Z4" t="n">
        <v>10</v>
      </c>
      <c r="AA4" t="n">
        <v>687.0985328269628</v>
      </c>
      <c r="AB4" t="n">
        <v>940.1185252617601</v>
      </c>
      <c r="AC4" t="n">
        <v>850.3949326754142</v>
      </c>
      <c r="AD4" t="n">
        <v>687098.5328269628</v>
      </c>
      <c r="AE4" t="n">
        <v>940118.5252617601</v>
      </c>
      <c r="AF4" t="n">
        <v>2.771282081843193e-06</v>
      </c>
      <c r="AG4" t="n">
        <v>16</v>
      </c>
      <c r="AH4" t="n">
        <v>850394.9326754143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1.4207</v>
      </c>
      <c r="E5" t="n">
        <v>70.39</v>
      </c>
      <c r="F5" t="n">
        <v>63.58</v>
      </c>
      <c r="G5" t="n">
        <v>27.45</v>
      </c>
      <c r="H5" t="n">
        <v>0.43</v>
      </c>
      <c r="I5" t="n">
        <v>139</v>
      </c>
      <c r="J5" t="n">
        <v>163.4</v>
      </c>
      <c r="K5" t="n">
        <v>50.28</v>
      </c>
      <c r="L5" t="n">
        <v>4</v>
      </c>
      <c r="M5" t="n">
        <v>137</v>
      </c>
      <c r="N5" t="n">
        <v>29.12</v>
      </c>
      <c r="O5" t="n">
        <v>20386.62</v>
      </c>
      <c r="P5" t="n">
        <v>764.11</v>
      </c>
      <c r="Q5" t="n">
        <v>1213.94</v>
      </c>
      <c r="R5" t="n">
        <v>329.71</v>
      </c>
      <c r="S5" t="n">
        <v>90.51000000000001</v>
      </c>
      <c r="T5" t="n">
        <v>107865.34</v>
      </c>
      <c r="U5" t="n">
        <v>0.27</v>
      </c>
      <c r="V5" t="n">
        <v>0.71</v>
      </c>
      <c r="W5" t="n">
        <v>4.24</v>
      </c>
      <c r="X5" t="n">
        <v>6.39</v>
      </c>
      <c r="Y5" t="n">
        <v>0.5</v>
      </c>
      <c r="Z5" t="n">
        <v>10</v>
      </c>
      <c r="AA5" t="n">
        <v>622.3395988924775</v>
      </c>
      <c r="AB5" t="n">
        <v>851.5124948900666</v>
      </c>
      <c r="AC5" t="n">
        <v>770.2453374830503</v>
      </c>
      <c r="AD5" t="n">
        <v>622339.5988924775</v>
      </c>
      <c r="AE5" t="n">
        <v>851512.4948900666</v>
      </c>
      <c r="AF5" t="n">
        <v>2.943231257886391e-06</v>
      </c>
      <c r="AG5" t="n">
        <v>15</v>
      </c>
      <c r="AH5" t="n">
        <v>770245.3374830503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1.4716</v>
      </c>
      <c r="E6" t="n">
        <v>67.95</v>
      </c>
      <c r="F6" t="n">
        <v>62.15</v>
      </c>
      <c r="G6" t="n">
        <v>34.53</v>
      </c>
      <c r="H6" t="n">
        <v>0.54</v>
      </c>
      <c r="I6" t="n">
        <v>108</v>
      </c>
      <c r="J6" t="n">
        <v>164.83</v>
      </c>
      <c r="K6" t="n">
        <v>50.28</v>
      </c>
      <c r="L6" t="n">
        <v>5</v>
      </c>
      <c r="M6" t="n">
        <v>106</v>
      </c>
      <c r="N6" t="n">
        <v>29.55</v>
      </c>
      <c r="O6" t="n">
        <v>20563.61</v>
      </c>
      <c r="P6" t="n">
        <v>741.85</v>
      </c>
      <c r="Q6" t="n">
        <v>1213.94</v>
      </c>
      <c r="R6" t="n">
        <v>281.02</v>
      </c>
      <c r="S6" t="n">
        <v>90.51000000000001</v>
      </c>
      <c r="T6" t="n">
        <v>83675.39999999999</v>
      </c>
      <c r="U6" t="n">
        <v>0.32</v>
      </c>
      <c r="V6" t="n">
        <v>0.72</v>
      </c>
      <c r="W6" t="n">
        <v>4.19</v>
      </c>
      <c r="X6" t="n">
        <v>4.95</v>
      </c>
      <c r="Y6" t="n">
        <v>0.5</v>
      </c>
      <c r="Z6" t="n">
        <v>10</v>
      </c>
      <c r="AA6" t="n">
        <v>590.1256679579078</v>
      </c>
      <c r="AB6" t="n">
        <v>807.4359734070572</v>
      </c>
      <c r="AC6" t="n">
        <v>730.3754173485931</v>
      </c>
      <c r="AD6" t="n">
        <v>590125.6679579078</v>
      </c>
      <c r="AE6" t="n">
        <v>807435.9734070572</v>
      </c>
      <c r="AF6" t="n">
        <v>3.048679608014086e-06</v>
      </c>
      <c r="AG6" t="n">
        <v>15</v>
      </c>
      <c r="AH6" t="n">
        <v>730375.4173485931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1.5076</v>
      </c>
      <c r="E7" t="n">
        <v>66.33</v>
      </c>
      <c r="F7" t="n">
        <v>61.17</v>
      </c>
      <c r="G7" t="n">
        <v>41.71</v>
      </c>
      <c r="H7" t="n">
        <v>0.64</v>
      </c>
      <c r="I7" t="n">
        <v>88</v>
      </c>
      <c r="J7" t="n">
        <v>166.27</v>
      </c>
      <c r="K7" t="n">
        <v>50.28</v>
      </c>
      <c r="L7" t="n">
        <v>6</v>
      </c>
      <c r="M7" t="n">
        <v>86</v>
      </c>
      <c r="N7" t="n">
        <v>29.99</v>
      </c>
      <c r="O7" t="n">
        <v>20741.2</v>
      </c>
      <c r="P7" t="n">
        <v>725.59</v>
      </c>
      <c r="Q7" t="n">
        <v>1213.92</v>
      </c>
      <c r="R7" t="n">
        <v>248.28</v>
      </c>
      <c r="S7" t="n">
        <v>90.51000000000001</v>
      </c>
      <c r="T7" t="n">
        <v>67407.60000000001</v>
      </c>
      <c r="U7" t="n">
        <v>0.36</v>
      </c>
      <c r="V7" t="n">
        <v>0.73</v>
      </c>
      <c r="W7" t="n">
        <v>4.14</v>
      </c>
      <c r="X7" t="n">
        <v>3.98</v>
      </c>
      <c r="Y7" t="n">
        <v>0.5</v>
      </c>
      <c r="Z7" t="n">
        <v>10</v>
      </c>
      <c r="AA7" t="n">
        <v>561.5781150501399</v>
      </c>
      <c r="AB7" t="n">
        <v>768.3759520895011</v>
      </c>
      <c r="AC7" t="n">
        <v>695.0432296445003</v>
      </c>
      <c r="AD7" t="n">
        <v>561578.11505014</v>
      </c>
      <c r="AE7" t="n">
        <v>768375.9520895011</v>
      </c>
      <c r="AF7" t="n">
        <v>3.123259973526798e-06</v>
      </c>
      <c r="AG7" t="n">
        <v>14</v>
      </c>
      <c r="AH7" t="n">
        <v>695043.2296445003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1.531</v>
      </c>
      <c r="E8" t="n">
        <v>65.31999999999999</v>
      </c>
      <c r="F8" t="n">
        <v>60.58</v>
      </c>
      <c r="G8" t="n">
        <v>48.46</v>
      </c>
      <c r="H8" t="n">
        <v>0.74</v>
      </c>
      <c r="I8" t="n">
        <v>75</v>
      </c>
      <c r="J8" t="n">
        <v>167.72</v>
      </c>
      <c r="K8" t="n">
        <v>50.28</v>
      </c>
      <c r="L8" t="n">
        <v>7</v>
      </c>
      <c r="M8" t="n">
        <v>73</v>
      </c>
      <c r="N8" t="n">
        <v>30.44</v>
      </c>
      <c r="O8" t="n">
        <v>20919.39</v>
      </c>
      <c r="P8" t="n">
        <v>714.5</v>
      </c>
      <c r="Q8" t="n">
        <v>1213.92</v>
      </c>
      <c r="R8" t="n">
        <v>227.9</v>
      </c>
      <c r="S8" t="n">
        <v>90.51000000000001</v>
      </c>
      <c r="T8" t="n">
        <v>57279.78</v>
      </c>
      <c r="U8" t="n">
        <v>0.4</v>
      </c>
      <c r="V8" t="n">
        <v>0.74</v>
      </c>
      <c r="W8" t="n">
        <v>4.13</v>
      </c>
      <c r="X8" t="n">
        <v>3.38</v>
      </c>
      <c r="Y8" t="n">
        <v>0.5</v>
      </c>
      <c r="Z8" t="n">
        <v>10</v>
      </c>
      <c r="AA8" t="n">
        <v>547.730465422504</v>
      </c>
      <c r="AB8" t="n">
        <v>749.4289869537841</v>
      </c>
      <c r="AC8" t="n">
        <v>677.9045362691037</v>
      </c>
      <c r="AD8" t="n">
        <v>547730.465422504</v>
      </c>
      <c r="AE8" t="n">
        <v>749428.9869537841</v>
      </c>
      <c r="AF8" t="n">
        <v>3.171737211110061e-06</v>
      </c>
      <c r="AG8" t="n">
        <v>14</v>
      </c>
      <c r="AH8" t="n">
        <v>677904.5362691036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1.5491</v>
      </c>
      <c r="E9" t="n">
        <v>64.55</v>
      </c>
      <c r="F9" t="n">
        <v>60.13</v>
      </c>
      <c r="G9" t="n">
        <v>55.51</v>
      </c>
      <c r="H9" t="n">
        <v>0.84</v>
      </c>
      <c r="I9" t="n">
        <v>65</v>
      </c>
      <c r="J9" t="n">
        <v>169.17</v>
      </c>
      <c r="K9" t="n">
        <v>50.28</v>
      </c>
      <c r="L9" t="n">
        <v>8</v>
      </c>
      <c r="M9" t="n">
        <v>63</v>
      </c>
      <c r="N9" t="n">
        <v>30.89</v>
      </c>
      <c r="O9" t="n">
        <v>21098.19</v>
      </c>
      <c r="P9" t="n">
        <v>703.97</v>
      </c>
      <c r="Q9" t="n">
        <v>1213.91</v>
      </c>
      <c r="R9" t="n">
        <v>213.17</v>
      </c>
      <c r="S9" t="n">
        <v>90.51000000000001</v>
      </c>
      <c r="T9" t="n">
        <v>49968.62</v>
      </c>
      <c r="U9" t="n">
        <v>0.42</v>
      </c>
      <c r="V9" t="n">
        <v>0.75</v>
      </c>
      <c r="W9" t="n">
        <v>4.11</v>
      </c>
      <c r="X9" t="n">
        <v>2.94</v>
      </c>
      <c r="Y9" t="n">
        <v>0.5</v>
      </c>
      <c r="Z9" t="n">
        <v>10</v>
      </c>
      <c r="AA9" t="n">
        <v>536.2137589781659</v>
      </c>
      <c r="AB9" t="n">
        <v>733.671321115411</v>
      </c>
      <c r="AC9" t="n">
        <v>663.6507599423218</v>
      </c>
      <c r="AD9" t="n">
        <v>536213.7589781658</v>
      </c>
      <c r="AE9" t="n">
        <v>733671.321115411</v>
      </c>
      <c r="AF9" t="n">
        <v>3.209234561548397e-06</v>
      </c>
      <c r="AG9" t="n">
        <v>14</v>
      </c>
      <c r="AH9" t="n">
        <v>663650.7599423218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1.5646</v>
      </c>
      <c r="E10" t="n">
        <v>63.91</v>
      </c>
      <c r="F10" t="n">
        <v>59.75</v>
      </c>
      <c r="G10" t="n">
        <v>62.9</v>
      </c>
      <c r="H10" t="n">
        <v>0.9399999999999999</v>
      </c>
      <c r="I10" t="n">
        <v>57</v>
      </c>
      <c r="J10" t="n">
        <v>170.62</v>
      </c>
      <c r="K10" t="n">
        <v>50.28</v>
      </c>
      <c r="L10" t="n">
        <v>9</v>
      </c>
      <c r="M10" t="n">
        <v>55</v>
      </c>
      <c r="N10" t="n">
        <v>31.34</v>
      </c>
      <c r="O10" t="n">
        <v>21277.6</v>
      </c>
      <c r="P10" t="n">
        <v>695.52</v>
      </c>
      <c r="Q10" t="n">
        <v>1213.92</v>
      </c>
      <c r="R10" t="n">
        <v>200.27</v>
      </c>
      <c r="S10" t="n">
        <v>90.51000000000001</v>
      </c>
      <c r="T10" t="n">
        <v>43555.39</v>
      </c>
      <c r="U10" t="n">
        <v>0.45</v>
      </c>
      <c r="V10" t="n">
        <v>0.75</v>
      </c>
      <c r="W10" t="n">
        <v>4.1</v>
      </c>
      <c r="X10" t="n">
        <v>2.56</v>
      </c>
      <c r="Y10" t="n">
        <v>0.5</v>
      </c>
      <c r="Z10" t="n">
        <v>10</v>
      </c>
      <c r="AA10" t="n">
        <v>526.8828147038806</v>
      </c>
      <c r="AB10" t="n">
        <v>720.9043115071254</v>
      </c>
      <c r="AC10" t="n">
        <v>652.1022158124404</v>
      </c>
      <c r="AD10" t="n">
        <v>526882.8147038806</v>
      </c>
      <c r="AE10" t="n">
        <v>720904.3115071254</v>
      </c>
      <c r="AF10" t="n">
        <v>3.241345552255259e-06</v>
      </c>
      <c r="AG10" t="n">
        <v>14</v>
      </c>
      <c r="AH10" t="n">
        <v>652102.2158124404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1.5762</v>
      </c>
      <c r="E11" t="n">
        <v>63.44</v>
      </c>
      <c r="F11" t="n">
        <v>59.48</v>
      </c>
      <c r="G11" t="n">
        <v>69.97</v>
      </c>
      <c r="H11" t="n">
        <v>1.03</v>
      </c>
      <c r="I11" t="n">
        <v>51</v>
      </c>
      <c r="J11" t="n">
        <v>172.08</v>
      </c>
      <c r="K11" t="n">
        <v>50.28</v>
      </c>
      <c r="L11" t="n">
        <v>10</v>
      </c>
      <c r="M11" t="n">
        <v>49</v>
      </c>
      <c r="N11" t="n">
        <v>31.8</v>
      </c>
      <c r="O11" t="n">
        <v>21457.64</v>
      </c>
      <c r="P11" t="n">
        <v>686.54</v>
      </c>
      <c r="Q11" t="n">
        <v>1213.91</v>
      </c>
      <c r="R11" t="n">
        <v>190.79</v>
      </c>
      <c r="S11" t="n">
        <v>90.51000000000001</v>
      </c>
      <c r="T11" t="n">
        <v>38845.89</v>
      </c>
      <c r="U11" t="n">
        <v>0.47</v>
      </c>
      <c r="V11" t="n">
        <v>0.75</v>
      </c>
      <c r="W11" t="n">
        <v>4.09</v>
      </c>
      <c r="X11" t="n">
        <v>2.28</v>
      </c>
      <c r="Y11" t="n">
        <v>0.5</v>
      </c>
      <c r="Z11" t="n">
        <v>10</v>
      </c>
      <c r="AA11" t="n">
        <v>518.5627470169209</v>
      </c>
      <c r="AB11" t="n">
        <v>709.5204278423463</v>
      </c>
      <c r="AC11" t="n">
        <v>641.8047940272469</v>
      </c>
      <c r="AD11" t="n">
        <v>518562.7470169208</v>
      </c>
      <c r="AE11" t="n">
        <v>709520.4278423463</v>
      </c>
      <c r="AF11" t="n">
        <v>3.265377003364911e-06</v>
      </c>
      <c r="AG11" t="n">
        <v>14</v>
      </c>
      <c r="AH11" t="n">
        <v>641804.7940272469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1.586</v>
      </c>
      <c r="E12" t="n">
        <v>63.05</v>
      </c>
      <c r="F12" t="n">
        <v>59.24</v>
      </c>
      <c r="G12" t="n">
        <v>77.27</v>
      </c>
      <c r="H12" t="n">
        <v>1.12</v>
      </c>
      <c r="I12" t="n">
        <v>46</v>
      </c>
      <c r="J12" t="n">
        <v>173.55</v>
      </c>
      <c r="K12" t="n">
        <v>50.28</v>
      </c>
      <c r="L12" t="n">
        <v>11</v>
      </c>
      <c r="M12" t="n">
        <v>44</v>
      </c>
      <c r="N12" t="n">
        <v>32.27</v>
      </c>
      <c r="O12" t="n">
        <v>21638.31</v>
      </c>
      <c r="P12" t="n">
        <v>680.5599999999999</v>
      </c>
      <c r="Q12" t="n">
        <v>1213.92</v>
      </c>
      <c r="R12" t="n">
        <v>182.98</v>
      </c>
      <c r="S12" t="n">
        <v>90.51000000000001</v>
      </c>
      <c r="T12" t="n">
        <v>34965.5</v>
      </c>
      <c r="U12" t="n">
        <v>0.49</v>
      </c>
      <c r="V12" t="n">
        <v>0.76</v>
      </c>
      <c r="W12" t="n">
        <v>4.08</v>
      </c>
      <c r="X12" t="n">
        <v>2.05</v>
      </c>
      <c r="Y12" t="n">
        <v>0.5</v>
      </c>
      <c r="Z12" t="n">
        <v>10</v>
      </c>
      <c r="AA12" t="n">
        <v>512.5020930143065</v>
      </c>
      <c r="AB12" t="n">
        <v>701.2279736587853</v>
      </c>
      <c r="AC12" t="n">
        <v>634.3037600324323</v>
      </c>
      <c r="AD12" t="n">
        <v>512502.0930143065</v>
      </c>
      <c r="AE12" t="n">
        <v>701227.9736587853</v>
      </c>
      <c r="AF12" t="n">
        <v>3.285679436198927e-06</v>
      </c>
      <c r="AG12" t="n">
        <v>14</v>
      </c>
      <c r="AH12" t="n">
        <v>634303.7600324323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1.5934</v>
      </c>
      <c r="E13" t="n">
        <v>62.76</v>
      </c>
      <c r="F13" t="n">
        <v>59.08</v>
      </c>
      <c r="G13" t="n">
        <v>84.40000000000001</v>
      </c>
      <c r="H13" t="n">
        <v>1.22</v>
      </c>
      <c r="I13" t="n">
        <v>42</v>
      </c>
      <c r="J13" t="n">
        <v>175.02</v>
      </c>
      <c r="K13" t="n">
        <v>50.28</v>
      </c>
      <c r="L13" t="n">
        <v>12</v>
      </c>
      <c r="M13" t="n">
        <v>40</v>
      </c>
      <c r="N13" t="n">
        <v>32.74</v>
      </c>
      <c r="O13" t="n">
        <v>21819.6</v>
      </c>
      <c r="P13" t="n">
        <v>673.86</v>
      </c>
      <c r="Q13" t="n">
        <v>1213.92</v>
      </c>
      <c r="R13" t="n">
        <v>177.11</v>
      </c>
      <c r="S13" t="n">
        <v>90.51000000000001</v>
      </c>
      <c r="T13" t="n">
        <v>32053.84</v>
      </c>
      <c r="U13" t="n">
        <v>0.51</v>
      </c>
      <c r="V13" t="n">
        <v>0.76</v>
      </c>
      <c r="W13" t="n">
        <v>4.08</v>
      </c>
      <c r="X13" t="n">
        <v>1.89</v>
      </c>
      <c r="Y13" t="n">
        <v>0.5</v>
      </c>
      <c r="Z13" t="n">
        <v>10</v>
      </c>
      <c r="AA13" t="n">
        <v>506.7964087842192</v>
      </c>
      <c r="AB13" t="n">
        <v>693.4212047781569</v>
      </c>
      <c r="AC13" t="n">
        <v>627.242058216902</v>
      </c>
      <c r="AD13" t="n">
        <v>506796.4087842192</v>
      </c>
      <c r="AE13" t="n">
        <v>693421.2047781569</v>
      </c>
      <c r="AF13" t="n">
        <v>3.301009844665429e-06</v>
      </c>
      <c r="AG13" t="n">
        <v>14</v>
      </c>
      <c r="AH13" t="n">
        <v>627242.0582169021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1.6024</v>
      </c>
      <c r="E14" t="n">
        <v>62.41</v>
      </c>
      <c r="F14" t="n">
        <v>58.86</v>
      </c>
      <c r="G14" t="n">
        <v>92.93000000000001</v>
      </c>
      <c r="H14" t="n">
        <v>1.31</v>
      </c>
      <c r="I14" t="n">
        <v>38</v>
      </c>
      <c r="J14" t="n">
        <v>176.49</v>
      </c>
      <c r="K14" t="n">
        <v>50.28</v>
      </c>
      <c r="L14" t="n">
        <v>13</v>
      </c>
      <c r="M14" t="n">
        <v>36</v>
      </c>
      <c r="N14" t="n">
        <v>33.21</v>
      </c>
      <c r="O14" t="n">
        <v>22001.54</v>
      </c>
      <c r="P14" t="n">
        <v>666.79</v>
      </c>
      <c r="Q14" t="n">
        <v>1213.93</v>
      </c>
      <c r="R14" t="n">
        <v>169.59</v>
      </c>
      <c r="S14" t="n">
        <v>90.51000000000001</v>
      </c>
      <c r="T14" t="n">
        <v>28309.53</v>
      </c>
      <c r="U14" t="n">
        <v>0.53</v>
      </c>
      <c r="V14" t="n">
        <v>0.76</v>
      </c>
      <c r="W14" t="n">
        <v>4.07</v>
      </c>
      <c r="X14" t="n">
        <v>1.66</v>
      </c>
      <c r="Y14" t="n">
        <v>0.5</v>
      </c>
      <c r="Z14" t="n">
        <v>10</v>
      </c>
      <c r="AA14" t="n">
        <v>500.4962977186731</v>
      </c>
      <c r="AB14" t="n">
        <v>684.8011148769928</v>
      </c>
      <c r="AC14" t="n">
        <v>619.4446575975329</v>
      </c>
      <c r="AD14" t="n">
        <v>500496.2977186731</v>
      </c>
      <c r="AE14" t="n">
        <v>684801.1148769928</v>
      </c>
      <c r="AF14" t="n">
        <v>3.319654936043607e-06</v>
      </c>
      <c r="AG14" t="n">
        <v>14</v>
      </c>
      <c r="AH14" t="n">
        <v>619444.657597533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1.6077</v>
      </c>
      <c r="E15" t="n">
        <v>62.2</v>
      </c>
      <c r="F15" t="n">
        <v>58.75</v>
      </c>
      <c r="G15" t="n">
        <v>100.71</v>
      </c>
      <c r="H15" t="n">
        <v>1.4</v>
      </c>
      <c r="I15" t="n">
        <v>35</v>
      </c>
      <c r="J15" t="n">
        <v>177.97</v>
      </c>
      <c r="K15" t="n">
        <v>50.28</v>
      </c>
      <c r="L15" t="n">
        <v>14</v>
      </c>
      <c r="M15" t="n">
        <v>33</v>
      </c>
      <c r="N15" t="n">
        <v>33.69</v>
      </c>
      <c r="O15" t="n">
        <v>22184.13</v>
      </c>
      <c r="P15" t="n">
        <v>662.27</v>
      </c>
      <c r="Q15" t="n">
        <v>1213.93</v>
      </c>
      <c r="R15" t="n">
        <v>166.04</v>
      </c>
      <c r="S15" t="n">
        <v>90.51000000000001</v>
      </c>
      <c r="T15" t="n">
        <v>26550.17</v>
      </c>
      <c r="U15" t="n">
        <v>0.55</v>
      </c>
      <c r="V15" t="n">
        <v>0.76</v>
      </c>
      <c r="W15" t="n">
        <v>4.07</v>
      </c>
      <c r="X15" t="n">
        <v>1.56</v>
      </c>
      <c r="Y15" t="n">
        <v>0.5</v>
      </c>
      <c r="Z15" t="n">
        <v>10</v>
      </c>
      <c r="AA15" t="n">
        <v>489.8375419937553</v>
      </c>
      <c r="AB15" t="n">
        <v>670.2173350630446</v>
      </c>
      <c r="AC15" t="n">
        <v>606.2527332605647</v>
      </c>
      <c r="AD15" t="n">
        <v>489837.5419937553</v>
      </c>
      <c r="AE15" t="n">
        <v>670217.3350630447</v>
      </c>
      <c r="AF15" t="n">
        <v>3.330634823188534e-06</v>
      </c>
      <c r="AG15" t="n">
        <v>13</v>
      </c>
      <c r="AH15" t="n">
        <v>606252.7332605647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1.6122</v>
      </c>
      <c r="E16" t="n">
        <v>62.03</v>
      </c>
      <c r="F16" t="n">
        <v>58.64</v>
      </c>
      <c r="G16" t="n">
        <v>106.62</v>
      </c>
      <c r="H16" t="n">
        <v>1.48</v>
      </c>
      <c r="I16" t="n">
        <v>33</v>
      </c>
      <c r="J16" t="n">
        <v>179.46</v>
      </c>
      <c r="K16" t="n">
        <v>50.28</v>
      </c>
      <c r="L16" t="n">
        <v>15</v>
      </c>
      <c r="M16" t="n">
        <v>31</v>
      </c>
      <c r="N16" t="n">
        <v>34.18</v>
      </c>
      <c r="O16" t="n">
        <v>22367.38</v>
      </c>
      <c r="P16" t="n">
        <v>654.66</v>
      </c>
      <c r="Q16" t="n">
        <v>1213.91</v>
      </c>
      <c r="R16" t="n">
        <v>162.63</v>
      </c>
      <c r="S16" t="n">
        <v>90.51000000000001</v>
      </c>
      <c r="T16" t="n">
        <v>24858.01</v>
      </c>
      <c r="U16" t="n">
        <v>0.5600000000000001</v>
      </c>
      <c r="V16" t="n">
        <v>0.77</v>
      </c>
      <c r="W16" t="n">
        <v>4.06</v>
      </c>
      <c r="X16" t="n">
        <v>1.45</v>
      </c>
      <c r="Y16" t="n">
        <v>0.5</v>
      </c>
      <c r="Z16" t="n">
        <v>10</v>
      </c>
      <c r="AA16" t="n">
        <v>484.5341667867182</v>
      </c>
      <c r="AB16" t="n">
        <v>662.961023136375</v>
      </c>
      <c r="AC16" t="n">
        <v>599.6889535598787</v>
      </c>
      <c r="AD16" t="n">
        <v>484534.1667867182</v>
      </c>
      <c r="AE16" t="n">
        <v>662961.023136375</v>
      </c>
      <c r="AF16" t="n">
        <v>3.339957368877623e-06</v>
      </c>
      <c r="AG16" t="n">
        <v>13</v>
      </c>
      <c r="AH16" t="n">
        <v>599688.9535598786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1.6182</v>
      </c>
      <c r="E17" t="n">
        <v>61.8</v>
      </c>
      <c r="F17" t="n">
        <v>58.51</v>
      </c>
      <c r="G17" t="n">
        <v>117.01</v>
      </c>
      <c r="H17" t="n">
        <v>1.57</v>
      </c>
      <c r="I17" t="n">
        <v>30</v>
      </c>
      <c r="J17" t="n">
        <v>180.95</v>
      </c>
      <c r="K17" t="n">
        <v>50.28</v>
      </c>
      <c r="L17" t="n">
        <v>16</v>
      </c>
      <c r="M17" t="n">
        <v>28</v>
      </c>
      <c r="N17" t="n">
        <v>34.67</v>
      </c>
      <c r="O17" t="n">
        <v>22551.28</v>
      </c>
      <c r="P17" t="n">
        <v>646.55</v>
      </c>
      <c r="Q17" t="n">
        <v>1213.91</v>
      </c>
      <c r="R17" t="n">
        <v>158.06</v>
      </c>
      <c r="S17" t="n">
        <v>90.51000000000001</v>
      </c>
      <c r="T17" t="n">
        <v>22588.46</v>
      </c>
      <c r="U17" t="n">
        <v>0.57</v>
      </c>
      <c r="V17" t="n">
        <v>0.77</v>
      </c>
      <c r="W17" t="n">
        <v>4.05</v>
      </c>
      <c r="X17" t="n">
        <v>1.31</v>
      </c>
      <c r="Y17" t="n">
        <v>0.5</v>
      </c>
      <c r="Z17" t="n">
        <v>10</v>
      </c>
      <c r="AA17" t="n">
        <v>478.6163932979551</v>
      </c>
      <c r="AB17" t="n">
        <v>654.864064375309</v>
      </c>
      <c r="AC17" t="n">
        <v>592.3647571788156</v>
      </c>
      <c r="AD17" t="n">
        <v>478616.3932979552</v>
      </c>
      <c r="AE17" t="n">
        <v>654864.064375309</v>
      </c>
      <c r="AF17" t="n">
        <v>3.352387429796409e-06</v>
      </c>
      <c r="AG17" t="n">
        <v>13</v>
      </c>
      <c r="AH17" t="n">
        <v>592364.7571788155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1.6199</v>
      </c>
      <c r="E18" t="n">
        <v>61.73</v>
      </c>
      <c r="F18" t="n">
        <v>58.47</v>
      </c>
      <c r="G18" t="n">
        <v>120.98</v>
      </c>
      <c r="H18" t="n">
        <v>1.65</v>
      </c>
      <c r="I18" t="n">
        <v>29</v>
      </c>
      <c r="J18" t="n">
        <v>182.45</v>
      </c>
      <c r="K18" t="n">
        <v>50.28</v>
      </c>
      <c r="L18" t="n">
        <v>17</v>
      </c>
      <c r="M18" t="n">
        <v>27</v>
      </c>
      <c r="N18" t="n">
        <v>35.17</v>
      </c>
      <c r="O18" t="n">
        <v>22735.98</v>
      </c>
      <c r="P18" t="n">
        <v>643.74</v>
      </c>
      <c r="Q18" t="n">
        <v>1213.91</v>
      </c>
      <c r="R18" t="n">
        <v>156.71</v>
      </c>
      <c r="S18" t="n">
        <v>90.51000000000001</v>
      </c>
      <c r="T18" t="n">
        <v>21916.97</v>
      </c>
      <c r="U18" t="n">
        <v>0.58</v>
      </c>
      <c r="V18" t="n">
        <v>0.77</v>
      </c>
      <c r="W18" t="n">
        <v>4.06</v>
      </c>
      <c r="X18" t="n">
        <v>1.28</v>
      </c>
      <c r="Y18" t="n">
        <v>0.5</v>
      </c>
      <c r="Z18" t="n">
        <v>10</v>
      </c>
      <c r="AA18" t="n">
        <v>476.6701582634097</v>
      </c>
      <c r="AB18" t="n">
        <v>652.201139739214</v>
      </c>
      <c r="AC18" t="n">
        <v>589.9559783325514</v>
      </c>
      <c r="AD18" t="n">
        <v>476670.1582634097</v>
      </c>
      <c r="AE18" t="n">
        <v>652201.139739214</v>
      </c>
      <c r="AF18" t="n">
        <v>3.355909280390064e-06</v>
      </c>
      <c r="AG18" t="n">
        <v>13</v>
      </c>
      <c r="AH18" t="n">
        <v>589955.9783325513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1.6243</v>
      </c>
      <c r="E19" t="n">
        <v>61.57</v>
      </c>
      <c r="F19" t="n">
        <v>58.37</v>
      </c>
      <c r="G19" t="n">
        <v>129.71</v>
      </c>
      <c r="H19" t="n">
        <v>1.74</v>
      </c>
      <c r="I19" t="n">
        <v>27</v>
      </c>
      <c r="J19" t="n">
        <v>183.95</v>
      </c>
      <c r="K19" t="n">
        <v>50.28</v>
      </c>
      <c r="L19" t="n">
        <v>18</v>
      </c>
      <c r="M19" t="n">
        <v>25</v>
      </c>
      <c r="N19" t="n">
        <v>35.67</v>
      </c>
      <c r="O19" t="n">
        <v>22921.24</v>
      </c>
      <c r="P19" t="n">
        <v>639.2</v>
      </c>
      <c r="Q19" t="n">
        <v>1213.91</v>
      </c>
      <c r="R19" t="n">
        <v>153.62</v>
      </c>
      <c r="S19" t="n">
        <v>90.51000000000001</v>
      </c>
      <c r="T19" t="n">
        <v>20382.27</v>
      </c>
      <c r="U19" t="n">
        <v>0.59</v>
      </c>
      <c r="V19" t="n">
        <v>0.77</v>
      </c>
      <c r="W19" t="n">
        <v>4.04</v>
      </c>
      <c r="X19" t="n">
        <v>1.18</v>
      </c>
      <c r="Y19" t="n">
        <v>0.5</v>
      </c>
      <c r="Z19" t="n">
        <v>10</v>
      </c>
      <c r="AA19" t="n">
        <v>473.1192207679834</v>
      </c>
      <c r="AB19" t="n">
        <v>647.3425904016658</v>
      </c>
      <c r="AC19" t="n">
        <v>585.5611221247619</v>
      </c>
      <c r="AD19" t="n">
        <v>473119.2207679834</v>
      </c>
      <c r="AE19" t="n">
        <v>647342.5904016658</v>
      </c>
      <c r="AF19" t="n">
        <v>3.365024658397174e-06</v>
      </c>
      <c r="AG19" t="n">
        <v>13</v>
      </c>
      <c r="AH19" t="n">
        <v>585561.1221247619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1.6287</v>
      </c>
      <c r="E20" t="n">
        <v>61.4</v>
      </c>
      <c r="F20" t="n">
        <v>58.27</v>
      </c>
      <c r="G20" t="n">
        <v>139.84</v>
      </c>
      <c r="H20" t="n">
        <v>1.82</v>
      </c>
      <c r="I20" t="n">
        <v>25</v>
      </c>
      <c r="J20" t="n">
        <v>185.46</v>
      </c>
      <c r="K20" t="n">
        <v>50.28</v>
      </c>
      <c r="L20" t="n">
        <v>19</v>
      </c>
      <c r="M20" t="n">
        <v>23</v>
      </c>
      <c r="N20" t="n">
        <v>36.18</v>
      </c>
      <c r="O20" t="n">
        <v>23107.19</v>
      </c>
      <c r="P20" t="n">
        <v>628.59</v>
      </c>
      <c r="Q20" t="n">
        <v>1213.91</v>
      </c>
      <c r="R20" t="n">
        <v>150.01</v>
      </c>
      <c r="S20" t="n">
        <v>90.51000000000001</v>
      </c>
      <c r="T20" t="n">
        <v>18588.59</v>
      </c>
      <c r="U20" t="n">
        <v>0.6</v>
      </c>
      <c r="V20" t="n">
        <v>0.77</v>
      </c>
      <c r="W20" t="n">
        <v>4.04</v>
      </c>
      <c r="X20" t="n">
        <v>1.07</v>
      </c>
      <c r="Y20" t="n">
        <v>0.5</v>
      </c>
      <c r="Z20" t="n">
        <v>10</v>
      </c>
      <c r="AA20" t="n">
        <v>466.342408703717</v>
      </c>
      <c r="AB20" t="n">
        <v>638.0702571634883</v>
      </c>
      <c r="AC20" t="n">
        <v>577.1737273570346</v>
      </c>
      <c r="AD20" t="n">
        <v>466342.4087037169</v>
      </c>
      <c r="AE20" t="n">
        <v>638070.2571634883</v>
      </c>
      <c r="AF20" t="n">
        <v>3.374140036404283e-06</v>
      </c>
      <c r="AG20" t="n">
        <v>13</v>
      </c>
      <c r="AH20" t="n">
        <v>577173.7273570347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1.6302</v>
      </c>
      <c r="E21" t="n">
        <v>61.34</v>
      </c>
      <c r="F21" t="n">
        <v>58.24</v>
      </c>
      <c r="G21" t="n">
        <v>145.61</v>
      </c>
      <c r="H21" t="n">
        <v>1.9</v>
      </c>
      <c r="I21" t="n">
        <v>24</v>
      </c>
      <c r="J21" t="n">
        <v>186.97</v>
      </c>
      <c r="K21" t="n">
        <v>50.28</v>
      </c>
      <c r="L21" t="n">
        <v>20</v>
      </c>
      <c r="M21" t="n">
        <v>22</v>
      </c>
      <c r="N21" t="n">
        <v>36.69</v>
      </c>
      <c r="O21" t="n">
        <v>23293.82</v>
      </c>
      <c r="P21" t="n">
        <v>626.36</v>
      </c>
      <c r="Q21" t="n">
        <v>1213.91</v>
      </c>
      <c r="R21" t="n">
        <v>149.28</v>
      </c>
      <c r="S21" t="n">
        <v>90.51000000000001</v>
      </c>
      <c r="T21" t="n">
        <v>18225.83</v>
      </c>
      <c r="U21" t="n">
        <v>0.61</v>
      </c>
      <c r="V21" t="n">
        <v>0.77</v>
      </c>
      <c r="W21" t="n">
        <v>4.04</v>
      </c>
      <c r="X21" t="n">
        <v>1.05</v>
      </c>
      <c r="Y21" t="n">
        <v>0.5</v>
      </c>
      <c r="Z21" t="n">
        <v>10</v>
      </c>
      <c r="AA21" t="n">
        <v>464.7841680492365</v>
      </c>
      <c r="AB21" t="n">
        <v>635.9382035553025</v>
      </c>
      <c r="AC21" t="n">
        <v>575.2451539528579</v>
      </c>
      <c r="AD21" t="n">
        <v>464784.1680492365</v>
      </c>
      <c r="AE21" t="n">
        <v>635938.2035553025</v>
      </c>
      <c r="AF21" t="n">
        <v>3.377247551633979e-06</v>
      </c>
      <c r="AG21" t="n">
        <v>13</v>
      </c>
      <c r="AH21" t="n">
        <v>575245.1539528579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1.6346</v>
      </c>
      <c r="E22" t="n">
        <v>61.18</v>
      </c>
      <c r="F22" t="n">
        <v>58.15</v>
      </c>
      <c r="G22" t="n">
        <v>158.58</v>
      </c>
      <c r="H22" t="n">
        <v>1.98</v>
      </c>
      <c r="I22" t="n">
        <v>22</v>
      </c>
      <c r="J22" t="n">
        <v>188.49</v>
      </c>
      <c r="K22" t="n">
        <v>50.28</v>
      </c>
      <c r="L22" t="n">
        <v>21</v>
      </c>
      <c r="M22" t="n">
        <v>20</v>
      </c>
      <c r="N22" t="n">
        <v>37.21</v>
      </c>
      <c r="O22" t="n">
        <v>23481.16</v>
      </c>
      <c r="P22" t="n">
        <v>616.38</v>
      </c>
      <c r="Q22" t="n">
        <v>1213.92</v>
      </c>
      <c r="R22" t="n">
        <v>145.89</v>
      </c>
      <c r="S22" t="n">
        <v>90.51000000000001</v>
      </c>
      <c r="T22" t="n">
        <v>16543.49</v>
      </c>
      <c r="U22" t="n">
        <v>0.62</v>
      </c>
      <c r="V22" t="n">
        <v>0.77</v>
      </c>
      <c r="W22" t="n">
        <v>4.04</v>
      </c>
      <c r="X22" t="n">
        <v>0.95</v>
      </c>
      <c r="Y22" t="n">
        <v>0.5</v>
      </c>
      <c r="Z22" t="n">
        <v>10</v>
      </c>
      <c r="AA22" t="n">
        <v>458.3967475965277</v>
      </c>
      <c r="AB22" t="n">
        <v>627.1986530988038</v>
      </c>
      <c r="AC22" t="n">
        <v>567.3396939258914</v>
      </c>
      <c r="AD22" t="n">
        <v>458396.7475965277</v>
      </c>
      <c r="AE22" t="n">
        <v>627198.6530988038</v>
      </c>
      <c r="AF22" t="n">
        <v>3.386362929641088e-06</v>
      </c>
      <c r="AG22" t="n">
        <v>13</v>
      </c>
      <c r="AH22" t="n">
        <v>567339.6939258914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1.6356</v>
      </c>
      <c r="E23" t="n">
        <v>61.14</v>
      </c>
      <c r="F23" t="n">
        <v>58.14</v>
      </c>
      <c r="G23" t="n">
        <v>166.11</v>
      </c>
      <c r="H23" t="n">
        <v>2.05</v>
      </c>
      <c r="I23" t="n">
        <v>21</v>
      </c>
      <c r="J23" t="n">
        <v>190.01</v>
      </c>
      <c r="K23" t="n">
        <v>50.28</v>
      </c>
      <c r="L23" t="n">
        <v>22</v>
      </c>
      <c r="M23" t="n">
        <v>19</v>
      </c>
      <c r="N23" t="n">
        <v>37.74</v>
      </c>
      <c r="O23" t="n">
        <v>23669.2</v>
      </c>
      <c r="P23" t="n">
        <v>611.37</v>
      </c>
      <c r="Q23" t="n">
        <v>1213.93</v>
      </c>
      <c r="R23" t="n">
        <v>145.45</v>
      </c>
      <c r="S23" t="n">
        <v>90.51000000000001</v>
      </c>
      <c r="T23" t="n">
        <v>16326.16</v>
      </c>
      <c r="U23" t="n">
        <v>0.62</v>
      </c>
      <c r="V23" t="n">
        <v>0.77</v>
      </c>
      <c r="W23" t="n">
        <v>4.04</v>
      </c>
      <c r="X23" t="n">
        <v>0.9399999999999999</v>
      </c>
      <c r="Y23" t="n">
        <v>0.5</v>
      </c>
      <c r="Z23" t="n">
        <v>10</v>
      </c>
      <c r="AA23" t="n">
        <v>455.4974622923984</v>
      </c>
      <c r="AB23" t="n">
        <v>623.2317230382536</v>
      </c>
      <c r="AC23" t="n">
        <v>563.7513621026989</v>
      </c>
      <c r="AD23" t="n">
        <v>455497.4622923984</v>
      </c>
      <c r="AE23" t="n">
        <v>623231.7230382536</v>
      </c>
      <c r="AF23" t="n">
        <v>3.388434606460886e-06</v>
      </c>
      <c r="AG23" t="n">
        <v>13</v>
      </c>
      <c r="AH23" t="n">
        <v>563751.3621026989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1.6387</v>
      </c>
      <c r="E24" t="n">
        <v>61.02</v>
      </c>
      <c r="F24" t="n">
        <v>58.05</v>
      </c>
      <c r="G24" t="n">
        <v>174.16</v>
      </c>
      <c r="H24" t="n">
        <v>2.13</v>
      </c>
      <c r="I24" t="n">
        <v>20</v>
      </c>
      <c r="J24" t="n">
        <v>191.55</v>
      </c>
      <c r="K24" t="n">
        <v>50.28</v>
      </c>
      <c r="L24" t="n">
        <v>23</v>
      </c>
      <c r="M24" t="n">
        <v>18</v>
      </c>
      <c r="N24" t="n">
        <v>38.27</v>
      </c>
      <c r="O24" t="n">
        <v>23857.96</v>
      </c>
      <c r="P24" t="n">
        <v>607.01</v>
      </c>
      <c r="Q24" t="n">
        <v>1213.92</v>
      </c>
      <c r="R24" t="n">
        <v>142.59</v>
      </c>
      <c r="S24" t="n">
        <v>90.51000000000001</v>
      </c>
      <c r="T24" t="n">
        <v>14899.94</v>
      </c>
      <c r="U24" t="n">
        <v>0.63</v>
      </c>
      <c r="V24" t="n">
        <v>0.77</v>
      </c>
      <c r="W24" t="n">
        <v>4.04</v>
      </c>
      <c r="X24" t="n">
        <v>0.86</v>
      </c>
      <c r="Y24" t="n">
        <v>0.5</v>
      </c>
      <c r="Z24" t="n">
        <v>10</v>
      </c>
      <c r="AA24" t="n">
        <v>452.4271503334214</v>
      </c>
      <c r="AB24" t="n">
        <v>619.0307867633775</v>
      </c>
      <c r="AC24" t="n">
        <v>559.951357289846</v>
      </c>
      <c r="AD24" t="n">
        <v>452427.1503334214</v>
      </c>
      <c r="AE24" t="n">
        <v>619030.7867633775</v>
      </c>
      <c r="AF24" t="n">
        <v>3.394856804602259e-06</v>
      </c>
      <c r="AG24" t="n">
        <v>13</v>
      </c>
      <c r="AH24" t="n">
        <v>559951.3572898459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1.6407</v>
      </c>
      <c r="E25" t="n">
        <v>60.95</v>
      </c>
      <c r="F25" t="n">
        <v>58.01</v>
      </c>
      <c r="G25" t="n">
        <v>183.2</v>
      </c>
      <c r="H25" t="n">
        <v>2.21</v>
      </c>
      <c r="I25" t="n">
        <v>19</v>
      </c>
      <c r="J25" t="n">
        <v>193.08</v>
      </c>
      <c r="K25" t="n">
        <v>50.28</v>
      </c>
      <c r="L25" t="n">
        <v>24</v>
      </c>
      <c r="M25" t="n">
        <v>16</v>
      </c>
      <c r="N25" t="n">
        <v>38.8</v>
      </c>
      <c r="O25" t="n">
        <v>24047.45</v>
      </c>
      <c r="P25" t="n">
        <v>599.36</v>
      </c>
      <c r="Q25" t="n">
        <v>1213.91</v>
      </c>
      <c r="R25" t="n">
        <v>141.31</v>
      </c>
      <c r="S25" t="n">
        <v>90.51000000000001</v>
      </c>
      <c r="T25" t="n">
        <v>14267.32</v>
      </c>
      <c r="U25" t="n">
        <v>0.64</v>
      </c>
      <c r="V25" t="n">
        <v>0.77</v>
      </c>
      <c r="W25" t="n">
        <v>4.04</v>
      </c>
      <c r="X25" t="n">
        <v>0.82</v>
      </c>
      <c r="Y25" t="n">
        <v>0.5</v>
      </c>
      <c r="Z25" t="n">
        <v>10</v>
      </c>
      <c r="AA25" t="n">
        <v>447.8978655361556</v>
      </c>
      <c r="AB25" t="n">
        <v>612.8336194858158</v>
      </c>
      <c r="AC25" t="n">
        <v>554.3456389594757</v>
      </c>
      <c r="AD25" t="n">
        <v>447897.8655361556</v>
      </c>
      <c r="AE25" t="n">
        <v>612833.6194858158</v>
      </c>
      <c r="AF25" t="n">
        <v>3.399000158241853e-06</v>
      </c>
      <c r="AG25" t="n">
        <v>13</v>
      </c>
      <c r="AH25" t="n">
        <v>554345.6389594757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1.6408</v>
      </c>
      <c r="E26" t="n">
        <v>60.95</v>
      </c>
      <c r="F26" t="n">
        <v>58.01</v>
      </c>
      <c r="G26" t="n">
        <v>183.19</v>
      </c>
      <c r="H26" t="n">
        <v>2.28</v>
      </c>
      <c r="I26" t="n">
        <v>19</v>
      </c>
      <c r="J26" t="n">
        <v>194.62</v>
      </c>
      <c r="K26" t="n">
        <v>50.28</v>
      </c>
      <c r="L26" t="n">
        <v>25</v>
      </c>
      <c r="M26" t="n">
        <v>16</v>
      </c>
      <c r="N26" t="n">
        <v>39.34</v>
      </c>
      <c r="O26" t="n">
        <v>24237.67</v>
      </c>
      <c r="P26" t="n">
        <v>595.72</v>
      </c>
      <c r="Q26" t="n">
        <v>1213.91</v>
      </c>
      <c r="R26" t="n">
        <v>141.41</v>
      </c>
      <c r="S26" t="n">
        <v>90.51000000000001</v>
      </c>
      <c r="T26" t="n">
        <v>14316.75</v>
      </c>
      <c r="U26" t="n">
        <v>0.64</v>
      </c>
      <c r="V26" t="n">
        <v>0.77</v>
      </c>
      <c r="W26" t="n">
        <v>4.03</v>
      </c>
      <c r="X26" t="n">
        <v>0.82</v>
      </c>
      <c r="Y26" t="n">
        <v>0.5</v>
      </c>
      <c r="Z26" t="n">
        <v>10</v>
      </c>
      <c r="AA26" t="n">
        <v>445.9444298836384</v>
      </c>
      <c r="AB26" t="n">
        <v>610.1608426465428</v>
      </c>
      <c r="AC26" t="n">
        <v>551.9279481904772</v>
      </c>
      <c r="AD26" t="n">
        <v>445944.4298836384</v>
      </c>
      <c r="AE26" t="n">
        <v>610160.8426465428</v>
      </c>
      <c r="AF26" t="n">
        <v>3.399207325923833e-06</v>
      </c>
      <c r="AG26" t="n">
        <v>13</v>
      </c>
      <c r="AH26" t="n">
        <v>551927.9481904772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1.6429</v>
      </c>
      <c r="E27" t="n">
        <v>60.87</v>
      </c>
      <c r="F27" t="n">
        <v>57.96</v>
      </c>
      <c r="G27" t="n">
        <v>193.21</v>
      </c>
      <c r="H27" t="n">
        <v>2.35</v>
      </c>
      <c r="I27" t="n">
        <v>18</v>
      </c>
      <c r="J27" t="n">
        <v>196.17</v>
      </c>
      <c r="K27" t="n">
        <v>50.28</v>
      </c>
      <c r="L27" t="n">
        <v>26</v>
      </c>
      <c r="M27" t="n">
        <v>12</v>
      </c>
      <c r="N27" t="n">
        <v>39.89</v>
      </c>
      <c r="O27" t="n">
        <v>24428.62</v>
      </c>
      <c r="P27" t="n">
        <v>594.1</v>
      </c>
      <c r="Q27" t="n">
        <v>1213.93</v>
      </c>
      <c r="R27" t="n">
        <v>139.44</v>
      </c>
      <c r="S27" t="n">
        <v>90.51000000000001</v>
      </c>
      <c r="T27" t="n">
        <v>13334.29</v>
      </c>
      <c r="U27" t="n">
        <v>0.65</v>
      </c>
      <c r="V27" t="n">
        <v>0.77</v>
      </c>
      <c r="W27" t="n">
        <v>4.04</v>
      </c>
      <c r="X27" t="n">
        <v>0.77</v>
      </c>
      <c r="Y27" t="n">
        <v>0.5</v>
      </c>
      <c r="Z27" t="n">
        <v>10</v>
      </c>
      <c r="AA27" t="n">
        <v>444.5963695100169</v>
      </c>
      <c r="AB27" t="n">
        <v>608.3163669711275</v>
      </c>
      <c r="AC27" t="n">
        <v>550.2595066847857</v>
      </c>
      <c r="AD27" t="n">
        <v>444596.3695100169</v>
      </c>
      <c r="AE27" t="n">
        <v>608316.3669711276</v>
      </c>
      <c r="AF27" t="n">
        <v>3.403557847245408e-06</v>
      </c>
      <c r="AG27" t="n">
        <v>13</v>
      </c>
      <c r="AH27" t="n">
        <v>550259.5066847857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1.6447</v>
      </c>
      <c r="E28" t="n">
        <v>60.8</v>
      </c>
      <c r="F28" t="n">
        <v>57.93</v>
      </c>
      <c r="G28" t="n">
        <v>204.46</v>
      </c>
      <c r="H28" t="n">
        <v>2.42</v>
      </c>
      <c r="I28" t="n">
        <v>17</v>
      </c>
      <c r="J28" t="n">
        <v>197.73</v>
      </c>
      <c r="K28" t="n">
        <v>50.28</v>
      </c>
      <c r="L28" t="n">
        <v>27</v>
      </c>
      <c r="M28" t="n">
        <v>8</v>
      </c>
      <c r="N28" t="n">
        <v>40.45</v>
      </c>
      <c r="O28" t="n">
        <v>24620.33</v>
      </c>
      <c r="P28" t="n">
        <v>587.42</v>
      </c>
      <c r="Q28" t="n">
        <v>1213.91</v>
      </c>
      <c r="R28" t="n">
        <v>138.29</v>
      </c>
      <c r="S28" t="n">
        <v>90.51000000000001</v>
      </c>
      <c r="T28" t="n">
        <v>12767.09</v>
      </c>
      <c r="U28" t="n">
        <v>0.65</v>
      </c>
      <c r="V28" t="n">
        <v>0.77</v>
      </c>
      <c r="W28" t="n">
        <v>4.04</v>
      </c>
      <c r="X28" t="n">
        <v>0.74</v>
      </c>
      <c r="Y28" t="n">
        <v>0.5</v>
      </c>
      <c r="Z28" t="n">
        <v>10</v>
      </c>
      <c r="AA28" t="n">
        <v>440.6511451196896</v>
      </c>
      <c r="AB28" t="n">
        <v>602.9183369092655</v>
      </c>
      <c r="AC28" t="n">
        <v>545.376657035845</v>
      </c>
      <c r="AD28" t="n">
        <v>440651.1451196896</v>
      </c>
      <c r="AE28" t="n">
        <v>602918.3369092655</v>
      </c>
      <c r="AF28" t="n">
        <v>3.407286865521043e-06</v>
      </c>
      <c r="AG28" t="n">
        <v>13</v>
      </c>
      <c r="AH28" t="n">
        <v>545376.657035845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1.6446</v>
      </c>
      <c r="E29" t="n">
        <v>60.81</v>
      </c>
      <c r="F29" t="n">
        <v>57.93</v>
      </c>
      <c r="G29" t="n">
        <v>204.47</v>
      </c>
      <c r="H29" t="n">
        <v>2.49</v>
      </c>
      <c r="I29" t="n">
        <v>17</v>
      </c>
      <c r="J29" t="n">
        <v>199.29</v>
      </c>
      <c r="K29" t="n">
        <v>50.28</v>
      </c>
      <c r="L29" t="n">
        <v>28</v>
      </c>
      <c r="M29" t="n">
        <v>5</v>
      </c>
      <c r="N29" t="n">
        <v>41.01</v>
      </c>
      <c r="O29" t="n">
        <v>24812.8</v>
      </c>
      <c r="P29" t="n">
        <v>590.14</v>
      </c>
      <c r="Q29" t="n">
        <v>1213.91</v>
      </c>
      <c r="R29" t="n">
        <v>138.04</v>
      </c>
      <c r="S29" t="n">
        <v>90.51000000000001</v>
      </c>
      <c r="T29" t="n">
        <v>12642.35</v>
      </c>
      <c r="U29" t="n">
        <v>0.66</v>
      </c>
      <c r="V29" t="n">
        <v>0.77</v>
      </c>
      <c r="W29" t="n">
        <v>4.05</v>
      </c>
      <c r="X29" t="n">
        <v>0.74</v>
      </c>
      <c r="Y29" t="n">
        <v>0.5</v>
      </c>
      <c r="Z29" t="n">
        <v>10</v>
      </c>
      <c r="AA29" t="n">
        <v>442.1125437853545</v>
      </c>
      <c r="AB29" t="n">
        <v>604.9178870359871</v>
      </c>
      <c r="AC29" t="n">
        <v>547.1853729048586</v>
      </c>
      <c r="AD29" t="n">
        <v>442112.5437853545</v>
      </c>
      <c r="AE29" t="n">
        <v>604917.8870359871</v>
      </c>
      <c r="AF29" t="n">
        <v>3.407079697839064e-06</v>
      </c>
      <c r="AG29" t="n">
        <v>13</v>
      </c>
      <c r="AH29" t="n">
        <v>547185.3729048586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1.6447</v>
      </c>
      <c r="E30" t="n">
        <v>60.8</v>
      </c>
      <c r="F30" t="n">
        <v>57.93</v>
      </c>
      <c r="G30" t="n">
        <v>204.45</v>
      </c>
      <c r="H30" t="n">
        <v>2.56</v>
      </c>
      <c r="I30" t="n">
        <v>17</v>
      </c>
      <c r="J30" t="n">
        <v>200.85</v>
      </c>
      <c r="K30" t="n">
        <v>50.28</v>
      </c>
      <c r="L30" t="n">
        <v>29</v>
      </c>
      <c r="M30" t="n">
        <v>3</v>
      </c>
      <c r="N30" t="n">
        <v>41.57</v>
      </c>
      <c r="O30" t="n">
        <v>25006.03</v>
      </c>
      <c r="P30" t="n">
        <v>591.45</v>
      </c>
      <c r="Q30" t="n">
        <v>1213.91</v>
      </c>
      <c r="R30" t="n">
        <v>137.92</v>
      </c>
      <c r="S30" t="n">
        <v>90.51000000000001</v>
      </c>
      <c r="T30" t="n">
        <v>12580.45</v>
      </c>
      <c r="U30" t="n">
        <v>0.66</v>
      </c>
      <c r="V30" t="n">
        <v>0.77</v>
      </c>
      <c r="W30" t="n">
        <v>4.05</v>
      </c>
      <c r="X30" t="n">
        <v>0.73</v>
      </c>
      <c r="Y30" t="n">
        <v>0.5</v>
      </c>
      <c r="Z30" t="n">
        <v>10</v>
      </c>
      <c r="AA30" t="n">
        <v>442.7846496396476</v>
      </c>
      <c r="AB30" t="n">
        <v>605.8374919170486</v>
      </c>
      <c r="AC30" t="n">
        <v>548.017211986745</v>
      </c>
      <c r="AD30" t="n">
        <v>442784.6496396476</v>
      </c>
      <c r="AE30" t="n">
        <v>605837.4919170486</v>
      </c>
      <c r="AF30" t="n">
        <v>3.407286865521043e-06</v>
      </c>
      <c r="AG30" t="n">
        <v>13</v>
      </c>
      <c r="AH30" t="n">
        <v>548017.211986745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1.6445</v>
      </c>
      <c r="E31" t="n">
        <v>60.81</v>
      </c>
      <c r="F31" t="n">
        <v>57.93</v>
      </c>
      <c r="G31" t="n">
        <v>204.48</v>
      </c>
      <c r="H31" t="n">
        <v>2.63</v>
      </c>
      <c r="I31" t="n">
        <v>17</v>
      </c>
      <c r="J31" t="n">
        <v>202.43</v>
      </c>
      <c r="K31" t="n">
        <v>50.28</v>
      </c>
      <c r="L31" t="n">
        <v>30</v>
      </c>
      <c r="M31" t="n">
        <v>3</v>
      </c>
      <c r="N31" t="n">
        <v>42.15</v>
      </c>
      <c r="O31" t="n">
        <v>25200.04</v>
      </c>
      <c r="P31" t="n">
        <v>594.24</v>
      </c>
      <c r="Q31" t="n">
        <v>1213.91</v>
      </c>
      <c r="R31" t="n">
        <v>138.13</v>
      </c>
      <c r="S31" t="n">
        <v>90.51000000000001</v>
      </c>
      <c r="T31" t="n">
        <v>12688.44</v>
      </c>
      <c r="U31" t="n">
        <v>0.66</v>
      </c>
      <c r="V31" t="n">
        <v>0.77</v>
      </c>
      <c r="W31" t="n">
        <v>4.05</v>
      </c>
      <c r="X31" t="n">
        <v>0.74</v>
      </c>
      <c r="Y31" t="n">
        <v>0.5</v>
      </c>
      <c r="Z31" t="n">
        <v>10</v>
      </c>
      <c r="AA31" t="n">
        <v>444.3047887455269</v>
      </c>
      <c r="AB31" t="n">
        <v>607.9174133055168</v>
      </c>
      <c r="AC31" t="n">
        <v>549.8986285970858</v>
      </c>
      <c r="AD31" t="n">
        <v>444304.7887455269</v>
      </c>
      <c r="AE31" t="n">
        <v>607917.4133055168</v>
      </c>
      <c r="AF31" t="n">
        <v>3.406872530157084e-06</v>
      </c>
      <c r="AG31" t="n">
        <v>13</v>
      </c>
      <c r="AH31" t="n">
        <v>549898.6285970858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1.6444</v>
      </c>
      <c r="E32" t="n">
        <v>60.81</v>
      </c>
      <c r="F32" t="n">
        <v>57.94</v>
      </c>
      <c r="G32" t="n">
        <v>204.5</v>
      </c>
      <c r="H32" t="n">
        <v>2.7</v>
      </c>
      <c r="I32" t="n">
        <v>17</v>
      </c>
      <c r="J32" t="n">
        <v>204.01</v>
      </c>
      <c r="K32" t="n">
        <v>50.28</v>
      </c>
      <c r="L32" t="n">
        <v>31</v>
      </c>
      <c r="M32" t="n">
        <v>0</v>
      </c>
      <c r="N32" t="n">
        <v>42.73</v>
      </c>
      <c r="O32" t="n">
        <v>25394.96</v>
      </c>
      <c r="P32" t="n">
        <v>596.24</v>
      </c>
      <c r="Q32" t="n">
        <v>1213.92</v>
      </c>
      <c r="R32" t="n">
        <v>138.18</v>
      </c>
      <c r="S32" t="n">
        <v>90.51000000000001</v>
      </c>
      <c r="T32" t="n">
        <v>12711.37</v>
      </c>
      <c r="U32" t="n">
        <v>0.66</v>
      </c>
      <c r="V32" t="n">
        <v>0.77</v>
      </c>
      <c r="W32" t="n">
        <v>4.05</v>
      </c>
      <c r="X32" t="n">
        <v>0.75</v>
      </c>
      <c r="Y32" t="n">
        <v>0.5</v>
      </c>
      <c r="Z32" t="n">
        <v>10</v>
      </c>
      <c r="AA32" t="n">
        <v>445.3922131340959</v>
      </c>
      <c r="AB32" t="n">
        <v>609.4052753277352</v>
      </c>
      <c r="AC32" t="n">
        <v>551.2444911561312</v>
      </c>
      <c r="AD32" t="n">
        <v>445392.2131340959</v>
      </c>
      <c r="AE32" t="n">
        <v>609405.2753277352</v>
      </c>
      <c r="AF32" t="n">
        <v>3.406665362475104e-06</v>
      </c>
      <c r="AG32" t="n">
        <v>13</v>
      </c>
      <c r="AH32" t="n">
        <v>551244.4911561311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1.1429</v>
      </c>
      <c r="E2" t="n">
        <v>87.48999999999999</v>
      </c>
      <c r="F2" t="n">
        <v>78.02</v>
      </c>
      <c r="G2" t="n">
        <v>10.64</v>
      </c>
      <c r="H2" t="n">
        <v>0.22</v>
      </c>
      <c r="I2" t="n">
        <v>440</v>
      </c>
      <c r="J2" t="n">
        <v>80.84</v>
      </c>
      <c r="K2" t="n">
        <v>35.1</v>
      </c>
      <c r="L2" t="n">
        <v>1</v>
      </c>
      <c r="M2" t="n">
        <v>438</v>
      </c>
      <c r="N2" t="n">
        <v>9.74</v>
      </c>
      <c r="O2" t="n">
        <v>10204.21</v>
      </c>
      <c r="P2" t="n">
        <v>603.76</v>
      </c>
      <c r="Q2" t="n">
        <v>1214.09</v>
      </c>
      <c r="R2" t="n">
        <v>819.67</v>
      </c>
      <c r="S2" t="n">
        <v>90.51000000000001</v>
      </c>
      <c r="T2" t="n">
        <v>351340.73</v>
      </c>
      <c r="U2" t="n">
        <v>0.11</v>
      </c>
      <c r="V2" t="n">
        <v>0.58</v>
      </c>
      <c r="W2" t="n">
        <v>4.73</v>
      </c>
      <c r="X2" t="n">
        <v>20.82</v>
      </c>
      <c r="Y2" t="n">
        <v>0.5</v>
      </c>
      <c r="Z2" t="n">
        <v>10</v>
      </c>
      <c r="AA2" t="n">
        <v>642.7145021335683</v>
      </c>
      <c r="AB2" t="n">
        <v>879.3903363818184</v>
      </c>
      <c r="AC2" t="n">
        <v>795.4625569096256</v>
      </c>
      <c r="AD2" t="n">
        <v>642714.5021335683</v>
      </c>
      <c r="AE2" t="n">
        <v>879390.3363818184</v>
      </c>
      <c r="AF2" t="n">
        <v>2.458270373976897e-06</v>
      </c>
      <c r="AG2" t="n">
        <v>19</v>
      </c>
      <c r="AH2" t="n">
        <v>795462.5569096257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1.4182</v>
      </c>
      <c r="E3" t="n">
        <v>70.51000000000001</v>
      </c>
      <c r="F3" t="n">
        <v>65.52</v>
      </c>
      <c r="G3" t="n">
        <v>21.84</v>
      </c>
      <c r="H3" t="n">
        <v>0.43</v>
      </c>
      <c r="I3" t="n">
        <v>180</v>
      </c>
      <c r="J3" t="n">
        <v>82.04000000000001</v>
      </c>
      <c r="K3" t="n">
        <v>35.1</v>
      </c>
      <c r="L3" t="n">
        <v>2</v>
      </c>
      <c r="M3" t="n">
        <v>178</v>
      </c>
      <c r="N3" t="n">
        <v>9.94</v>
      </c>
      <c r="O3" t="n">
        <v>10352.53</v>
      </c>
      <c r="P3" t="n">
        <v>495.09</v>
      </c>
      <c r="Q3" t="n">
        <v>1214</v>
      </c>
      <c r="R3" t="n">
        <v>395.04</v>
      </c>
      <c r="S3" t="n">
        <v>90.51000000000001</v>
      </c>
      <c r="T3" t="n">
        <v>140324.33</v>
      </c>
      <c r="U3" t="n">
        <v>0.23</v>
      </c>
      <c r="V3" t="n">
        <v>0.68</v>
      </c>
      <c r="W3" t="n">
        <v>4.31</v>
      </c>
      <c r="X3" t="n">
        <v>8.33</v>
      </c>
      <c r="Y3" t="n">
        <v>0.5</v>
      </c>
      <c r="Z3" t="n">
        <v>10</v>
      </c>
      <c r="AA3" t="n">
        <v>442.317419766884</v>
      </c>
      <c r="AB3" t="n">
        <v>605.1982073924061</v>
      </c>
      <c r="AC3" t="n">
        <v>547.4389398798928</v>
      </c>
      <c r="AD3" t="n">
        <v>442317.4197668839</v>
      </c>
      <c r="AE3" t="n">
        <v>605198.2073924061</v>
      </c>
      <c r="AF3" t="n">
        <v>3.050414773273283e-06</v>
      </c>
      <c r="AG3" t="n">
        <v>15</v>
      </c>
      <c r="AH3" t="n">
        <v>547438.9398798929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1.5141</v>
      </c>
      <c r="E4" t="n">
        <v>66.04000000000001</v>
      </c>
      <c r="F4" t="n">
        <v>62.24</v>
      </c>
      <c r="G4" t="n">
        <v>33.64</v>
      </c>
      <c r="H4" t="n">
        <v>0.63</v>
      </c>
      <c r="I4" t="n">
        <v>111</v>
      </c>
      <c r="J4" t="n">
        <v>83.25</v>
      </c>
      <c r="K4" t="n">
        <v>35.1</v>
      </c>
      <c r="L4" t="n">
        <v>3</v>
      </c>
      <c r="M4" t="n">
        <v>109</v>
      </c>
      <c r="N4" t="n">
        <v>10.15</v>
      </c>
      <c r="O4" t="n">
        <v>10501.19</v>
      </c>
      <c r="P4" t="n">
        <v>458.8</v>
      </c>
      <c r="Q4" t="n">
        <v>1213.97</v>
      </c>
      <c r="R4" t="n">
        <v>284.75</v>
      </c>
      <c r="S4" t="n">
        <v>90.51000000000001</v>
      </c>
      <c r="T4" t="n">
        <v>85527.98</v>
      </c>
      <c r="U4" t="n">
        <v>0.32</v>
      </c>
      <c r="V4" t="n">
        <v>0.72</v>
      </c>
      <c r="W4" t="n">
        <v>4.18</v>
      </c>
      <c r="X4" t="n">
        <v>5.05</v>
      </c>
      <c r="Y4" t="n">
        <v>0.5</v>
      </c>
      <c r="Z4" t="n">
        <v>10</v>
      </c>
      <c r="AA4" t="n">
        <v>391.4413934652378</v>
      </c>
      <c r="AB4" t="n">
        <v>535.5873837146219</v>
      </c>
      <c r="AC4" t="n">
        <v>484.4716755145117</v>
      </c>
      <c r="AD4" t="n">
        <v>391441.3934652378</v>
      </c>
      <c r="AE4" t="n">
        <v>535587.3837146219</v>
      </c>
      <c r="AF4" t="n">
        <v>3.256686650834212e-06</v>
      </c>
      <c r="AG4" t="n">
        <v>14</v>
      </c>
      <c r="AH4" t="n">
        <v>484471.6755145117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1.56</v>
      </c>
      <c r="E5" t="n">
        <v>64.09999999999999</v>
      </c>
      <c r="F5" t="n">
        <v>60.83</v>
      </c>
      <c r="G5" t="n">
        <v>45.62</v>
      </c>
      <c r="H5" t="n">
        <v>0.83</v>
      </c>
      <c r="I5" t="n">
        <v>80</v>
      </c>
      <c r="J5" t="n">
        <v>84.45999999999999</v>
      </c>
      <c r="K5" t="n">
        <v>35.1</v>
      </c>
      <c r="L5" t="n">
        <v>4</v>
      </c>
      <c r="M5" t="n">
        <v>78</v>
      </c>
      <c r="N5" t="n">
        <v>10.36</v>
      </c>
      <c r="O5" t="n">
        <v>10650.22</v>
      </c>
      <c r="P5" t="n">
        <v>436.37</v>
      </c>
      <c r="Q5" t="n">
        <v>1213.96</v>
      </c>
      <c r="R5" t="n">
        <v>236.83</v>
      </c>
      <c r="S5" t="n">
        <v>90.51000000000001</v>
      </c>
      <c r="T5" t="n">
        <v>61720.94</v>
      </c>
      <c r="U5" t="n">
        <v>0.38</v>
      </c>
      <c r="V5" t="n">
        <v>0.74</v>
      </c>
      <c r="W5" t="n">
        <v>4.14</v>
      </c>
      <c r="X5" t="n">
        <v>3.64</v>
      </c>
      <c r="Y5" t="n">
        <v>0.5</v>
      </c>
      <c r="Z5" t="n">
        <v>10</v>
      </c>
      <c r="AA5" t="n">
        <v>369.4492861312797</v>
      </c>
      <c r="AB5" t="n">
        <v>505.4968122369996</v>
      </c>
      <c r="AC5" t="n">
        <v>457.2529059463315</v>
      </c>
      <c r="AD5" t="n">
        <v>369449.2861312797</v>
      </c>
      <c r="AE5" t="n">
        <v>505496.8122369996</v>
      </c>
      <c r="AF5" t="n">
        <v>3.355413232482247e-06</v>
      </c>
      <c r="AG5" t="n">
        <v>14</v>
      </c>
      <c r="AH5" t="n">
        <v>457252.9059463314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1.5901</v>
      </c>
      <c r="E6" t="n">
        <v>62.89</v>
      </c>
      <c r="F6" t="n">
        <v>59.95</v>
      </c>
      <c r="G6" t="n">
        <v>58.96</v>
      </c>
      <c r="H6" t="n">
        <v>1.02</v>
      </c>
      <c r="I6" t="n">
        <v>61</v>
      </c>
      <c r="J6" t="n">
        <v>85.67</v>
      </c>
      <c r="K6" t="n">
        <v>35.1</v>
      </c>
      <c r="L6" t="n">
        <v>5</v>
      </c>
      <c r="M6" t="n">
        <v>59</v>
      </c>
      <c r="N6" t="n">
        <v>10.57</v>
      </c>
      <c r="O6" t="n">
        <v>10799.59</v>
      </c>
      <c r="P6" t="n">
        <v>416.57</v>
      </c>
      <c r="Q6" t="n">
        <v>1213.99</v>
      </c>
      <c r="R6" t="n">
        <v>207.07</v>
      </c>
      <c r="S6" t="n">
        <v>90.51000000000001</v>
      </c>
      <c r="T6" t="n">
        <v>46935.34</v>
      </c>
      <c r="U6" t="n">
        <v>0.44</v>
      </c>
      <c r="V6" t="n">
        <v>0.75</v>
      </c>
      <c r="W6" t="n">
        <v>4.1</v>
      </c>
      <c r="X6" t="n">
        <v>2.75</v>
      </c>
      <c r="Y6" t="n">
        <v>0.5</v>
      </c>
      <c r="Z6" t="n">
        <v>10</v>
      </c>
      <c r="AA6" t="n">
        <v>352.951710503078</v>
      </c>
      <c r="AB6" t="n">
        <v>482.9241014408245</v>
      </c>
      <c r="AC6" t="n">
        <v>436.8345029875448</v>
      </c>
      <c r="AD6" t="n">
        <v>352951.710503078</v>
      </c>
      <c r="AE6" t="n">
        <v>482924.1014408245</v>
      </c>
      <c r="AF6" t="n">
        <v>3.420155500621808e-06</v>
      </c>
      <c r="AG6" t="n">
        <v>14</v>
      </c>
      <c r="AH6" t="n">
        <v>436834.5029875448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1.6102</v>
      </c>
      <c r="E7" t="n">
        <v>62.1</v>
      </c>
      <c r="F7" t="n">
        <v>59.37</v>
      </c>
      <c r="G7" t="n">
        <v>72.69</v>
      </c>
      <c r="H7" t="n">
        <v>1.21</v>
      </c>
      <c r="I7" t="n">
        <v>49</v>
      </c>
      <c r="J7" t="n">
        <v>86.88</v>
      </c>
      <c r="K7" t="n">
        <v>35.1</v>
      </c>
      <c r="L7" t="n">
        <v>6</v>
      </c>
      <c r="M7" t="n">
        <v>47</v>
      </c>
      <c r="N7" t="n">
        <v>10.78</v>
      </c>
      <c r="O7" t="n">
        <v>10949.33</v>
      </c>
      <c r="P7" t="n">
        <v>397.96</v>
      </c>
      <c r="Q7" t="n">
        <v>1213.91</v>
      </c>
      <c r="R7" t="n">
        <v>187.04</v>
      </c>
      <c r="S7" t="n">
        <v>90.51000000000001</v>
      </c>
      <c r="T7" t="n">
        <v>36980.97</v>
      </c>
      <c r="U7" t="n">
        <v>0.48</v>
      </c>
      <c r="V7" t="n">
        <v>0.76</v>
      </c>
      <c r="W7" t="n">
        <v>4.09</v>
      </c>
      <c r="X7" t="n">
        <v>2.17</v>
      </c>
      <c r="Y7" t="n">
        <v>0.5</v>
      </c>
      <c r="Z7" t="n">
        <v>10</v>
      </c>
      <c r="AA7" t="n">
        <v>332.7344666560205</v>
      </c>
      <c r="AB7" t="n">
        <v>455.2619764874305</v>
      </c>
      <c r="AC7" t="n">
        <v>411.8124124156665</v>
      </c>
      <c r="AD7" t="n">
        <v>332734.4666560205</v>
      </c>
      <c r="AE7" t="n">
        <v>455261.9764874305</v>
      </c>
      <c r="AF7" t="n">
        <v>3.463388709578791e-06</v>
      </c>
      <c r="AG7" t="n">
        <v>13</v>
      </c>
      <c r="AH7" t="n">
        <v>411812.4124156665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1.6226</v>
      </c>
      <c r="E8" t="n">
        <v>61.63</v>
      </c>
      <c r="F8" t="n">
        <v>59.03</v>
      </c>
      <c r="G8" t="n">
        <v>86.39</v>
      </c>
      <c r="H8" t="n">
        <v>1.39</v>
      </c>
      <c r="I8" t="n">
        <v>41</v>
      </c>
      <c r="J8" t="n">
        <v>88.09999999999999</v>
      </c>
      <c r="K8" t="n">
        <v>35.1</v>
      </c>
      <c r="L8" t="n">
        <v>7</v>
      </c>
      <c r="M8" t="n">
        <v>32</v>
      </c>
      <c r="N8" t="n">
        <v>11</v>
      </c>
      <c r="O8" t="n">
        <v>11099.43</v>
      </c>
      <c r="P8" t="n">
        <v>383.07</v>
      </c>
      <c r="Q8" t="n">
        <v>1213.92</v>
      </c>
      <c r="R8" t="n">
        <v>175.47</v>
      </c>
      <c r="S8" t="n">
        <v>90.51000000000001</v>
      </c>
      <c r="T8" t="n">
        <v>31234.69</v>
      </c>
      <c r="U8" t="n">
        <v>0.52</v>
      </c>
      <c r="V8" t="n">
        <v>0.76</v>
      </c>
      <c r="W8" t="n">
        <v>4.08</v>
      </c>
      <c r="X8" t="n">
        <v>1.84</v>
      </c>
      <c r="Y8" t="n">
        <v>0.5</v>
      </c>
      <c r="Z8" t="n">
        <v>10</v>
      </c>
      <c r="AA8" t="n">
        <v>322.7022210249751</v>
      </c>
      <c r="AB8" t="n">
        <v>441.5354154235935</v>
      </c>
      <c r="AC8" t="n">
        <v>399.3958950744125</v>
      </c>
      <c r="AD8" t="n">
        <v>322702.2210249751</v>
      </c>
      <c r="AE8" t="n">
        <v>441535.4154235935</v>
      </c>
      <c r="AF8" t="n">
        <v>3.490059942965189e-06</v>
      </c>
      <c r="AG8" t="n">
        <v>13</v>
      </c>
      <c r="AH8" t="n">
        <v>399395.8950744125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1.629</v>
      </c>
      <c r="E9" t="n">
        <v>61.39</v>
      </c>
      <c r="F9" t="n">
        <v>58.86</v>
      </c>
      <c r="G9" t="n">
        <v>95.45</v>
      </c>
      <c r="H9" t="n">
        <v>1.57</v>
      </c>
      <c r="I9" t="n">
        <v>37</v>
      </c>
      <c r="J9" t="n">
        <v>89.31999999999999</v>
      </c>
      <c r="K9" t="n">
        <v>35.1</v>
      </c>
      <c r="L9" t="n">
        <v>8</v>
      </c>
      <c r="M9" t="n">
        <v>11</v>
      </c>
      <c r="N9" t="n">
        <v>11.22</v>
      </c>
      <c r="O9" t="n">
        <v>11249.89</v>
      </c>
      <c r="P9" t="n">
        <v>374.05</v>
      </c>
      <c r="Q9" t="n">
        <v>1213.94</v>
      </c>
      <c r="R9" t="n">
        <v>168.81</v>
      </c>
      <c r="S9" t="n">
        <v>90.51000000000001</v>
      </c>
      <c r="T9" t="n">
        <v>27924.71</v>
      </c>
      <c r="U9" t="n">
        <v>0.54</v>
      </c>
      <c r="V9" t="n">
        <v>0.76</v>
      </c>
      <c r="W9" t="n">
        <v>4.1</v>
      </c>
      <c r="X9" t="n">
        <v>1.67</v>
      </c>
      <c r="Y9" t="n">
        <v>0.5</v>
      </c>
      <c r="Z9" t="n">
        <v>10</v>
      </c>
      <c r="AA9" t="n">
        <v>316.8732871080546</v>
      </c>
      <c r="AB9" t="n">
        <v>433.5600108840476</v>
      </c>
      <c r="AC9" t="n">
        <v>392.1816519505704</v>
      </c>
      <c r="AD9" t="n">
        <v>316873.2871080546</v>
      </c>
      <c r="AE9" t="n">
        <v>433560.0108840476</v>
      </c>
      <c r="AF9" t="n">
        <v>3.503825740842038e-06</v>
      </c>
      <c r="AG9" t="n">
        <v>13</v>
      </c>
      <c r="AH9" t="n">
        <v>392181.6519505704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1.6297</v>
      </c>
      <c r="E10" t="n">
        <v>61.36</v>
      </c>
      <c r="F10" t="n">
        <v>58.85</v>
      </c>
      <c r="G10" t="n">
        <v>98.08</v>
      </c>
      <c r="H10" t="n">
        <v>1.75</v>
      </c>
      <c r="I10" t="n">
        <v>36</v>
      </c>
      <c r="J10" t="n">
        <v>90.54000000000001</v>
      </c>
      <c r="K10" t="n">
        <v>35.1</v>
      </c>
      <c r="L10" t="n">
        <v>9</v>
      </c>
      <c r="M10" t="n">
        <v>1</v>
      </c>
      <c r="N10" t="n">
        <v>11.44</v>
      </c>
      <c r="O10" t="n">
        <v>11400.71</v>
      </c>
      <c r="P10" t="n">
        <v>377.36</v>
      </c>
      <c r="Q10" t="n">
        <v>1213.93</v>
      </c>
      <c r="R10" t="n">
        <v>167.97</v>
      </c>
      <c r="S10" t="n">
        <v>90.51000000000001</v>
      </c>
      <c r="T10" t="n">
        <v>27510.24</v>
      </c>
      <c r="U10" t="n">
        <v>0.54</v>
      </c>
      <c r="V10" t="n">
        <v>0.76</v>
      </c>
      <c r="W10" t="n">
        <v>4.11</v>
      </c>
      <c r="X10" t="n">
        <v>1.66</v>
      </c>
      <c r="Y10" t="n">
        <v>0.5</v>
      </c>
      <c r="Z10" t="n">
        <v>10</v>
      </c>
      <c r="AA10" t="n">
        <v>318.5383513744972</v>
      </c>
      <c r="AB10" t="n">
        <v>435.8382252708453</v>
      </c>
      <c r="AC10" t="n">
        <v>394.2424367537863</v>
      </c>
      <c r="AD10" t="n">
        <v>318538.3513744972</v>
      </c>
      <c r="AE10" t="n">
        <v>435838.2252708453</v>
      </c>
      <c r="AF10" t="n">
        <v>3.505331374984819e-06</v>
      </c>
      <c r="AG10" t="n">
        <v>13</v>
      </c>
      <c r="AH10" t="n">
        <v>394242.4367537862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1.6296</v>
      </c>
      <c r="E11" t="n">
        <v>61.36</v>
      </c>
      <c r="F11" t="n">
        <v>58.85</v>
      </c>
      <c r="G11" t="n">
        <v>98.09</v>
      </c>
      <c r="H11" t="n">
        <v>1.91</v>
      </c>
      <c r="I11" t="n">
        <v>36</v>
      </c>
      <c r="J11" t="n">
        <v>91.77</v>
      </c>
      <c r="K11" t="n">
        <v>35.1</v>
      </c>
      <c r="L11" t="n">
        <v>10</v>
      </c>
      <c r="M11" t="n">
        <v>0</v>
      </c>
      <c r="N11" t="n">
        <v>11.67</v>
      </c>
      <c r="O11" t="n">
        <v>11551.91</v>
      </c>
      <c r="P11" t="n">
        <v>382.11</v>
      </c>
      <c r="Q11" t="n">
        <v>1213.97</v>
      </c>
      <c r="R11" t="n">
        <v>167.95</v>
      </c>
      <c r="S11" t="n">
        <v>90.51000000000001</v>
      </c>
      <c r="T11" t="n">
        <v>27502.25</v>
      </c>
      <c r="U11" t="n">
        <v>0.54</v>
      </c>
      <c r="V11" t="n">
        <v>0.76</v>
      </c>
      <c r="W11" t="n">
        <v>4.11</v>
      </c>
      <c r="X11" t="n">
        <v>1.66</v>
      </c>
      <c r="Y11" t="n">
        <v>0.5</v>
      </c>
      <c r="Z11" t="n">
        <v>10</v>
      </c>
      <c r="AA11" t="n">
        <v>321.090493950001</v>
      </c>
      <c r="AB11" t="n">
        <v>439.3301793352337</v>
      </c>
      <c r="AC11" t="n">
        <v>397.4011236232576</v>
      </c>
      <c r="AD11" t="n">
        <v>321090.493950001</v>
      </c>
      <c r="AE11" t="n">
        <v>439330.1793352336</v>
      </c>
      <c r="AF11" t="n">
        <v>3.505116284392993e-06</v>
      </c>
      <c r="AG11" t="n">
        <v>13</v>
      </c>
      <c r="AH11" t="n">
        <v>397401.1236232576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0.9938</v>
      </c>
      <c r="E2" t="n">
        <v>100.62</v>
      </c>
      <c r="F2" t="n">
        <v>85.5</v>
      </c>
      <c r="G2" t="n">
        <v>8.710000000000001</v>
      </c>
      <c r="H2" t="n">
        <v>0.16</v>
      </c>
      <c r="I2" t="n">
        <v>589</v>
      </c>
      <c r="J2" t="n">
        <v>107.41</v>
      </c>
      <c r="K2" t="n">
        <v>41.65</v>
      </c>
      <c r="L2" t="n">
        <v>1</v>
      </c>
      <c r="M2" t="n">
        <v>587</v>
      </c>
      <c r="N2" t="n">
        <v>14.77</v>
      </c>
      <c r="O2" t="n">
        <v>13481.73</v>
      </c>
      <c r="P2" t="n">
        <v>806.49</v>
      </c>
      <c r="Q2" t="n">
        <v>1214.04</v>
      </c>
      <c r="R2" t="n">
        <v>1074.06</v>
      </c>
      <c r="S2" t="n">
        <v>90.52</v>
      </c>
      <c r="T2" t="n">
        <v>477792.07</v>
      </c>
      <c r="U2" t="n">
        <v>0.08</v>
      </c>
      <c r="V2" t="n">
        <v>0.52</v>
      </c>
      <c r="W2" t="n">
        <v>4.97</v>
      </c>
      <c r="X2" t="n">
        <v>28.3</v>
      </c>
      <c r="Y2" t="n">
        <v>0.5</v>
      </c>
      <c r="Z2" t="n">
        <v>10</v>
      </c>
      <c r="AA2" t="n">
        <v>929.1396950145381</v>
      </c>
      <c r="AB2" t="n">
        <v>1271.289921469254</v>
      </c>
      <c r="AC2" t="n">
        <v>1149.959795630839</v>
      </c>
      <c r="AD2" t="n">
        <v>929139.6950145381</v>
      </c>
      <c r="AE2" t="n">
        <v>1271289.921469254</v>
      </c>
      <c r="AF2" t="n">
        <v>2.1060807379825e-06</v>
      </c>
      <c r="AG2" t="n">
        <v>21</v>
      </c>
      <c r="AH2" t="n">
        <v>1149959.795630839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1.3351</v>
      </c>
      <c r="E3" t="n">
        <v>74.90000000000001</v>
      </c>
      <c r="F3" t="n">
        <v>67.78</v>
      </c>
      <c r="G3" t="n">
        <v>17.76</v>
      </c>
      <c r="H3" t="n">
        <v>0.32</v>
      </c>
      <c r="I3" t="n">
        <v>229</v>
      </c>
      <c r="J3" t="n">
        <v>108.68</v>
      </c>
      <c r="K3" t="n">
        <v>41.65</v>
      </c>
      <c r="L3" t="n">
        <v>2</v>
      </c>
      <c r="M3" t="n">
        <v>227</v>
      </c>
      <c r="N3" t="n">
        <v>15.03</v>
      </c>
      <c r="O3" t="n">
        <v>13638.32</v>
      </c>
      <c r="P3" t="n">
        <v>630.59</v>
      </c>
      <c r="Q3" t="n">
        <v>1214.01</v>
      </c>
      <c r="R3" t="n">
        <v>471.39</v>
      </c>
      <c r="S3" t="n">
        <v>90.51000000000001</v>
      </c>
      <c r="T3" t="n">
        <v>178255.68</v>
      </c>
      <c r="U3" t="n">
        <v>0.19</v>
      </c>
      <c r="V3" t="n">
        <v>0.66</v>
      </c>
      <c r="W3" t="n">
        <v>4.39</v>
      </c>
      <c r="X3" t="n">
        <v>10.58</v>
      </c>
      <c r="Y3" t="n">
        <v>0.5</v>
      </c>
      <c r="Z3" t="n">
        <v>10</v>
      </c>
      <c r="AA3" t="n">
        <v>567.3433083173451</v>
      </c>
      <c r="AB3" t="n">
        <v>776.2641438600676</v>
      </c>
      <c r="AC3" t="n">
        <v>702.1785834636307</v>
      </c>
      <c r="AD3" t="n">
        <v>567343.3083173451</v>
      </c>
      <c r="AE3" t="n">
        <v>776264.1438600676</v>
      </c>
      <c r="AF3" t="n">
        <v>2.829370490320422e-06</v>
      </c>
      <c r="AG3" t="n">
        <v>16</v>
      </c>
      <c r="AH3" t="n">
        <v>702178.5834636308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1.4535</v>
      </c>
      <c r="E4" t="n">
        <v>68.8</v>
      </c>
      <c r="F4" t="n">
        <v>63.63</v>
      </c>
      <c r="G4" t="n">
        <v>27.08</v>
      </c>
      <c r="H4" t="n">
        <v>0.48</v>
      </c>
      <c r="I4" t="n">
        <v>141</v>
      </c>
      <c r="J4" t="n">
        <v>109.96</v>
      </c>
      <c r="K4" t="n">
        <v>41.65</v>
      </c>
      <c r="L4" t="n">
        <v>3</v>
      </c>
      <c r="M4" t="n">
        <v>139</v>
      </c>
      <c r="N4" t="n">
        <v>15.31</v>
      </c>
      <c r="O4" t="n">
        <v>13795.21</v>
      </c>
      <c r="P4" t="n">
        <v>583.17</v>
      </c>
      <c r="Q4" t="n">
        <v>1213.95</v>
      </c>
      <c r="R4" t="n">
        <v>331.23</v>
      </c>
      <c r="S4" t="n">
        <v>90.51000000000001</v>
      </c>
      <c r="T4" t="n">
        <v>108615.12</v>
      </c>
      <c r="U4" t="n">
        <v>0.27</v>
      </c>
      <c r="V4" t="n">
        <v>0.71</v>
      </c>
      <c r="W4" t="n">
        <v>4.24</v>
      </c>
      <c r="X4" t="n">
        <v>6.43</v>
      </c>
      <c r="Y4" t="n">
        <v>0.5</v>
      </c>
      <c r="Z4" t="n">
        <v>10</v>
      </c>
      <c r="AA4" t="n">
        <v>492.2056465225459</v>
      </c>
      <c r="AB4" t="n">
        <v>673.4574801527347</v>
      </c>
      <c r="AC4" t="n">
        <v>609.1836434504667</v>
      </c>
      <c r="AD4" t="n">
        <v>492205.6465225459</v>
      </c>
      <c r="AE4" t="n">
        <v>673457.4801527347</v>
      </c>
      <c r="AF4" t="n">
        <v>3.080286126642748e-06</v>
      </c>
      <c r="AG4" t="n">
        <v>15</v>
      </c>
      <c r="AH4" t="n">
        <v>609183.6434504667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1.5113</v>
      </c>
      <c r="E5" t="n">
        <v>66.17</v>
      </c>
      <c r="F5" t="n">
        <v>61.87</v>
      </c>
      <c r="G5" t="n">
        <v>36.39</v>
      </c>
      <c r="H5" t="n">
        <v>0.63</v>
      </c>
      <c r="I5" t="n">
        <v>102</v>
      </c>
      <c r="J5" t="n">
        <v>111.23</v>
      </c>
      <c r="K5" t="n">
        <v>41.65</v>
      </c>
      <c r="L5" t="n">
        <v>4</v>
      </c>
      <c r="M5" t="n">
        <v>100</v>
      </c>
      <c r="N5" t="n">
        <v>15.58</v>
      </c>
      <c r="O5" t="n">
        <v>13952.52</v>
      </c>
      <c r="P5" t="n">
        <v>558.91</v>
      </c>
      <c r="Q5" t="n">
        <v>1213.96</v>
      </c>
      <c r="R5" t="n">
        <v>271.67</v>
      </c>
      <c r="S5" t="n">
        <v>90.51000000000001</v>
      </c>
      <c r="T5" t="n">
        <v>79032.5</v>
      </c>
      <c r="U5" t="n">
        <v>0.33</v>
      </c>
      <c r="V5" t="n">
        <v>0.73</v>
      </c>
      <c r="W5" t="n">
        <v>4.17</v>
      </c>
      <c r="X5" t="n">
        <v>4.67</v>
      </c>
      <c r="Y5" t="n">
        <v>0.5</v>
      </c>
      <c r="Z5" t="n">
        <v>10</v>
      </c>
      <c r="AA5" t="n">
        <v>455.5156931353456</v>
      </c>
      <c r="AB5" t="n">
        <v>623.256667281862</v>
      </c>
      <c r="AC5" t="n">
        <v>563.7739257027069</v>
      </c>
      <c r="AD5" t="n">
        <v>455515.6931353456</v>
      </c>
      <c r="AE5" t="n">
        <v>623256.667281862</v>
      </c>
      <c r="AF5" t="n">
        <v>3.202777036941992e-06</v>
      </c>
      <c r="AG5" t="n">
        <v>14</v>
      </c>
      <c r="AH5" t="n">
        <v>563773.9257027069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1.5488</v>
      </c>
      <c r="E6" t="n">
        <v>64.56</v>
      </c>
      <c r="F6" t="n">
        <v>60.77</v>
      </c>
      <c r="G6" t="n">
        <v>46.16</v>
      </c>
      <c r="H6" t="n">
        <v>0.78</v>
      </c>
      <c r="I6" t="n">
        <v>79</v>
      </c>
      <c r="J6" t="n">
        <v>112.51</v>
      </c>
      <c r="K6" t="n">
        <v>41.65</v>
      </c>
      <c r="L6" t="n">
        <v>5</v>
      </c>
      <c r="M6" t="n">
        <v>77</v>
      </c>
      <c r="N6" t="n">
        <v>15.86</v>
      </c>
      <c r="O6" t="n">
        <v>14110.24</v>
      </c>
      <c r="P6" t="n">
        <v>541.0599999999999</v>
      </c>
      <c r="Q6" t="n">
        <v>1213.97</v>
      </c>
      <c r="R6" t="n">
        <v>234.52</v>
      </c>
      <c r="S6" t="n">
        <v>90.51000000000001</v>
      </c>
      <c r="T6" t="n">
        <v>60573.45</v>
      </c>
      <c r="U6" t="n">
        <v>0.39</v>
      </c>
      <c r="V6" t="n">
        <v>0.74</v>
      </c>
      <c r="W6" t="n">
        <v>4.14</v>
      </c>
      <c r="X6" t="n">
        <v>3.58</v>
      </c>
      <c r="Y6" t="n">
        <v>0.5</v>
      </c>
      <c r="Z6" t="n">
        <v>10</v>
      </c>
      <c r="AA6" t="n">
        <v>436.0945911565209</v>
      </c>
      <c r="AB6" t="n">
        <v>596.6838587558846</v>
      </c>
      <c r="AC6" t="n">
        <v>539.7371887272777</v>
      </c>
      <c r="AD6" t="n">
        <v>436094.5911565209</v>
      </c>
      <c r="AE6" t="n">
        <v>596683.8587558846</v>
      </c>
      <c r="AF6" t="n">
        <v>3.282247783243405e-06</v>
      </c>
      <c r="AG6" t="n">
        <v>14</v>
      </c>
      <c r="AH6" t="n">
        <v>539737.1887272777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1.5747</v>
      </c>
      <c r="E7" t="n">
        <v>63.51</v>
      </c>
      <c r="F7" t="n">
        <v>60.05</v>
      </c>
      <c r="G7" t="n">
        <v>56.29</v>
      </c>
      <c r="H7" t="n">
        <v>0.93</v>
      </c>
      <c r="I7" t="n">
        <v>64</v>
      </c>
      <c r="J7" t="n">
        <v>113.79</v>
      </c>
      <c r="K7" t="n">
        <v>41.65</v>
      </c>
      <c r="L7" t="n">
        <v>6</v>
      </c>
      <c r="M7" t="n">
        <v>62</v>
      </c>
      <c r="N7" t="n">
        <v>16.14</v>
      </c>
      <c r="O7" t="n">
        <v>14268.39</v>
      </c>
      <c r="P7" t="n">
        <v>526.37</v>
      </c>
      <c r="Q7" t="n">
        <v>1213.92</v>
      </c>
      <c r="R7" t="n">
        <v>209.89</v>
      </c>
      <c r="S7" t="n">
        <v>90.51000000000001</v>
      </c>
      <c r="T7" t="n">
        <v>48331.41</v>
      </c>
      <c r="U7" t="n">
        <v>0.43</v>
      </c>
      <c r="V7" t="n">
        <v>0.75</v>
      </c>
      <c r="W7" t="n">
        <v>4.11</v>
      </c>
      <c r="X7" t="n">
        <v>2.85</v>
      </c>
      <c r="Y7" t="n">
        <v>0.5</v>
      </c>
      <c r="Z7" t="n">
        <v>10</v>
      </c>
      <c r="AA7" t="n">
        <v>421.9388847975816</v>
      </c>
      <c r="AB7" t="n">
        <v>577.3153968098948</v>
      </c>
      <c r="AC7" t="n">
        <v>522.2172256056059</v>
      </c>
      <c r="AD7" t="n">
        <v>421938.8847975816</v>
      </c>
      <c r="AE7" t="n">
        <v>577315.3968098947</v>
      </c>
      <c r="AF7" t="n">
        <v>3.337135578688913e-06</v>
      </c>
      <c r="AG7" t="n">
        <v>14</v>
      </c>
      <c r="AH7" t="n">
        <v>522217.2256056059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1.5905</v>
      </c>
      <c r="E8" t="n">
        <v>62.87</v>
      </c>
      <c r="F8" t="n">
        <v>59.64</v>
      </c>
      <c r="G8" t="n">
        <v>66.26000000000001</v>
      </c>
      <c r="H8" t="n">
        <v>1.07</v>
      </c>
      <c r="I8" t="n">
        <v>54</v>
      </c>
      <c r="J8" t="n">
        <v>115.08</v>
      </c>
      <c r="K8" t="n">
        <v>41.65</v>
      </c>
      <c r="L8" t="n">
        <v>7</v>
      </c>
      <c r="M8" t="n">
        <v>52</v>
      </c>
      <c r="N8" t="n">
        <v>16.43</v>
      </c>
      <c r="O8" t="n">
        <v>14426.96</v>
      </c>
      <c r="P8" t="n">
        <v>512.8</v>
      </c>
      <c r="Q8" t="n">
        <v>1213.92</v>
      </c>
      <c r="R8" t="n">
        <v>195.95</v>
      </c>
      <c r="S8" t="n">
        <v>90.51000000000001</v>
      </c>
      <c r="T8" t="n">
        <v>41411.02</v>
      </c>
      <c r="U8" t="n">
        <v>0.46</v>
      </c>
      <c r="V8" t="n">
        <v>0.75</v>
      </c>
      <c r="W8" t="n">
        <v>4.1</v>
      </c>
      <c r="X8" t="n">
        <v>2.44</v>
      </c>
      <c r="Y8" t="n">
        <v>0.5</v>
      </c>
      <c r="Z8" t="n">
        <v>10</v>
      </c>
      <c r="AA8" t="n">
        <v>411.0240086810891</v>
      </c>
      <c r="AB8" t="n">
        <v>562.3811817769601</v>
      </c>
      <c r="AC8" t="n">
        <v>508.7083110951123</v>
      </c>
      <c r="AD8" t="n">
        <v>411024.0086810892</v>
      </c>
      <c r="AE8" t="n">
        <v>562381.1817769601</v>
      </c>
      <c r="AF8" t="n">
        <v>3.370619253130575e-06</v>
      </c>
      <c r="AG8" t="n">
        <v>14</v>
      </c>
      <c r="AH8" t="n">
        <v>508708.3110951123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1.6047</v>
      </c>
      <c r="E9" t="n">
        <v>62.32</v>
      </c>
      <c r="F9" t="n">
        <v>59.26</v>
      </c>
      <c r="G9" t="n">
        <v>77.29000000000001</v>
      </c>
      <c r="H9" t="n">
        <v>1.21</v>
      </c>
      <c r="I9" t="n">
        <v>46</v>
      </c>
      <c r="J9" t="n">
        <v>116.37</v>
      </c>
      <c r="K9" t="n">
        <v>41.65</v>
      </c>
      <c r="L9" t="n">
        <v>8</v>
      </c>
      <c r="M9" t="n">
        <v>44</v>
      </c>
      <c r="N9" t="n">
        <v>16.72</v>
      </c>
      <c r="O9" t="n">
        <v>14585.96</v>
      </c>
      <c r="P9" t="n">
        <v>501.71</v>
      </c>
      <c r="Q9" t="n">
        <v>1213.92</v>
      </c>
      <c r="R9" t="n">
        <v>183.59</v>
      </c>
      <c r="S9" t="n">
        <v>90.51000000000001</v>
      </c>
      <c r="T9" t="n">
        <v>35273.18</v>
      </c>
      <c r="U9" t="n">
        <v>0.49</v>
      </c>
      <c r="V9" t="n">
        <v>0.76</v>
      </c>
      <c r="W9" t="n">
        <v>4.08</v>
      </c>
      <c r="X9" t="n">
        <v>2.07</v>
      </c>
      <c r="Y9" t="n">
        <v>0.5</v>
      </c>
      <c r="Z9" t="n">
        <v>10</v>
      </c>
      <c r="AA9" t="n">
        <v>395.2911574986506</v>
      </c>
      <c r="AB9" t="n">
        <v>540.8548007047398</v>
      </c>
      <c r="AC9" t="n">
        <v>489.2363776199589</v>
      </c>
      <c r="AD9" t="n">
        <v>395291.1574986507</v>
      </c>
      <c r="AE9" t="n">
        <v>540854.8007047398</v>
      </c>
      <c r="AF9" t="n">
        <v>3.400712175730043e-06</v>
      </c>
      <c r="AG9" t="n">
        <v>13</v>
      </c>
      <c r="AH9" t="n">
        <v>489236.3776199589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1.6156</v>
      </c>
      <c r="E10" t="n">
        <v>61.9</v>
      </c>
      <c r="F10" t="n">
        <v>58.97</v>
      </c>
      <c r="G10" t="n">
        <v>88.45999999999999</v>
      </c>
      <c r="H10" t="n">
        <v>1.35</v>
      </c>
      <c r="I10" t="n">
        <v>40</v>
      </c>
      <c r="J10" t="n">
        <v>117.66</v>
      </c>
      <c r="K10" t="n">
        <v>41.65</v>
      </c>
      <c r="L10" t="n">
        <v>9</v>
      </c>
      <c r="M10" t="n">
        <v>38</v>
      </c>
      <c r="N10" t="n">
        <v>17.01</v>
      </c>
      <c r="O10" t="n">
        <v>14745.39</v>
      </c>
      <c r="P10" t="n">
        <v>489.03</v>
      </c>
      <c r="Q10" t="n">
        <v>1213.93</v>
      </c>
      <c r="R10" t="n">
        <v>173.69</v>
      </c>
      <c r="S10" t="n">
        <v>90.51000000000001</v>
      </c>
      <c r="T10" t="n">
        <v>30349.98</v>
      </c>
      <c r="U10" t="n">
        <v>0.52</v>
      </c>
      <c r="V10" t="n">
        <v>0.76</v>
      </c>
      <c r="W10" t="n">
        <v>4.07</v>
      </c>
      <c r="X10" t="n">
        <v>1.78</v>
      </c>
      <c r="Y10" t="n">
        <v>0.5</v>
      </c>
      <c r="Z10" t="n">
        <v>10</v>
      </c>
      <c r="AA10" t="n">
        <v>386.2202732662769</v>
      </c>
      <c r="AB10" t="n">
        <v>528.4436167188368</v>
      </c>
      <c r="AC10" t="n">
        <v>478.0096996144646</v>
      </c>
      <c r="AD10" t="n">
        <v>386220.2732662769</v>
      </c>
      <c r="AE10" t="n">
        <v>528443.6167188368</v>
      </c>
      <c r="AF10" t="n">
        <v>3.423811672654987e-06</v>
      </c>
      <c r="AG10" t="n">
        <v>13</v>
      </c>
      <c r="AH10" t="n">
        <v>478009.6996144646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1.6224</v>
      </c>
      <c r="E11" t="n">
        <v>61.64</v>
      </c>
      <c r="F11" t="n">
        <v>58.8</v>
      </c>
      <c r="G11" t="n">
        <v>98</v>
      </c>
      <c r="H11" t="n">
        <v>1.48</v>
      </c>
      <c r="I11" t="n">
        <v>36</v>
      </c>
      <c r="J11" t="n">
        <v>118.96</v>
      </c>
      <c r="K11" t="n">
        <v>41.65</v>
      </c>
      <c r="L11" t="n">
        <v>10</v>
      </c>
      <c r="M11" t="n">
        <v>34</v>
      </c>
      <c r="N11" t="n">
        <v>17.31</v>
      </c>
      <c r="O11" t="n">
        <v>14905.25</v>
      </c>
      <c r="P11" t="n">
        <v>480.74</v>
      </c>
      <c r="Q11" t="n">
        <v>1213.92</v>
      </c>
      <c r="R11" t="n">
        <v>167.87</v>
      </c>
      <c r="S11" t="n">
        <v>90.51000000000001</v>
      </c>
      <c r="T11" t="n">
        <v>27463.26</v>
      </c>
      <c r="U11" t="n">
        <v>0.54</v>
      </c>
      <c r="V11" t="n">
        <v>0.76</v>
      </c>
      <c r="W11" t="n">
        <v>4.07</v>
      </c>
      <c r="X11" t="n">
        <v>1.61</v>
      </c>
      <c r="Y11" t="n">
        <v>0.5</v>
      </c>
      <c r="Z11" t="n">
        <v>10</v>
      </c>
      <c r="AA11" t="n">
        <v>380.4257038082173</v>
      </c>
      <c r="AB11" t="n">
        <v>520.5152311479574</v>
      </c>
      <c r="AC11" t="n">
        <v>470.8379880349107</v>
      </c>
      <c r="AD11" t="n">
        <v>380425.7038082174</v>
      </c>
      <c r="AE11" t="n">
        <v>520515.2311479574</v>
      </c>
      <c r="AF11" t="n">
        <v>3.43822236798431e-06</v>
      </c>
      <c r="AG11" t="n">
        <v>13</v>
      </c>
      <c r="AH11" t="n">
        <v>470837.9880349107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1.6302</v>
      </c>
      <c r="E12" t="n">
        <v>61.34</v>
      </c>
      <c r="F12" t="n">
        <v>58.6</v>
      </c>
      <c r="G12" t="n">
        <v>109.87</v>
      </c>
      <c r="H12" t="n">
        <v>1.61</v>
      </c>
      <c r="I12" t="n">
        <v>32</v>
      </c>
      <c r="J12" t="n">
        <v>120.26</v>
      </c>
      <c r="K12" t="n">
        <v>41.65</v>
      </c>
      <c r="L12" t="n">
        <v>11</v>
      </c>
      <c r="M12" t="n">
        <v>30</v>
      </c>
      <c r="N12" t="n">
        <v>17.61</v>
      </c>
      <c r="O12" t="n">
        <v>15065.56</v>
      </c>
      <c r="P12" t="n">
        <v>467.68</v>
      </c>
      <c r="Q12" t="n">
        <v>1213.91</v>
      </c>
      <c r="R12" t="n">
        <v>161.25</v>
      </c>
      <c r="S12" t="n">
        <v>90.51000000000001</v>
      </c>
      <c r="T12" t="n">
        <v>24172.78</v>
      </c>
      <c r="U12" t="n">
        <v>0.5600000000000001</v>
      </c>
      <c r="V12" t="n">
        <v>0.77</v>
      </c>
      <c r="W12" t="n">
        <v>4.05</v>
      </c>
      <c r="X12" t="n">
        <v>1.4</v>
      </c>
      <c r="Y12" t="n">
        <v>0.5</v>
      </c>
      <c r="Z12" t="n">
        <v>10</v>
      </c>
      <c r="AA12" t="n">
        <v>371.9390764898008</v>
      </c>
      <c r="AB12" t="n">
        <v>508.9034532473265</v>
      </c>
      <c r="AC12" t="n">
        <v>460.3344219198835</v>
      </c>
      <c r="AD12" t="n">
        <v>371939.0764898008</v>
      </c>
      <c r="AE12" t="n">
        <v>508903.4532473265</v>
      </c>
      <c r="AF12" t="n">
        <v>3.454752283215004e-06</v>
      </c>
      <c r="AG12" t="n">
        <v>13</v>
      </c>
      <c r="AH12" t="n">
        <v>460334.4219198835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1.6346</v>
      </c>
      <c r="E13" t="n">
        <v>61.18</v>
      </c>
      <c r="F13" t="n">
        <v>58.5</v>
      </c>
      <c r="G13" t="n">
        <v>121.03</v>
      </c>
      <c r="H13" t="n">
        <v>1.74</v>
      </c>
      <c r="I13" t="n">
        <v>29</v>
      </c>
      <c r="J13" t="n">
        <v>121.56</v>
      </c>
      <c r="K13" t="n">
        <v>41.65</v>
      </c>
      <c r="L13" t="n">
        <v>12</v>
      </c>
      <c r="M13" t="n">
        <v>23</v>
      </c>
      <c r="N13" t="n">
        <v>17.91</v>
      </c>
      <c r="O13" t="n">
        <v>15226.31</v>
      </c>
      <c r="P13" t="n">
        <v>459.33</v>
      </c>
      <c r="Q13" t="n">
        <v>1213.92</v>
      </c>
      <c r="R13" t="n">
        <v>157.4</v>
      </c>
      <c r="S13" t="n">
        <v>90.51000000000001</v>
      </c>
      <c r="T13" t="n">
        <v>22263.88</v>
      </c>
      <c r="U13" t="n">
        <v>0.58</v>
      </c>
      <c r="V13" t="n">
        <v>0.77</v>
      </c>
      <c r="W13" t="n">
        <v>4.06</v>
      </c>
      <c r="X13" t="n">
        <v>1.3</v>
      </c>
      <c r="Y13" t="n">
        <v>0.5</v>
      </c>
      <c r="Z13" t="n">
        <v>10</v>
      </c>
      <c r="AA13" t="n">
        <v>366.6712807351333</v>
      </c>
      <c r="AB13" t="n">
        <v>501.6958226970436</v>
      </c>
      <c r="AC13" t="n">
        <v>453.8146775133466</v>
      </c>
      <c r="AD13" t="n">
        <v>366671.2807351333</v>
      </c>
      <c r="AE13" t="n">
        <v>501695.8226970437</v>
      </c>
      <c r="AF13" t="n">
        <v>3.464076850781036e-06</v>
      </c>
      <c r="AG13" t="n">
        <v>13</v>
      </c>
      <c r="AH13" t="n">
        <v>453814.6775133465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1.6389</v>
      </c>
      <c r="E14" t="n">
        <v>61.02</v>
      </c>
      <c r="F14" t="n">
        <v>58.38</v>
      </c>
      <c r="G14" t="n">
        <v>129.74</v>
      </c>
      <c r="H14" t="n">
        <v>1.87</v>
      </c>
      <c r="I14" t="n">
        <v>27</v>
      </c>
      <c r="J14" t="n">
        <v>122.87</v>
      </c>
      <c r="K14" t="n">
        <v>41.65</v>
      </c>
      <c r="L14" t="n">
        <v>13</v>
      </c>
      <c r="M14" t="n">
        <v>12</v>
      </c>
      <c r="N14" t="n">
        <v>18.22</v>
      </c>
      <c r="O14" t="n">
        <v>15387.5</v>
      </c>
      <c r="P14" t="n">
        <v>451.68</v>
      </c>
      <c r="Q14" t="n">
        <v>1213.92</v>
      </c>
      <c r="R14" t="n">
        <v>153.12</v>
      </c>
      <c r="S14" t="n">
        <v>90.51000000000001</v>
      </c>
      <c r="T14" t="n">
        <v>20133.97</v>
      </c>
      <c r="U14" t="n">
        <v>0.59</v>
      </c>
      <c r="V14" t="n">
        <v>0.77</v>
      </c>
      <c r="W14" t="n">
        <v>4.07</v>
      </c>
      <c r="X14" t="n">
        <v>1.19</v>
      </c>
      <c r="Y14" t="n">
        <v>0.5</v>
      </c>
      <c r="Z14" t="n">
        <v>10</v>
      </c>
      <c r="AA14" t="n">
        <v>361.8089126778974</v>
      </c>
      <c r="AB14" t="n">
        <v>495.0429162085944</v>
      </c>
      <c r="AC14" t="n">
        <v>447.796715082742</v>
      </c>
      <c r="AD14" t="n">
        <v>361808.9126778974</v>
      </c>
      <c r="AE14" t="n">
        <v>495042.9162085943</v>
      </c>
      <c r="AF14" t="n">
        <v>3.473189496356932e-06</v>
      </c>
      <c r="AG14" t="n">
        <v>13</v>
      </c>
      <c r="AH14" t="n">
        <v>447796.715082742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1.6397</v>
      </c>
      <c r="E15" t="n">
        <v>60.99</v>
      </c>
      <c r="F15" t="n">
        <v>58.37</v>
      </c>
      <c r="G15" t="n">
        <v>134.7</v>
      </c>
      <c r="H15" t="n">
        <v>1.99</v>
      </c>
      <c r="I15" t="n">
        <v>26</v>
      </c>
      <c r="J15" t="n">
        <v>124.18</v>
      </c>
      <c r="K15" t="n">
        <v>41.65</v>
      </c>
      <c r="L15" t="n">
        <v>14</v>
      </c>
      <c r="M15" t="n">
        <v>4</v>
      </c>
      <c r="N15" t="n">
        <v>18.53</v>
      </c>
      <c r="O15" t="n">
        <v>15549.15</v>
      </c>
      <c r="P15" t="n">
        <v>448.57</v>
      </c>
      <c r="Q15" t="n">
        <v>1213.91</v>
      </c>
      <c r="R15" t="n">
        <v>152.44</v>
      </c>
      <c r="S15" t="n">
        <v>90.51000000000001</v>
      </c>
      <c r="T15" t="n">
        <v>19794.32</v>
      </c>
      <c r="U15" t="n">
        <v>0.59</v>
      </c>
      <c r="V15" t="n">
        <v>0.77</v>
      </c>
      <c r="W15" t="n">
        <v>4.08</v>
      </c>
      <c r="X15" t="n">
        <v>1.18</v>
      </c>
      <c r="Y15" t="n">
        <v>0.5</v>
      </c>
      <c r="Z15" t="n">
        <v>10</v>
      </c>
      <c r="AA15" t="n">
        <v>360.018427577262</v>
      </c>
      <c r="AB15" t="n">
        <v>492.5930955032773</v>
      </c>
      <c r="AC15" t="n">
        <v>445.5807018271955</v>
      </c>
      <c r="AD15" t="n">
        <v>360018.427577262</v>
      </c>
      <c r="AE15" t="n">
        <v>492593.0955032773</v>
      </c>
      <c r="AF15" t="n">
        <v>3.474884872278028e-06</v>
      </c>
      <c r="AG15" t="n">
        <v>13</v>
      </c>
      <c r="AH15" t="n">
        <v>445580.7018271955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1.6395</v>
      </c>
      <c r="E16" t="n">
        <v>60.99</v>
      </c>
      <c r="F16" t="n">
        <v>58.38</v>
      </c>
      <c r="G16" t="n">
        <v>134.72</v>
      </c>
      <c r="H16" t="n">
        <v>2.11</v>
      </c>
      <c r="I16" t="n">
        <v>26</v>
      </c>
      <c r="J16" t="n">
        <v>125.49</v>
      </c>
      <c r="K16" t="n">
        <v>41.65</v>
      </c>
      <c r="L16" t="n">
        <v>15</v>
      </c>
      <c r="M16" t="n">
        <v>0</v>
      </c>
      <c r="N16" t="n">
        <v>18.84</v>
      </c>
      <c r="O16" t="n">
        <v>15711.24</v>
      </c>
      <c r="P16" t="n">
        <v>452.99</v>
      </c>
      <c r="Q16" t="n">
        <v>1213.91</v>
      </c>
      <c r="R16" t="n">
        <v>152.48</v>
      </c>
      <c r="S16" t="n">
        <v>90.51000000000001</v>
      </c>
      <c r="T16" t="n">
        <v>19816.29</v>
      </c>
      <c r="U16" t="n">
        <v>0.59</v>
      </c>
      <c r="V16" t="n">
        <v>0.77</v>
      </c>
      <c r="W16" t="n">
        <v>4.09</v>
      </c>
      <c r="X16" t="n">
        <v>1.19</v>
      </c>
      <c r="Y16" t="n">
        <v>0.5</v>
      </c>
      <c r="Z16" t="n">
        <v>10</v>
      </c>
      <c r="AA16" t="n">
        <v>362.4046347783573</v>
      </c>
      <c r="AB16" t="n">
        <v>495.8580094678479</v>
      </c>
      <c r="AC16" t="n">
        <v>448.534016985323</v>
      </c>
      <c r="AD16" t="n">
        <v>362404.6347783573</v>
      </c>
      <c r="AE16" t="n">
        <v>495858.0094678479</v>
      </c>
      <c r="AF16" t="n">
        <v>3.474461028297754e-06</v>
      </c>
      <c r="AG16" t="n">
        <v>13</v>
      </c>
      <c r="AH16" t="n">
        <v>448534.016985323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1.2582</v>
      </c>
      <c r="E2" t="n">
        <v>79.48</v>
      </c>
      <c r="F2" t="n">
        <v>73</v>
      </c>
      <c r="G2" t="n">
        <v>13</v>
      </c>
      <c r="H2" t="n">
        <v>0.28</v>
      </c>
      <c r="I2" t="n">
        <v>337</v>
      </c>
      <c r="J2" t="n">
        <v>61.76</v>
      </c>
      <c r="K2" t="n">
        <v>28.92</v>
      </c>
      <c r="L2" t="n">
        <v>1</v>
      </c>
      <c r="M2" t="n">
        <v>335</v>
      </c>
      <c r="N2" t="n">
        <v>6.84</v>
      </c>
      <c r="O2" t="n">
        <v>7851.41</v>
      </c>
      <c r="P2" t="n">
        <v>463.63</v>
      </c>
      <c r="Q2" t="n">
        <v>1213.98</v>
      </c>
      <c r="R2" t="n">
        <v>648.91</v>
      </c>
      <c r="S2" t="n">
        <v>90.51000000000001</v>
      </c>
      <c r="T2" t="n">
        <v>266478.49</v>
      </c>
      <c r="U2" t="n">
        <v>0.14</v>
      </c>
      <c r="V2" t="n">
        <v>0.61</v>
      </c>
      <c r="W2" t="n">
        <v>4.57</v>
      </c>
      <c r="X2" t="n">
        <v>15.81</v>
      </c>
      <c r="Y2" t="n">
        <v>0.5</v>
      </c>
      <c r="Z2" t="n">
        <v>10</v>
      </c>
      <c r="AA2" t="n">
        <v>475.1575678419439</v>
      </c>
      <c r="AB2" t="n">
        <v>650.1315467937848</v>
      </c>
      <c r="AC2" t="n">
        <v>588.0839044331418</v>
      </c>
      <c r="AD2" t="n">
        <v>475157.5678419439</v>
      </c>
      <c r="AE2" t="n">
        <v>650131.5467937847</v>
      </c>
      <c r="AF2" t="n">
        <v>2.739869821510571e-06</v>
      </c>
      <c r="AG2" t="n">
        <v>17</v>
      </c>
      <c r="AH2" t="n">
        <v>588083.9044331418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1.483</v>
      </c>
      <c r="E3" t="n">
        <v>67.43000000000001</v>
      </c>
      <c r="F3" t="n">
        <v>63.68</v>
      </c>
      <c r="G3" t="n">
        <v>27.1</v>
      </c>
      <c r="H3" t="n">
        <v>0.55</v>
      </c>
      <c r="I3" t="n">
        <v>141</v>
      </c>
      <c r="J3" t="n">
        <v>62.92</v>
      </c>
      <c r="K3" t="n">
        <v>28.92</v>
      </c>
      <c r="L3" t="n">
        <v>2</v>
      </c>
      <c r="M3" t="n">
        <v>139</v>
      </c>
      <c r="N3" t="n">
        <v>7</v>
      </c>
      <c r="O3" t="n">
        <v>7994.37</v>
      </c>
      <c r="P3" t="n">
        <v>387.98</v>
      </c>
      <c r="Q3" t="n">
        <v>1213.99</v>
      </c>
      <c r="R3" t="n">
        <v>332.76</v>
      </c>
      <c r="S3" t="n">
        <v>90.51000000000001</v>
      </c>
      <c r="T3" t="n">
        <v>109380.08</v>
      </c>
      <c r="U3" t="n">
        <v>0.27</v>
      </c>
      <c r="V3" t="n">
        <v>0.7</v>
      </c>
      <c r="W3" t="n">
        <v>4.25</v>
      </c>
      <c r="X3" t="n">
        <v>6.48</v>
      </c>
      <c r="Y3" t="n">
        <v>0.5</v>
      </c>
      <c r="Z3" t="n">
        <v>10</v>
      </c>
      <c r="AA3" t="n">
        <v>358.2936745520185</v>
      </c>
      <c r="AB3" t="n">
        <v>490.233212323406</v>
      </c>
      <c r="AC3" t="n">
        <v>443.4460425858942</v>
      </c>
      <c r="AD3" t="n">
        <v>358293.6745520185</v>
      </c>
      <c r="AE3" t="n">
        <v>490233.212323406</v>
      </c>
      <c r="AF3" t="n">
        <v>3.22939671379763e-06</v>
      </c>
      <c r="AG3" t="n">
        <v>15</v>
      </c>
      <c r="AH3" t="n">
        <v>443446.0425858942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1.5595</v>
      </c>
      <c r="E4" t="n">
        <v>64.12</v>
      </c>
      <c r="F4" t="n">
        <v>61.13</v>
      </c>
      <c r="G4" t="n">
        <v>42.65</v>
      </c>
      <c r="H4" t="n">
        <v>0.8100000000000001</v>
      </c>
      <c r="I4" t="n">
        <v>86</v>
      </c>
      <c r="J4" t="n">
        <v>64.08</v>
      </c>
      <c r="K4" t="n">
        <v>28.92</v>
      </c>
      <c r="L4" t="n">
        <v>3</v>
      </c>
      <c r="M4" t="n">
        <v>84</v>
      </c>
      <c r="N4" t="n">
        <v>7.16</v>
      </c>
      <c r="O4" t="n">
        <v>8137.65</v>
      </c>
      <c r="P4" t="n">
        <v>355.35</v>
      </c>
      <c r="Q4" t="n">
        <v>1213.96</v>
      </c>
      <c r="R4" t="n">
        <v>246.64</v>
      </c>
      <c r="S4" t="n">
        <v>90.51000000000001</v>
      </c>
      <c r="T4" t="n">
        <v>66598.45</v>
      </c>
      <c r="U4" t="n">
        <v>0.37</v>
      </c>
      <c r="V4" t="n">
        <v>0.73</v>
      </c>
      <c r="W4" t="n">
        <v>4.16</v>
      </c>
      <c r="X4" t="n">
        <v>3.94</v>
      </c>
      <c r="Y4" t="n">
        <v>0.5</v>
      </c>
      <c r="Z4" t="n">
        <v>10</v>
      </c>
      <c r="AA4" t="n">
        <v>319.6778965134179</v>
      </c>
      <c r="AB4" t="n">
        <v>437.3974012031003</v>
      </c>
      <c r="AC4" t="n">
        <v>395.6528071233838</v>
      </c>
      <c r="AD4" t="n">
        <v>319677.8965134179</v>
      </c>
      <c r="AE4" t="n">
        <v>437397.4012031003</v>
      </c>
      <c r="AF4" t="n">
        <v>3.395983934704925e-06</v>
      </c>
      <c r="AG4" t="n">
        <v>14</v>
      </c>
      <c r="AH4" t="n">
        <v>395652.8071233837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1.5968</v>
      </c>
      <c r="E5" t="n">
        <v>62.63</v>
      </c>
      <c r="F5" t="n">
        <v>59.98</v>
      </c>
      <c r="G5" t="n">
        <v>59</v>
      </c>
      <c r="H5" t="n">
        <v>1.07</v>
      </c>
      <c r="I5" t="n">
        <v>61</v>
      </c>
      <c r="J5" t="n">
        <v>65.25</v>
      </c>
      <c r="K5" t="n">
        <v>28.92</v>
      </c>
      <c r="L5" t="n">
        <v>4</v>
      </c>
      <c r="M5" t="n">
        <v>52</v>
      </c>
      <c r="N5" t="n">
        <v>7.33</v>
      </c>
      <c r="O5" t="n">
        <v>8281.25</v>
      </c>
      <c r="P5" t="n">
        <v>331</v>
      </c>
      <c r="Q5" t="n">
        <v>1213.96</v>
      </c>
      <c r="R5" t="n">
        <v>207.46</v>
      </c>
      <c r="S5" t="n">
        <v>90.51000000000001</v>
      </c>
      <c r="T5" t="n">
        <v>47132.52</v>
      </c>
      <c r="U5" t="n">
        <v>0.44</v>
      </c>
      <c r="V5" t="n">
        <v>0.75</v>
      </c>
      <c r="W5" t="n">
        <v>4.12</v>
      </c>
      <c r="X5" t="n">
        <v>2.79</v>
      </c>
      <c r="Y5" t="n">
        <v>0.5</v>
      </c>
      <c r="Z5" t="n">
        <v>10</v>
      </c>
      <c r="AA5" t="n">
        <v>300.6101835079279</v>
      </c>
      <c r="AB5" t="n">
        <v>411.3081150608604</v>
      </c>
      <c r="AC5" t="n">
        <v>372.0534458340163</v>
      </c>
      <c r="AD5" t="n">
        <v>300610.1835079279</v>
      </c>
      <c r="AE5" t="n">
        <v>411308.1150608604</v>
      </c>
      <c r="AF5" t="n">
        <v>3.477208814964299e-06</v>
      </c>
      <c r="AG5" t="n">
        <v>14</v>
      </c>
      <c r="AH5" t="n">
        <v>372053.4458340163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1.6123</v>
      </c>
      <c r="E6" t="n">
        <v>62.02</v>
      </c>
      <c r="F6" t="n">
        <v>59.52</v>
      </c>
      <c r="G6" t="n">
        <v>70.02</v>
      </c>
      <c r="H6" t="n">
        <v>1.31</v>
      </c>
      <c r="I6" t="n">
        <v>51</v>
      </c>
      <c r="J6" t="n">
        <v>66.42</v>
      </c>
      <c r="K6" t="n">
        <v>28.92</v>
      </c>
      <c r="L6" t="n">
        <v>5</v>
      </c>
      <c r="M6" t="n">
        <v>11</v>
      </c>
      <c r="N6" t="n">
        <v>7.49</v>
      </c>
      <c r="O6" t="n">
        <v>8425.16</v>
      </c>
      <c r="P6" t="n">
        <v>319.21</v>
      </c>
      <c r="Q6" t="n">
        <v>1213.91</v>
      </c>
      <c r="R6" t="n">
        <v>190.45</v>
      </c>
      <c r="S6" t="n">
        <v>90.51000000000001</v>
      </c>
      <c r="T6" t="n">
        <v>38676.24</v>
      </c>
      <c r="U6" t="n">
        <v>0.48</v>
      </c>
      <c r="V6" t="n">
        <v>0.75</v>
      </c>
      <c r="W6" t="n">
        <v>4.14</v>
      </c>
      <c r="X6" t="n">
        <v>2.32</v>
      </c>
      <c r="Y6" t="n">
        <v>0.5</v>
      </c>
      <c r="Z6" t="n">
        <v>10</v>
      </c>
      <c r="AA6" t="n">
        <v>285.4708926010583</v>
      </c>
      <c r="AB6" t="n">
        <v>390.5938693437046</v>
      </c>
      <c r="AC6" t="n">
        <v>353.3161386554793</v>
      </c>
      <c r="AD6" t="n">
        <v>285470.8926010583</v>
      </c>
      <c r="AE6" t="n">
        <v>390593.8693437045</v>
      </c>
      <c r="AF6" t="n">
        <v>3.510961781291921e-06</v>
      </c>
      <c r="AG6" t="n">
        <v>13</v>
      </c>
      <c r="AH6" t="n">
        <v>353316.1386554793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1.6133</v>
      </c>
      <c r="E7" t="n">
        <v>61.98</v>
      </c>
      <c r="F7" t="n">
        <v>59.49</v>
      </c>
      <c r="G7" t="n">
        <v>71.39</v>
      </c>
      <c r="H7" t="n">
        <v>1.55</v>
      </c>
      <c r="I7" t="n">
        <v>50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322.66</v>
      </c>
      <c r="Q7" t="n">
        <v>1213.93</v>
      </c>
      <c r="R7" t="n">
        <v>188.93</v>
      </c>
      <c r="S7" t="n">
        <v>90.51000000000001</v>
      </c>
      <c r="T7" t="n">
        <v>37922.65</v>
      </c>
      <c r="U7" t="n">
        <v>0.48</v>
      </c>
      <c r="V7" t="n">
        <v>0.75</v>
      </c>
      <c r="W7" t="n">
        <v>4.16</v>
      </c>
      <c r="X7" t="n">
        <v>2.3</v>
      </c>
      <c r="Y7" t="n">
        <v>0.5</v>
      </c>
      <c r="Z7" t="n">
        <v>10</v>
      </c>
      <c r="AA7" t="n">
        <v>287.1967386162233</v>
      </c>
      <c r="AB7" t="n">
        <v>392.955248000606</v>
      </c>
      <c r="AC7" t="n">
        <v>355.4521506475818</v>
      </c>
      <c r="AD7" t="n">
        <v>287196.7386162233</v>
      </c>
      <c r="AE7" t="n">
        <v>392955.248000606</v>
      </c>
      <c r="AF7" t="n">
        <v>3.513139392022735e-06</v>
      </c>
      <c r="AG7" t="n">
        <v>13</v>
      </c>
      <c r="AH7" t="n">
        <v>355452.1506475818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0.6964</v>
      </c>
      <c r="E2" t="n">
        <v>143.6</v>
      </c>
      <c r="F2" t="n">
        <v>107.27</v>
      </c>
      <c r="G2" t="n">
        <v>6.42</v>
      </c>
      <c r="H2" t="n">
        <v>0.11</v>
      </c>
      <c r="I2" t="n">
        <v>1002</v>
      </c>
      <c r="J2" t="n">
        <v>167.88</v>
      </c>
      <c r="K2" t="n">
        <v>51.39</v>
      </c>
      <c r="L2" t="n">
        <v>1</v>
      </c>
      <c r="M2" t="n">
        <v>1000</v>
      </c>
      <c r="N2" t="n">
        <v>30.49</v>
      </c>
      <c r="O2" t="n">
        <v>20939.59</v>
      </c>
      <c r="P2" t="n">
        <v>1361.31</v>
      </c>
      <c r="Q2" t="n">
        <v>1214.15</v>
      </c>
      <c r="R2" t="n">
        <v>1815.32</v>
      </c>
      <c r="S2" t="n">
        <v>90.51000000000001</v>
      </c>
      <c r="T2" t="n">
        <v>846355.27</v>
      </c>
      <c r="U2" t="n">
        <v>0.05</v>
      </c>
      <c r="V2" t="n">
        <v>0.42</v>
      </c>
      <c r="W2" t="n">
        <v>5.69</v>
      </c>
      <c r="X2" t="n">
        <v>50.06</v>
      </c>
      <c r="Y2" t="n">
        <v>0.5</v>
      </c>
      <c r="Z2" t="n">
        <v>10</v>
      </c>
      <c r="AA2" t="n">
        <v>2086.279826840074</v>
      </c>
      <c r="AB2" t="n">
        <v>2854.54009925268</v>
      </c>
      <c r="AC2" t="n">
        <v>2582.106798552195</v>
      </c>
      <c r="AD2" t="n">
        <v>2086279.826840075</v>
      </c>
      <c r="AE2" t="n">
        <v>2854540.09925268</v>
      </c>
      <c r="AF2" t="n">
        <v>1.438090994700232e-06</v>
      </c>
      <c r="AG2" t="n">
        <v>30</v>
      </c>
      <c r="AH2" t="n">
        <v>2582106.798552196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1.1558</v>
      </c>
      <c r="E3" t="n">
        <v>86.52</v>
      </c>
      <c r="F3" t="n">
        <v>72.83</v>
      </c>
      <c r="G3" t="n">
        <v>13.08</v>
      </c>
      <c r="H3" t="n">
        <v>0.21</v>
      </c>
      <c r="I3" t="n">
        <v>334</v>
      </c>
      <c r="J3" t="n">
        <v>169.33</v>
      </c>
      <c r="K3" t="n">
        <v>51.39</v>
      </c>
      <c r="L3" t="n">
        <v>2</v>
      </c>
      <c r="M3" t="n">
        <v>332</v>
      </c>
      <c r="N3" t="n">
        <v>30.94</v>
      </c>
      <c r="O3" t="n">
        <v>21118.46</v>
      </c>
      <c r="P3" t="n">
        <v>918.48</v>
      </c>
      <c r="Q3" t="n">
        <v>1213.99</v>
      </c>
      <c r="R3" t="n">
        <v>643.53</v>
      </c>
      <c r="S3" t="n">
        <v>90.51000000000001</v>
      </c>
      <c r="T3" t="n">
        <v>263801.01</v>
      </c>
      <c r="U3" t="n">
        <v>0.14</v>
      </c>
      <c r="V3" t="n">
        <v>0.62</v>
      </c>
      <c r="W3" t="n">
        <v>4.55</v>
      </c>
      <c r="X3" t="n">
        <v>15.63</v>
      </c>
      <c r="Y3" t="n">
        <v>0.5</v>
      </c>
      <c r="Z3" t="n">
        <v>10</v>
      </c>
      <c r="AA3" t="n">
        <v>895.8349693399227</v>
      </c>
      <c r="AB3" t="n">
        <v>1225.720926500446</v>
      </c>
      <c r="AC3" t="n">
        <v>1108.739841585368</v>
      </c>
      <c r="AD3" t="n">
        <v>895834.9693399228</v>
      </c>
      <c r="AE3" t="n">
        <v>1225720.926500446</v>
      </c>
      <c r="AF3" t="n">
        <v>2.386768483162734e-06</v>
      </c>
      <c r="AG3" t="n">
        <v>19</v>
      </c>
      <c r="AH3" t="n">
        <v>1108739.841585368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1.3208</v>
      </c>
      <c r="E4" t="n">
        <v>75.70999999999999</v>
      </c>
      <c r="F4" t="n">
        <v>66.48999999999999</v>
      </c>
      <c r="G4" t="n">
        <v>19.75</v>
      </c>
      <c r="H4" t="n">
        <v>0.31</v>
      </c>
      <c r="I4" t="n">
        <v>202</v>
      </c>
      <c r="J4" t="n">
        <v>170.79</v>
      </c>
      <c r="K4" t="n">
        <v>51.39</v>
      </c>
      <c r="L4" t="n">
        <v>3</v>
      </c>
      <c r="M4" t="n">
        <v>200</v>
      </c>
      <c r="N4" t="n">
        <v>31.4</v>
      </c>
      <c r="O4" t="n">
        <v>21297.94</v>
      </c>
      <c r="P4" t="n">
        <v>833.63</v>
      </c>
      <c r="Q4" t="n">
        <v>1213.98</v>
      </c>
      <c r="R4" t="n">
        <v>428.44</v>
      </c>
      <c r="S4" t="n">
        <v>90.51000000000001</v>
      </c>
      <c r="T4" t="n">
        <v>156914.88</v>
      </c>
      <c r="U4" t="n">
        <v>0.21</v>
      </c>
      <c r="V4" t="n">
        <v>0.67</v>
      </c>
      <c r="W4" t="n">
        <v>4.33</v>
      </c>
      <c r="X4" t="n">
        <v>9.289999999999999</v>
      </c>
      <c r="Y4" t="n">
        <v>0.5</v>
      </c>
      <c r="Z4" t="n">
        <v>10</v>
      </c>
      <c r="AA4" t="n">
        <v>718.3450218177418</v>
      </c>
      <c r="AB4" t="n">
        <v>982.8713499967488</v>
      </c>
      <c r="AC4" t="n">
        <v>889.0674878216621</v>
      </c>
      <c r="AD4" t="n">
        <v>718345.0218177418</v>
      </c>
      <c r="AE4" t="n">
        <v>982871.3499967488</v>
      </c>
      <c r="AF4" t="n">
        <v>2.727499405226976e-06</v>
      </c>
      <c r="AG4" t="n">
        <v>16</v>
      </c>
      <c r="AH4" t="n">
        <v>889067.4878216621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1.4077</v>
      </c>
      <c r="E5" t="n">
        <v>71.04000000000001</v>
      </c>
      <c r="F5" t="n">
        <v>63.79</v>
      </c>
      <c r="G5" t="n">
        <v>26.58</v>
      </c>
      <c r="H5" t="n">
        <v>0.41</v>
      </c>
      <c r="I5" t="n">
        <v>144</v>
      </c>
      <c r="J5" t="n">
        <v>172.25</v>
      </c>
      <c r="K5" t="n">
        <v>51.39</v>
      </c>
      <c r="L5" t="n">
        <v>4</v>
      </c>
      <c r="M5" t="n">
        <v>142</v>
      </c>
      <c r="N5" t="n">
        <v>31.86</v>
      </c>
      <c r="O5" t="n">
        <v>21478.05</v>
      </c>
      <c r="P5" t="n">
        <v>795.21</v>
      </c>
      <c r="Q5" t="n">
        <v>1213.94</v>
      </c>
      <c r="R5" t="n">
        <v>336.66</v>
      </c>
      <c r="S5" t="n">
        <v>90.51000000000001</v>
      </c>
      <c r="T5" t="n">
        <v>111315.66</v>
      </c>
      <c r="U5" t="n">
        <v>0.27</v>
      </c>
      <c r="V5" t="n">
        <v>0.7</v>
      </c>
      <c r="W5" t="n">
        <v>4.24</v>
      </c>
      <c r="X5" t="n">
        <v>6.59</v>
      </c>
      <c r="Y5" t="n">
        <v>0.5</v>
      </c>
      <c r="Z5" t="n">
        <v>10</v>
      </c>
      <c r="AA5" t="n">
        <v>648.0229593484854</v>
      </c>
      <c r="AB5" t="n">
        <v>886.653601735872</v>
      </c>
      <c r="AC5" t="n">
        <v>802.0326264123454</v>
      </c>
      <c r="AD5" t="n">
        <v>648022.9593484855</v>
      </c>
      <c r="AE5" t="n">
        <v>886653.601735872</v>
      </c>
      <c r="AF5" t="n">
        <v>2.90695102418081e-06</v>
      </c>
      <c r="AG5" t="n">
        <v>15</v>
      </c>
      <c r="AH5" t="n">
        <v>802032.6264123454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1.4611</v>
      </c>
      <c r="E6" t="n">
        <v>68.44</v>
      </c>
      <c r="F6" t="n">
        <v>62.27</v>
      </c>
      <c r="G6" t="n">
        <v>33.36</v>
      </c>
      <c r="H6" t="n">
        <v>0.51</v>
      </c>
      <c r="I6" t="n">
        <v>112</v>
      </c>
      <c r="J6" t="n">
        <v>173.71</v>
      </c>
      <c r="K6" t="n">
        <v>51.39</v>
      </c>
      <c r="L6" t="n">
        <v>5</v>
      </c>
      <c r="M6" t="n">
        <v>110</v>
      </c>
      <c r="N6" t="n">
        <v>32.32</v>
      </c>
      <c r="O6" t="n">
        <v>21658.78</v>
      </c>
      <c r="P6" t="n">
        <v>772.52</v>
      </c>
      <c r="Q6" t="n">
        <v>1213.93</v>
      </c>
      <c r="R6" t="n">
        <v>286.01</v>
      </c>
      <c r="S6" t="n">
        <v>90.51000000000001</v>
      </c>
      <c r="T6" t="n">
        <v>86152.12</v>
      </c>
      <c r="U6" t="n">
        <v>0.32</v>
      </c>
      <c r="V6" t="n">
        <v>0.72</v>
      </c>
      <c r="W6" t="n">
        <v>4.18</v>
      </c>
      <c r="X6" t="n">
        <v>5.08</v>
      </c>
      <c r="Y6" t="n">
        <v>0.5</v>
      </c>
      <c r="Z6" t="n">
        <v>10</v>
      </c>
      <c r="AA6" t="n">
        <v>613.4042437971701</v>
      </c>
      <c r="AB6" t="n">
        <v>839.2867478486215</v>
      </c>
      <c r="AC6" t="n">
        <v>759.186398580297</v>
      </c>
      <c r="AD6" t="n">
        <v>613404.2437971701</v>
      </c>
      <c r="AE6" t="n">
        <v>839286.7478486216</v>
      </c>
      <c r="AF6" t="n">
        <v>3.017223940776147e-06</v>
      </c>
      <c r="AG6" t="n">
        <v>15</v>
      </c>
      <c r="AH6" t="n">
        <v>759186.398580297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1.4952</v>
      </c>
      <c r="E7" t="n">
        <v>66.88</v>
      </c>
      <c r="F7" t="n">
        <v>61.39</v>
      </c>
      <c r="G7" t="n">
        <v>40.04</v>
      </c>
      <c r="H7" t="n">
        <v>0.61</v>
      </c>
      <c r="I7" t="n">
        <v>92</v>
      </c>
      <c r="J7" t="n">
        <v>175.18</v>
      </c>
      <c r="K7" t="n">
        <v>51.39</v>
      </c>
      <c r="L7" t="n">
        <v>6</v>
      </c>
      <c r="M7" t="n">
        <v>90</v>
      </c>
      <c r="N7" t="n">
        <v>32.79</v>
      </c>
      <c r="O7" t="n">
        <v>21840.16</v>
      </c>
      <c r="P7" t="n">
        <v>757.34</v>
      </c>
      <c r="Q7" t="n">
        <v>1213.95</v>
      </c>
      <c r="R7" t="n">
        <v>255.54</v>
      </c>
      <c r="S7" t="n">
        <v>90.51000000000001</v>
      </c>
      <c r="T7" t="n">
        <v>71017.91</v>
      </c>
      <c r="U7" t="n">
        <v>0.35</v>
      </c>
      <c r="V7" t="n">
        <v>0.73</v>
      </c>
      <c r="W7" t="n">
        <v>4.16</v>
      </c>
      <c r="X7" t="n">
        <v>4.2</v>
      </c>
      <c r="Y7" t="n">
        <v>0.5</v>
      </c>
      <c r="Z7" t="n">
        <v>10</v>
      </c>
      <c r="AA7" t="n">
        <v>585.4421765954238</v>
      </c>
      <c r="AB7" t="n">
        <v>801.0278139038504</v>
      </c>
      <c r="AC7" t="n">
        <v>724.5788435944642</v>
      </c>
      <c r="AD7" t="n">
        <v>585442.1765954238</v>
      </c>
      <c r="AE7" t="n">
        <v>801027.8139038504</v>
      </c>
      <c r="AF7" t="n">
        <v>3.087641664669424e-06</v>
      </c>
      <c r="AG7" t="n">
        <v>14</v>
      </c>
      <c r="AH7" t="n">
        <v>724578.8435944641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1.5209</v>
      </c>
      <c r="E8" t="n">
        <v>65.75</v>
      </c>
      <c r="F8" t="n">
        <v>60.73</v>
      </c>
      <c r="G8" t="n">
        <v>46.72</v>
      </c>
      <c r="H8" t="n">
        <v>0.7</v>
      </c>
      <c r="I8" t="n">
        <v>78</v>
      </c>
      <c r="J8" t="n">
        <v>176.66</v>
      </c>
      <c r="K8" t="n">
        <v>51.39</v>
      </c>
      <c r="L8" t="n">
        <v>7</v>
      </c>
      <c r="M8" t="n">
        <v>76</v>
      </c>
      <c r="N8" t="n">
        <v>33.27</v>
      </c>
      <c r="O8" t="n">
        <v>22022.17</v>
      </c>
      <c r="P8" t="n">
        <v>744.6799999999999</v>
      </c>
      <c r="Q8" t="n">
        <v>1213.93</v>
      </c>
      <c r="R8" t="n">
        <v>233.5</v>
      </c>
      <c r="S8" t="n">
        <v>90.51000000000001</v>
      </c>
      <c r="T8" t="n">
        <v>60064.96</v>
      </c>
      <c r="U8" t="n">
        <v>0.39</v>
      </c>
      <c r="V8" t="n">
        <v>0.74</v>
      </c>
      <c r="W8" t="n">
        <v>4.13</v>
      </c>
      <c r="X8" t="n">
        <v>3.54</v>
      </c>
      <c r="Y8" t="n">
        <v>0.5</v>
      </c>
      <c r="Z8" t="n">
        <v>10</v>
      </c>
      <c r="AA8" t="n">
        <v>569.4368292865452</v>
      </c>
      <c r="AB8" t="n">
        <v>779.1285916097539</v>
      </c>
      <c r="AC8" t="n">
        <v>704.7696523403645</v>
      </c>
      <c r="AD8" t="n">
        <v>569436.8292865452</v>
      </c>
      <c r="AE8" t="n">
        <v>779128.5916097539</v>
      </c>
      <c r="AF8" t="n">
        <v>3.140713087075793e-06</v>
      </c>
      <c r="AG8" t="n">
        <v>14</v>
      </c>
      <c r="AH8" t="n">
        <v>704769.6523403645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1.5414</v>
      </c>
      <c r="E9" t="n">
        <v>64.88</v>
      </c>
      <c r="F9" t="n">
        <v>60.23</v>
      </c>
      <c r="G9" t="n">
        <v>53.94</v>
      </c>
      <c r="H9" t="n">
        <v>0.8</v>
      </c>
      <c r="I9" t="n">
        <v>67</v>
      </c>
      <c r="J9" t="n">
        <v>178.14</v>
      </c>
      <c r="K9" t="n">
        <v>51.39</v>
      </c>
      <c r="L9" t="n">
        <v>8</v>
      </c>
      <c r="M9" t="n">
        <v>65</v>
      </c>
      <c r="N9" t="n">
        <v>33.75</v>
      </c>
      <c r="O9" t="n">
        <v>22204.83</v>
      </c>
      <c r="P9" t="n">
        <v>734.9400000000001</v>
      </c>
      <c r="Q9" t="n">
        <v>1213.93</v>
      </c>
      <c r="R9" t="n">
        <v>216.46</v>
      </c>
      <c r="S9" t="n">
        <v>90.51000000000001</v>
      </c>
      <c r="T9" t="n">
        <v>51599.78</v>
      </c>
      <c r="U9" t="n">
        <v>0.42</v>
      </c>
      <c r="V9" t="n">
        <v>0.74</v>
      </c>
      <c r="W9" t="n">
        <v>4.12</v>
      </c>
      <c r="X9" t="n">
        <v>3.04</v>
      </c>
      <c r="Y9" t="n">
        <v>0.5</v>
      </c>
      <c r="Z9" t="n">
        <v>10</v>
      </c>
      <c r="AA9" t="n">
        <v>557.2749213355038</v>
      </c>
      <c r="AB9" t="n">
        <v>762.4881326056279</v>
      </c>
      <c r="AC9" t="n">
        <v>689.7173353885613</v>
      </c>
      <c r="AD9" t="n">
        <v>557274.9213355038</v>
      </c>
      <c r="AE9" t="n">
        <v>762488.1326056279</v>
      </c>
      <c r="AF9" t="n">
        <v>3.183046322847412e-06</v>
      </c>
      <c r="AG9" t="n">
        <v>14</v>
      </c>
      <c r="AH9" t="n">
        <v>689717.3353885614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1.557</v>
      </c>
      <c r="E10" t="n">
        <v>64.23</v>
      </c>
      <c r="F10" t="n">
        <v>59.85</v>
      </c>
      <c r="G10" t="n">
        <v>60.87</v>
      </c>
      <c r="H10" t="n">
        <v>0.89</v>
      </c>
      <c r="I10" t="n">
        <v>59</v>
      </c>
      <c r="J10" t="n">
        <v>179.63</v>
      </c>
      <c r="K10" t="n">
        <v>51.39</v>
      </c>
      <c r="L10" t="n">
        <v>9</v>
      </c>
      <c r="M10" t="n">
        <v>57</v>
      </c>
      <c r="N10" t="n">
        <v>34.24</v>
      </c>
      <c r="O10" t="n">
        <v>22388.15</v>
      </c>
      <c r="P10" t="n">
        <v>725.48</v>
      </c>
      <c r="Q10" t="n">
        <v>1213.92</v>
      </c>
      <c r="R10" t="n">
        <v>203.52</v>
      </c>
      <c r="S10" t="n">
        <v>90.51000000000001</v>
      </c>
      <c r="T10" t="n">
        <v>45172.51</v>
      </c>
      <c r="U10" t="n">
        <v>0.44</v>
      </c>
      <c r="V10" t="n">
        <v>0.75</v>
      </c>
      <c r="W10" t="n">
        <v>4.11</v>
      </c>
      <c r="X10" t="n">
        <v>2.66</v>
      </c>
      <c r="Y10" t="n">
        <v>0.5</v>
      </c>
      <c r="Z10" t="n">
        <v>10</v>
      </c>
      <c r="AA10" t="n">
        <v>547.0896020427525</v>
      </c>
      <c r="AB10" t="n">
        <v>748.5521294047114</v>
      </c>
      <c r="AC10" t="n">
        <v>677.1113647738373</v>
      </c>
      <c r="AD10" t="n">
        <v>547089.6020427526</v>
      </c>
      <c r="AE10" t="n">
        <v>748552.1294047114</v>
      </c>
      <c r="AF10" t="n">
        <v>3.215260882751667e-06</v>
      </c>
      <c r="AG10" t="n">
        <v>14</v>
      </c>
      <c r="AH10" t="n">
        <v>677111.3647738373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1.5694</v>
      </c>
      <c r="E11" t="n">
        <v>63.72</v>
      </c>
      <c r="F11" t="n">
        <v>59.55</v>
      </c>
      <c r="G11" t="n">
        <v>67.41</v>
      </c>
      <c r="H11" t="n">
        <v>0.98</v>
      </c>
      <c r="I11" t="n">
        <v>53</v>
      </c>
      <c r="J11" t="n">
        <v>181.12</v>
      </c>
      <c r="K11" t="n">
        <v>51.39</v>
      </c>
      <c r="L11" t="n">
        <v>10</v>
      </c>
      <c r="M11" t="n">
        <v>51</v>
      </c>
      <c r="N11" t="n">
        <v>34.73</v>
      </c>
      <c r="O11" t="n">
        <v>22572.13</v>
      </c>
      <c r="P11" t="n">
        <v>717.5599999999999</v>
      </c>
      <c r="Q11" t="n">
        <v>1213.94</v>
      </c>
      <c r="R11" t="n">
        <v>193.29</v>
      </c>
      <c r="S11" t="n">
        <v>90.51000000000001</v>
      </c>
      <c r="T11" t="n">
        <v>40087.23</v>
      </c>
      <c r="U11" t="n">
        <v>0.47</v>
      </c>
      <c r="V11" t="n">
        <v>0.75</v>
      </c>
      <c r="W11" t="n">
        <v>4.09</v>
      </c>
      <c r="X11" t="n">
        <v>2.35</v>
      </c>
      <c r="Y11" t="n">
        <v>0.5</v>
      </c>
      <c r="Z11" t="n">
        <v>10</v>
      </c>
      <c r="AA11" t="n">
        <v>538.9173273098762</v>
      </c>
      <c r="AB11" t="n">
        <v>737.3704625798742</v>
      </c>
      <c r="AC11" t="n">
        <v>666.9968605371943</v>
      </c>
      <c r="AD11" t="n">
        <v>538917.3273098762</v>
      </c>
      <c r="AE11" t="n">
        <v>737370.4625798742</v>
      </c>
      <c r="AF11" t="n">
        <v>3.240867327803767e-06</v>
      </c>
      <c r="AG11" t="n">
        <v>14</v>
      </c>
      <c r="AH11" t="n">
        <v>666996.8605371943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1.5785</v>
      </c>
      <c r="E12" t="n">
        <v>63.35</v>
      </c>
      <c r="F12" t="n">
        <v>59.35</v>
      </c>
      <c r="G12" t="n">
        <v>74.19</v>
      </c>
      <c r="H12" t="n">
        <v>1.07</v>
      </c>
      <c r="I12" t="n">
        <v>48</v>
      </c>
      <c r="J12" t="n">
        <v>182.62</v>
      </c>
      <c r="K12" t="n">
        <v>51.39</v>
      </c>
      <c r="L12" t="n">
        <v>11</v>
      </c>
      <c r="M12" t="n">
        <v>46</v>
      </c>
      <c r="N12" t="n">
        <v>35.22</v>
      </c>
      <c r="O12" t="n">
        <v>22756.91</v>
      </c>
      <c r="P12" t="n">
        <v>710.6</v>
      </c>
      <c r="Q12" t="n">
        <v>1213.92</v>
      </c>
      <c r="R12" t="n">
        <v>186.38</v>
      </c>
      <c r="S12" t="n">
        <v>90.51000000000001</v>
      </c>
      <c r="T12" t="n">
        <v>36657.02</v>
      </c>
      <c r="U12" t="n">
        <v>0.49</v>
      </c>
      <c r="V12" t="n">
        <v>0.76</v>
      </c>
      <c r="W12" t="n">
        <v>4.09</v>
      </c>
      <c r="X12" t="n">
        <v>2.16</v>
      </c>
      <c r="Y12" t="n">
        <v>0.5</v>
      </c>
      <c r="Z12" t="n">
        <v>10</v>
      </c>
      <c r="AA12" t="n">
        <v>532.3832966762446</v>
      </c>
      <c r="AB12" t="n">
        <v>728.4303136058521</v>
      </c>
      <c r="AC12" t="n">
        <v>658.9099468336751</v>
      </c>
      <c r="AD12" t="n">
        <v>532383.2966762446</v>
      </c>
      <c r="AE12" t="n">
        <v>728430.3136058521</v>
      </c>
      <c r="AF12" t="n">
        <v>3.259659154414583e-06</v>
      </c>
      <c r="AG12" t="n">
        <v>14</v>
      </c>
      <c r="AH12" t="n">
        <v>658909.9468336751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1.5862</v>
      </c>
      <c r="E13" t="n">
        <v>63.04</v>
      </c>
      <c r="F13" t="n">
        <v>59.18</v>
      </c>
      <c r="G13" t="n">
        <v>80.7</v>
      </c>
      <c r="H13" t="n">
        <v>1.16</v>
      </c>
      <c r="I13" t="n">
        <v>44</v>
      </c>
      <c r="J13" t="n">
        <v>184.12</v>
      </c>
      <c r="K13" t="n">
        <v>51.39</v>
      </c>
      <c r="L13" t="n">
        <v>12</v>
      </c>
      <c r="M13" t="n">
        <v>42</v>
      </c>
      <c r="N13" t="n">
        <v>35.73</v>
      </c>
      <c r="O13" t="n">
        <v>22942.24</v>
      </c>
      <c r="P13" t="n">
        <v>704.74</v>
      </c>
      <c r="Q13" t="n">
        <v>1213.93</v>
      </c>
      <c r="R13" t="n">
        <v>180.81</v>
      </c>
      <c r="S13" t="n">
        <v>90.51000000000001</v>
      </c>
      <c r="T13" t="n">
        <v>33893.78</v>
      </c>
      <c r="U13" t="n">
        <v>0.5</v>
      </c>
      <c r="V13" t="n">
        <v>0.76</v>
      </c>
      <c r="W13" t="n">
        <v>4.08</v>
      </c>
      <c r="X13" t="n">
        <v>1.99</v>
      </c>
      <c r="Y13" t="n">
        <v>0.5</v>
      </c>
      <c r="Z13" t="n">
        <v>10</v>
      </c>
      <c r="AA13" t="n">
        <v>526.9285433897456</v>
      </c>
      <c r="AB13" t="n">
        <v>720.9668795125333</v>
      </c>
      <c r="AC13" t="n">
        <v>652.1588124152271</v>
      </c>
      <c r="AD13" t="n">
        <v>526928.5433897456</v>
      </c>
      <c r="AE13" t="n">
        <v>720966.8795125333</v>
      </c>
      <c r="AF13" t="n">
        <v>3.275559930777581e-06</v>
      </c>
      <c r="AG13" t="n">
        <v>14</v>
      </c>
      <c r="AH13" t="n">
        <v>652158.8124152271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1.5947</v>
      </c>
      <c r="E14" t="n">
        <v>62.71</v>
      </c>
      <c r="F14" t="n">
        <v>58.98</v>
      </c>
      <c r="G14" t="n">
        <v>88.47</v>
      </c>
      <c r="H14" t="n">
        <v>1.24</v>
      </c>
      <c r="I14" t="n">
        <v>40</v>
      </c>
      <c r="J14" t="n">
        <v>185.63</v>
      </c>
      <c r="K14" t="n">
        <v>51.39</v>
      </c>
      <c r="L14" t="n">
        <v>13</v>
      </c>
      <c r="M14" t="n">
        <v>38</v>
      </c>
      <c r="N14" t="n">
        <v>36.24</v>
      </c>
      <c r="O14" t="n">
        <v>23128.27</v>
      </c>
      <c r="P14" t="n">
        <v>699.03</v>
      </c>
      <c r="Q14" t="n">
        <v>1213.91</v>
      </c>
      <c r="R14" t="n">
        <v>174.05</v>
      </c>
      <c r="S14" t="n">
        <v>90.51000000000001</v>
      </c>
      <c r="T14" t="n">
        <v>30534</v>
      </c>
      <c r="U14" t="n">
        <v>0.52</v>
      </c>
      <c r="V14" t="n">
        <v>0.76</v>
      </c>
      <c r="W14" t="n">
        <v>4.07</v>
      </c>
      <c r="X14" t="n">
        <v>1.79</v>
      </c>
      <c r="Y14" t="n">
        <v>0.5</v>
      </c>
      <c r="Z14" t="n">
        <v>10</v>
      </c>
      <c r="AA14" t="n">
        <v>521.3736047678625</v>
      </c>
      <c r="AB14" t="n">
        <v>713.3663674234767</v>
      </c>
      <c r="AC14" t="n">
        <v>645.2836825325643</v>
      </c>
      <c r="AD14" t="n">
        <v>521373.6047678625</v>
      </c>
      <c r="AE14" t="n">
        <v>713366.3674234768</v>
      </c>
      <c r="AF14" t="n">
        <v>3.293112735853618e-06</v>
      </c>
      <c r="AG14" t="n">
        <v>14</v>
      </c>
      <c r="AH14" t="n">
        <v>645283.6825325643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1.6016</v>
      </c>
      <c r="E15" t="n">
        <v>62.44</v>
      </c>
      <c r="F15" t="n">
        <v>58.81</v>
      </c>
      <c r="G15" t="n">
        <v>95.37</v>
      </c>
      <c r="H15" t="n">
        <v>1.33</v>
      </c>
      <c r="I15" t="n">
        <v>37</v>
      </c>
      <c r="J15" t="n">
        <v>187.14</v>
      </c>
      <c r="K15" t="n">
        <v>51.39</v>
      </c>
      <c r="L15" t="n">
        <v>14</v>
      </c>
      <c r="M15" t="n">
        <v>35</v>
      </c>
      <c r="N15" t="n">
        <v>36.75</v>
      </c>
      <c r="O15" t="n">
        <v>23314.98</v>
      </c>
      <c r="P15" t="n">
        <v>691.42</v>
      </c>
      <c r="Q15" t="n">
        <v>1213.94</v>
      </c>
      <c r="R15" t="n">
        <v>168.33</v>
      </c>
      <c r="S15" t="n">
        <v>90.51000000000001</v>
      </c>
      <c r="T15" t="n">
        <v>27684.19</v>
      </c>
      <c r="U15" t="n">
        <v>0.54</v>
      </c>
      <c r="V15" t="n">
        <v>0.76</v>
      </c>
      <c r="W15" t="n">
        <v>4.06</v>
      </c>
      <c r="X15" t="n">
        <v>1.62</v>
      </c>
      <c r="Y15" t="n">
        <v>0.5</v>
      </c>
      <c r="Z15" t="n">
        <v>10</v>
      </c>
      <c r="AA15" t="n">
        <v>515.2848656312146</v>
      </c>
      <c r="AB15" t="n">
        <v>705.0354859205023</v>
      </c>
      <c r="AC15" t="n">
        <v>637.7478886677683</v>
      </c>
      <c r="AD15" t="n">
        <v>515284.8656312147</v>
      </c>
      <c r="AE15" t="n">
        <v>705035.4859205023</v>
      </c>
      <c r="AF15" t="n">
        <v>3.307361483503577e-06</v>
      </c>
      <c r="AG15" t="n">
        <v>14</v>
      </c>
      <c r="AH15" t="n">
        <v>637747.8886677683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1.6069</v>
      </c>
      <c r="E16" t="n">
        <v>62.23</v>
      </c>
      <c r="F16" t="n">
        <v>58.71</v>
      </c>
      <c r="G16" t="n">
        <v>103.6</v>
      </c>
      <c r="H16" t="n">
        <v>1.41</v>
      </c>
      <c r="I16" t="n">
        <v>34</v>
      </c>
      <c r="J16" t="n">
        <v>188.66</v>
      </c>
      <c r="K16" t="n">
        <v>51.39</v>
      </c>
      <c r="L16" t="n">
        <v>15</v>
      </c>
      <c r="M16" t="n">
        <v>32</v>
      </c>
      <c r="N16" t="n">
        <v>37.27</v>
      </c>
      <c r="O16" t="n">
        <v>23502.4</v>
      </c>
      <c r="P16" t="n">
        <v>686.1</v>
      </c>
      <c r="Q16" t="n">
        <v>1213.91</v>
      </c>
      <c r="R16" t="n">
        <v>165.01</v>
      </c>
      <c r="S16" t="n">
        <v>90.51000000000001</v>
      </c>
      <c r="T16" t="n">
        <v>26043.26</v>
      </c>
      <c r="U16" t="n">
        <v>0.55</v>
      </c>
      <c r="V16" t="n">
        <v>0.76</v>
      </c>
      <c r="W16" t="n">
        <v>4.06</v>
      </c>
      <c r="X16" t="n">
        <v>1.52</v>
      </c>
      <c r="Y16" t="n">
        <v>0.5</v>
      </c>
      <c r="Z16" t="n">
        <v>10</v>
      </c>
      <c r="AA16" t="n">
        <v>504.1332216752652</v>
      </c>
      <c r="AB16" t="n">
        <v>689.7773146841631</v>
      </c>
      <c r="AC16" t="n">
        <v>623.9459358792473</v>
      </c>
      <c r="AD16" t="n">
        <v>504133.2216752652</v>
      </c>
      <c r="AE16" t="n">
        <v>689777.3146841631</v>
      </c>
      <c r="AF16" t="n">
        <v>3.318306173727459e-06</v>
      </c>
      <c r="AG16" t="n">
        <v>13</v>
      </c>
      <c r="AH16" t="n">
        <v>623945.9358792473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1.6114</v>
      </c>
      <c r="E17" t="n">
        <v>62.06</v>
      </c>
      <c r="F17" t="n">
        <v>58.6</v>
      </c>
      <c r="G17" t="n">
        <v>109.87</v>
      </c>
      <c r="H17" t="n">
        <v>1.49</v>
      </c>
      <c r="I17" t="n">
        <v>32</v>
      </c>
      <c r="J17" t="n">
        <v>190.19</v>
      </c>
      <c r="K17" t="n">
        <v>51.39</v>
      </c>
      <c r="L17" t="n">
        <v>16</v>
      </c>
      <c r="M17" t="n">
        <v>30</v>
      </c>
      <c r="N17" t="n">
        <v>37.79</v>
      </c>
      <c r="O17" t="n">
        <v>23690.52</v>
      </c>
      <c r="P17" t="n">
        <v>681.13</v>
      </c>
      <c r="Q17" t="n">
        <v>1213.92</v>
      </c>
      <c r="R17" t="n">
        <v>161.2</v>
      </c>
      <c r="S17" t="n">
        <v>90.51000000000001</v>
      </c>
      <c r="T17" t="n">
        <v>24144.82</v>
      </c>
      <c r="U17" t="n">
        <v>0.5600000000000001</v>
      </c>
      <c r="V17" t="n">
        <v>0.77</v>
      </c>
      <c r="W17" t="n">
        <v>4.06</v>
      </c>
      <c r="X17" t="n">
        <v>1.41</v>
      </c>
      <c r="Y17" t="n">
        <v>0.5</v>
      </c>
      <c r="Z17" t="n">
        <v>10</v>
      </c>
      <c r="AA17" t="n">
        <v>500.2124285938658</v>
      </c>
      <c r="AB17" t="n">
        <v>684.4127126170093</v>
      </c>
      <c r="AC17" t="n">
        <v>619.0933239041165</v>
      </c>
      <c r="AD17" t="n">
        <v>500212.4285938658</v>
      </c>
      <c r="AE17" t="n">
        <v>684412.7126170093</v>
      </c>
      <c r="AF17" t="n">
        <v>3.327598835238302e-06</v>
      </c>
      <c r="AG17" t="n">
        <v>13</v>
      </c>
      <c r="AH17" t="n">
        <v>619093.3239041164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1.6152</v>
      </c>
      <c r="E18" t="n">
        <v>61.91</v>
      </c>
      <c r="F18" t="n">
        <v>58.52</v>
      </c>
      <c r="G18" t="n">
        <v>117.04</v>
      </c>
      <c r="H18" t="n">
        <v>1.57</v>
      </c>
      <c r="I18" t="n">
        <v>30</v>
      </c>
      <c r="J18" t="n">
        <v>191.72</v>
      </c>
      <c r="K18" t="n">
        <v>51.39</v>
      </c>
      <c r="L18" t="n">
        <v>17</v>
      </c>
      <c r="M18" t="n">
        <v>28</v>
      </c>
      <c r="N18" t="n">
        <v>38.33</v>
      </c>
      <c r="O18" t="n">
        <v>23879.37</v>
      </c>
      <c r="P18" t="n">
        <v>677.4299999999999</v>
      </c>
      <c r="Q18" t="n">
        <v>1213.91</v>
      </c>
      <c r="R18" t="n">
        <v>158.43</v>
      </c>
      <c r="S18" t="n">
        <v>90.51000000000001</v>
      </c>
      <c r="T18" t="n">
        <v>22773.14</v>
      </c>
      <c r="U18" t="n">
        <v>0.57</v>
      </c>
      <c r="V18" t="n">
        <v>0.77</v>
      </c>
      <c r="W18" t="n">
        <v>4.06</v>
      </c>
      <c r="X18" t="n">
        <v>1.33</v>
      </c>
      <c r="Y18" t="n">
        <v>0.5</v>
      </c>
      <c r="Z18" t="n">
        <v>10</v>
      </c>
      <c r="AA18" t="n">
        <v>497.1956448552631</v>
      </c>
      <c r="AB18" t="n">
        <v>680.2850160147477</v>
      </c>
      <c r="AC18" t="n">
        <v>615.359568872316</v>
      </c>
      <c r="AD18" t="n">
        <v>497195.6448552631</v>
      </c>
      <c r="AE18" t="n">
        <v>680285.0160147477</v>
      </c>
      <c r="AF18" t="n">
        <v>3.335445971625236e-06</v>
      </c>
      <c r="AG18" t="n">
        <v>13</v>
      </c>
      <c r="AH18" t="n">
        <v>615359.568872316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1.6196</v>
      </c>
      <c r="E19" t="n">
        <v>61.74</v>
      </c>
      <c r="F19" t="n">
        <v>58.42</v>
      </c>
      <c r="G19" t="n">
        <v>125.19</v>
      </c>
      <c r="H19" t="n">
        <v>1.65</v>
      </c>
      <c r="I19" t="n">
        <v>28</v>
      </c>
      <c r="J19" t="n">
        <v>193.26</v>
      </c>
      <c r="K19" t="n">
        <v>51.39</v>
      </c>
      <c r="L19" t="n">
        <v>18</v>
      </c>
      <c r="M19" t="n">
        <v>26</v>
      </c>
      <c r="N19" t="n">
        <v>38.86</v>
      </c>
      <c r="O19" t="n">
        <v>24068.93</v>
      </c>
      <c r="P19" t="n">
        <v>671.3099999999999</v>
      </c>
      <c r="Q19" t="n">
        <v>1213.94</v>
      </c>
      <c r="R19" t="n">
        <v>154.88</v>
      </c>
      <c r="S19" t="n">
        <v>90.51000000000001</v>
      </c>
      <c r="T19" t="n">
        <v>21007.8</v>
      </c>
      <c r="U19" t="n">
        <v>0.58</v>
      </c>
      <c r="V19" t="n">
        <v>0.77</v>
      </c>
      <c r="W19" t="n">
        <v>4.06</v>
      </c>
      <c r="X19" t="n">
        <v>1.23</v>
      </c>
      <c r="Y19" t="n">
        <v>0.5</v>
      </c>
      <c r="Z19" t="n">
        <v>10</v>
      </c>
      <c r="AA19" t="n">
        <v>492.7280085653296</v>
      </c>
      <c r="AB19" t="n">
        <v>674.172198944658</v>
      </c>
      <c r="AC19" t="n">
        <v>609.8301504840031</v>
      </c>
      <c r="AD19" t="n">
        <v>492728.0085653295</v>
      </c>
      <c r="AE19" t="n">
        <v>674172.198944658</v>
      </c>
      <c r="AF19" t="n">
        <v>3.344532129546949e-06</v>
      </c>
      <c r="AG19" t="n">
        <v>13</v>
      </c>
      <c r="AH19" t="n">
        <v>609830.1504840031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1.6214</v>
      </c>
      <c r="E20" t="n">
        <v>61.67</v>
      </c>
      <c r="F20" t="n">
        <v>58.39</v>
      </c>
      <c r="G20" t="n">
        <v>129.75</v>
      </c>
      <c r="H20" t="n">
        <v>1.73</v>
      </c>
      <c r="I20" t="n">
        <v>27</v>
      </c>
      <c r="J20" t="n">
        <v>194.8</v>
      </c>
      <c r="K20" t="n">
        <v>51.39</v>
      </c>
      <c r="L20" t="n">
        <v>19</v>
      </c>
      <c r="M20" t="n">
        <v>25</v>
      </c>
      <c r="N20" t="n">
        <v>39.41</v>
      </c>
      <c r="O20" t="n">
        <v>24259.23</v>
      </c>
      <c r="P20" t="n">
        <v>666.73</v>
      </c>
      <c r="Q20" t="n">
        <v>1213.91</v>
      </c>
      <c r="R20" t="n">
        <v>154.06</v>
      </c>
      <c r="S20" t="n">
        <v>90.51000000000001</v>
      </c>
      <c r="T20" t="n">
        <v>20600.08</v>
      </c>
      <c r="U20" t="n">
        <v>0.59</v>
      </c>
      <c r="V20" t="n">
        <v>0.77</v>
      </c>
      <c r="W20" t="n">
        <v>4.05</v>
      </c>
      <c r="X20" t="n">
        <v>1.19</v>
      </c>
      <c r="Y20" t="n">
        <v>0.5</v>
      </c>
      <c r="Z20" t="n">
        <v>10</v>
      </c>
      <c r="AA20" t="n">
        <v>489.8000790611374</v>
      </c>
      <c r="AB20" t="n">
        <v>670.1660766258892</v>
      </c>
      <c r="AC20" t="n">
        <v>606.2063668567095</v>
      </c>
      <c r="AD20" t="n">
        <v>489800.0790611374</v>
      </c>
      <c r="AE20" t="n">
        <v>670166.0766258892</v>
      </c>
      <c r="AF20" t="n">
        <v>3.348249194151286e-06</v>
      </c>
      <c r="AG20" t="n">
        <v>13</v>
      </c>
      <c r="AH20" t="n">
        <v>606206.3668567095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1.6258</v>
      </c>
      <c r="E21" t="n">
        <v>61.51</v>
      </c>
      <c r="F21" t="n">
        <v>58.29</v>
      </c>
      <c r="G21" t="n">
        <v>139.89</v>
      </c>
      <c r="H21" t="n">
        <v>1.81</v>
      </c>
      <c r="I21" t="n">
        <v>25</v>
      </c>
      <c r="J21" t="n">
        <v>196.35</v>
      </c>
      <c r="K21" t="n">
        <v>51.39</v>
      </c>
      <c r="L21" t="n">
        <v>20</v>
      </c>
      <c r="M21" t="n">
        <v>23</v>
      </c>
      <c r="N21" t="n">
        <v>39.96</v>
      </c>
      <c r="O21" t="n">
        <v>24450.27</v>
      </c>
      <c r="P21" t="n">
        <v>659.8</v>
      </c>
      <c r="Q21" t="n">
        <v>1213.91</v>
      </c>
      <c r="R21" t="n">
        <v>150.6</v>
      </c>
      <c r="S21" t="n">
        <v>90.51000000000001</v>
      </c>
      <c r="T21" t="n">
        <v>18882.14</v>
      </c>
      <c r="U21" t="n">
        <v>0.6</v>
      </c>
      <c r="V21" t="n">
        <v>0.77</v>
      </c>
      <c r="W21" t="n">
        <v>4.05</v>
      </c>
      <c r="X21" t="n">
        <v>1.09</v>
      </c>
      <c r="Y21" t="n">
        <v>0.5</v>
      </c>
      <c r="Z21" t="n">
        <v>10</v>
      </c>
      <c r="AA21" t="n">
        <v>484.9356916358943</v>
      </c>
      <c r="AB21" t="n">
        <v>663.5104071490442</v>
      </c>
      <c r="AC21" t="n">
        <v>600.1859051334438</v>
      </c>
      <c r="AD21" t="n">
        <v>484935.6916358944</v>
      </c>
      <c r="AE21" t="n">
        <v>663510.4071490442</v>
      </c>
      <c r="AF21" t="n">
        <v>3.357335352072999e-06</v>
      </c>
      <c r="AG21" t="n">
        <v>13</v>
      </c>
      <c r="AH21" t="n">
        <v>600185.9051334439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1.6275</v>
      </c>
      <c r="E22" t="n">
        <v>61.44</v>
      </c>
      <c r="F22" t="n">
        <v>58.26</v>
      </c>
      <c r="G22" t="n">
        <v>145.65</v>
      </c>
      <c r="H22" t="n">
        <v>1.88</v>
      </c>
      <c r="I22" t="n">
        <v>24</v>
      </c>
      <c r="J22" t="n">
        <v>197.9</v>
      </c>
      <c r="K22" t="n">
        <v>51.39</v>
      </c>
      <c r="L22" t="n">
        <v>21</v>
      </c>
      <c r="M22" t="n">
        <v>22</v>
      </c>
      <c r="N22" t="n">
        <v>40.51</v>
      </c>
      <c r="O22" t="n">
        <v>24642.07</v>
      </c>
      <c r="P22" t="n">
        <v>657.21</v>
      </c>
      <c r="Q22" t="n">
        <v>1213.91</v>
      </c>
      <c r="R22" t="n">
        <v>149.71</v>
      </c>
      <c r="S22" t="n">
        <v>90.51000000000001</v>
      </c>
      <c r="T22" t="n">
        <v>18442.88</v>
      </c>
      <c r="U22" t="n">
        <v>0.6</v>
      </c>
      <c r="V22" t="n">
        <v>0.77</v>
      </c>
      <c r="W22" t="n">
        <v>4.04</v>
      </c>
      <c r="X22" t="n">
        <v>1.07</v>
      </c>
      <c r="Y22" t="n">
        <v>0.5</v>
      </c>
      <c r="Z22" t="n">
        <v>10</v>
      </c>
      <c r="AA22" t="n">
        <v>483.1162668382166</v>
      </c>
      <c r="AB22" t="n">
        <v>661.0209898735045</v>
      </c>
      <c r="AC22" t="n">
        <v>597.9340743487625</v>
      </c>
      <c r="AD22" t="n">
        <v>483116.2668382166</v>
      </c>
      <c r="AE22" t="n">
        <v>661020.9898735045</v>
      </c>
      <c r="AF22" t="n">
        <v>3.360845913088207e-06</v>
      </c>
      <c r="AG22" t="n">
        <v>13</v>
      </c>
      <c r="AH22" t="n">
        <v>597934.0743487625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1.6295</v>
      </c>
      <c r="E23" t="n">
        <v>61.37</v>
      </c>
      <c r="F23" t="n">
        <v>58.22</v>
      </c>
      <c r="G23" t="n">
        <v>151.87</v>
      </c>
      <c r="H23" t="n">
        <v>1.96</v>
      </c>
      <c r="I23" t="n">
        <v>23</v>
      </c>
      <c r="J23" t="n">
        <v>199.46</v>
      </c>
      <c r="K23" t="n">
        <v>51.39</v>
      </c>
      <c r="L23" t="n">
        <v>22</v>
      </c>
      <c r="M23" t="n">
        <v>21</v>
      </c>
      <c r="N23" t="n">
        <v>41.07</v>
      </c>
      <c r="O23" t="n">
        <v>24834.62</v>
      </c>
      <c r="P23" t="n">
        <v>648.64</v>
      </c>
      <c r="Q23" t="n">
        <v>1213.91</v>
      </c>
      <c r="R23" t="n">
        <v>148.18</v>
      </c>
      <c r="S23" t="n">
        <v>90.51000000000001</v>
      </c>
      <c r="T23" t="n">
        <v>17680.04</v>
      </c>
      <c r="U23" t="n">
        <v>0.61</v>
      </c>
      <c r="V23" t="n">
        <v>0.77</v>
      </c>
      <c r="W23" t="n">
        <v>4.04</v>
      </c>
      <c r="X23" t="n">
        <v>1.02</v>
      </c>
      <c r="Y23" t="n">
        <v>0.5</v>
      </c>
      <c r="Z23" t="n">
        <v>10</v>
      </c>
      <c r="AA23" t="n">
        <v>478.0261355032319</v>
      </c>
      <c r="AB23" t="n">
        <v>654.0564476202325</v>
      </c>
      <c r="AC23" t="n">
        <v>591.6342182333464</v>
      </c>
      <c r="AD23" t="n">
        <v>478026.1355032319</v>
      </c>
      <c r="AE23" t="n">
        <v>654056.4476202325</v>
      </c>
      <c r="AF23" t="n">
        <v>3.364975984870803e-06</v>
      </c>
      <c r="AG23" t="n">
        <v>13</v>
      </c>
      <c r="AH23" t="n">
        <v>591634.2182333464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1.6339</v>
      </c>
      <c r="E24" t="n">
        <v>61.2</v>
      </c>
      <c r="F24" t="n">
        <v>58.12</v>
      </c>
      <c r="G24" t="n">
        <v>166.06</v>
      </c>
      <c r="H24" t="n">
        <v>2.03</v>
      </c>
      <c r="I24" t="n">
        <v>21</v>
      </c>
      <c r="J24" t="n">
        <v>201.03</v>
      </c>
      <c r="K24" t="n">
        <v>51.39</v>
      </c>
      <c r="L24" t="n">
        <v>23</v>
      </c>
      <c r="M24" t="n">
        <v>19</v>
      </c>
      <c r="N24" t="n">
        <v>41.64</v>
      </c>
      <c r="O24" t="n">
        <v>25027.94</v>
      </c>
      <c r="P24" t="n">
        <v>642.48</v>
      </c>
      <c r="Q24" t="n">
        <v>1213.92</v>
      </c>
      <c r="R24" t="n">
        <v>144.79</v>
      </c>
      <c r="S24" t="n">
        <v>90.51000000000001</v>
      </c>
      <c r="T24" t="n">
        <v>15994.41</v>
      </c>
      <c r="U24" t="n">
        <v>0.63</v>
      </c>
      <c r="V24" t="n">
        <v>0.77</v>
      </c>
      <c r="W24" t="n">
        <v>4.05</v>
      </c>
      <c r="X24" t="n">
        <v>0.93</v>
      </c>
      <c r="Y24" t="n">
        <v>0.5</v>
      </c>
      <c r="Z24" t="n">
        <v>10</v>
      </c>
      <c r="AA24" t="n">
        <v>473.627906462987</v>
      </c>
      <c r="AB24" t="n">
        <v>648.0385966111984</v>
      </c>
      <c r="AC24" t="n">
        <v>586.1907024785075</v>
      </c>
      <c r="AD24" t="n">
        <v>473627.906462987</v>
      </c>
      <c r="AE24" t="n">
        <v>648038.5966111984</v>
      </c>
      <c r="AF24" t="n">
        <v>3.374062142792517e-06</v>
      </c>
      <c r="AG24" t="n">
        <v>13</v>
      </c>
      <c r="AH24" t="n">
        <v>586190.7024785075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1.6343</v>
      </c>
      <c r="E25" t="n">
        <v>61.19</v>
      </c>
      <c r="F25" t="n">
        <v>58.1</v>
      </c>
      <c r="G25" t="n">
        <v>166.01</v>
      </c>
      <c r="H25" t="n">
        <v>2.1</v>
      </c>
      <c r="I25" t="n">
        <v>21</v>
      </c>
      <c r="J25" t="n">
        <v>202.61</v>
      </c>
      <c r="K25" t="n">
        <v>51.39</v>
      </c>
      <c r="L25" t="n">
        <v>24</v>
      </c>
      <c r="M25" t="n">
        <v>19</v>
      </c>
      <c r="N25" t="n">
        <v>42.21</v>
      </c>
      <c r="O25" t="n">
        <v>25222.04</v>
      </c>
      <c r="P25" t="n">
        <v>638.97</v>
      </c>
      <c r="Q25" t="n">
        <v>1213.91</v>
      </c>
      <c r="R25" t="n">
        <v>144.36</v>
      </c>
      <c r="S25" t="n">
        <v>90.51000000000001</v>
      </c>
      <c r="T25" t="n">
        <v>15783.01</v>
      </c>
      <c r="U25" t="n">
        <v>0.63</v>
      </c>
      <c r="V25" t="n">
        <v>0.77</v>
      </c>
      <c r="W25" t="n">
        <v>4.04</v>
      </c>
      <c r="X25" t="n">
        <v>0.91</v>
      </c>
      <c r="Y25" t="n">
        <v>0.5</v>
      </c>
      <c r="Z25" t="n">
        <v>10</v>
      </c>
      <c r="AA25" t="n">
        <v>471.649832435268</v>
      </c>
      <c r="AB25" t="n">
        <v>645.3321084600065</v>
      </c>
      <c r="AC25" t="n">
        <v>583.7425177578854</v>
      </c>
      <c r="AD25" t="n">
        <v>471649.832435268</v>
      </c>
      <c r="AE25" t="n">
        <v>645332.1084600064</v>
      </c>
      <c r="AF25" t="n">
        <v>3.374888157149037e-06</v>
      </c>
      <c r="AG25" t="n">
        <v>13</v>
      </c>
      <c r="AH25" t="n">
        <v>583742.5177578854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1.6366</v>
      </c>
      <c r="E26" t="n">
        <v>61.1</v>
      </c>
      <c r="F26" t="n">
        <v>58.05</v>
      </c>
      <c r="G26" t="n">
        <v>174.16</v>
      </c>
      <c r="H26" t="n">
        <v>2.17</v>
      </c>
      <c r="I26" t="n">
        <v>20</v>
      </c>
      <c r="J26" t="n">
        <v>204.19</v>
      </c>
      <c r="K26" t="n">
        <v>51.39</v>
      </c>
      <c r="L26" t="n">
        <v>25</v>
      </c>
      <c r="M26" t="n">
        <v>18</v>
      </c>
      <c r="N26" t="n">
        <v>42.79</v>
      </c>
      <c r="O26" t="n">
        <v>25417.05</v>
      </c>
      <c r="P26" t="n">
        <v>633.88</v>
      </c>
      <c r="Q26" t="n">
        <v>1213.91</v>
      </c>
      <c r="R26" t="n">
        <v>142.54</v>
      </c>
      <c r="S26" t="n">
        <v>90.51000000000001</v>
      </c>
      <c r="T26" t="n">
        <v>14874.5</v>
      </c>
      <c r="U26" t="n">
        <v>0.64</v>
      </c>
      <c r="V26" t="n">
        <v>0.77</v>
      </c>
      <c r="W26" t="n">
        <v>4.04</v>
      </c>
      <c r="X26" t="n">
        <v>0.86</v>
      </c>
      <c r="Y26" t="n">
        <v>0.5</v>
      </c>
      <c r="Z26" t="n">
        <v>10</v>
      </c>
      <c r="AA26" t="n">
        <v>468.37023088414</v>
      </c>
      <c r="AB26" t="n">
        <v>640.8448129319439</v>
      </c>
      <c r="AC26" t="n">
        <v>579.6834834170625</v>
      </c>
      <c r="AD26" t="n">
        <v>468370.23088414</v>
      </c>
      <c r="AE26" t="n">
        <v>640844.8129319439</v>
      </c>
      <c r="AF26" t="n">
        <v>3.379637739699023e-06</v>
      </c>
      <c r="AG26" t="n">
        <v>13</v>
      </c>
      <c r="AH26" t="n">
        <v>579683.4834170624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1.6385</v>
      </c>
      <c r="E27" t="n">
        <v>61.03</v>
      </c>
      <c r="F27" t="n">
        <v>58.01</v>
      </c>
      <c r="G27" t="n">
        <v>183.2</v>
      </c>
      <c r="H27" t="n">
        <v>2.24</v>
      </c>
      <c r="I27" t="n">
        <v>19</v>
      </c>
      <c r="J27" t="n">
        <v>205.77</v>
      </c>
      <c r="K27" t="n">
        <v>51.39</v>
      </c>
      <c r="L27" t="n">
        <v>26</v>
      </c>
      <c r="M27" t="n">
        <v>17</v>
      </c>
      <c r="N27" t="n">
        <v>43.38</v>
      </c>
      <c r="O27" t="n">
        <v>25612.75</v>
      </c>
      <c r="P27" t="n">
        <v>630.6900000000001</v>
      </c>
      <c r="Q27" t="n">
        <v>1213.91</v>
      </c>
      <c r="R27" t="n">
        <v>141.41</v>
      </c>
      <c r="S27" t="n">
        <v>90.51000000000001</v>
      </c>
      <c r="T27" t="n">
        <v>14314.15</v>
      </c>
      <c r="U27" t="n">
        <v>0.64</v>
      </c>
      <c r="V27" t="n">
        <v>0.77</v>
      </c>
      <c r="W27" t="n">
        <v>4.03</v>
      </c>
      <c r="X27" t="n">
        <v>0.82</v>
      </c>
      <c r="Y27" t="n">
        <v>0.5</v>
      </c>
      <c r="Z27" t="n">
        <v>10</v>
      </c>
      <c r="AA27" t="n">
        <v>466.2081251237475</v>
      </c>
      <c r="AB27" t="n">
        <v>637.886524445201</v>
      </c>
      <c r="AC27" t="n">
        <v>577.0075298315101</v>
      </c>
      <c r="AD27" t="n">
        <v>466208.1251237476</v>
      </c>
      <c r="AE27" t="n">
        <v>637886.5244452009</v>
      </c>
      <c r="AF27" t="n">
        <v>3.38356130789249e-06</v>
      </c>
      <c r="AG27" t="n">
        <v>13</v>
      </c>
      <c r="AH27" t="n">
        <v>577007.52983151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1.6405</v>
      </c>
      <c r="E28" t="n">
        <v>60.96</v>
      </c>
      <c r="F28" t="n">
        <v>57.97</v>
      </c>
      <c r="G28" t="n">
        <v>193.24</v>
      </c>
      <c r="H28" t="n">
        <v>2.31</v>
      </c>
      <c r="I28" t="n">
        <v>18</v>
      </c>
      <c r="J28" t="n">
        <v>207.37</v>
      </c>
      <c r="K28" t="n">
        <v>51.39</v>
      </c>
      <c r="L28" t="n">
        <v>27</v>
      </c>
      <c r="M28" t="n">
        <v>15</v>
      </c>
      <c r="N28" t="n">
        <v>43.97</v>
      </c>
      <c r="O28" t="n">
        <v>25809.25</v>
      </c>
      <c r="P28" t="n">
        <v>624.9</v>
      </c>
      <c r="Q28" t="n">
        <v>1213.93</v>
      </c>
      <c r="R28" t="n">
        <v>139.87</v>
      </c>
      <c r="S28" t="n">
        <v>90.51000000000001</v>
      </c>
      <c r="T28" t="n">
        <v>13552.38</v>
      </c>
      <c r="U28" t="n">
        <v>0.65</v>
      </c>
      <c r="V28" t="n">
        <v>0.77</v>
      </c>
      <c r="W28" t="n">
        <v>4.04</v>
      </c>
      <c r="X28" t="n">
        <v>0.78</v>
      </c>
      <c r="Y28" t="n">
        <v>0.5</v>
      </c>
      <c r="Z28" t="n">
        <v>10</v>
      </c>
      <c r="AA28" t="n">
        <v>462.648253403939</v>
      </c>
      <c r="AB28" t="n">
        <v>633.0157509077025</v>
      </c>
      <c r="AC28" t="n">
        <v>572.601616084257</v>
      </c>
      <c r="AD28" t="n">
        <v>462648.253403939</v>
      </c>
      <c r="AE28" t="n">
        <v>633015.7509077025</v>
      </c>
      <c r="AF28" t="n">
        <v>3.387691379675086e-06</v>
      </c>
      <c r="AG28" t="n">
        <v>13</v>
      </c>
      <c r="AH28" t="n">
        <v>572601.616084257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1.6431</v>
      </c>
      <c r="E29" t="n">
        <v>60.86</v>
      </c>
      <c r="F29" t="n">
        <v>57.91</v>
      </c>
      <c r="G29" t="n">
        <v>204.39</v>
      </c>
      <c r="H29" t="n">
        <v>2.38</v>
      </c>
      <c r="I29" t="n">
        <v>17</v>
      </c>
      <c r="J29" t="n">
        <v>208.97</v>
      </c>
      <c r="K29" t="n">
        <v>51.39</v>
      </c>
      <c r="L29" t="n">
        <v>28</v>
      </c>
      <c r="M29" t="n">
        <v>13</v>
      </c>
      <c r="N29" t="n">
        <v>44.57</v>
      </c>
      <c r="O29" t="n">
        <v>26006.56</v>
      </c>
      <c r="P29" t="n">
        <v>618.9</v>
      </c>
      <c r="Q29" t="n">
        <v>1213.91</v>
      </c>
      <c r="R29" t="n">
        <v>137.7</v>
      </c>
      <c r="S29" t="n">
        <v>90.51000000000001</v>
      </c>
      <c r="T29" t="n">
        <v>12470.48</v>
      </c>
      <c r="U29" t="n">
        <v>0.66</v>
      </c>
      <c r="V29" t="n">
        <v>0.77</v>
      </c>
      <c r="W29" t="n">
        <v>4.04</v>
      </c>
      <c r="X29" t="n">
        <v>0.72</v>
      </c>
      <c r="Y29" t="n">
        <v>0.5</v>
      </c>
      <c r="Z29" t="n">
        <v>10</v>
      </c>
      <c r="AA29" t="n">
        <v>458.8369313617319</v>
      </c>
      <c r="AB29" t="n">
        <v>627.8009319458932</v>
      </c>
      <c r="AC29" t="n">
        <v>567.8844921251184</v>
      </c>
      <c r="AD29" t="n">
        <v>458836.9313617319</v>
      </c>
      <c r="AE29" t="n">
        <v>627800.9319458932</v>
      </c>
      <c r="AF29" t="n">
        <v>3.393060472992463e-06</v>
      </c>
      <c r="AG29" t="n">
        <v>13</v>
      </c>
      <c r="AH29" t="n">
        <v>567884.4921251184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1.6431</v>
      </c>
      <c r="E30" t="n">
        <v>60.86</v>
      </c>
      <c r="F30" t="n">
        <v>57.91</v>
      </c>
      <c r="G30" t="n">
        <v>204.39</v>
      </c>
      <c r="H30" t="n">
        <v>2.45</v>
      </c>
      <c r="I30" t="n">
        <v>17</v>
      </c>
      <c r="J30" t="n">
        <v>210.57</v>
      </c>
      <c r="K30" t="n">
        <v>51.39</v>
      </c>
      <c r="L30" t="n">
        <v>29</v>
      </c>
      <c r="M30" t="n">
        <v>9</v>
      </c>
      <c r="N30" t="n">
        <v>45.18</v>
      </c>
      <c r="O30" t="n">
        <v>26204.71</v>
      </c>
      <c r="P30" t="n">
        <v>612.0700000000001</v>
      </c>
      <c r="Q30" t="n">
        <v>1213.91</v>
      </c>
      <c r="R30" t="n">
        <v>137.51</v>
      </c>
      <c r="S30" t="n">
        <v>90.51000000000001</v>
      </c>
      <c r="T30" t="n">
        <v>12375.66</v>
      </c>
      <c r="U30" t="n">
        <v>0.66</v>
      </c>
      <c r="V30" t="n">
        <v>0.77</v>
      </c>
      <c r="W30" t="n">
        <v>4.04</v>
      </c>
      <c r="X30" t="n">
        <v>0.72</v>
      </c>
      <c r="Y30" t="n">
        <v>0.5</v>
      </c>
      <c r="Z30" t="n">
        <v>10</v>
      </c>
      <c r="AA30" t="n">
        <v>455.2175702017463</v>
      </c>
      <c r="AB30" t="n">
        <v>622.8487623318559</v>
      </c>
      <c r="AC30" t="n">
        <v>563.404950628631</v>
      </c>
      <c r="AD30" t="n">
        <v>455217.5702017463</v>
      </c>
      <c r="AE30" t="n">
        <v>622848.7623318559</v>
      </c>
      <c r="AF30" t="n">
        <v>3.393060472992463e-06</v>
      </c>
      <c r="AG30" t="n">
        <v>13</v>
      </c>
      <c r="AH30" t="n">
        <v>563404.950628631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1.6451</v>
      </c>
      <c r="E31" t="n">
        <v>60.79</v>
      </c>
      <c r="F31" t="n">
        <v>57.87</v>
      </c>
      <c r="G31" t="n">
        <v>217.01</v>
      </c>
      <c r="H31" t="n">
        <v>2.51</v>
      </c>
      <c r="I31" t="n">
        <v>16</v>
      </c>
      <c r="J31" t="n">
        <v>212.19</v>
      </c>
      <c r="K31" t="n">
        <v>51.39</v>
      </c>
      <c r="L31" t="n">
        <v>30</v>
      </c>
      <c r="M31" t="n">
        <v>8</v>
      </c>
      <c r="N31" t="n">
        <v>45.79</v>
      </c>
      <c r="O31" t="n">
        <v>26403.69</v>
      </c>
      <c r="P31" t="n">
        <v>612.0700000000001</v>
      </c>
      <c r="Q31" t="n">
        <v>1213.92</v>
      </c>
      <c r="R31" t="n">
        <v>136.22</v>
      </c>
      <c r="S31" t="n">
        <v>90.51000000000001</v>
      </c>
      <c r="T31" t="n">
        <v>11736.79</v>
      </c>
      <c r="U31" t="n">
        <v>0.66</v>
      </c>
      <c r="V31" t="n">
        <v>0.78</v>
      </c>
      <c r="W31" t="n">
        <v>4.04</v>
      </c>
      <c r="X31" t="n">
        <v>0.68</v>
      </c>
      <c r="Y31" t="n">
        <v>0.5</v>
      </c>
      <c r="Z31" t="n">
        <v>10</v>
      </c>
      <c r="AA31" t="n">
        <v>454.7455271465694</v>
      </c>
      <c r="AB31" t="n">
        <v>622.202892198693</v>
      </c>
      <c r="AC31" t="n">
        <v>562.8207214344928</v>
      </c>
      <c r="AD31" t="n">
        <v>454745.5271465694</v>
      </c>
      <c r="AE31" t="n">
        <v>622202.892198693</v>
      </c>
      <c r="AF31" t="n">
        <v>3.397190544775059e-06</v>
      </c>
      <c r="AG31" t="n">
        <v>13</v>
      </c>
      <c r="AH31" t="n">
        <v>562820.7214344929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1.6447</v>
      </c>
      <c r="E32" t="n">
        <v>60.8</v>
      </c>
      <c r="F32" t="n">
        <v>57.89</v>
      </c>
      <c r="G32" t="n">
        <v>217.08</v>
      </c>
      <c r="H32" t="n">
        <v>2.58</v>
      </c>
      <c r="I32" t="n">
        <v>16</v>
      </c>
      <c r="J32" t="n">
        <v>213.81</v>
      </c>
      <c r="K32" t="n">
        <v>51.39</v>
      </c>
      <c r="L32" t="n">
        <v>31</v>
      </c>
      <c r="M32" t="n">
        <v>6</v>
      </c>
      <c r="N32" t="n">
        <v>46.41</v>
      </c>
      <c r="O32" t="n">
        <v>26603.52</v>
      </c>
      <c r="P32" t="n">
        <v>616.14</v>
      </c>
      <c r="Q32" t="n">
        <v>1213.91</v>
      </c>
      <c r="R32" t="n">
        <v>136.67</v>
      </c>
      <c r="S32" t="n">
        <v>90.51000000000001</v>
      </c>
      <c r="T32" t="n">
        <v>11959.76</v>
      </c>
      <c r="U32" t="n">
        <v>0.66</v>
      </c>
      <c r="V32" t="n">
        <v>0.78</v>
      </c>
      <c r="W32" t="n">
        <v>4.05</v>
      </c>
      <c r="X32" t="n">
        <v>0.6899999999999999</v>
      </c>
      <c r="Y32" t="n">
        <v>0.5</v>
      </c>
      <c r="Z32" t="n">
        <v>10</v>
      </c>
      <c r="AA32" t="n">
        <v>457.0029679682228</v>
      </c>
      <c r="AB32" t="n">
        <v>625.2916223221395</v>
      </c>
      <c r="AC32" t="n">
        <v>565.6146674900176</v>
      </c>
      <c r="AD32" t="n">
        <v>457002.9679682229</v>
      </c>
      <c r="AE32" t="n">
        <v>625291.6223221394</v>
      </c>
      <c r="AF32" t="n">
        <v>3.39636453041854e-06</v>
      </c>
      <c r="AG32" t="n">
        <v>13</v>
      </c>
      <c r="AH32" t="n">
        <v>565614.6674900176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1.6445</v>
      </c>
      <c r="E33" t="n">
        <v>60.81</v>
      </c>
      <c r="F33" t="n">
        <v>57.89</v>
      </c>
      <c r="G33" t="n">
        <v>217.1</v>
      </c>
      <c r="H33" t="n">
        <v>2.64</v>
      </c>
      <c r="I33" t="n">
        <v>16</v>
      </c>
      <c r="J33" t="n">
        <v>215.43</v>
      </c>
      <c r="K33" t="n">
        <v>51.39</v>
      </c>
      <c r="L33" t="n">
        <v>32</v>
      </c>
      <c r="M33" t="n">
        <v>3</v>
      </c>
      <c r="N33" t="n">
        <v>47.04</v>
      </c>
      <c r="O33" t="n">
        <v>26804.21</v>
      </c>
      <c r="P33" t="n">
        <v>617.85</v>
      </c>
      <c r="Q33" t="n">
        <v>1213.91</v>
      </c>
      <c r="R33" t="n">
        <v>136.64</v>
      </c>
      <c r="S33" t="n">
        <v>90.51000000000001</v>
      </c>
      <c r="T33" t="n">
        <v>11944.77</v>
      </c>
      <c r="U33" t="n">
        <v>0.66</v>
      </c>
      <c r="V33" t="n">
        <v>0.77</v>
      </c>
      <c r="W33" t="n">
        <v>4.05</v>
      </c>
      <c r="X33" t="n">
        <v>0.7</v>
      </c>
      <c r="Y33" t="n">
        <v>0.5</v>
      </c>
      <c r="Z33" t="n">
        <v>10</v>
      </c>
      <c r="AA33" t="n">
        <v>457.9529855070215</v>
      </c>
      <c r="AB33" t="n">
        <v>626.5914782305397</v>
      </c>
      <c r="AC33" t="n">
        <v>566.7904669748791</v>
      </c>
      <c r="AD33" t="n">
        <v>457952.9855070215</v>
      </c>
      <c r="AE33" t="n">
        <v>626591.4782305397</v>
      </c>
      <c r="AF33" t="n">
        <v>3.39595152324028e-06</v>
      </c>
      <c r="AG33" t="n">
        <v>13</v>
      </c>
      <c r="AH33" t="n">
        <v>566790.4669748791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1.6444</v>
      </c>
      <c r="E34" t="n">
        <v>60.81</v>
      </c>
      <c r="F34" t="n">
        <v>57.9</v>
      </c>
      <c r="G34" t="n">
        <v>217.12</v>
      </c>
      <c r="H34" t="n">
        <v>2.7</v>
      </c>
      <c r="I34" t="n">
        <v>16</v>
      </c>
      <c r="J34" t="n">
        <v>217.07</v>
      </c>
      <c r="K34" t="n">
        <v>51.39</v>
      </c>
      <c r="L34" t="n">
        <v>33</v>
      </c>
      <c r="M34" t="n">
        <v>1</v>
      </c>
      <c r="N34" t="n">
        <v>47.68</v>
      </c>
      <c r="O34" t="n">
        <v>27005.77</v>
      </c>
      <c r="P34" t="n">
        <v>620.1799999999999</v>
      </c>
      <c r="Q34" t="n">
        <v>1213.92</v>
      </c>
      <c r="R34" t="n">
        <v>136.96</v>
      </c>
      <c r="S34" t="n">
        <v>90.51000000000001</v>
      </c>
      <c r="T34" t="n">
        <v>12105.96</v>
      </c>
      <c r="U34" t="n">
        <v>0.66</v>
      </c>
      <c r="V34" t="n">
        <v>0.77</v>
      </c>
      <c r="W34" t="n">
        <v>4.05</v>
      </c>
      <c r="X34" t="n">
        <v>0.7</v>
      </c>
      <c r="Y34" t="n">
        <v>0.5</v>
      </c>
      <c r="Z34" t="n">
        <v>10</v>
      </c>
      <c r="AA34" t="n">
        <v>459.2161340138619</v>
      </c>
      <c r="AB34" t="n">
        <v>628.3197737437778</v>
      </c>
      <c r="AC34" t="n">
        <v>568.353816390012</v>
      </c>
      <c r="AD34" t="n">
        <v>459216.1340138619</v>
      </c>
      <c r="AE34" t="n">
        <v>628319.7737437778</v>
      </c>
      <c r="AF34" t="n">
        <v>3.395745019651151e-06</v>
      </c>
      <c r="AG34" t="n">
        <v>13</v>
      </c>
      <c r="AH34" t="n">
        <v>568353.8163900119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1.6444</v>
      </c>
      <c r="E35" t="n">
        <v>60.81</v>
      </c>
      <c r="F35" t="n">
        <v>57.9</v>
      </c>
      <c r="G35" t="n">
        <v>217.11</v>
      </c>
      <c r="H35" t="n">
        <v>2.76</v>
      </c>
      <c r="I35" t="n">
        <v>16</v>
      </c>
      <c r="J35" t="n">
        <v>218.71</v>
      </c>
      <c r="K35" t="n">
        <v>51.39</v>
      </c>
      <c r="L35" t="n">
        <v>34</v>
      </c>
      <c r="M35" t="n">
        <v>0</v>
      </c>
      <c r="N35" t="n">
        <v>48.32</v>
      </c>
      <c r="O35" t="n">
        <v>27208.22</v>
      </c>
      <c r="P35" t="n">
        <v>624</v>
      </c>
      <c r="Q35" t="n">
        <v>1213.92</v>
      </c>
      <c r="R35" t="n">
        <v>136.86</v>
      </c>
      <c r="S35" t="n">
        <v>90.51000000000001</v>
      </c>
      <c r="T35" t="n">
        <v>12054.89</v>
      </c>
      <c r="U35" t="n">
        <v>0.66</v>
      </c>
      <c r="V35" t="n">
        <v>0.77</v>
      </c>
      <c r="W35" t="n">
        <v>4.05</v>
      </c>
      <c r="X35" t="n">
        <v>0.7</v>
      </c>
      <c r="Y35" t="n">
        <v>0.5</v>
      </c>
      <c r="Z35" t="n">
        <v>10</v>
      </c>
      <c r="AA35" t="n">
        <v>461.2388323087567</v>
      </c>
      <c r="AB35" t="n">
        <v>631.0873187860038</v>
      </c>
      <c r="AC35" t="n">
        <v>570.8572308176817</v>
      </c>
      <c r="AD35" t="n">
        <v>461238.8323087567</v>
      </c>
      <c r="AE35" t="n">
        <v>631087.3187860039</v>
      </c>
      <c r="AF35" t="n">
        <v>3.395745019651151e-06</v>
      </c>
      <c r="AG35" t="n">
        <v>13</v>
      </c>
      <c r="AH35" t="n">
        <v>570857.2308176818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1.3246</v>
      </c>
      <c r="E2" t="n">
        <v>75.48999999999999</v>
      </c>
      <c r="F2" t="n">
        <v>70.31</v>
      </c>
      <c r="G2" t="n">
        <v>15.01</v>
      </c>
      <c r="H2" t="n">
        <v>0.34</v>
      </c>
      <c r="I2" t="n">
        <v>281</v>
      </c>
      <c r="J2" t="n">
        <v>51.33</v>
      </c>
      <c r="K2" t="n">
        <v>24.83</v>
      </c>
      <c r="L2" t="n">
        <v>1</v>
      </c>
      <c r="M2" t="n">
        <v>279</v>
      </c>
      <c r="N2" t="n">
        <v>5.51</v>
      </c>
      <c r="O2" t="n">
        <v>6564.78</v>
      </c>
      <c r="P2" t="n">
        <v>386.46</v>
      </c>
      <c r="Q2" t="n">
        <v>1214.01</v>
      </c>
      <c r="R2" t="n">
        <v>557.41</v>
      </c>
      <c r="S2" t="n">
        <v>90.51000000000001</v>
      </c>
      <c r="T2" t="n">
        <v>221004.05</v>
      </c>
      <c r="U2" t="n">
        <v>0.16</v>
      </c>
      <c r="V2" t="n">
        <v>0.64</v>
      </c>
      <c r="W2" t="n">
        <v>4.48</v>
      </c>
      <c r="X2" t="n">
        <v>13.11</v>
      </c>
      <c r="Y2" t="n">
        <v>0.5</v>
      </c>
      <c r="Z2" t="n">
        <v>10</v>
      </c>
      <c r="AA2" t="n">
        <v>394.5398603897238</v>
      </c>
      <c r="AB2" t="n">
        <v>539.8268428554168</v>
      </c>
      <c r="AC2" t="n">
        <v>488.3065266250275</v>
      </c>
      <c r="AD2" t="n">
        <v>394539.8603897238</v>
      </c>
      <c r="AE2" t="n">
        <v>539826.8428554168</v>
      </c>
      <c r="AF2" t="n">
        <v>2.905826328973776e-06</v>
      </c>
      <c r="AG2" t="n">
        <v>16</v>
      </c>
      <c r="AH2" t="n">
        <v>488306.5266250275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1.5211</v>
      </c>
      <c r="E3" t="n">
        <v>65.73999999999999</v>
      </c>
      <c r="F3" t="n">
        <v>62.55</v>
      </c>
      <c r="G3" t="n">
        <v>31.81</v>
      </c>
      <c r="H3" t="n">
        <v>0.66</v>
      </c>
      <c r="I3" t="n">
        <v>118</v>
      </c>
      <c r="J3" t="n">
        <v>52.47</v>
      </c>
      <c r="K3" t="n">
        <v>24.83</v>
      </c>
      <c r="L3" t="n">
        <v>2</v>
      </c>
      <c r="M3" t="n">
        <v>116</v>
      </c>
      <c r="N3" t="n">
        <v>5.64</v>
      </c>
      <c r="O3" t="n">
        <v>6705.1</v>
      </c>
      <c r="P3" t="n">
        <v>323.94</v>
      </c>
      <c r="Q3" t="n">
        <v>1213.94</v>
      </c>
      <c r="R3" t="n">
        <v>294.8</v>
      </c>
      <c r="S3" t="n">
        <v>90.51000000000001</v>
      </c>
      <c r="T3" t="n">
        <v>90516.45</v>
      </c>
      <c r="U3" t="n">
        <v>0.31</v>
      </c>
      <c r="V3" t="n">
        <v>0.72</v>
      </c>
      <c r="W3" t="n">
        <v>4.2</v>
      </c>
      <c r="X3" t="n">
        <v>5.36</v>
      </c>
      <c r="Y3" t="n">
        <v>0.5</v>
      </c>
      <c r="Z3" t="n">
        <v>10</v>
      </c>
      <c r="AA3" t="n">
        <v>305.1180326638631</v>
      </c>
      <c r="AB3" t="n">
        <v>417.47595314828</v>
      </c>
      <c r="AC3" t="n">
        <v>377.6326341109876</v>
      </c>
      <c r="AD3" t="n">
        <v>305118.0326638631</v>
      </c>
      <c r="AE3" t="n">
        <v>417475.95314828</v>
      </c>
      <c r="AF3" t="n">
        <v>3.336895990489213e-06</v>
      </c>
      <c r="AG3" t="n">
        <v>14</v>
      </c>
      <c r="AH3" t="n">
        <v>377632.6341109877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1.5859</v>
      </c>
      <c r="E4" t="n">
        <v>63.05</v>
      </c>
      <c r="F4" t="n">
        <v>60.43</v>
      </c>
      <c r="G4" t="n">
        <v>50.36</v>
      </c>
      <c r="H4" t="n">
        <v>0.97</v>
      </c>
      <c r="I4" t="n">
        <v>72</v>
      </c>
      <c r="J4" t="n">
        <v>53.61</v>
      </c>
      <c r="K4" t="n">
        <v>24.83</v>
      </c>
      <c r="L4" t="n">
        <v>3</v>
      </c>
      <c r="M4" t="n">
        <v>57</v>
      </c>
      <c r="N4" t="n">
        <v>5.78</v>
      </c>
      <c r="O4" t="n">
        <v>6845.59</v>
      </c>
      <c r="P4" t="n">
        <v>291.21</v>
      </c>
      <c r="Q4" t="n">
        <v>1213.95</v>
      </c>
      <c r="R4" t="n">
        <v>222.17</v>
      </c>
      <c r="S4" t="n">
        <v>90.51000000000001</v>
      </c>
      <c r="T4" t="n">
        <v>54432.87</v>
      </c>
      <c r="U4" t="n">
        <v>0.41</v>
      </c>
      <c r="V4" t="n">
        <v>0.74</v>
      </c>
      <c r="W4" t="n">
        <v>4.14</v>
      </c>
      <c r="X4" t="n">
        <v>3.23</v>
      </c>
      <c r="Y4" t="n">
        <v>0.5</v>
      </c>
      <c r="Z4" t="n">
        <v>10</v>
      </c>
      <c r="AA4" t="n">
        <v>277.6238086884889</v>
      </c>
      <c r="AB4" t="n">
        <v>379.8571429456177</v>
      </c>
      <c r="AC4" t="n">
        <v>343.6041103557357</v>
      </c>
      <c r="AD4" t="n">
        <v>277623.8086884889</v>
      </c>
      <c r="AE4" t="n">
        <v>379857.1429456177</v>
      </c>
      <c r="AF4" t="n">
        <v>3.479050260546212e-06</v>
      </c>
      <c r="AG4" t="n">
        <v>14</v>
      </c>
      <c r="AH4" t="n">
        <v>343604.1103557356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1.5979</v>
      </c>
      <c r="E5" t="n">
        <v>62.58</v>
      </c>
      <c r="F5" t="n">
        <v>60.08</v>
      </c>
      <c r="G5" t="n">
        <v>58.14</v>
      </c>
      <c r="H5" t="n">
        <v>1.27</v>
      </c>
      <c r="I5" t="n">
        <v>62</v>
      </c>
      <c r="J5" t="n">
        <v>54.75</v>
      </c>
      <c r="K5" t="n">
        <v>24.83</v>
      </c>
      <c r="L5" t="n">
        <v>4</v>
      </c>
      <c r="M5" t="n">
        <v>3</v>
      </c>
      <c r="N5" t="n">
        <v>5.92</v>
      </c>
      <c r="O5" t="n">
        <v>6986.39</v>
      </c>
      <c r="P5" t="n">
        <v>285.12</v>
      </c>
      <c r="Q5" t="n">
        <v>1214.09</v>
      </c>
      <c r="R5" t="n">
        <v>208.21</v>
      </c>
      <c r="S5" t="n">
        <v>90.51000000000001</v>
      </c>
      <c r="T5" t="n">
        <v>47501.09</v>
      </c>
      <c r="U5" t="n">
        <v>0.43</v>
      </c>
      <c r="V5" t="n">
        <v>0.75</v>
      </c>
      <c r="W5" t="n">
        <v>4.19</v>
      </c>
      <c r="X5" t="n">
        <v>2.88</v>
      </c>
      <c r="Y5" t="n">
        <v>0.5</v>
      </c>
      <c r="Z5" t="n">
        <v>10</v>
      </c>
      <c r="AA5" t="n">
        <v>272.7784653587784</v>
      </c>
      <c r="AB5" t="n">
        <v>373.2275304404466</v>
      </c>
      <c r="AC5" t="n">
        <v>337.6072187633386</v>
      </c>
      <c r="AD5" t="n">
        <v>272778.4653587784</v>
      </c>
      <c r="AE5" t="n">
        <v>373227.5304404466</v>
      </c>
      <c r="AF5" t="n">
        <v>3.505375125371582e-06</v>
      </c>
      <c r="AG5" t="n">
        <v>14</v>
      </c>
      <c r="AH5" t="n">
        <v>337607.2187633386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1.5985</v>
      </c>
      <c r="E6" t="n">
        <v>62.56</v>
      </c>
      <c r="F6" t="n">
        <v>60.05</v>
      </c>
      <c r="G6" t="n">
        <v>58.12</v>
      </c>
      <c r="H6" t="n">
        <v>1.55</v>
      </c>
      <c r="I6" t="n">
        <v>62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290.39</v>
      </c>
      <c r="Q6" t="n">
        <v>1214.1</v>
      </c>
      <c r="R6" t="n">
        <v>207.27</v>
      </c>
      <c r="S6" t="n">
        <v>90.51000000000001</v>
      </c>
      <c r="T6" t="n">
        <v>47034</v>
      </c>
      <c r="U6" t="n">
        <v>0.44</v>
      </c>
      <c r="V6" t="n">
        <v>0.75</v>
      </c>
      <c r="W6" t="n">
        <v>4.19</v>
      </c>
      <c r="X6" t="n">
        <v>2.86</v>
      </c>
      <c r="Y6" t="n">
        <v>0.5</v>
      </c>
      <c r="Z6" t="n">
        <v>10</v>
      </c>
      <c r="AA6" t="n">
        <v>275.5695262792634</v>
      </c>
      <c r="AB6" t="n">
        <v>377.0463831247716</v>
      </c>
      <c r="AC6" t="n">
        <v>341.0616055072651</v>
      </c>
      <c r="AD6" t="n">
        <v>275569.5262792634</v>
      </c>
      <c r="AE6" t="n">
        <v>377046.3831247716</v>
      </c>
      <c r="AF6" t="n">
        <v>3.50669136861285e-06</v>
      </c>
      <c r="AG6" t="n">
        <v>14</v>
      </c>
      <c r="AH6" t="n">
        <v>341061.6055072651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0.8597</v>
      </c>
      <c r="E2" t="n">
        <v>116.32</v>
      </c>
      <c r="F2" t="n">
        <v>93.75</v>
      </c>
      <c r="G2" t="n">
        <v>7.51</v>
      </c>
      <c r="H2" t="n">
        <v>0.13</v>
      </c>
      <c r="I2" t="n">
        <v>749</v>
      </c>
      <c r="J2" t="n">
        <v>133.21</v>
      </c>
      <c r="K2" t="n">
        <v>46.47</v>
      </c>
      <c r="L2" t="n">
        <v>1</v>
      </c>
      <c r="M2" t="n">
        <v>747</v>
      </c>
      <c r="N2" t="n">
        <v>20.75</v>
      </c>
      <c r="O2" t="n">
        <v>16663.42</v>
      </c>
      <c r="P2" t="n">
        <v>1022.27</v>
      </c>
      <c r="Q2" t="n">
        <v>1214.13</v>
      </c>
      <c r="R2" t="n">
        <v>1354.59</v>
      </c>
      <c r="S2" t="n">
        <v>90.51000000000001</v>
      </c>
      <c r="T2" t="n">
        <v>617256.89</v>
      </c>
      <c r="U2" t="n">
        <v>0.07000000000000001</v>
      </c>
      <c r="V2" t="n">
        <v>0.48</v>
      </c>
      <c r="W2" t="n">
        <v>5.26</v>
      </c>
      <c r="X2" t="n">
        <v>36.55</v>
      </c>
      <c r="Y2" t="n">
        <v>0.5</v>
      </c>
      <c r="Z2" t="n">
        <v>10</v>
      </c>
      <c r="AA2" t="n">
        <v>1318.947547394625</v>
      </c>
      <c r="AB2" t="n">
        <v>1804.642222204424</v>
      </c>
      <c r="AC2" t="n">
        <v>1632.4097013485</v>
      </c>
      <c r="AD2" t="n">
        <v>1318947.547394625</v>
      </c>
      <c r="AE2" t="n">
        <v>1804642.222204424</v>
      </c>
      <c r="AF2" t="n">
        <v>1.799805264537264e-06</v>
      </c>
      <c r="AG2" t="n">
        <v>25</v>
      </c>
      <c r="AH2" t="n">
        <v>1632409.7013485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1.2567</v>
      </c>
      <c r="E3" t="n">
        <v>79.56999999999999</v>
      </c>
      <c r="F3" t="n">
        <v>69.94</v>
      </c>
      <c r="G3" t="n">
        <v>15.31</v>
      </c>
      <c r="H3" t="n">
        <v>0.26</v>
      </c>
      <c r="I3" t="n">
        <v>274</v>
      </c>
      <c r="J3" t="n">
        <v>134.55</v>
      </c>
      <c r="K3" t="n">
        <v>46.47</v>
      </c>
      <c r="L3" t="n">
        <v>2</v>
      </c>
      <c r="M3" t="n">
        <v>272</v>
      </c>
      <c r="N3" t="n">
        <v>21.09</v>
      </c>
      <c r="O3" t="n">
        <v>16828.84</v>
      </c>
      <c r="P3" t="n">
        <v>755.2</v>
      </c>
      <c r="Q3" t="n">
        <v>1214.03</v>
      </c>
      <c r="R3" t="n">
        <v>545.02</v>
      </c>
      <c r="S3" t="n">
        <v>90.51000000000001</v>
      </c>
      <c r="T3" t="n">
        <v>214846.88</v>
      </c>
      <c r="U3" t="n">
        <v>0.17</v>
      </c>
      <c r="V3" t="n">
        <v>0.64</v>
      </c>
      <c r="W3" t="n">
        <v>4.45</v>
      </c>
      <c r="X3" t="n">
        <v>12.73</v>
      </c>
      <c r="Y3" t="n">
        <v>0.5</v>
      </c>
      <c r="Z3" t="n">
        <v>10</v>
      </c>
      <c r="AA3" t="n">
        <v>697.3360291492869</v>
      </c>
      <c r="AB3" t="n">
        <v>954.1259193764262</v>
      </c>
      <c r="AC3" t="n">
        <v>863.0654807552777</v>
      </c>
      <c r="AD3" t="n">
        <v>697336.0291492869</v>
      </c>
      <c r="AE3" t="n">
        <v>954125.9193764261</v>
      </c>
      <c r="AF3" t="n">
        <v>2.630935530934022e-06</v>
      </c>
      <c r="AG3" t="n">
        <v>17</v>
      </c>
      <c r="AH3" t="n">
        <v>863065.4807552777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1.3951</v>
      </c>
      <c r="E4" t="n">
        <v>71.68000000000001</v>
      </c>
      <c r="F4" t="n">
        <v>64.93000000000001</v>
      </c>
      <c r="G4" t="n">
        <v>23.19</v>
      </c>
      <c r="H4" t="n">
        <v>0.39</v>
      </c>
      <c r="I4" t="n">
        <v>168</v>
      </c>
      <c r="J4" t="n">
        <v>135.9</v>
      </c>
      <c r="K4" t="n">
        <v>46.47</v>
      </c>
      <c r="L4" t="n">
        <v>3</v>
      </c>
      <c r="M4" t="n">
        <v>166</v>
      </c>
      <c r="N4" t="n">
        <v>21.43</v>
      </c>
      <c r="O4" t="n">
        <v>16994.64</v>
      </c>
      <c r="P4" t="n">
        <v>694.74</v>
      </c>
      <c r="Q4" t="n">
        <v>1213.95</v>
      </c>
      <c r="R4" t="n">
        <v>375.35</v>
      </c>
      <c r="S4" t="n">
        <v>90.51000000000001</v>
      </c>
      <c r="T4" t="n">
        <v>130540.74</v>
      </c>
      <c r="U4" t="n">
        <v>0.24</v>
      </c>
      <c r="V4" t="n">
        <v>0.6899999999999999</v>
      </c>
      <c r="W4" t="n">
        <v>4.28</v>
      </c>
      <c r="X4" t="n">
        <v>7.73</v>
      </c>
      <c r="Y4" t="n">
        <v>0.5</v>
      </c>
      <c r="Z4" t="n">
        <v>10</v>
      </c>
      <c r="AA4" t="n">
        <v>584.7205744809513</v>
      </c>
      <c r="AB4" t="n">
        <v>800.0404860559904</v>
      </c>
      <c r="AC4" t="n">
        <v>723.6857449306804</v>
      </c>
      <c r="AD4" t="n">
        <v>584720.5744809513</v>
      </c>
      <c r="AE4" t="n">
        <v>800040.4860559904</v>
      </c>
      <c r="AF4" t="n">
        <v>2.920679684257226e-06</v>
      </c>
      <c r="AG4" t="n">
        <v>15</v>
      </c>
      <c r="AH4" t="n">
        <v>723685.7449306804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1.4663</v>
      </c>
      <c r="E5" t="n">
        <v>68.2</v>
      </c>
      <c r="F5" t="n">
        <v>62.72</v>
      </c>
      <c r="G5" t="n">
        <v>31.1</v>
      </c>
      <c r="H5" t="n">
        <v>0.52</v>
      </c>
      <c r="I5" t="n">
        <v>121</v>
      </c>
      <c r="J5" t="n">
        <v>137.25</v>
      </c>
      <c r="K5" t="n">
        <v>46.47</v>
      </c>
      <c r="L5" t="n">
        <v>4</v>
      </c>
      <c r="M5" t="n">
        <v>119</v>
      </c>
      <c r="N5" t="n">
        <v>21.78</v>
      </c>
      <c r="O5" t="n">
        <v>17160.92</v>
      </c>
      <c r="P5" t="n">
        <v>664.95</v>
      </c>
      <c r="Q5" t="n">
        <v>1213.97</v>
      </c>
      <c r="R5" t="n">
        <v>301.2</v>
      </c>
      <c r="S5" t="n">
        <v>90.51000000000001</v>
      </c>
      <c r="T5" t="n">
        <v>93701.84</v>
      </c>
      <c r="U5" t="n">
        <v>0.3</v>
      </c>
      <c r="V5" t="n">
        <v>0.72</v>
      </c>
      <c r="W5" t="n">
        <v>4.19</v>
      </c>
      <c r="X5" t="n">
        <v>5.53</v>
      </c>
      <c r="Y5" t="n">
        <v>0.5</v>
      </c>
      <c r="Z5" t="n">
        <v>10</v>
      </c>
      <c r="AA5" t="n">
        <v>542.0637710975706</v>
      </c>
      <c r="AB5" t="n">
        <v>741.6755657815006</v>
      </c>
      <c r="AC5" t="n">
        <v>670.8910907315078</v>
      </c>
      <c r="AD5" t="n">
        <v>542063.7710975705</v>
      </c>
      <c r="AE5" t="n">
        <v>741675.5657815007</v>
      </c>
      <c r="AF5" t="n">
        <v>3.069738815157601e-06</v>
      </c>
      <c r="AG5" t="n">
        <v>15</v>
      </c>
      <c r="AH5" t="n">
        <v>670891.0907315077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1.5094</v>
      </c>
      <c r="E6" t="n">
        <v>66.25</v>
      </c>
      <c r="F6" t="n">
        <v>61.51</v>
      </c>
      <c r="G6" t="n">
        <v>39.26</v>
      </c>
      <c r="H6" t="n">
        <v>0.64</v>
      </c>
      <c r="I6" t="n">
        <v>94</v>
      </c>
      <c r="J6" t="n">
        <v>138.6</v>
      </c>
      <c r="K6" t="n">
        <v>46.47</v>
      </c>
      <c r="L6" t="n">
        <v>5</v>
      </c>
      <c r="M6" t="n">
        <v>92</v>
      </c>
      <c r="N6" t="n">
        <v>22.13</v>
      </c>
      <c r="O6" t="n">
        <v>17327.69</v>
      </c>
      <c r="P6" t="n">
        <v>646.04</v>
      </c>
      <c r="Q6" t="n">
        <v>1213.93</v>
      </c>
      <c r="R6" t="n">
        <v>258.93</v>
      </c>
      <c r="S6" t="n">
        <v>90.51000000000001</v>
      </c>
      <c r="T6" t="n">
        <v>72700.36</v>
      </c>
      <c r="U6" t="n">
        <v>0.35</v>
      </c>
      <c r="V6" t="n">
        <v>0.73</v>
      </c>
      <c r="W6" t="n">
        <v>4.19</v>
      </c>
      <c r="X6" t="n">
        <v>4.32</v>
      </c>
      <c r="Y6" t="n">
        <v>0.5</v>
      </c>
      <c r="Z6" t="n">
        <v>10</v>
      </c>
      <c r="AA6" t="n">
        <v>511.0246959416676</v>
      </c>
      <c r="AB6" t="n">
        <v>699.2065338058419</v>
      </c>
      <c r="AC6" t="n">
        <v>632.4752435619454</v>
      </c>
      <c r="AD6" t="n">
        <v>511024.6959416676</v>
      </c>
      <c r="AE6" t="n">
        <v>699206.5338058419</v>
      </c>
      <c r="AF6" t="n">
        <v>3.159969834003194e-06</v>
      </c>
      <c r="AG6" t="n">
        <v>14</v>
      </c>
      <c r="AH6" t="n">
        <v>632475.2435619454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1.5399</v>
      </c>
      <c r="E7" t="n">
        <v>64.94</v>
      </c>
      <c r="F7" t="n">
        <v>60.66</v>
      </c>
      <c r="G7" t="n">
        <v>47.27</v>
      </c>
      <c r="H7" t="n">
        <v>0.76</v>
      </c>
      <c r="I7" t="n">
        <v>77</v>
      </c>
      <c r="J7" t="n">
        <v>139.95</v>
      </c>
      <c r="K7" t="n">
        <v>46.47</v>
      </c>
      <c r="L7" t="n">
        <v>6</v>
      </c>
      <c r="M7" t="n">
        <v>75</v>
      </c>
      <c r="N7" t="n">
        <v>22.49</v>
      </c>
      <c r="O7" t="n">
        <v>17494.97</v>
      </c>
      <c r="P7" t="n">
        <v>632</v>
      </c>
      <c r="Q7" t="n">
        <v>1213.91</v>
      </c>
      <c r="R7" t="n">
        <v>230.58</v>
      </c>
      <c r="S7" t="n">
        <v>90.51000000000001</v>
      </c>
      <c r="T7" t="n">
        <v>58612.09</v>
      </c>
      <c r="U7" t="n">
        <v>0.39</v>
      </c>
      <c r="V7" t="n">
        <v>0.74</v>
      </c>
      <c r="W7" t="n">
        <v>4.14</v>
      </c>
      <c r="X7" t="n">
        <v>3.47</v>
      </c>
      <c r="Y7" t="n">
        <v>0.5</v>
      </c>
      <c r="Z7" t="n">
        <v>10</v>
      </c>
      <c r="AA7" t="n">
        <v>494.2931146953532</v>
      </c>
      <c r="AB7" t="n">
        <v>676.3136461993657</v>
      </c>
      <c r="AC7" t="n">
        <v>611.7672210182616</v>
      </c>
      <c r="AD7" t="n">
        <v>494293.1146953532</v>
      </c>
      <c r="AE7" t="n">
        <v>676313.6461993657</v>
      </c>
      <c r="AF7" t="n">
        <v>3.223822411144507e-06</v>
      </c>
      <c r="AG7" t="n">
        <v>14</v>
      </c>
      <c r="AH7" t="n">
        <v>611767.2210182616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1.5607</v>
      </c>
      <c r="E8" t="n">
        <v>64.06999999999999</v>
      </c>
      <c r="F8" t="n">
        <v>60.12</v>
      </c>
      <c r="G8" t="n">
        <v>55.5</v>
      </c>
      <c r="H8" t="n">
        <v>0.88</v>
      </c>
      <c r="I8" t="n">
        <v>65</v>
      </c>
      <c r="J8" t="n">
        <v>141.31</v>
      </c>
      <c r="K8" t="n">
        <v>46.47</v>
      </c>
      <c r="L8" t="n">
        <v>7</v>
      </c>
      <c r="M8" t="n">
        <v>63</v>
      </c>
      <c r="N8" t="n">
        <v>22.85</v>
      </c>
      <c r="O8" t="n">
        <v>17662.75</v>
      </c>
      <c r="P8" t="n">
        <v>619.23</v>
      </c>
      <c r="Q8" t="n">
        <v>1213.91</v>
      </c>
      <c r="R8" t="n">
        <v>212.84</v>
      </c>
      <c r="S8" t="n">
        <v>90.51000000000001</v>
      </c>
      <c r="T8" t="n">
        <v>49801.97</v>
      </c>
      <c r="U8" t="n">
        <v>0.43</v>
      </c>
      <c r="V8" t="n">
        <v>0.75</v>
      </c>
      <c r="W8" t="n">
        <v>4.11</v>
      </c>
      <c r="X8" t="n">
        <v>2.93</v>
      </c>
      <c r="Y8" t="n">
        <v>0.5</v>
      </c>
      <c r="Z8" t="n">
        <v>10</v>
      </c>
      <c r="AA8" t="n">
        <v>481.5015930220811</v>
      </c>
      <c r="AB8" t="n">
        <v>658.8117219238865</v>
      </c>
      <c r="AC8" t="n">
        <v>595.9356558315291</v>
      </c>
      <c r="AD8" t="n">
        <v>481501.5930220811</v>
      </c>
      <c r="AE8" t="n">
        <v>658811.7219238864</v>
      </c>
      <c r="AF8" t="n">
        <v>3.267367775227762e-06</v>
      </c>
      <c r="AG8" t="n">
        <v>14</v>
      </c>
      <c r="AH8" t="n">
        <v>595935.6558315291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1.577</v>
      </c>
      <c r="E9" t="n">
        <v>63.41</v>
      </c>
      <c r="F9" t="n">
        <v>59.71</v>
      </c>
      <c r="G9" t="n">
        <v>63.97</v>
      </c>
      <c r="H9" t="n">
        <v>0.99</v>
      </c>
      <c r="I9" t="n">
        <v>56</v>
      </c>
      <c r="J9" t="n">
        <v>142.68</v>
      </c>
      <c r="K9" t="n">
        <v>46.47</v>
      </c>
      <c r="L9" t="n">
        <v>8</v>
      </c>
      <c r="M9" t="n">
        <v>54</v>
      </c>
      <c r="N9" t="n">
        <v>23.21</v>
      </c>
      <c r="O9" t="n">
        <v>17831.04</v>
      </c>
      <c r="P9" t="n">
        <v>609.59</v>
      </c>
      <c r="Q9" t="n">
        <v>1213.91</v>
      </c>
      <c r="R9" t="n">
        <v>198.59</v>
      </c>
      <c r="S9" t="n">
        <v>90.51000000000001</v>
      </c>
      <c r="T9" t="n">
        <v>42720.63</v>
      </c>
      <c r="U9" t="n">
        <v>0.46</v>
      </c>
      <c r="V9" t="n">
        <v>0.75</v>
      </c>
      <c r="W9" t="n">
        <v>4.1</v>
      </c>
      <c r="X9" t="n">
        <v>2.51</v>
      </c>
      <c r="Y9" t="n">
        <v>0.5</v>
      </c>
      <c r="Z9" t="n">
        <v>10</v>
      </c>
      <c r="AA9" t="n">
        <v>471.9247434266191</v>
      </c>
      <c r="AB9" t="n">
        <v>645.7082538065897</v>
      </c>
      <c r="AC9" t="n">
        <v>584.0827643205141</v>
      </c>
      <c r="AD9" t="n">
        <v>471924.7434266191</v>
      </c>
      <c r="AE9" t="n">
        <v>645708.2538065898</v>
      </c>
      <c r="AF9" t="n">
        <v>3.301492267273776e-06</v>
      </c>
      <c r="AG9" t="n">
        <v>14</v>
      </c>
      <c r="AH9" t="n">
        <v>584082.7643205142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1.5906</v>
      </c>
      <c r="E10" t="n">
        <v>62.87</v>
      </c>
      <c r="F10" t="n">
        <v>59.35</v>
      </c>
      <c r="G10" t="n">
        <v>72.68000000000001</v>
      </c>
      <c r="H10" t="n">
        <v>1.11</v>
      </c>
      <c r="I10" t="n">
        <v>49</v>
      </c>
      <c r="J10" t="n">
        <v>144.05</v>
      </c>
      <c r="K10" t="n">
        <v>46.47</v>
      </c>
      <c r="L10" t="n">
        <v>9</v>
      </c>
      <c r="M10" t="n">
        <v>47</v>
      </c>
      <c r="N10" t="n">
        <v>23.58</v>
      </c>
      <c r="O10" t="n">
        <v>17999.83</v>
      </c>
      <c r="P10" t="n">
        <v>598.41</v>
      </c>
      <c r="Q10" t="n">
        <v>1213.92</v>
      </c>
      <c r="R10" t="n">
        <v>186.74</v>
      </c>
      <c r="S10" t="n">
        <v>90.51000000000001</v>
      </c>
      <c r="T10" t="n">
        <v>36833.22</v>
      </c>
      <c r="U10" t="n">
        <v>0.48</v>
      </c>
      <c r="V10" t="n">
        <v>0.76</v>
      </c>
      <c r="W10" t="n">
        <v>4.08</v>
      </c>
      <c r="X10" t="n">
        <v>2.16</v>
      </c>
      <c r="Y10" t="n">
        <v>0.5</v>
      </c>
      <c r="Z10" t="n">
        <v>10</v>
      </c>
      <c r="AA10" t="n">
        <v>462.3556246013544</v>
      </c>
      <c r="AB10" t="n">
        <v>632.6153632701347</v>
      </c>
      <c r="AC10" t="n">
        <v>572.239440880871</v>
      </c>
      <c r="AD10" t="n">
        <v>462355.6246013544</v>
      </c>
      <c r="AE10" t="n">
        <v>632615.3632701347</v>
      </c>
      <c r="AF10" t="n">
        <v>3.329964236097443e-06</v>
      </c>
      <c r="AG10" t="n">
        <v>14</v>
      </c>
      <c r="AH10" t="n">
        <v>572239.440880871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1.5985</v>
      </c>
      <c r="E11" t="n">
        <v>62.56</v>
      </c>
      <c r="F11" t="n">
        <v>59.18</v>
      </c>
      <c r="G11" t="n">
        <v>80.7</v>
      </c>
      <c r="H11" t="n">
        <v>1.22</v>
      </c>
      <c r="I11" t="n">
        <v>44</v>
      </c>
      <c r="J11" t="n">
        <v>145.42</v>
      </c>
      <c r="K11" t="n">
        <v>46.47</v>
      </c>
      <c r="L11" t="n">
        <v>10</v>
      </c>
      <c r="M11" t="n">
        <v>42</v>
      </c>
      <c r="N11" t="n">
        <v>23.95</v>
      </c>
      <c r="O11" t="n">
        <v>18169.15</v>
      </c>
      <c r="P11" t="n">
        <v>591.8</v>
      </c>
      <c r="Q11" t="n">
        <v>1213.91</v>
      </c>
      <c r="R11" t="n">
        <v>180.87</v>
      </c>
      <c r="S11" t="n">
        <v>90.51000000000001</v>
      </c>
      <c r="T11" t="n">
        <v>33921.19</v>
      </c>
      <c r="U11" t="n">
        <v>0.5</v>
      </c>
      <c r="V11" t="n">
        <v>0.76</v>
      </c>
      <c r="W11" t="n">
        <v>4.08</v>
      </c>
      <c r="X11" t="n">
        <v>1.99</v>
      </c>
      <c r="Y11" t="n">
        <v>0.5</v>
      </c>
      <c r="Z11" t="n">
        <v>10</v>
      </c>
      <c r="AA11" t="n">
        <v>456.8342278437918</v>
      </c>
      <c r="AB11" t="n">
        <v>625.060744639604</v>
      </c>
      <c r="AC11" t="n">
        <v>565.4058244494645</v>
      </c>
      <c r="AD11" t="n">
        <v>456834.2278437918</v>
      </c>
      <c r="AE11" t="n">
        <v>625060.744639604</v>
      </c>
      <c r="AF11" t="n">
        <v>3.346503100340603e-06</v>
      </c>
      <c r="AG11" t="n">
        <v>14</v>
      </c>
      <c r="AH11" t="n">
        <v>565405.8244494644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1.6086</v>
      </c>
      <c r="E12" t="n">
        <v>62.17</v>
      </c>
      <c r="F12" t="n">
        <v>58.92</v>
      </c>
      <c r="G12" t="n">
        <v>90.65000000000001</v>
      </c>
      <c r="H12" t="n">
        <v>1.33</v>
      </c>
      <c r="I12" t="n">
        <v>39</v>
      </c>
      <c r="J12" t="n">
        <v>146.8</v>
      </c>
      <c r="K12" t="n">
        <v>46.47</v>
      </c>
      <c r="L12" t="n">
        <v>11</v>
      </c>
      <c r="M12" t="n">
        <v>37</v>
      </c>
      <c r="N12" t="n">
        <v>24.33</v>
      </c>
      <c r="O12" t="n">
        <v>18338.99</v>
      </c>
      <c r="P12" t="n">
        <v>580.72</v>
      </c>
      <c r="Q12" t="n">
        <v>1213.93</v>
      </c>
      <c r="R12" t="n">
        <v>172.15</v>
      </c>
      <c r="S12" t="n">
        <v>90.51000000000001</v>
      </c>
      <c r="T12" t="n">
        <v>29585.96</v>
      </c>
      <c r="U12" t="n">
        <v>0.53</v>
      </c>
      <c r="V12" t="n">
        <v>0.76</v>
      </c>
      <c r="W12" t="n">
        <v>4.07</v>
      </c>
      <c r="X12" t="n">
        <v>1.73</v>
      </c>
      <c r="Y12" t="n">
        <v>0.5</v>
      </c>
      <c r="Z12" t="n">
        <v>10</v>
      </c>
      <c r="AA12" t="n">
        <v>441.6487926547587</v>
      </c>
      <c r="AB12" t="n">
        <v>604.2833622798501</v>
      </c>
      <c r="AC12" t="n">
        <v>546.6114063008861</v>
      </c>
      <c r="AD12" t="n">
        <v>441648.7926547587</v>
      </c>
      <c r="AE12" t="n">
        <v>604283.3622798501</v>
      </c>
      <c r="AF12" t="n">
        <v>3.367647724246414e-06</v>
      </c>
      <c r="AG12" t="n">
        <v>13</v>
      </c>
      <c r="AH12" t="n">
        <v>546611.4063008861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1.6134</v>
      </c>
      <c r="E13" t="n">
        <v>61.98</v>
      </c>
      <c r="F13" t="n">
        <v>58.82</v>
      </c>
      <c r="G13" t="n">
        <v>98.03</v>
      </c>
      <c r="H13" t="n">
        <v>1.43</v>
      </c>
      <c r="I13" t="n">
        <v>36</v>
      </c>
      <c r="J13" t="n">
        <v>148.18</v>
      </c>
      <c r="K13" t="n">
        <v>46.47</v>
      </c>
      <c r="L13" t="n">
        <v>12</v>
      </c>
      <c r="M13" t="n">
        <v>34</v>
      </c>
      <c r="N13" t="n">
        <v>24.71</v>
      </c>
      <c r="O13" t="n">
        <v>18509.36</v>
      </c>
      <c r="P13" t="n">
        <v>575.45</v>
      </c>
      <c r="Q13" t="n">
        <v>1213.91</v>
      </c>
      <c r="R13" t="n">
        <v>168.26</v>
      </c>
      <c r="S13" t="n">
        <v>90.51000000000001</v>
      </c>
      <c r="T13" t="n">
        <v>27658.31</v>
      </c>
      <c r="U13" t="n">
        <v>0.54</v>
      </c>
      <c r="V13" t="n">
        <v>0.76</v>
      </c>
      <c r="W13" t="n">
        <v>4.08</v>
      </c>
      <c r="X13" t="n">
        <v>1.63</v>
      </c>
      <c r="Y13" t="n">
        <v>0.5</v>
      </c>
      <c r="Z13" t="n">
        <v>10</v>
      </c>
      <c r="AA13" t="n">
        <v>437.6919845063591</v>
      </c>
      <c r="AB13" t="n">
        <v>598.8694828091541</v>
      </c>
      <c r="AC13" t="n">
        <v>541.7142198884458</v>
      </c>
      <c r="AD13" t="n">
        <v>437691.9845063591</v>
      </c>
      <c r="AE13" t="n">
        <v>598869.4828091541</v>
      </c>
      <c r="AF13" t="n">
        <v>3.377696654419473e-06</v>
      </c>
      <c r="AG13" t="n">
        <v>13</v>
      </c>
      <c r="AH13" t="n">
        <v>541714.2198884458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1.6195</v>
      </c>
      <c r="E14" t="n">
        <v>61.75</v>
      </c>
      <c r="F14" t="n">
        <v>58.67</v>
      </c>
      <c r="G14" t="n">
        <v>106.67</v>
      </c>
      <c r="H14" t="n">
        <v>1.54</v>
      </c>
      <c r="I14" t="n">
        <v>33</v>
      </c>
      <c r="J14" t="n">
        <v>149.56</v>
      </c>
      <c r="K14" t="n">
        <v>46.47</v>
      </c>
      <c r="L14" t="n">
        <v>13</v>
      </c>
      <c r="M14" t="n">
        <v>31</v>
      </c>
      <c r="N14" t="n">
        <v>25.1</v>
      </c>
      <c r="O14" t="n">
        <v>18680.25</v>
      </c>
      <c r="P14" t="n">
        <v>566.35</v>
      </c>
      <c r="Q14" t="n">
        <v>1213.92</v>
      </c>
      <c r="R14" t="n">
        <v>163.26</v>
      </c>
      <c r="S14" t="n">
        <v>90.51000000000001</v>
      </c>
      <c r="T14" t="n">
        <v>25172.2</v>
      </c>
      <c r="U14" t="n">
        <v>0.55</v>
      </c>
      <c r="V14" t="n">
        <v>0.76</v>
      </c>
      <c r="W14" t="n">
        <v>4.07</v>
      </c>
      <c r="X14" t="n">
        <v>1.48</v>
      </c>
      <c r="Y14" t="n">
        <v>0.5</v>
      </c>
      <c r="Z14" t="n">
        <v>10</v>
      </c>
      <c r="AA14" t="n">
        <v>431.3908888114253</v>
      </c>
      <c r="AB14" t="n">
        <v>590.2480456946228</v>
      </c>
      <c r="AC14" t="n">
        <v>533.9156006318623</v>
      </c>
      <c r="AD14" t="n">
        <v>431390.8888114252</v>
      </c>
      <c r="AE14" t="n">
        <v>590248.0456946228</v>
      </c>
      <c r="AF14" t="n">
        <v>3.390467169847736e-06</v>
      </c>
      <c r="AG14" t="n">
        <v>13</v>
      </c>
      <c r="AH14" t="n">
        <v>533915.6006318623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1.6258</v>
      </c>
      <c r="E15" t="n">
        <v>61.51</v>
      </c>
      <c r="F15" t="n">
        <v>58.51</v>
      </c>
      <c r="G15" t="n">
        <v>117.02</v>
      </c>
      <c r="H15" t="n">
        <v>1.64</v>
      </c>
      <c r="I15" t="n">
        <v>30</v>
      </c>
      <c r="J15" t="n">
        <v>150.95</v>
      </c>
      <c r="K15" t="n">
        <v>46.47</v>
      </c>
      <c r="L15" t="n">
        <v>14</v>
      </c>
      <c r="M15" t="n">
        <v>28</v>
      </c>
      <c r="N15" t="n">
        <v>25.49</v>
      </c>
      <c r="O15" t="n">
        <v>18851.69</v>
      </c>
      <c r="P15" t="n">
        <v>558.67</v>
      </c>
      <c r="Q15" t="n">
        <v>1213.92</v>
      </c>
      <c r="R15" t="n">
        <v>158.29</v>
      </c>
      <c r="S15" t="n">
        <v>90.51000000000001</v>
      </c>
      <c r="T15" t="n">
        <v>22701.69</v>
      </c>
      <c r="U15" t="n">
        <v>0.57</v>
      </c>
      <c r="V15" t="n">
        <v>0.77</v>
      </c>
      <c r="W15" t="n">
        <v>4.05</v>
      </c>
      <c r="X15" t="n">
        <v>1.32</v>
      </c>
      <c r="Y15" t="n">
        <v>0.5</v>
      </c>
      <c r="Z15" t="n">
        <v>10</v>
      </c>
      <c r="AA15" t="n">
        <v>425.8498729342787</v>
      </c>
      <c r="AB15" t="n">
        <v>582.6665833191428</v>
      </c>
      <c r="AC15" t="n">
        <v>527.057702384849</v>
      </c>
      <c r="AD15" t="n">
        <v>425849.8729342787</v>
      </c>
      <c r="AE15" t="n">
        <v>582666.5833191428</v>
      </c>
      <c r="AF15" t="n">
        <v>3.403656390699876e-06</v>
      </c>
      <c r="AG15" t="n">
        <v>13</v>
      </c>
      <c r="AH15" t="n">
        <v>527057.702384849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1.6289</v>
      </c>
      <c r="E16" t="n">
        <v>61.39</v>
      </c>
      <c r="F16" t="n">
        <v>58.45</v>
      </c>
      <c r="G16" t="n">
        <v>125.25</v>
      </c>
      <c r="H16" t="n">
        <v>1.74</v>
      </c>
      <c r="I16" t="n">
        <v>28</v>
      </c>
      <c r="J16" t="n">
        <v>152.35</v>
      </c>
      <c r="K16" t="n">
        <v>46.47</v>
      </c>
      <c r="L16" t="n">
        <v>15</v>
      </c>
      <c r="M16" t="n">
        <v>26</v>
      </c>
      <c r="N16" t="n">
        <v>25.88</v>
      </c>
      <c r="O16" t="n">
        <v>19023.66</v>
      </c>
      <c r="P16" t="n">
        <v>546.74</v>
      </c>
      <c r="Q16" t="n">
        <v>1213.91</v>
      </c>
      <c r="R16" t="n">
        <v>155.87</v>
      </c>
      <c r="S16" t="n">
        <v>90.51000000000001</v>
      </c>
      <c r="T16" t="n">
        <v>21500.31</v>
      </c>
      <c r="U16" t="n">
        <v>0.58</v>
      </c>
      <c r="V16" t="n">
        <v>0.77</v>
      </c>
      <c r="W16" t="n">
        <v>4.06</v>
      </c>
      <c r="X16" t="n">
        <v>1.26</v>
      </c>
      <c r="Y16" t="n">
        <v>0.5</v>
      </c>
      <c r="Z16" t="n">
        <v>10</v>
      </c>
      <c r="AA16" t="n">
        <v>418.7940012924855</v>
      </c>
      <c r="AB16" t="n">
        <v>573.0124284557538</v>
      </c>
      <c r="AC16" t="n">
        <v>518.3249265119304</v>
      </c>
      <c r="AD16" t="n">
        <v>418794.0012924855</v>
      </c>
      <c r="AE16" t="n">
        <v>573012.4284557538</v>
      </c>
      <c r="AF16" t="n">
        <v>3.410146324769977e-06</v>
      </c>
      <c r="AG16" t="n">
        <v>13</v>
      </c>
      <c r="AH16" t="n">
        <v>518324.9265119303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1.6329</v>
      </c>
      <c r="E17" t="n">
        <v>61.24</v>
      </c>
      <c r="F17" t="n">
        <v>58.35</v>
      </c>
      <c r="G17" t="n">
        <v>134.66</v>
      </c>
      <c r="H17" t="n">
        <v>1.84</v>
      </c>
      <c r="I17" t="n">
        <v>26</v>
      </c>
      <c r="J17" t="n">
        <v>153.75</v>
      </c>
      <c r="K17" t="n">
        <v>46.47</v>
      </c>
      <c r="L17" t="n">
        <v>16</v>
      </c>
      <c r="M17" t="n">
        <v>24</v>
      </c>
      <c r="N17" t="n">
        <v>26.28</v>
      </c>
      <c r="O17" t="n">
        <v>19196.18</v>
      </c>
      <c r="P17" t="n">
        <v>539.17</v>
      </c>
      <c r="Q17" t="n">
        <v>1213.93</v>
      </c>
      <c r="R17" t="n">
        <v>152.68</v>
      </c>
      <c r="S17" t="n">
        <v>90.51000000000001</v>
      </c>
      <c r="T17" t="n">
        <v>19918.01</v>
      </c>
      <c r="U17" t="n">
        <v>0.59</v>
      </c>
      <c r="V17" t="n">
        <v>0.77</v>
      </c>
      <c r="W17" t="n">
        <v>4.05</v>
      </c>
      <c r="X17" t="n">
        <v>1.16</v>
      </c>
      <c r="Y17" t="n">
        <v>0.5</v>
      </c>
      <c r="Z17" t="n">
        <v>10</v>
      </c>
      <c r="AA17" t="n">
        <v>413.8866367358593</v>
      </c>
      <c r="AB17" t="n">
        <v>566.2979557717332</v>
      </c>
      <c r="AC17" t="n">
        <v>512.251273677051</v>
      </c>
      <c r="AD17" t="n">
        <v>413886.6367358593</v>
      </c>
      <c r="AE17" t="n">
        <v>566297.9557717332</v>
      </c>
      <c r="AF17" t="n">
        <v>3.418520433247526e-06</v>
      </c>
      <c r="AG17" t="n">
        <v>13</v>
      </c>
      <c r="AH17" t="n">
        <v>512251.2736770511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1.6373</v>
      </c>
      <c r="E18" t="n">
        <v>61.08</v>
      </c>
      <c r="F18" t="n">
        <v>58.24</v>
      </c>
      <c r="G18" t="n">
        <v>145.61</v>
      </c>
      <c r="H18" t="n">
        <v>1.94</v>
      </c>
      <c r="I18" t="n">
        <v>24</v>
      </c>
      <c r="J18" t="n">
        <v>155.15</v>
      </c>
      <c r="K18" t="n">
        <v>46.47</v>
      </c>
      <c r="L18" t="n">
        <v>17</v>
      </c>
      <c r="M18" t="n">
        <v>22</v>
      </c>
      <c r="N18" t="n">
        <v>26.68</v>
      </c>
      <c r="O18" t="n">
        <v>19369.26</v>
      </c>
      <c r="P18" t="n">
        <v>533.11</v>
      </c>
      <c r="Q18" t="n">
        <v>1213.92</v>
      </c>
      <c r="R18" t="n">
        <v>149.18</v>
      </c>
      <c r="S18" t="n">
        <v>90.51000000000001</v>
      </c>
      <c r="T18" t="n">
        <v>18177.36</v>
      </c>
      <c r="U18" t="n">
        <v>0.61</v>
      </c>
      <c r="V18" t="n">
        <v>0.77</v>
      </c>
      <c r="W18" t="n">
        <v>4.04</v>
      </c>
      <c r="X18" t="n">
        <v>1.05</v>
      </c>
      <c r="Y18" t="n">
        <v>0.5</v>
      </c>
      <c r="Z18" t="n">
        <v>10</v>
      </c>
      <c r="AA18" t="n">
        <v>409.7218168937349</v>
      </c>
      <c r="AB18" t="n">
        <v>560.5994655248548</v>
      </c>
      <c r="AC18" t="n">
        <v>507.0966393414535</v>
      </c>
      <c r="AD18" t="n">
        <v>409721.8168937349</v>
      </c>
      <c r="AE18" t="n">
        <v>560599.4655248548</v>
      </c>
      <c r="AF18" t="n">
        <v>3.42773195257283e-06</v>
      </c>
      <c r="AG18" t="n">
        <v>13</v>
      </c>
      <c r="AH18" t="n">
        <v>507096.6393414534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1.6413</v>
      </c>
      <c r="E19" t="n">
        <v>60.93</v>
      </c>
      <c r="F19" t="n">
        <v>58.15</v>
      </c>
      <c r="G19" t="n">
        <v>158.59</v>
      </c>
      <c r="H19" t="n">
        <v>2.04</v>
      </c>
      <c r="I19" t="n">
        <v>22</v>
      </c>
      <c r="J19" t="n">
        <v>156.56</v>
      </c>
      <c r="K19" t="n">
        <v>46.47</v>
      </c>
      <c r="L19" t="n">
        <v>18</v>
      </c>
      <c r="M19" t="n">
        <v>20</v>
      </c>
      <c r="N19" t="n">
        <v>27.09</v>
      </c>
      <c r="O19" t="n">
        <v>19542.89</v>
      </c>
      <c r="P19" t="n">
        <v>524.3</v>
      </c>
      <c r="Q19" t="n">
        <v>1213.91</v>
      </c>
      <c r="R19" t="n">
        <v>146.01</v>
      </c>
      <c r="S19" t="n">
        <v>90.51000000000001</v>
      </c>
      <c r="T19" t="n">
        <v>16602.38</v>
      </c>
      <c r="U19" t="n">
        <v>0.62</v>
      </c>
      <c r="V19" t="n">
        <v>0.77</v>
      </c>
      <c r="W19" t="n">
        <v>4.04</v>
      </c>
      <c r="X19" t="n">
        <v>0.96</v>
      </c>
      <c r="Y19" t="n">
        <v>0.5</v>
      </c>
      <c r="Z19" t="n">
        <v>10</v>
      </c>
      <c r="AA19" t="n">
        <v>404.210182148173</v>
      </c>
      <c r="AB19" t="n">
        <v>553.0582037098133</v>
      </c>
      <c r="AC19" t="n">
        <v>500.2751049698121</v>
      </c>
      <c r="AD19" t="n">
        <v>404210.182148173</v>
      </c>
      <c r="AE19" t="n">
        <v>553058.2037098133</v>
      </c>
      <c r="AF19" t="n">
        <v>3.436106061050379e-06</v>
      </c>
      <c r="AG19" t="n">
        <v>13</v>
      </c>
      <c r="AH19" t="n">
        <v>500275.1049698121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1.6432</v>
      </c>
      <c r="E20" t="n">
        <v>60.86</v>
      </c>
      <c r="F20" t="n">
        <v>58.1</v>
      </c>
      <c r="G20" t="n">
        <v>166.01</v>
      </c>
      <c r="H20" t="n">
        <v>2.13</v>
      </c>
      <c r="I20" t="n">
        <v>21</v>
      </c>
      <c r="J20" t="n">
        <v>157.97</v>
      </c>
      <c r="K20" t="n">
        <v>46.47</v>
      </c>
      <c r="L20" t="n">
        <v>19</v>
      </c>
      <c r="M20" t="n">
        <v>12</v>
      </c>
      <c r="N20" t="n">
        <v>27.5</v>
      </c>
      <c r="O20" t="n">
        <v>19717.08</v>
      </c>
      <c r="P20" t="n">
        <v>517.53</v>
      </c>
      <c r="Q20" t="n">
        <v>1213.92</v>
      </c>
      <c r="R20" t="n">
        <v>144.24</v>
      </c>
      <c r="S20" t="n">
        <v>90.51000000000001</v>
      </c>
      <c r="T20" t="n">
        <v>15721.52</v>
      </c>
      <c r="U20" t="n">
        <v>0.63</v>
      </c>
      <c r="V20" t="n">
        <v>0.77</v>
      </c>
      <c r="W20" t="n">
        <v>4.04</v>
      </c>
      <c r="X20" t="n">
        <v>0.91</v>
      </c>
      <c r="Y20" t="n">
        <v>0.5</v>
      </c>
      <c r="Z20" t="n">
        <v>10</v>
      </c>
      <c r="AA20" t="n">
        <v>400.2270785132316</v>
      </c>
      <c r="AB20" t="n">
        <v>547.6083455943559</v>
      </c>
      <c r="AC20" t="n">
        <v>495.34537366397</v>
      </c>
      <c r="AD20" t="n">
        <v>400227.0785132316</v>
      </c>
      <c r="AE20" t="n">
        <v>547608.345594356</v>
      </c>
      <c r="AF20" t="n">
        <v>3.440083762577215e-06</v>
      </c>
      <c r="AG20" t="n">
        <v>13</v>
      </c>
      <c r="AH20" t="n">
        <v>495345.37366397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1.6429</v>
      </c>
      <c r="E21" t="n">
        <v>60.87</v>
      </c>
      <c r="F21" t="n">
        <v>58.12</v>
      </c>
      <c r="G21" t="n">
        <v>166.04</v>
      </c>
      <c r="H21" t="n">
        <v>2.22</v>
      </c>
      <c r="I21" t="n">
        <v>21</v>
      </c>
      <c r="J21" t="n">
        <v>159.39</v>
      </c>
      <c r="K21" t="n">
        <v>46.47</v>
      </c>
      <c r="L21" t="n">
        <v>20</v>
      </c>
      <c r="M21" t="n">
        <v>7</v>
      </c>
      <c r="N21" t="n">
        <v>27.92</v>
      </c>
      <c r="O21" t="n">
        <v>19891.97</v>
      </c>
      <c r="P21" t="n">
        <v>515.53</v>
      </c>
      <c r="Q21" t="n">
        <v>1213.91</v>
      </c>
      <c r="R21" t="n">
        <v>144.28</v>
      </c>
      <c r="S21" t="n">
        <v>90.51000000000001</v>
      </c>
      <c r="T21" t="n">
        <v>15743.23</v>
      </c>
      <c r="U21" t="n">
        <v>0.63</v>
      </c>
      <c r="V21" t="n">
        <v>0.77</v>
      </c>
      <c r="W21" t="n">
        <v>4.05</v>
      </c>
      <c r="X21" t="n">
        <v>0.92</v>
      </c>
      <c r="Y21" t="n">
        <v>0.5</v>
      </c>
      <c r="Z21" t="n">
        <v>10</v>
      </c>
      <c r="AA21" t="n">
        <v>399.2365312996143</v>
      </c>
      <c r="AB21" t="n">
        <v>546.2530351968259</v>
      </c>
      <c r="AC21" t="n">
        <v>494.1194121885902</v>
      </c>
      <c r="AD21" t="n">
        <v>399236.5312996143</v>
      </c>
      <c r="AE21" t="n">
        <v>546253.0351968259</v>
      </c>
      <c r="AF21" t="n">
        <v>3.439455704441399e-06</v>
      </c>
      <c r="AG21" t="n">
        <v>13</v>
      </c>
      <c r="AH21" t="n">
        <v>494119.4121885902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1.6449</v>
      </c>
      <c r="E22" t="n">
        <v>60.79</v>
      </c>
      <c r="F22" t="n">
        <v>58.07</v>
      </c>
      <c r="G22" t="n">
        <v>174.21</v>
      </c>
      <c r="H22" t="n">
        <v>2.31</v>
      </c>
      <c r="I22" t="n">
        <v>20</v>
      </c>
      <c r="J22" t="n">
        <v>160.81</v>
      </c>
      <c r="K22" t="n">
        <v>46.47</v>
      </c>
      <c r="L22" t="n">
        <v>21</v>
      </c>
      <c r="M22" t="n">
        <v>3</v>
      </c>
      <c r="N22" t="n">
        <v>28.34</v>
      </c>
      <c r="O22" t="n">
        <v>20067.32</v>
      </c>
      <c r="P22" t="n">
        <v>518.6900000000001</v>
      </c>
      <c r="Q22" t="n">
        <v>1213.91</v>
      </c>
      <c r="R22" t="n">
        <v>142.46</v>
      </c>
      <c r="S22" t="n">
        <v>90.51000000000001</v>
      </c>
      <c r="T22" t="n">
        <v>14836.08</v>
      </c>
      <c r="U22" t="n">
        <v>0.64</v>
      </c>
      <c r="V22" t="n">
        <v>0.77</v>
      </c>
      <c r="W22" t="n">
        <v>4.06</v>
      </c>
      <c r="X22" t="n">
        <v>0.88</v>
      </c>
      <c r="Y22" t="n">
        <v>0.5</v>
      </c>
      <c r="Z22" t="n">
        <v>10</v>
      </c>
      <c r="AA22" t="n">
        <v>400.5008036002603</v>
      </c>
      <c r="AB22" t="n">
        <v>547.9828683343272</v>
      </c>
      <c r="AC22" t="n">
        <v>495.6841524792844</v>
      </c>
      <c r="AD22" t="n">
        <v>400500.8036002603</v>
      </c>
      <c r="AE22" t="n">
        <v>547982.8683343272</v>
      </c>
      <c r="AF22" t="n">
        <v>3.443642758680174e-06</v>
      </c>
      <c r="AG22" t="n">
        <v>13</v>
      </c>
      <c r="AH22" t="n">
        <v>495684.1524792844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1.6447</v>
      </c>
      <c r="E23" t="n">
        <v>60.8</v>
      </c>
      <c r="F23" t="n">
        <v>58.08</v>
      </c>
      <c r="G23" t="n">
        <v>174.23</v>
      </c>
      <c r="H23" t="n">
        <v>2.4</v>
      </c>
      <c r="I23" t="n">
        <v>20</v>
      </c>
      <c r="J23" t="n">
        <v>162.24</v>
      </c>
      <c r="K23" t="n">
        <v>46.47</v>
      </c>
      <c r="L23" t="n">
        <v>22</v>
      </c>
      <c r="M23" t="n">
        <v>0</v>
      </c>
      <c r="N23" t="n">
        <v>28.77</v>
      </c>
      <c r="O23" t="n">
        <v>20243.25</v>
      </c>
      <c r="P23" t="n">
        <v>522.49</v>
      </c>
      <c r="Q23" t="n">
        <v>1213.91</v>
      </c>
      <c r="R23" t="n">
        <v>142.57</v>
      </c>
      <c r="S23" t="n">
        <v>90.51000000000001</v>
      </c>
      <c r="T23" t="n">
        <v>14892.32</v>
      </c>
      <c r="U23" t="n">
        <v>0.63</v>
      </c>
      <c r="V23" t="n">
        <v>0.77</v>
      </c>
      <c r="W23" t="n">
        <v>4.07</v>
      </c>
      <c r="X23" t="n">
        <v>0.89</v>
      </c>
      <c r="Y23" t="n">
        <v>0.5</v>
      </c>
      <c r="Z23" t="n">
        <v>10</v>
      </c>
      <c r="AA23" t="n">
        <v>402.556705343399</v>
      </c>
      <c r="AB23" t="n">
        <v>550.7958437992731</v>
      </c>
      <c r="AC23" t="n">
        <v>498.2286615138918</v>
      </c>
      <c r="AD23" t="n">
        <v>402556.705343399</v>
      </c>
      <c r="AE23" t="n">
        <v>550795.8437992731</v>
      </c>
      <c r="AF23" t="n">
        <v>3.443224053256296e-06</v>
      </c>
      <c r="AG23" t="n">
        <v>13</v>
      </c>
      <c r="AH23" t="n">
        <v>498228.6615138918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0.7762</v>
      </c>
      <c r="E2" t="n">
        <v>128.83</v>
      </c>
      <c r="F2" t="n">
        <v>100.03</v>
      </c>
      <c r="G2" t="n">
        <v>6.91</v>
      </c>
      <c r="H2" t="n">
        <v>0.12</v>
      </c>
      <c r="I2" t="n">
        <v>868</v>
      </c>
      <c r="J2" t="n">
        <v>150.44</v>
      </c>
      <c r="K2" t="n">
        <v>49.1</v>
      </c>
      <c r="L2" t="n">
        <v>1</v>
      </c>
      <c r="M2" t="n">
        <v>866</v>
      </c>
      <c r="N2" t="n">
        <v>25.34</v>
      </c>
      <c r="O2" t="n">
        <v>18787.76</v>
      </c>
      <c r="P2" t="n">
        <v>1181.74</v>
      </c>
      <c r="Q2" t="n">
        <v>1214.05</v>
      </c>
      <c r="R2" t="n">
        <v>1568.73</v>
      </c>
      <c r="S2" t="n">
        <v>90.51000000000001</v>
      </c>
      <c r="T2" t="n">
        <v>723729.2</v>
      </c>
      <c r="U2" t="n">
        <v>0.06</v>
      </c>
      <c r="V2" t="n">
        <v>0.45</v>
      </c>
      <c r="W2" t="n">
        <v>5.45</v>
      </c>
      <c r="X2" t="n">
        <v>42.83</v>
      </c>
      <c r="Y2" t="n">
        <v>0.5</v>
      </c>
      <c r="Z2" t="n">
        <v>10</v>
      </c>
      <c r="AA2" t="n">
        <v>1652.137768854366</v>
      </c>
      <c r="AB2" t="n">
        <v>2260.527782520787</v>
      </c>
      <c r="AC2" t="n">
        <v>2044.786183627671</v>
      </c>
      <c r="AD2" t="n">
        <v>1652137.768854366</v>
      </c>
      <c r="AE2" t="n">
        <v>2260527.782520787</v>
      </c>
      <c r="AF2" t="n">
        <v>1.613421425246804e-06</v>
      </c>
      <c r="AG2" t="n">
        <v>27</v>
      </c>
      <c r="AH2" t="n">
        <v>2044786.183627671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1.2054</v>
      </c>
      <c r="E3" t="n">
        <v>82.95999999999999</v>
      </c>
      <c r="F3" t="n">
        <v>71.40000000000001</v>
      </c>
      <c r="G3" t="n">
        <v>14.09</v>
      </c>
      <c r="H3" t="n">
        <v>0.23</v>
      </c>
      <c r="I3" t="n">
        <v>304</v>
      </c>
      <c r="J3" t="n">
        <v>151.83</v>
      </c>
      <c r="K3" t="n">
        <v>49.1</v>
      </c>
      <c r="L3" t="n">
        <v>2</v>
      </c>
      <c r="M3" t="n">
        <v>302</v>
      </c>
      <c r="N3" t="n">
        <v>25.73</v>
      </c>
      <c r="O3" t="n">
        <v>18959.54</v>
      </c>
      <c r="P3" t="n">
        <v>837.13</v>
      </c>
      <c r="Q3" t="n">
        <v>1213.98</v>
      </c>
      <c r="R3" t="n">
        <v>594.24</v>
      </c>
      <c r="S3" t="n">
        <v>90.51000000000001</v>
      </c>
      <c r="T3" t="n">
        <v>239305.47</v>
      </c>
      <c r="U3" t="n">
        <v>0.15</v>
      </c>
      <c r="V3" t="n">
        <v>0.63</v>
      </c>
      <c r="W3" t="n">
        <v>4.52</v>
      </c>
      <c r="X3" t="n">
        <v>14.2</v>
      </c>
      <c r="Y3" t="n">
        <v>0.5</v>
      </c>
      <c r="Z3" t="n">
        <v>10</v>
      </c>
      <c r="AA3" t="n">
        <v>793.4970945808336</v>
      </c>
      <c r="AB3" t="n">
        <v>1085.697731426667</v>
      </c>
      <c r="AC3" t="n">
        <v>982.0802637256413</v>
      </c>
      <c r="AD3" t="n">
        <v>793497.0945808336</v>
      </c>
      <c r="AE3" t="n">
        <v>1085697.731426667</v>
      </c>
      <c r="AF3" t="n">
        <v>2.505563238846299e-06</v>
      </c>
      <c r="AG3" t="n">
        <v>18</v>
      </c>
      <c r="AH3" t="n">
        <v>982080.2637256413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1.358</v>
      </c>
      <c r="E4" t="n">
        <v>73.64</v>
      </c>
      <c r="F4" t="n">
        <v>65.70999999999999</v>
      </c>
      <c r="G4" t="n">
        <v>21.31</v>
      </c>
      <c r="H4" t="n">
        <v>0.35</v>
      </c>
      <c r="I4" t="n">
        <v>185</v>
      </c>
      <c r="J4" t="n">
        <v>153.23</v>
      </c>
      <c r="K4" t="n">
        <v>49.1</v>
      </c>
      <c r="L4" t="n">
        <v>3</v>
      </c>
      <c r="M4" t="n">
        <v>183</v>
      </c>
      <c r="N4" t="n">
        <v>26.13</v>
      </c>
      <c r="O4" t="n">
        <v>19131.85</v>
      </c>
      <c r="P4" t="n">
        <v>764.8099999999999</v>
      </c>
      <c r="Q4" t="n">
        <v>1213.97</v>
      </c>
      <c r="R4" t="n">
        <v>401.19</v>
      </c>
      <c r="S4" t="n">
        <v>90.51000000000001</v>
      </c>
      <c r="T4" t="n">
        <v>143375.09</v>
      </c>
      <c r="U4" t="n">
        <v>0.23</v>
      </c>
      <c r="V4" t="n">
        <v>0.68</v>
      </c>
      <c r="W4" t="n">
        <v>4.32</v>
      </c>
      <c r="X4" t="n">
        <v>8.51</v>
      </c>
      <c r="Y4" t="n">
        <v>0.5</v>
      </c>
      <c r="Z4" t="n">
        <v>10</v>
      </c>
      <c r="AA4" t="n">
        <v>653.6694970448104</v>
      </c>
      <c r="AB4" t="n">
        <v>894.3794437196458</v>
      </c>
      <c r="AC4" t="n">
        <v>809.0211248804753</v>
      </c>
      <c r="AD4" t="n">
        <v>653669.4970448104</v>
      </c>
      <c r="AE4" t="n">
        <v>894379.4437196458</v>
      </c>
      <c r="AF4" t="n">
        <v>2.822759978723473e-06</v>
      </c>
      <c r="AG4" t="n">
        <v>16</v>
      </c>
      <c r="AH4" t="n">
        <v>809021.1248804753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1.4363</v>
      </c>
      <c r="E5" t="n">
        <v>69.62</v>
      </c>
      <c r="F5" t="n">
        <v>63.28</v>
      </c>
      <c r="G5" t="n">
        <v>28.55</v>
      </c>
      <c r="H5" t="n">
        <v>0.46</v>
      </c>
      <c r="I5" t="n">
        <v>133</v>
      </c>
      <c r="J5" t="n">
        <v>154.63</v>
      </c>
      <c r="K5" t="n">
        <v>49.1</v>
      </c>
      <c r="L5" t="n">
        <v>4</v>
      </c>
      <c r="M5" t="n">
        <v>131</v>
      </c>
      <c r="N5" t="n">
        <v>26.53</v>
      </c>
      <c r="O5" t="n">
        <v>19304.72</v>
      </c>
      <c r="P5" t="n">
        <v>731.59</v>
      </c>
      <c r="Q5" t="n">
        <v>1213.98</v>
      </c>
      <c r="R5" t="n">
        <v>319.53</v>
      </c>
      <c r="S5" t="n">
        <v>90.51000000000001</v>
      </c>
      <c r="T5" t="n">
        <v>102805.49</v>
      </c>
      <c r="U5" t="n">
        <v>0.28</v>
      </c>
      <c r="V5" t="n">
        <v>0.71</v>
      </c>
      <c r="W5" t="n">
        <v>4.23</v>
      </c>
      <c r="X5" t="n">
        <v>6.09</v>
      </c>
      <c r="Y5" t="n">
        <v>0.5</v>
      </c>
      <c r="Z5" t="n">
        <v>10</v>
      </c>
      <c r="AA5" t="n">
        <v>595.2471894866546</v>
      </c>
      <c r="AB5" t="n">
        <v>814.443465108272</v>
      </c>
      <c r="AC5" t="n">
        <v>736.7141238769203</v>
      </c>
      <c r="AD5" t="n">
        <v>595247.1894866546</v>
      </c>
      <c r="AE5" t="n">
        <v>814443.465108272</v>
      </c>
      <c r="AF5" t="n">
        <v>2.98551557985311e-06</v>
      </c>
      <c r="AG5" t="n">
        <v>15</v>
      </c>
      <c r="AH5" t="n">
        <v>736714.1238769203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1.4862</v>
      </c>
      <c r="E6" t="n">
        <v>67.29000000000001</v>
      </c>
      <c r="F6" t="n">
        <v>61.86</v>
      </c>
      <c r="G6" t="n">
        <v>36.04</v>
      </c>
      <c r="H6" t="n">
        <v>0.57</v>
      </c>
      <c r="I6" t="n">
        <v>103</v>
      </c>
      <c r="J6" t="n">
        <v>156.03</v>
      </c>
      <c r="K6" t="n">
        <v>49.1</v>
      </c>
      <c r="L6" t="n">
        <v>5</v>
      </c>
      <c r="M6" t="n">
        <v>101</v>
      </c>
      <c r="N6" t="n">
        <v>26.94</v>
      </c>
      <c r="O6" t="n">
        <v>19478.15</v>
      </c>
      <c r="P6" t="n">
        <v>709.24</v>
      </c>
      <c r="Q6" t="n">
        <v>1213.93</v>
      </c>
      <c r="R6" t="n">
        <v>271.99</v>
      </c>
      <c r="S6" t="n">
        <v>90.51000000000001</v>
      </c>
      <c r="T6" t="n">
        <v>79185.21000000001</v>
      </c>
      <c r="U6" t="n">
        <v>0.33</v>
      </c>
      <c r="V6" t="n">
        <v>0.73</v>
      </c>
      <c r="W6" t="n">
        <v>4.17</v>
      </c>
      <c r="X6" t="n">
        <v>4.67</v>
      </c>
      <c r="Y6" t="n">
        <v>0.5</v>
      </c>
      <c r="Z6" t="n">
        <v>10</v>
      </c>
      <c r="AA6" t="n">
        <v>564.5833983939746</v>
      </c>
      <c r="AB6" t="n">
        <v>772.4879133442793</v>
      </c>
      <c r="AC6" t="n">
        <v>698.7627510882963</v>
      </c>
      <c r="AD6" t="n">
        <v>564583.3983939745</v>
      </c>
      <c r="AE6" t="n">
        <v>772487.9133442793</v>
      </c>
      <c r="AF6" t="n">
        <v>3.089238498069827e-06</v>
      </c>
      <c r="AG6" t="n">
        <v>15</v>
      </c>
      <c r="AH6" t="n">
        <v>698762.7510882963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1.5166</v>
      </c>
      <c r="E7" t="n">
        <v>65.94</v>
      </c>
      <c r="F7" t="n">
        <v>61.07</v>
      </c>
      <c r="G7" t="n">
        <v>43.1</v>
      </c>
      <c r="H7" t="n">
        <v>0.67</v>
      </c>
      <c r="I7" t="n">
        <v>85</v>
      </c>
      <c r="J7" t="n">
        <v>157.44</v>
      </c>
      <c r="K7" t="n">
        <v>49.1</v>
      </c>
      <c r="L7" t="n">
        <v>6</v>
      </c>
      <c r="M7" t="n">
        <v>83</v>
      </c>
      <c r="N7" t="n">
        <v>27.35</v>
      </c>
      <c r="O7" t="n">
        <v>19652.13</v>
      </c>
      <c r="P7" t="n">
        <v>695.88</v>
      </c>
      <c r="Q7" t="n">
        <v>1213.97</v>
      </c>
      <c r="R7" t="n">
        <v>244.72</v>
      </c>
      <c r="S7" t="n">
        <v>90.51000000000001</v>
      </c>
      <c r="T7" t="n">
        <v>65639.67999999999</v>
      </c>
      <c r="U7" t="n">
        <v>0.37</v>
      </c>
      <c r="V7" t="n">
        <v>0.73</v>
      </c>
      <c r="W7" t="n">
        <v>4.14</v>
      </c>
      <c r="X7" t="n">
        <v>3.87</v>
      </c>
      <c r="Y7" t="n">
        <v>0.5</v>
      </c>
      <c r="Z7" t="n">
        <v>10</v>
      </c>
      <c r="AA7" t="n">
        <v>540.3059356406173</v>
      </c>
      <c r="AB7" t="n">
        <v>739.2704177590701</v>
      </c>
      <c r="AC7" t="n">
        <v>668.7154866606917</v>
      </c>
      <c r="AD7" t="n">
        <v>540305.9356406174</v>
      </c>
      <c r="AE7" t="n">
        <v>739270.4177590702</v>
      </c>
      <c r="AF7" t="n">
        <v>3.152428412173799e-06</v>
      </c>
      <c r="AG7" t="n">
        <v>14</v>
      </c>
      <c r="AH7" t="n">
        <v>668715.4866606917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1.5422</v>
      </c>
      <c r="E8" t="n">
        <v>64.84</v>
      </c>
      <c r="F8" t="n">
        <v>60.4</v>
      </c>
      <c r="G8" t="n">
        <v>51.04</v>
      </c>
      <c r="H8" t="n">
        <v>0.78</v>
      </c>
      <c r="I8" t="n">
        <v>71</v>
      </c>
      <c r="J8" t="n">
        <v>158.86</v>
      </c>
      <c r="K8" t="n">
        <v>49.1</v>
      </c>
      <c r="L8" t="n">
        <v>7</v>
      </c>
      <c r="M8" t="n">
        <v>69</v>
      </c>
      <c r="N8" t="n">
        <v>27.77</v>
      </c>
      <c r="O8" t="n">
        <v>19826.68</v>
      </c>
      <c r="P8" t="n">
        <v>682.1900000000001</v>
      </c>
      <c r="Q8" t="n">
        <v>1213.93</v>
      </c>
      <c r="R8" t="n">
        <v>221.66</v>
      </c>
      <c r="S8" t="n">
        <v>90.51000000000001</v>
      </c>
      <c r="T8" t="n">
        <v>54179.49</v>
      </c>
      <c r="U8" t="n">
        <v>0.41</v>
      </c>
      <c r="V8" t="n">
        <v>0.74</v>
      </c>
      <c r="W8" t="n">
        <v>4.13</v>
      </c>
      <c r="X8" t="n">
        <v>3.2</v>
      </c>
      <c r="Y8" t="n">
        <v>0.5</v>
      </c>
      <c r="Z8" t="n">
        <v>10</v>
      </c>
      <c r="AA8" t="n">
        <v>524.7313428868687</v>
      </c>
      <c r="AB8" t="n">
        <v>717.9605728508521</v>
      </c>
      <c r="AC8" t="n">
        <v>649.4394234419589</v>
      </c>
      <c r="AD8" t="n">
        <v>524731.3428868686</v>
      </c>
      <c r="AE8" t="n">
        <v>717960.5728508522</v>
      </c>
      <c r="AF8" t="n">
        <v>3.205640971419249e-06</v>
      </c>
      <c r="AG8" t="n">
        <v>14</v>
      </c>
      <c r="AH8" t="n">
        <v>649439.4234419588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1.5588</v>
      </c>
      <c r="E9" t="n">
        <v>64.15000000000001</v>
      </c>
      <c r="F9" t="n">
        <v>59.98</v>
      </c>
      <c r="G9" t="n">
        <v>58.05</v>
      </c>
      <c r="H9" t="n">
        <v>0.88</v>
      </c>
      <c r="I9" t="n">
        <v>62</v>
      </c>
      <c r="J9" t="n">
        <v>160.28</v>
      </c>
      <c r="K9" t="n">
        <v>49.1</v>
      </c>
      <c r="L9" t="n">
        <v>8</v>
      </c>
      <c r="M9" t="n">
        <v>60</v>
      </c>
      <c r="N9" t="n">
        <v>28.19</v>
      </c>
      <c r="O9" t="n">
        <v>20001.93</v>
      </c>
      <c r="P9" t="n">
        <v>674.1799999999999</v>
      </c>
      <c r="Q9" t="n">
        <v>1213.92</v>
      </c>
      <c r="R9" t="n">
        <v>207.96</v>
      </c>
      <c r="S9" t="n">
        <v>90.51000000000001</v>
      </c>
      <c r="T9" t="n">
        <v>47378.76</v>
      </c>
      <c r="U9" t="n">
        <v>0.44</v>
      </c>
      <c r="V9" t="n">
        <v>0.75</v>
      </c>
      <c r="W9" t="n">
        <v>4.11</v>
      </c>
      <c r="X9" t="n">
        <v>2.79</v>
      </c>
      <c r="Y9" t="n">
        <v>0.5</v>
      </c>
      <c r="Z9" t="n">
        <v>10</v>
      </c>
      <c r="AA9" t="n">
        <v>515.4001489331056</v>
      </c>
      <c r="AB9" t="n">
        <v>705.1932216200901</v>
      </c>
      <c r="AC9" t="n">
        <v>637.8905702935706</v>
      </c>
      <c r="AD9" t="n">
        <v>515400.1489331056</v>
      </c>
      <c r="AE9" t="n">
        <v>705193.2216200901</v>
      </c>
      <c r="AF9" t="n">
        <v>3.24014599030497e-06</v>
      </c>
      <c r="AG9" t="n">
        <v>14</v>
      </c>
      <c r="AH9" t="n">
        <v>637890.5702935706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1.5737</v>
      </c>
      <c r="E10" t="n">
        <v>63.54</v>
      </c>
      <c r="F10" t="n">
        <v>59.62</v>
      </c>
      <c r="G10" t="n">
        <v>66.23999999999999</v>
      </c>
      <c r="H10" t="n">
        <v>0.99</v>
      </c>
      <c r="I10" t="n">
        <v>54</v>
      </c>
      <c r="J10" t="n">
        <v>161.71</v>
      </c>
      <c r="K10" t="n">
        <v>49.1</v>
      </c>
      <c r="L10" t="n">
        <v>9</v>
      </c>
      <c r="M10" t="n">
        <v>52</v>
      </c>
      <c r="N10" t="n">
        <v>28.61</v>
      </c>
      <c r="O10" t="n">
        <v>20177.64</v>
      </c>
      <c r="P10" t="n">
        <v>663.78</v>
      </c>
      <c r="Q10" t="n">
        <v>1213.9</v>
      </c>
      <c r="R10" t="n">
        <v>195.64</v>
      </c>
      <c r="S10" t="n">
        <v>90.51000000000001</v>
      </c>
      <c r="T10" t="n">
        <v>41257.2</v>
      </c>
      <c r="U10" t="n">
        <v>0.46</v>
      </c>
      <c r="V10" t="n">
        <v>0.75</v>
      </c>
      <c r="W10" t="n">
        <v>4.1</v>
      </c>
      <c r="X10" t="n">
        <v>2.42</v>
      </c>
      <c r="Y10" t="n">
        <v>0.5</v>
      </c>
      <c r="Z10" t="n">
        <v>10</v>
      </c>
      <c r="AA10" t="n">
        <v>505.4278570389764</v>
      </c>
      <c r="AB10" t="n">
        <v>691.5486919040738</v>
      </c>
      <c r="AC10" t="n">
        <v>625.5482553434333</v>
      </c>
      <c r="AD10" t="n">
        <v>505427.8570389764</v>
      </c>
      <c r="AE10" t="n">
        <v>691548.6919040738</v>
      </c>
      <c r="AF10" t="n">
        <v>3.271117362678299e-06</v>
      </c>
      <c r="AG10" t="n">
        <v>14</v>
      </c>
      <c r="AH10" t="n">
        <v>625548.2553434334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1.5849</v>
      </c>
      <c r="E11" t="n">
        <v>63.1</v>
      </c>
      <c r="F11" t="n">
        <v>59.35</v>
      </c>
      <c r="G11" t="n">
        <v>74.19</v>
      </c>
      <c r="H11" t="n">
        <v>1.09</v>
      </c>
      <c r="I11" t="n">
        <v>48</v>
      </c>
      <c r="J11" t="n">
        <v>163.13</v>
      </c>
      <c r="K11" t="n">
        <v>49.1</v>
      </c>
      <c r="L11" t="n">
        <v>10</v>
      </c>
      <c r="M11" t="n">
        <v>46</v>
      </c>
      <c r="N11" t="n">
        <v>29.04</v>
      </c>
      <c r="O11" t="n">
        <v>20353.94</v>
      </c>
      <c r="P11" t="n">
        <v>655.99</v>
      </c>
      <c r="Q11" t="n">
        <v>1213.91</v>
      </c>
      <c r="R11" t="n">
        <v>186.4</v>
      </c>
      <c r="S11" t="n">
        <v>90.51000000000001</v>
      </c>
      <c r="T11" t="n">
        <v>36664.85</v>
      </c>
      <c r="U11" t="n">
        <v>0.49</v>
      </c>
      <c r="V11" t="n">
        <v>0.76</v>
      </c>
      <c r="W11" t="n">
        <v>4.09</v>
      </c>
      <c r="X11" t="n">
        <v>2.16</v>
      </c>
      <c r="Y11" t="n">
        <v>0.5</v>
      </c>
      <c r="Z11" t="n">
        <v>10</v>
      </c>
      <c r="AA11" t="n">
        <v>498.0708484085658</v>
      </c>
      <c r="AB11" t="n">
        <v>681.4825081276322</v>
      </c>
      <c r="AC11" t="n">
        <v>616.4427740186377</v>
      </c>
      <c r="AD11" t="n">
        <v>498070.8484085659</v>
      </c>
      <c r="AE11" t="n">
        <v>681482.5081276322</v>
      </c>
      <c r="AF11" t="n">
        <v>3.294397857348183e-06</v>
      </c>
      <c r="AG11" t="n">
        <v>14</v>
      </c>
      <c r="AH11" t="n">
        <v>616442.7740186377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1.5925</v>
      </c>
      <c r="E12" t="n">
        <v>62.79</v>
      </c>
      <c r="F12" t="n">
        <v>59.17</v>
      </c>
      <c r="G12" t="n">
        <v>80.69</v>
      </c>
      <c r="H12" t="n">
        <v>1.18</v>
      </c>
      <c r="I12" t="n">
        <v>44</v>
      </c>
      <c r="J12" t="n">
        <v>164.57</v>
      </c>
      <c r="K12" t="n">
        <v>49.1</v>
      </c>
      <c r="L12" t="n">
        <v>11</v>
      </c>
      <c r="M12" t="n">
        <v>42</v>
      </c>
      <c r="N12" t="n">
        <v>29.47</v>
      </c>
      <c r="O12" t="n">
        <v>20530.82</v>
      </c>
      <c r="P12" t="n">
        <v>649.13</v>
      </c>
      <c r="Q12" t="n">
        <v>1213.91</v>
      </c>
      <c r="R12" t="n">
        <v>180.79</v>
      </c>
      <c r="S12" t="n">
        <v>90.51000000000001</v>
      </c>
      <c r="T12" t="n">
        <v>33881.74</v>
      </c>
      <c r="U12" t="n">
        <v>0.5</v>
      </c>
      <c r="V12" t="n">
        <v>0.76</v>
      </c>
      <c r="W12" t="n">
        <v>4.07</v>
      </c>
      <c r="X12" t="n">
        <v>1.98</v>
      </c>
      <c r="Y12" t="n">
        <v>0.5</v>
      </c>
      <c r="Z12" t="n">
        <v>10</v>
      </c>
      <c r="AA12" t="n">
        <v>492.2791892664704</v>
      </c>
      <c r="AB12" t="n">
        <v>673.558104579449</v>
      </c>
      <c r="AC12" t="n">
        <v>609.2746644231228</v>
      </c>
      <c r="AD12" t="n">
        <v>492279.1892664704</v>
      </c>
      <c r="AE12" t="n">
        <v>673558.104579449</v>
      </c>
      <c r="AF12" t="n">
        <v>3.310195335874176e-06</v>
      </c>
      <c r="AG12" t="n">
        <v>14</v>
      </c>
      <c r="AH12" t="n">
        <v>609274.6644231228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1.601</v>
      </c>
      <c r="E13" t="n">
        <v>62.46</v>
      </c>
      <c r="F13" t="n">
        <v>58.96</v>
      </c>
      <c r="G13" t="n">
        <v>88.44</v>
      </c>
      <c r="H13" t="n">
        <v>1.28</v>
      </c>
      <c r="I13" t="n">
        <v>40</v>
      </c>
      <c r="J13" t="n">
        <v>166.01</v>
      </c>
      <c r="K13" t="n">
        <v>49.1</v>
      </c>
      <c r="L13" t="n">
        <v>12</v>
      </c>
      <c r="M13" t="n">
        <v>38</v>
      </c>
      <c r="N13" t="n">
        <v>29.91</v>
      </c>
      <c r="O13" t="n">
        <v>20708.3</v>
      </c>
      <c r="P13" t="n">
        <v>640.8</v>
      </c>
      <c r="Q13" t="n">
        <v>1213.91</v>
      </c>
      <c r="R13" t="n">
        <v>173.35</v>
      </c>
      <c r="S13" t="n">
        <v>90.51000000000001</v>
      </c>
      <c r="T13" t="n">
        <v>30182.71</v>
      </c>
      <c r="U13" t="n">
        <v>0.52</v>
      </c>
      <c r="V13" t="n">
        <v>0.76</v>
      </c>
      <c r="W13" t="n">
        <v>4.07</v>
      </c>
      <c r="X13" t="n">
        <v>1.77</v>
      </c>
      <c r="Y13" t="n">
        <v>0.5</v>
      </c>
      <c r="Z13" t="n">
        <v>10</v>
      </c>
      <c r="AA13" t="n">
        <v>485.5031901682566</v>
      </c>
      <c r="AB13" t="n">
        <v>664.2868836772906</v>
      </c>
      <c r="AC13" t="n">
        <v>600.8882758316261</v>
      </c>
      <c r="AD13" t="n">
        <v>485503.1901682566</v>
      </c>
      <c r="AE13" t="n">
        <v>664286.8836772905</v>
      </c>
      <c r="AF13" t="n">
        <v>3.327863568436141e-06</v>
      </c>
      <c r="AG13" t="n">
        <v>14</v>
      </c>
      <c r="AH13" t="n">
        <v>600888.275831626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1.6079</v>
      </c>
      <c r="E14" t="n">
        <v>62.19</v>
      </c>
      <c r="F14" t="n">
        <v>58.82</v>
      </c>
      <c r="G14" t="n">
        <v>98.03</v>
      </c>
      <c r="H14" t="n">
        <v>1.38</v>
      </c>
      <c r="I14" t="n">
        <v>36</v>
      </c>
      <c r="J14" t="n">
        <v>167.45</v>
      </c>
      <c r="K14" t="n">
        <v>49.1</v>
      </c>
      <c r="L14" t="n">
        <v>13</v>
      </c>
      <c r="M14" t="n">
        <v>34</v>
      </c>
      <c r="N14" t="n">
        <v>30.36</v>
      </c>
      <c r="O14" t="n">
        <v>20886.38</v>
      </c>
      <c r="P14" t="n">
        <v>633.1900000000001</v>
      </c>
      <c r="Q14" t="n">
        <v>1213.92</v>
      </c>
      <c r="R14" t="n">
        <v>168.47</v>
      </c>
      <c r="S14" t="n">
        <v>90.51000000000001</v>
      </c>
      <c r="T14" t="n">
        <v>27761.46</v>
      </c>
      <c r="U14" t="n">
        <v>0.54</v>
      </c>
      <c r="V14" t="n">
        <v>0.76</v>
      </c>
      <c r="W14" t="n">
        <v>4.07</v>
      </c>
      <c r="X14" t="n">
        <v>1.62</v>
      </c>
      <c r="Y14" t="n">
        <v>0.5</v>
      </c>
      <c r="Z14" t="n">
        <v>10</v>
      </c>
      <c r="AA14" t="n">
        <v>472.8299027767465</v>
      </c>
      <c r="AB14" t="n">
        <v>646.9467327622464</v>
      </c>
      <c r="AC14" t="n">
        <v>585.2030445828589</v>
      </c>
      <c r="AD14" t="n">
        <v>472829.9027767465</v>
      </c>
      <c r="AE14" t="n">
        <v>646946.7327622464</v>
      </c>
      <c r="AF14" t="n">
        <v>3.342206016045267e-06</v>
      </c>
      <c r="AG14" t="n">
        <v>13</v>
      </c>
      <c r="AH14" t="n">
        <v>585203.0445828589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1.6127</v>
      </c>
      <c r="E15" t="n">
        <v>62.01</v>
      </c>
      <c r="F15" t="n">
        <v>58.69</v>
      </c>
      <c r="G15" t="n">
        <v>103.58</v>
      </c>
      <c r="H15" t="n">
        <v>1.47</v>
      </c>
      <c r="I15" t="n">
        <v>34</v>
      </c>
      <c r="J15" t="n">
        <v>168.9</v>
      </c>
      <c r="K15" t="n">
        <v>49.1</v>
      </c>
      <c r="L15" t="n">
        <v>14</v>
      </c>
      <c r="M15" t="n">
        <v>32</v>
      </c>
      <c r="N15" t="n">
        <v>30.81</v>
      </c>
      <c r="O15" t="n">
        <v>21065.06</v>
      </c>
      <c r="P15" t="n">
        <v>627.33</v>
      </c>
      <c r="Q15" t="n">
        <v>1213.92</v>
      </c>
      <c r="R15" t="n">
        <v>164.54</v>
      </c>
      <c r="S15" t="n">
        <v>90.51000000000001</v>
      </c>
      <c r="T15" t="n">
        <v>25808.72</v>
      </c>
      <c r="U15" t="n">
        <v>0.55</v>
      </c>
      <c r="V15" t="n">
        <v>0.76</v>
      </c>
      <c r="W15" t="n">
        <v>4.06</v>
      </c>
      <c r="X15" t="n">
        <v>1.5</v>
      </c>
      <c r="Y15" t="n">
        <v>0.5</v>
      </c>
      <c r="Z15" t="n">
        <v>10</v>
      </c>
      <c r="AA15" t="n">
        <v>468.4369823243632</v>
      </c>
      <c r="AB15" t="n">
        <v>640.9361451973228</v>
      </c>
      <c r="AC15" t="n">
        <v>579.7660990592192</v>
      </c>
      <c r="AD15" t="n">
        <v>468436.9823243631</v>
      </c>
      <c r="AE15" t="n">
        <v>640936.1451973228</v>
      </c>
      <c r="AF15" t="n">
        <v>3.352183370903789e-06</v>
      </c>
      <c r="AG15" t="n">
        <v>13</v>
      </c>
      <c r="AH15" t="n">
        <v>579766.0990592192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1.6181</v>
      </c>
      <c r="E16" t="n">
        <v>61.8</v>
      </c>
      <c r="F16" t="n">
        <v>58.58</v>
      </c>
      <c r="G16" t="n">
        <v>113.38</v>
      </c>
      <c r="H16" t="n">
        <v>1.56</v>
      </c>
      <c r="I16" t="n">
        <v>31</v>
      </c>
      <c r="J16" t="n">
        <v>170.35</v>
      </c>
      <c r="K16" t="n">
        <v>49.1</v>
      </c>
      <c r="L16" t="n">
        <v>15</v>
      </c>
      <c r="M16" t="n">
        <v>29</v>
      </c>
      <c r="N16" t="n">
        <v>31.26</v>
      </c>
      <c r="O16" t="n">
        <v>21244.37</v>
      </c>
      <c r="P16" t="n">
        <v>621.61</v>
      </c>
      <c r="Q16" t="n">
        <v>1213.92</v>
      </c>
      <c r="R16" t="n">
        <v>160.34</v>
      </c>
      <c r="S16" t="n">
        <v>90.51000000000001</v>
      </c>
      <c r="T16" t="n">
        <v>23719.5</v>
      </c>
      <c r="U16" t="n">
        <v>0.5600000000000001</v>
      </c>
      <c r="V16" t="n">
        <v>0.77</v>
      </c>
      <c r="W16" t="n">
        <v>4.06</v>
      </c>
      <c r="X16" t="n">
        <v>1.39</v>
      </c>
      <c r="Y16" t="n">
        <v>0.5</v>
      </c>
      <c r="Z16" t="n">
        <v>10</v>
      </c>
      <c r="AA16" t="n">
        <v>464.0202481819856</v>
      </c>
      <c r="AB16" t="n">
        <v>634.8929746911638</v>
      </c>
      <c r="AC16" t="n">
        <v>574.2996802645249</v>
      </c>
      <c r="AD16" t="n">
        <v>464020.2481819856</v>
      </c>
      <c r="AE16" t="n">
        <v>634892.9746911637</v>
      </c>
      <c r="AF16" t="n">
        <v>3.363407895119626e-06</v>
      </c>
      <c r="AG16" t="n">
        <v>13</v>
      </c>
      <c r="AH16" t="n">
        <v>574299.6802645249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1.6225</v>
      </c>
      <c r="E17" t="n">
        <v>61.63</v>
      </c>
      <c r="F17" t="n">
        <v>58.47</v>
      </c>
      <c r="G17" t="n">
        <v>120.97</v>
      </c>
      <c r="H17" t="n">
        <v>1.65</v>
      </c>
      <c r="I17" t="n">
        <v>29</v>
      </c>
      <c r="J17" t="n">
        <v>171.81</v>
      </c>
      <c r="K17" t="n">
        <v>49.1</v>
      </c>
      <c r="L17" t="n">
        <v>16</v>
      </c>
      <c r="M17" t="n">
        <v>27</v>
      </c>
      <c r="N17" t="n">
        <v>31.72</v>
      </c>
      <c r="O17" t="n">
        <v>21424.29</v>
      </c>
      <c r="P17" t="n">
        <v>615.34</v>
      </c>
      <c r="Q17" t="n">
        <v>1213.92</v>
      </c>
      <c r="R17" t="n">
        <v>156.9</v>
      </c>
      <c r="S17" t="n">
        <v>90.51000000000001</v>
      </c>
      <c r="T17" t="n">
        <v>22012.63</v>
      </c>
      <c r="U17" t="n">
        <v>0.58</v>
      </c>
      <c r="V17" t="n">
        <v>0.77</v>
      </c>
      <c r="W17" t="n">
        <v>4.05</v>
      </c>
      <c r="X17" t="n">
        <v>1.28</v>
      </c>
      <c r="Y17" t="n">
        <v>0.5</v>
      </c>
      <c r="Z17" t="n">
        <v>10</v>
      </c>
      <c r="AA17" t="n">
        <v>459.5657436044555</v>
      </c>
      <c r="AB17" t="n">
        <v>628.7981250093146</v>
      </c>
      <c r="AC17" t="n">
        <v>568.7865144821361</v>
      </c>
      <c r="AD17" t="n">
        <v>459565.7436044555</v>
      </c>
      <c r="AE17" t="n">
        <v>628798.1250093146</v>
      </c>
      <c r="AF17" t="n">
        <v>3.372553803739937e-06</v>
      </c>
      <c r="AG17" t="n">
        <v>13</v>
      </c>
      <c r="AH17" t="n">
        <v>568786.5144821361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1.6267</v>
      </c>
      <c r="E18" t="n">
        <v>61.47</v>
      </c>
      <c r="F18" t="n">
        <v>58.37</v>
      </c>
      <c r="G18" t="n">
        <v>129.72</v>
      </c>
      <c r="H18" t="n">
        <v>1.74</v>
      </c>
      <c r="I18" t="n">
        <v>27</v>
      </c>
      <c r="J18" t="n">
        <v>173.28</v>
      </c>
      <c r="K18" t="n">
        <v>49.1</v>
      </c>
      <c r="L18" t="n">
        <v>17</v>
      </c>
      <c r="M18" t="n">
        <v>25</v>
      </c>
      <c r="N18" t="n">
        <v>32.18</v>
      </c>
      <c r="O18" t="n">
        <v>21604.83</v>
      </c>
      <c r="P18" t="n">
        <v>608.6799999999999</v>
      </c>
      <c r="Q18" t="n">
        <v>1213.93</v>
      </c>
      <c r="R18" t="n">
        <v>153.22</v>
      </c>
      <c r="S18" t="n">
        <v>90.51000000000001</v>
      </c>
      <c r="T18" t="n">
        <v>20181.94</v>
      </c>
      <c r="U18" t="n">
        <v>0.59</v>
      </c>
      <c r="V18" t="n">
        <v>0.77</v>
      </c>
      <c r="W18" t="n">
        <v>4.06</v>
      </c>
      <c r="X18" t="n">
        <v>1.18</v>
      </c>
      <c r="Y18" t="n">
        <v>0.5</v>
      </c>
      <c r="Z18" t="n">
        <v>10</v>
      </c>
      <c r="AA18" t="n">
        <v>454.97827490453</v>
      </c>
      <c r="AB18" t="n">
        <v>622.5213479492411</v>
      </c>
      <c r="AC18" t="n">
        <v>563.1087842151641</v>
      </c>
      <c r="AD18" t="n">
        <v>454978.27490453</v>
      </c>
      <c r="AE18" t="n">
        <v>622521.3479492411</v>
      </c>
      <c r="AF18" t="n">
        <v>3.381283989241144e-06</v>
      </c>
      <c r="AG18" t="n">
        <v>13</v>
      </c>
      <c r="AH18" t="n">
        <v>563108.784215164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1.6305</v>
      </c>
      <c r="E19" t="n">
        <v>61.33</v>
      </c>
      <c r="F19" t="n">
        <v>58.29</v>
      </c>
      <c r="G19" t="n">
        <v>139.9</v>
      </c>
      <c r="H19" t="n">
        <v>1.83</v>
      </c>
      <c r="I19" t="n">
        <v>25</v>
      </c>
      <c r="J19" t="n">
        <v>174.75</v>
      </c>
      <c r="K19" t="n">
        <v>49.1</v>
      </c>
      <c r="L19" t="n">
        <v>18</v>
      </c>
      <c r="M19" t="n">
        <v>23</v>
      </c>
      <c r="N19" t="n">
        <v>32.65</v>
      </c>
      <c r="O19" t="n">
        <v>21786.02</v>
      </c>
      <c r="P19" t="n">
        <v>601.34</v>
      </c>
      <c r="Q19" t="n">
        <v>1213.91</v>
      </c>
      <c r="R19" t="n">
        <v>150.65</v>
      </c>
      <c r="S19" t="n">
        <v>90.51000000000001</v>
      </c>
      <c r="T19" t="n">
        <v>18906.35</v>
      </c>
      <c r="U19" t="n">
        <v>0.6</v>
      </c>
      <c r="V19" t="n">
        <v>0.77</v>
      </c>
      <c r="W19" t="n">
        <v>4.05</v>
      </c>
      <c r="X19" t="n">
        <v>1.1</v>
      </c>
      <c r="Y19" t="n">
        <v>0.5</v>
      </c>
      <c r="Z19" t="n">
        <v>10</v>
      </c>
      <c r="AA19" t="n">
        <v>450.1532920338943</v>
      </c>
      <c r="AB19" t="n">
        <v>615.9195935224162</v>
      </c>
      <c r="AC19" t="n">
        <v>557.1370919652149</v>
      </c>
      <c r="AD19" t="n">
        <v>450153.2920338943</v>
      </c>
      <c r="AE19" t="n">
        <v>615919.5935224162</v>
      </c>
      <c r="AF19" t="n">
        <v>3.389182728504141e-06</v>
      </c>
      <c r="AG19" t="n">
        <v>13</v>
      </c>
      <c r="AH19" t="n">
        <v>557137.0919652149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1.6326</v>
      </c>
      <c r="E20" t="n">
        <v>61.25</v>
      </c>
      <c r="F20" t="n">
        <v>58.24</v>
      </c>
      <c r="G20" t="n">
        <v>145.61</v>
      </c>
      <c r="H20" t="n">
        <v>1.91</v>
      </c>
      <c r="I20" t="n">
        <v>24</v>
      </c>
      <c r="J20" t="n">
        <v>176.22</v>
      </c>
      <c r="K20" t="n">
        <v>49.1</v>
      </c>
      <c r="L20" t="n">
        <v>19</v>
      </c>
      <c r="M20" t="n">
        <v>22</v>
      </c>
      <c r="N20" t="n">
        <v>33.13</v>
      </c>
      <c r="O20" t="n">
        <v>21967.84</v>
      </c>
      <c r="P20" t="n">
        <v>595.4299999999999</v>
      </c>
      <c r="Q20" t="n">
        <v>1213.91</v>
      </c>
      <c r="R20" t="n">
        <v>149.27</v>
      </c>
      <c r="S20" t="n">
        <v>90.51000000000001</v>
      </c>
      <c r="T20" t="n">
        <v>18223.08</v>
      </c>
      <c r="U20" t="n">
        <v>0.61</v>
      </c>
      <c r="V20" t="n">
        <v>0.77</v>
      </c>
      <c r="W20" t="n">
        <v>4.04</v>
      </c>
      <c r="X20" t="n">
        <v>1.05</v>
      </c>
      <c r="Y20" t="n">
        <v>0.5</v>
      </c>
      <c r="Z20" t="n">
        <v>10</v>
      </c>
      <c r="AA20" t="n">
        <v>446.5039645714255</v>
      </c>
      <c r="AB20" t="n">
        <v>610.9264226913015</v>
      </c>
      <c r="AC20" t="n">
        <v>552.6204623502623</v>
      </c>
      <c r="AD20" t="n">
        <v>446503.9645714255</v>
      </c>
      <c r="AE20" t="n">
        <v>610926.4226913014</v>
      </c>
      <c r="AF20" t="n">
        <v>3.393547821254744e-06</v>
      </c>
      <c r="AG20" t="n">
        <v>13</v>
      </c>
      <c r="AH20" t="n">
        <v>552620.4623502623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1.6365</v>
      </c>
      <c r="E21" t="n">
        <v>61.11</v>
      </c>
      <c r="F21" t="n">
        <v>58.16</v>
      </c>
      <c r="G21" t="n">
        <v>158.62</v>
      </c>
      <c r="H21" t="n">
        <v>2</v>
      </c>
      <c r="I21" t="n">
        <v>22</v>
      </c>
      <c r="J21" t="n">
        <v>177.7</v>
      </c>
      <c r="K21" t="n">
        <v>49.1</v>
      </c>
      <c r="L21" t="n">
        <v>20</v>
      </c>
      <c r="M21" t="n">
        <v>20</v>
      </c>
      <c r="N21" t="n">
        <v>33.61</v>
      </c>
      <c r="O21" t="n">
        <v>22150.3</v>
      </c>
      <c r="P21" t="n">
        <v>586.26</v>
      </c>
      <c r="Q21" t="n">
        <v>1213.91</v>
      </c>
      <c r="R21" t="n">
        <v>146.13</v>
      </c>
      <c r="S21" t="n">
        <v>90.51000000000001</v>
      </c>
      <c r="T21" t="n">
        <v>16662.6</v>
      </c>
      <c r="U21" t="n">
        <v>0.62</v>
      </c>
      <c r="V21" t="n">
        <v>0.77</v>
      </c>
      <c r="W21" t="n">
        <v>4.05</v>
      </c>
      <c r="X21" t="n">
        <v>0.97</v>
      </c>
      <c r="Y21" t="n">
        <v>0.5</v>
      </c>
      <c r="Z21" t="n">
        <v>10</v>
      </c>
      <c r="AA21" t="n">
        <v>440.7208795642905</v>
      </c>
      <c r="AB21" t="n">
        <v>603.0137506528353</v>
      </c>
      <c r="AC21" t="n">
        <v>545.4629646256424</v>
      </c>
      <c r="AD21" t="n">
        <v>440720.8795642905</v>
      </c>
      <c r="AE21" t="n">
        <v>603013.7506528352</v>
      </c>
      <c r="AF21" t="n">
        <v>3.401654422077293e-06</v>
      </c>
      <c r="AG21" t="n">
        <v>13</v>
      </c>
      <c r="AH21" t="n">
        <v>545462.9646256424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1.6389</v>
      </c>
      <c r="E22" t="n">
        <v>61.02</v>
      </c>
      <c r="F22" t="n">
        <v>58.1</v>
      </c>
      <c r="G22" t="n">
        <v>166</v>
      </c>
      <c r="H22" t="n">
        <v>2.08</v>
      </c>
      <c r="I22" t="n">
        <v>21</v>
      </c>
      <c r="J22" t="n">
        <v>179.18</v>
      </c>
      <c r="K22" t="n">
        <v>49.1</v>
      </c>
      <c r="L22" t="n">
        <v>21</v>
      </c>
      <c r="M22" t="n">
        <v>19</v>
      </c>
      <c r="N22" t="n">
        <v>34.09</v>
      </c>
      <c r="O22" t="n">
        <v>22333.43</v>
      </c>
      <c r="P22" t="n">
        <v>579.15</v>
      </c>
      <c r="Q22" t="n">
        <v>1213.91</v>
      </c>
      <c r="R22" t="n">
        <v>144.21</v>
      </c>
      <c r="S22" t="n">
        <v>90.51000000000001</v>
      </c>
      <c r="T22" t="n">
        <v>15704.47</v>
      </c>
      <c r="U22" t="n">
        <v>0.63</v>
      </c>
      <c r="V22" t="n">
        <v>0.77</v>
      </c>
      <c r="W22" t="n">
        <v>4.04</v>
      </c>
      <c r="X22" t="n">
        <v>0.91</v>
      </c>
      <c r="Y22" t="n">
        <v>0.5</v>
      </c>
      <c r="Z22" t="n">
        <v>10</v>
      </c>
      <c r="AA22" t="n">
        <v>436.3891629224185</v>
      </c>
      <c r="AB22" t="n">
        <v>597.0869048415749</v>
      </c>
      <c r="AC22" t="n">
        <v>540.1017686602283</v>
      </c>
      <c r="AD22" t="n">
        <v>436389.1629224185</v>
      </c>
      <c r="AE22" t="n">
        <v>597086.9048415748</v>
      </c>
      <c r="AF22" t="n">
        <v>3.406643099506554e-06</v>
      </c>
      <c r="AG22" t="n">
        <v>13</v>
      </c>
      <c r="AH22" t="n">
        <v>540101.7686602284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1.641</v>
      </c>
      <c r="E23" t="n">
        <v>60.94</v>
      </c>
      <c r="F23" t="n">
        <v>58.05</v>
      </c>
      <c r="G23" t="n">
        <v>174.16</v>
      </c>
      <c r="H23" t="n">
        <v>2.16</v>
      </c>
      <c r="I23" t="n">
        <v>20</v>
      </c>
      <c r="J23" t="n">
        <v>180.67</v>
      </c>
      <c r="K23" t="n">
        <v>49.1</v>
      </c>
      <c r="L23" t="n">
        <v>22</v>
      </c>
      <c r="M23" t="n">
        <v>17</v>
      </c>
      <c r="N23" t="n">
        <v>34.58</v>
      </c>
      <c r="O23" t="n">
        <v>22517.21</v>
      </c>
      <c r="P23" t="n">
        <v>576.4</v>
      </c>
      <c r="Q23" t="n">
        <v>1213.91</v>
      </c>
      <c r="R23" t="n">
        <v>142.58</v>
      </c>
      <c r="S23" t="n">
        <v>90.51000000000001</v>
      </c>
      <c r="T23" t="n">
        <v>14895.88</v>
      </c>
      <c r="U23" t="n">
        <v>0.63</v>
      </c>
      <c r="V23" t="n">
        <v>0.77</v>
      </c>
      <c r="W23" t="n">
        <v>4.04</v>
      </c>
      <c r="X23" t="n">
        <v>0.86</v>
      </c>
      <c r="Y23" t="n">
        <v>0.5</v>
      </c>
      <c r="Z23" t="n">
        <v>10</v>
      </c>
      <c r="AA23" t="n">
        <v>434.4528234387876</v>
      </c>
      <c r="AB23" t="n">
        <v>594.4375197348021</v>
      </c>
      <c r="AC23" t="n">
        <v>537.7052371496106</v>
      </c>
      <c r="AD23" t="n">
        <v>434452.8234387876</v>
      </c>
      <c r="AE23" t="n">
        <v>594437.5197348021</v>
      </c>
      <c r="AF23" t="n">
        <v>3.411008192257157e-06</v>
      </c>
      <c r="AG23" t="n">
        <v>13</v>
      </c>
      <c r="AH23" t="n">
        <v>537705.2371496106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1.643</v>
      </c>
      <c r="E24" t="n">
        <v>60.86</v>
      </c>
      <c r="F24" t="n">
        <v>58.01</v>
      </c>
      <c r="G24" t="n">
        <v>183.18</v>
      </c>
      <c r="H24" t="n">
        <v>2.24</v>
      </c>
      <c r="I24" t="n">
        <v>19</v>
      </c>
      <c r="J24" t="n">
        <v>182.17</v>
      </c>
      <c r="K24" t="n">
        <v>49.1</v>
      </c>
      <c r="L24" t="n">
        <v>23</v>
      </c>
      <c r="M24" t="n">
        <v>14</v>
      </c>
      <c r="N24" t="n">
        <v>35.08</v>
      </c>
      <c r="O24" t="n">
        <v>22701.78</v>
      </c>
      <c r="P24" t="n">
        <v>568.8099999999999</v>
      </c>
      <c r="Q24" t="n">
        <v>1213.91</v>
      </c>
      <c r="R24" t="n">
        <v>140.86</v>
      </c>
      <c r="S24" t="n">
        <v>90.51000000000001</v>
      </c>
      <c r="T24" t="n">
        <v>14039.38</v>
      </c>
      <c r="U24" t="n">
        <v>0.64</v>
      </c>
      <c r="V24" t="n">
        <v>0.77</v>
      </c>
      <c r="W24" t="n">
        <v>4.04</v>
      </c>
      <c r="X24" t="n">
        <v>0.8100000000000001</v>
      </c>
      <c r="Y24" t="n">
        <v>0.5</v>
      </c>
      <c r="Z24" t="n">
        <v>10</v>
      </c>
      <c r="AA24" t="n">
        <v>429.9840217461223</v>
      </c>
      <c r="AB24" t="n">
        <v>588.323108109281</v>
      </c>
      <c r="AC24" t="n">
        <v>532.1743763879986</v>
      </c>
      <c r="AD24" t="n">
        <v>429984.0217461223</v>
      </c>
      <c r="AE24" t="n">
        <v>588323.1081092809</v>
      </c>
      <c r="AF24" t="n">
        <v>3.415165423448208e-06</v>
      </c>
      <c r="AG24" t="n">
        <v>13</v>
      </c>
      <c r="AH24" t="n">
        <v>532174.3763879986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1.6424</v>
      </c>
      <c r="E25" t="n">
        <v>60.89</v>
      </c>
      <c r="F25" t="n">
        <v>58.03</v>
      </c>
      <c r="G25" t="n">
        <v>183.25</v>
      </c>
      <c r="H25" t="n">
        <v>2.32</v>
      </c>
      <c r="I25" t="n">
        <v>19</v>
      </c>
      <c r="J25" t="n">
        <v>183.67</v>
      </c>
      <c r="K25" t="n">
        <v>49.1</v>
      </c>
      <c r="L25" t="n">
        <v>24</v>
      </c>
      <c r="M25" t="n">
        <v>11</v>
      </c>
      <c r="N25" t="n">
        <v>35.58</v>
      </c>
      <c r="O25" t="n">
        <v>22886.92</v>
      </c>
      <c r="P25" t="n">
        <v>566.6</v>
      </c>
      <c r="Q25" t="n">
        <v>1213.92</v>
      </c>
      <c r="R25" t="n">
        <v>141.37</v>
      </c>
      <c r="S25" t="n">
        <v>90.51000000000001</v>
      </c>
      <c r="T25" t="n">
        <v>14295.66</v>
      </c>
      <c r="U25" t="n">
        <v>0.64</v>
      </c>
      <c r="V25" t="n">
        <v>0.77</v>
      </c>
      <c r="W25" t="n">
        <v>4.05</v>
      </c>
      <c r="X25" t="n">
        <v>0.83</v>
      </c>
      <c r="Y25" t="n">
        <v>0.5</v>
      </c>
      <c r="Z25" t="n">
        <v>10</v>
      </c>
      <c r="AA25" t="n">
        <v>428.9501092747194</v>
      </c>
      <c r="AB25" t="n">
        <v>586.9084634529084</v>
      </c>
      <c r="AC25" t="n">
        <v>530.8947434321641</v>
      </c>
      <c r="AD25" t="n">
        <v>428950.1092747194</v>
      </c>
      <c r="AE25" t="n">
        <v>586908.4634529084</v>
      </c>
      <c r="AF25" t="n">
        <v>3.413918254090893e-06</v>
      </c>
      <c r="AG25" t="n">
        <v>13</v>
      </c>
      <c r="AH25" t="n">
        <v>530894.7434321641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1.6443</v>
      </c>
      <c r="E26" t="n">
        <v>60.82</v>
      </c>
      <c r="F26" t="n">
        <v>57.99</v>
      </c>
      <c r="G26" t="n">
        <v>193.3</v>
      </c>
      <c r="H26" t="n">
        <v>2.4</v>
      </c>
      <c r="I26" t="n">
        <v>18</v>
      </c>
      <c r="J26" t="n">
        <v>185.18</v>
      </c>
      <c r="K26" t="n">
        <v>49.1</v>
      </c>
      <c r="L26" t="n">
        <v>25</v>
      </c>
      <c r="M26" t="n">
        <v>8</v>
      </c>
      <c r="N26" t="n">
        <v>36.08</v>
      </c>
      <c r="O26" t="n">
        <v>23072.73</v>
      </c>
      <c r="P26" t="n">
        <v>566.86</v>
      </c>
      <c r="Q26" t="n">
        <v>1213.91</v>
      </c>
      <c r="R26" t="n">
        <v>140.25</v>
      </c>
      <c r="S26" t="n">
        <v>90.51000000000001</v>
      </c>
      <c r="T26" t="n">
        <v>13739.69</v>
      </c>
      <c r="U26" t="n">
        <v>0.65</v>
      </c>
      <c r="V26" t="n">
        <v>0.77</v>
      </c>
      <c r="W26" t="n">
        <v>4.05</v>
      </c>
      <c r="X26" t="n">
        <v>0.8</v>
      </c>
      <c r="Y26" t="n">
        <v>0.5</v>
      </c>
      <c r="Z26" t="n">
        <v>10</v>
      </c>
      <c r="AA26" t="n">
        <v>428.6690107989635</v>
      </c>
      <c r="AB26" t="n">
        <v>586.5238521171896</v>
      </c>
      <c r="AC26" t="n">
        <v>530.5468388625209</v>
      </c>
      <c r="AD26" t="n">
        <v>428669.0107989635</v>
      </c>
      <c r="AE26" t="n">
        <v>586523.8521171896</v>
      </c>
      <c r="AF26" t="n">
        <v>3.417867623722391e-06</v>
      </c>
      <c r="AG26" t="n">
        <v>13</v>
      </c>
      <c r="AH26" t="n">
        <v>530546.8388625209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1.6441</v>
      </c>
      <c r="E27" t="n">
        <v>60.82</v>
      </c>
      <c r="F27" t="n">
        <v>58</v>
      </c>
      <c r="G27" t="n">
        <v>193.32</v>
      </c>
      <c r="H27" t="n">
        <v>2.47</v>
      </c>
      <c r="I27" t="n">
        <v>18</v>
      </c>
      <c r="J27" t="n">
        <v>186.69</v>
      </c>
      <c r="K27" t="n">
        <v>49.1</v>
      </c>
      <c r="L27" t="n">
        <v>26</v>
      </c>
      <c r="M27" t="n">
        <v>3</v>
      </c>
      <c r="N27" t="n">
        <v>36.6</v>
      </c>
      <c r="O27" t="n">
        <v>23259.24</v>
      </c>
      <c r="P27" t="n">
        <v>569.71</v>
      </c>
      <c r="Q27" t="n">
        <v>1213.91</v>
      </c>
      <c r="R27" t="n">
        <v>139.93</v>
      </c>
      <c r="S27" t="n">
        <v>90.51000000000001</v>
      </c>
      <c r="T27" t="n">
        <v>13582.14</v>
      </c>
      <c r="U27" t="n">
        <v>0.65</v>
      </c>
      <c r="V27" t="n">
        <v>0.77</v>
      </c>
      <c r="W27" t="n">
        <v>4.06</v>
      </c>
      <c r="X27" t="n">
        <v>0.8</v>
      </c>
      <c r="Y27" t="n">
        <v>0.5</v>
      </c>
      <c r="Z27" t="n">
        <v>10</v>
      </c>
      <c r="AA27" t="n">
        <v>430.2262947216466</v>
      </c>
      <c r="AB27" t="n">
        <v>588.6545966827224</v>
      </c>
      <c r="AC27" t="n">
        <v>532.4742281572381</v>
      </c>
      <c r="AD27" t="n">
        <v>430226.2947216466</v>
      </c>
      <c r="AE27" t="n">
        <v>588654.5966827224</v>
      </c>
      <c r="AF27" t="n">
        <v>3.417451900603286e-06</v>
      </c>
      <c r="AG27" t="n">
        <v>13</v>
      </c>
      <c r="AH27" t="n">
        <v>532474.2281572381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1.6447</v>
      </c>
      <c r="E28" t="n">
        <v>60.8</v>
      </c>
      <c r="F28" t="n">
        <v>57.98</v>
      </c>
      <c r="G28" t="n">
        <v>193.25</v>
      </c>
      <c r="H28" t="n">
        <v>2.55</v>
      </c>
      <c r="I28" t="n">
        <v>18</v>
      </c>
      <c r="J28" t="n">
        <v>188.21</v>
      </c>
      <c r="K28" t="n">
        <v>49.1</v>
      </c>
      <c r="L28" t="n">
        <v>27</v>
      </c>
      <c r="M28" t="n">
        <v>2</v>
      </c>
      <c r="N28" t="n">
        <v>37.11</v>
      </c>
      <c r="O28" t="n">
        <v>23446.45</v>
      </c>
      <c r="P28" t="n">
        <v>570.8</v>
      </c>
      <c r="Q28" t="n">
        <v>1213.91</v>
      </c>
      <c r="R28" t="n">
        <v>139.25</v>
      </c>
      <c r="S28" t="n">
        <v>90.51000000000001</v>
      </c>
      <c r="T28" t="n">
        <v>13239.27</v>
      </c>
      <c r="U28" t="n">
        <v>0.65</v>
      </c>
      <c r="V28" t="n">
        <v>0.77</v>
      </c>
      <c r="W28" t="n">
        <v>4.06</v>
      </c>
      <c r="X28" t="n">
        <v>0.78</v>
      </c>
      <c r="Y28" t="n">
        <v>0.5</v>
      </c>
      <c r="Z28" t="n">
        <v>10</v>
      </c>
      <c r="AA28" t="n">
        <v>430.6657386956527</v>
      </c>
      <c r="AB28" t="n">
        <v>589.2558633148575</v>
      </c>
      <c r="AC28" t="n">
        <v>533.0181107458852</v>
      </c>
      <c r="AD28" t="n">
        <v>430665.7386956527</v>
      </c>
      <c r="AE28" t="n">
        <v>589255.8633148575</v>
      </c>
      <c r="AF28" t="n">
        <v>3.418699069960601e-06</v>
      </c>
      <c r="AG28" t="n">
        <v>13</v>
      </c>
      <c r="AH28" t="n">
        <v>533018.1107458852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1.6443</v>
      </c>
      <c r="E29" t="n">
        <v>60.82</v>
      </c>
      <c r="F29" t="n">
        <v>57.99</v>
      </c>
      <c r="G29" t="n">
        <v>193.3</v>
      </c>
      <c r="H29" t="n">
        <v>2.62</v>
      </c>
      <c r="I29" t="n">
        <v>18</v>
      </c>
      <c r="J29" t="n">
        <v>189.73</v>
      </c>
      <c r="K29" t="n">
        <v>49.1</v>
      </c>
      <c r="L29" t="n">
        <v>28</v>
      </c>
      <c r="M29" t="n">
        <v>0</v>
      </c>
      <c r="N29" t="n">
        <v>37.64</v>
      </c>
      <c r="O29" t="n">
        <v>23634.36</v>
      </c>
      <c r="P29" t="n">
        <v>574.04</v>
      </c>
      <c r="Q29" t="n">
        <v>1213.94</v>
      </c>
      <c r="R29" t="n">
        <v>139.76</v>
      </c>
      <c r="S29" t="n">
        <v>90.51000000000001</v>
      </c>
      <c r="T29" t="n">
        <v>13496.56</v>
      </c>
      <c r="U29" t="n">
        <v>0.65</v>
      </c>
      <c r="V29" t="n">
        <v>0.77</v>
      </c>
      <c r="W29" t="n">
        <v>4.06</v>
      </c>
      <c r="X29" t="n">
        <v>0.8</v>
      </c>
      <c r="Y29" t="n">
        <v>0.5</v>
      </c>
      <c r="Z29" t="n">
        <v>10</v>
      </c>
      <c r="AA29" t="n">
        <v>432.4710676022974</v>
      </c>
      <c r="AB29" t="n">
        <v>591.725993970419</v>
      </c>
      <c r="AC29" t="n">
        <v>535.2524955985299</v>
      </c>
      <c r="AD29" t="n">
        <v>432471.0676022973</v>
      </c>
      <c r="AE29" t="n">
        <v>591725.993970419</v>
      </c>
      <c r="AF29" t="n">
        <v>3.417867623722391e-06</v>
      </c>
      <c r="AG29" t="n">
        <v>13</v>
      </c>
      <c r="AH29" t="n">
        <v>535252.4955985299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0.6188</v>
      </c>
      <c r="E2" t="n">
        <v>161.59</v>
      </c>
      <c r="F2" t="n">
        <v>115.98</v>
      </c>
      <c r="G2" t="n">
        <v>6</v>
      </c>
      <c r="H2" t="n">
        <v>0.1</v>
      </c>
      <c r="I2" t="n">
        <v>1159</v>
      </c>
      <c r="J2" t="n">
        <v>185.69</v>
      </c>
      <c r="K2" t="n">
        <v>53.44</v>
      </c>
      <c r="L2" t="n">
        <v>1</v>
      </c>
      <c r="M2" t="n">
        <v>1157</v>
      </c>
      <c r="N2" t="n">
        <v>36.26</v>
      </c>
      <c r="O2" t="n">
        <v>23136.14</v>
      </c>
      <c r="P2" t="n">
        <v>1571.06</v>
      </c>
      <c r="Q2" t="n">
        <v>1214.29</v>
      </c>
      <c r="R2" t="n">
        <v>2112.45</v>
      </c>
      <c r="S2" t="n">
        <v>90.51000000000001</v>
      </c>
      <c r="T2" t="n">
        <v>994137.1</v>
      </c>
      <c r="U2" t="n">
        <v>0.04</v>
      </c>
      <c r="V2" t="n">
        <v>0.39</v>
      </c>
      <c r="W2" t="n">
        <v>5.96</v>
      </c>
      <c r="X2" t="n">
        <v>58.77</v>
      </c>
      <c r="Y2" t="n">
        <v>0.5</v>
      </c>
      <c r="Z2" t="n">
        <v>10</v>
      </c>
      <c r="AA2" t="n">
        <v>2671.674584821551</v>
      </c>
      <c r="AB2" t="n">
        <v>3655.503032917175</v>
      </c>
      <c r="AC2" t="n">
        <v>3306.626953986151</v>
      </c>
      <c r="AD2" t="n">
        <v>2671674.584821551</v>
      </c>
      <c r="AE2" t="n">
        <v>3655503.032917175</v>
      </c>
      <c r="AF2" t="n">
        <v>1.270110579539945e-06</v>
      </c>
      <c r="AG2" t="n">
        <v>34</v>
      </c>
      <c r="AH2" t="n">
        <v>3306626.953986152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1.107</v>
      </c>
      <c r="E3" t="n">
        <v>90.33</v>
      </c>
      <c r="F3" t="n">
        <v>74.31999999999999</v>
      </c>
      <c r="G3" t="n">
        <v>12.25</v>
      </c>
      <c r="H3" t="n">
        <v>0.19</v>
      </c>
      <c r="I3" t="n">
        <v>364</v>
      </c>
      <c r="J3" t="n">
        <v>187.21</v>
      </c>
      <c r="K3" t="n">
        <v>53.44</v>
      </c>
      <c r="L3" t="n">
        <v>2</v>
      </c>
      <c r="M3" t="n">
        <v>362</v>
      </c>
      <c r="N3" t="n">
        <v>36.77</v>
      </c>
      <c r="O3" t="n">
        <v>23322.88</v>
      </c>
      <c r="P3" t="n">
        <v>1001.34</v>
      </c>
      <c r="Q3" t="n">
        <v>1213.97</v>
      </c>
      <c r="R3" t="n">
        <v>693.66</v>
      </c>
      <c r="S3" t="n">
        <v>90.51000000000001</v>
      </c>
      <c r="T3" t="n">
        <v>288718.9</v>
      </c>
      <c r="U3" t="n">
        <v>0.13</v>
      </c>
      <c r="V3" t="n">
        <v>0.6</v>
      </c>
      <c r="W3" t="n">
        <v>4.61</v>
      </c>
      <c r="X3" t="n">
        <v>17.12</v>
      </c>
      <c r="Y3" t="n">
        <v>0.5</v>
      </c>
      <c r="Z3" t="n">
        <v>10</v>
      </c>
      <c r="AA3" t="n">
        <v>1000.377980615555</v>
      </c>
      <c r="AB3" t="n">
        <v>1368.761286639917</v>
      </c>
      <c r="AC3" t="n">
        <v>1238.128630511534</v>
      </c>
      <c r="AD3" t="n">
        <v>1000377.980615555</v>
      </c>
      <c r="AE3" t="n">
        <v>1368761.286639917</v>
      </c>
      <c r="AF3" t="n">
        <v>2.272159682531867e-06</v>
      </c>
      <c r="AG3" t="n">
        <v>19</v>
      </c>
      <c r="AH3" t="n">
        <v>1238128.630511534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1.2841</v>
      </c>
      <c r="E4" t="n">
        <v>77.88</v>
      </c>
      <c r="F4" t="n">
        <v>67.29000000000001</v>
      </c>
      <c r="G4" t="n">
        <v>18.52</v>
      </c>
      <c r="H4" t="n">
        <v>0.28</v>
      </c>
      <c r="I4" t="n">
        <v>218</v>
      </c>
      <c r="J4" t="n">
        <v>188.73</v>
      </c>
      <c r="K4" t="n">
        <v>53.44</v>
      </c>
      <c r="L4" t="n">
        <v>3</v>
      </c>
      <c r="M4" t="n">
        <v>216</v>
      </c>
      <c r="N4" t="n">
        <v>37.29</v>
      </c>
      <c r="O4" t="n">
        <v>23510.33</v>
      </c>
      <c r="P4" t="n">
        <v>902.91</v>
      </c>
      <c r="Q4" t="n">
        <v>1214</v>
      </c>
      <c r="R4" t="n">
        <v>454.48</v>
      </c>
      <c r="S4" t="n">
        <v>90.51000000000001</v>
      </c>
      <c r="T4" t="n">
        <v>169854.59</v>
      </c>
      <c r="U4" t="n">
        <v>0.2</v>
      </c>
      <c r="V4" t="n">
        <v>0.67</v>
      </c>
      <c r="W4" t="n">
        <v>4.39</v>
      </c>
      <c r="X4" t="n">
        <v>10.1</v>
      </c>
      <c r="Y4" t="n">
        <v>0.5</v>
      </c>
      <c r="Z4" t="n">
        <v>10</v>
      </c>
      <c r="AA4" t="n">
        <v>793.4878369985057</v>
      </c>
      <c r="AB4" t="n">
        <v>1085.68506479411</v>
      </c>
      <c r="AC4" t="n">
        <v>982.0688059787182</v>
      </c>
      <c r="AD4" t="n">
        <v>793487.8369985058</v>
      </c>
      <c r="AE4" t="n">
        <v>1085685.06479411</v>
      </c>
      <c r="AF4" t="n">
        <v>2.635664180974861e-06</v>
      </c>
      <c r="AG4" t="n">
        <v>17</v>
      </c>
      <c r="AH4" t="n">
        <v>982068.8059787182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1.3765</v>
      </c>
      <c r="E5" t="n">
        <v>72.65000000000001</v>
      </c>
      <c r="F5" t="n">
        <v>64.37</v>
      </c>
      <c r="G5" t="n">
        <v>24.76</v>
      </c>
      <c r="H5" t="n">
        <v>0.37</v>
      </c>
      <c r="I5" t="n">
        <v>156</v>
      </c>
      <c r="J5" t="n">
        <v>190.25</v>
      </c>
      <c r="K5" t="n">
        <v>53.44</v>
      </c>
      <c r="L5" t="n">
        <v>4</v>
      </c>
      <c r="M5" t="n">
        <v>154</v>
      </c>
      <c r="N5" t="n">
        <v>37.82</v>
      </c>
      <c r="O5" t="n">
        <v>23698.48</v>
      </c>
      <c r="P5" t="n">
        <v>859.66</v>
      </c>
      <c r="Q5" t="n">
        <v>1214.01</v>
      </c>
      <c r="R5" t="n">
        <v>356.28</v>
      </c>
      <c r="S5" t="n">
        <v>90.51000000000001</v>
      </c>
      <c r="T5" t="n">
        <v>121068.04</v>
      </c>
      <c r="U5" t="n">
        <v>0.25</v>
      </c>
      <c r="V5" t="n">
        <v>0.7</v>
      </c>
      <c r="W5" t="n">
        <v>4.27</v>
      </c>
      <c r="X5" t="n">
        <v>7.17</v>
      </c>
      <c r="Y5" t="n">
        <v>0.5</v>
      </c>
      <c r="Z5" t="n">
        <v>10</v>
      </c>
      <c r="AA5" t="n">
        <v>711.3623499018952</v>
      </c>
      <c r="AB5" t="n">
        <v>973.317350227744</v>
      </c>
      <c r="AC5" t="n">
        <v>880.4253083814881</v>
      </c>
      <c r="AD5" t="n">
        <v>711362.3499018952</v>
      </c>
      <c r="AE5" t="n">
        <v>973317.350227744</v>
      </c>
      <c r="AF5" t="n">
        <v>2.82531870190164e-06</v>
      </c>
      <c r="AG5" t="n">
        <v>16</v>
      </c>
      <c r="AH5" t="n">
        <v>880425.3083814881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1.4352</v>
      </c>
      <c r="E6" t="n">
        <v>69.68000000000001</v>
      </c>
      <c r="F6" t="n">
        <v>62.7</v>
      </c>
      <c r="G6" t="n">
        <v>31.09</v>
      </c>
      <c r="H6" t="n">
        <v>0.46</v>
      </c>
      <c r="I6" t="n">
        <v>121</v>
      </c>
      <c r="J6" t="n">
        <v>191.78</v>
      </c>
      <c r="K6" t="n">
        <v>53.44</v>
      </c>
      <c r="L6" t="n">
        <v>5</v>
      </c>
      <c r="M6" t="n">
        <v>119</v>
      </c>
      <c r="N6" t="n">
        <v>38.35</v>
      </c>
      <c r="O6" t="n">
        <v>23887.36</v>
      </c>
      <c r="P6" t="n">
        <v>833.65</v>
      </c>
      <c r="Q6" t="n">
        <v>1213.93</v>
      </c>
      <c r="R6" t="n">
        <v>299.75</v>
      </c>
      <c r="S6" t="n">
        <v>90.51000000000001</v>
      </c>
      <c r="T6" t="n">
        <v>92975.67</v>
      </c>
      <c r="U6" t="n">
        <v>0.3</v>
      </c>
      <c r="V6" t="n">
        <v>0.72</v>
      </c>
      <c r="W6" t="n">
        <v>4.21</v>
      </c>
      <c r="X6" t="n">
        <v>5.51</v>
      </c>
      <c r="Y6" t="n">
        <v>0.5</v>
      </c>
      <c r="Z6" t="n">
        <v>10</v>
      </c>
      <c r="AA6" t="n">
        <v>662.7735170098161</v>
      </c>
      <c r="AB6" t="n">
        <v>906.8359654767811</v>
      </c>
      <c r="AC6" t="n">
        <v>820.2888136839475</v>
      </c>
      <c r="AD6" t="n">
        <v>662773.5170098161</v>
      </c>
      <c r="AE6" t="n">
        <v>906835.9654767811</v>
      </c>
      <c r="AF6" t="n">
        <v>2.945802688680882e-06</v>
      </c>
      <c r="AG6" t="n">
        <v>15</v>
      </c>
      <c r="AH6" t="n">
        <v>820288.8136839475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1.4744</v>
      </c>
      <c r="E7" t="n">
        <v>67.81999999999999</v>
      </c>
      <c r="F7" t="n">
        <v>61.67</v>
      </c>
      <c r="G7" t="n">
        <v>37.38</v>
      </c>
      <c r="H7" t="n">
        <v>0.55</v>
      </c>
      <c r="I7" t="n">
        <v>99</v>
      </c>
      <c r="J7" t="n">
        <v>193.32</v>
      </c>
      <c r="K7" t="n">
        <v>53.44</v>
      </c>
      <c r="L7" t="n">
        <v>6</v>
      </c>
      <c r="M7" t="n">
        <v>97</v>
      </c>
      <c r="N7" t="n">
        <v>38.89</v>
      </c>
      <c r="O7" t="n">
        <v>24076.95</v>
      </c>
      <c r="P7" t="n">
        <v>816.54</v>
      </c>
      <c r="Q7" t="n">
        <v>1213.94</v>
      </c>
      <c r="R7" t="n">
        <v>264.89</v>
      </c>
      <c r="S7" t="n">
        <v>90.51000000000001</v>
      </c>
      <c r="T7" t="n">
        <v>75658.06</v>
      </c>
      <c r="U7" t="n">
        <v>0.34</v>
      </c>
      <c r="V7" t="n">
        <v>0.73</v>
      </c>
      <c r="W7" t="n">
        <v>4.17</v>
      </c>
      <c r="X7" t="n">
        <v>4.48</v>
      </c>
      <c r="Y7" t="n">
        <v>0.5</v>
      </c>
      <c r="Z7" t="n">
        <v>10</v>
      </c>
      <c r="AA7" t="n">
        <v>636.9710371379459</v>
      </c>
      <c r="AB7" t="n">
        <v>871.5318741910149</v>
      </c>
      <c r="AC7" t="n">
        <v>788.3540953208916</v>
      </c>
      <c r="AD7" t="n">
        <v>636971.0371379459</v>
      </c>
      <c r="AE7" t="n">
        <v>871531.8741910149</v>
      </c>
      <c r="AF7" t="n">
        <v>3.026262182407394e-06</v>
      </c>
      <c r="AG7" t="n">
        <v>15</v>
      </c>
      <c r="AH7" t="n">
        <v>788354.0953208916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1.5017</v>
      </c>
      <c r="E8" t="n">
        <v>66.59</v>
      </c>
      <c r="F8" t="n">
        <v>61</v>
      </c>
      <c r="G8" t="n">
        <v>43.57</v>
      </c>
      <c r="H8" t="n">
        <v>0.64</v>
      </c>
      <c r="I8" t="n">
        <v>84</v>
      </c>
      <c r="J8" t="n">
        <v>194.86</v>
      </c>
      <c r="K8" t="n">
        <v>53.44</v>
      </c>
      <c r="L8" t="n">
        <v>7</v>
      </c>
      <c r="M8" t="n">
        <v>82</v>
      </c>
      <c r="N8" t="n">
        <v>39.43</v>
      </c>
      <c r="O8" t="n">
        <v>24267.28</v>
      </c>
      <c r="P8" t="n">
        <v>804.6</v>
      </c>
      <c r="Q8" t="n">
        <v>1213.92</v>
      </c>
      <c r="R8" t="n">
        <v>242.46</v>
      </c>
      <c r="S8" t="n">
        <v>90.51000000000001</v>
      </c>
      <c r="T8" t="n">
        <v>64514.81</v>
      </c>
      <c r="U8" t="n">
        <v>0.37</v>
      </c>
      <c r="V8" t="n">
        <v>0.74</v>
      </c>
      <c r="W8" t="n">
        <v>4.14</v>
      </c>
      <c r="X8" t="n">
        <v>3.8</v>
      </c>
      <c r="Y8" t="n">
        <v>0.5</v>
      </c>
      <c r="Z8" t="n">
        <v>10</v>
      </c>
      <c r="AA8" t="n">
        <v>612.9765116262083</v>
      </c>
      <c r="AB8" t="n">
        <v>838.7015058221</v>
      </c>
      <c r="AC8" t="n">
        <v>758.6570112313946</v>
      </c>
      <c r="AD8" t="n">
        <v>612976.5116262083</v>
      </c>
      <c r="AE8" t="n">
        <v>838701.5058221</v>
      </c>
      <c r="AF8" t="n">
        <v>3.082296472681215e-06</v>
      </c>
      <c r="AG8" t="n">
        <v>14</v>
      </c>
      <c r="AH8" t="n">
        <v>758657.0112313946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1.5225</v>
      </c>
      <c r="E9" t="n">
        <v>65.68000000000001</v>
      </c>
      <c r="F9" t="n">
        <v>60.5</v>
      </c>
      <c r="G9" t="n">
        <v>49.72</v>
      </c>
      <c r="H9" t="n">
        <v>0.72</v>
      </c>
      <c r="I9" t="n">
        <v>73</v>
      </c>
      <c r="J9" t="n">
        <v>196.41</v>
      </c>
      <c r="K9" t="n">
        <v>53.44</v>
      </c>
      <c r="L9" t="n">
        <v>8</v>
      </c>
      <c r="M9" t="n">
        <v>71</v>
      </c>
      <c r="N9" t="n">
        <v>39.98</v>
      </c>
      <c r="O9" t="n">
        <v>24458.36</v>
      </c>
      <c r="P9" t="n">
        <v>793.54</v>
      </c>
      <c r="Q9" t="n">
        <v>1213.94</v>
      </c>
      <c r="R9" t="n">
        <v>225.05</v>
      </c>
      <c r="S9" t="n">
        <v>90.51000000000001</v>
      </c>
      <c r="T9" t="n">
        <v>55868.53</v>
      </c>
      <c r="U9" t="n">
        <v>0.4</v>
      </c>
      <c r="V9" t="n">
        <v>0.74</v>
      </c>
      <c r="W9" t="n">
        <v>4.13</v>
      </c>
      <c r="X9" t="n">
        <v>3.3</v>
      </c>
      <c r="Y9" t="n">
        <v>0.5</v>
      </c>
      <c r="Z9" t="n">
        <v>10</v>
      </c>
      <c r="AA9" t="n">
        <v>599.2086747661712</v>
      </c>
      <c r="AB9" t="n">
        <v>819.8637440361027</v>
      </c>
      <c r="AC9" t="n">
        <v>741.617098991288</v>
      </c>
      <c r="AD9" t="n">
        <v>599208.6747661711</v>
      </c>
      <c r="AE9" t="n">
        <v>819863.7440361028</v>
      </c>
      <c r="AF9" t="n">
        <v>3.124989265270793e-06</v>
      </c>
      <c r="AG9" t="n">
        <v>14</v>
      </c>
      <c r="AH9" t="n">
        <v>741617.098991288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1.5402</v>
      </c>
      <c r="E10" t="n">
        <v>64.93000000000001</v>
      </c>
      <c r="F10" t="n">
        <v>60.08</v>
      </c>
      <c r="G10" t="n">
        <v>56.32</v>
      </c>
      <c r="H10" t="n">
        <v>0.8100000000000001</v>
      </c>
      <c r="I10" t="n">
        <v>64</v>
      </c>
      <c r="J10" t="n">
        <v>197.97</v>
      </c>
      <c r="K10" t="n">
        <v>53.44</v>
      </c>
      <c r="L10" t="n">
        <v>9</v>
      </c>
      <c r="M10" t="n">
        <v>62</v>
      </c>
      <c r="N10" t="n">
        <v>40.53</v>
      </c>
      <c r="O10" t="n">
        <v>24650.18</v>
      </c>
      <c r="P10" t="n">
        <v>785.74</v>
      </c>
      <c r="Q10" t="n">
        <v>1213.91</v>
      </c>
      <c r="R10" t="n">
        <v>210.77</v>
      </c>
      <c r="S10" t="n">
        <v>90.51000000000001</v>
      </c>
      <c r="T10" t="n">
        <v>48770.47</v>
      </c>
      <c r="U10" t="n">
        <v>0.43</v>
      </c>
      <c r="V10" t="n">
        <v>0.75</v>
      </c>
      <c r="W10" t="n">
        <v>4.12</v>
      </c>
      <c r="X10" t="n">
        <v>2.88</v>
      </c>
      <c r="Y10" t="n">
        <v>0.5</v>
      </c>
      <c r="Z10" t="n">
        <v>10</v>
      </c>
      <c r="AA10" t="n">
        <v>588.7010386619106</v>
      </c>
      <c r="AB10" t="n">
        <v>805.486732754065</v>
      </c>
      <c r="AC10" t="n">
        <v>728.612209487746</v>
      </c>
      <c r="AD10" t="n">
        <v>588701.0386619106</v>
      </c>
      <c r="AE10" t="n">
        <v>805486.732754065</v>
      </c>
      <c r="AF10" t="n">
        <v>3.16131918973404e-06</v>
      </c>
      <c r="AG10" t="n">
        <v>14</v>
      </c>
      <c r="AH10" t="n">
        <v>728612.209487746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1.5549</v>
      </c>
      <c r="E11" t="n">
        <v>64.31</v>
      </c>
      <c r="F11" t="n">
        <v>59.72</v>
      </c>
      <c r="G11" t="n">
        <v>62.86</v>
      </c>
      <c r="H11" t="n">
        <v>0.89</v>
      </c>
      <c r="I11" t="n">
        <v>57</v>
      </c>
      <c r="J11" t="n">
        <v>199.53</v>
      </c>
      <c r="K11" t="n">
        <v>53.44</v>
      </c>
      <c r="L11" t="n">
        <v>10</v>
      </c>
      <c r="M11" t="n">
        <v>55</v>
      </c>
      <c r="N11" t="n">
        <v>41.1</v>
      </c>
      <c r="O11" t="n">
        <v>24842.77</v>
      </c>
      <c r="P11" t="n">
        <v>777.64</v>
      </c>
      <c r="Q11" t="n">
        <v>1213.92</v>
      </c>
      <c r="R11" t="n">
        <v>198.92</v>
      </c>
      <c r="S11" t="n">
        <v>90.51000000000001</v>
      </c>
      <c r="T11" t="n">
        <v>42881.7</v>
      </c>
      <c r="U11" t="n">
        <v>0.46</v>
      </c>
      <c r="V11" t="n">
        <v>0.75</v>
      </c>
      <c r="W11" t="n">
        <v>4.1</v>
      </c>
      <c r="X11" t="n">
        <v>2.53</v>
      </c>
      <c r="Y11" t="n">
        <v>0.5</v>
      </c>
      <c r="Z11" t="n">
        <v>10</v>
      </c>
      <c r="AA11" t="n">
        <v>579.2391842210234</v>
      </c>
      <c r="AB11" t="n">
        <v>792.5406060804858</v>
      </c>
      <c r="AC11" t="n">
        <v>716.9016429738903</v>
      </c>
      <c r="AD11" t="n">
        <v>579239.1842210233</v>
      </c>
      <c r="AE11" t="n">
        <v>792540.6060804857</v>
      </c>
      <c r="AF11" t="n">
        <v>3.191491499881482e-06</v>
      </c>
      <c r="AG11" t="n">
        <v>14</v>
      </c>
      <c r="AH11" t="n">
        <v>716901.6429738903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1.5642</v>
      </c>
      <c r="E12" t="n">
        <v>63.93</v>
      </c>
      <c r="F12" t="n">
        <v>59.53</v>
      </c>
      <c r="G12" t="n">
        <v>68.68000000000001</v>
      </c>
      <c r="H12" t="n">
        <v>0.97</v>
      </c>
      <c r="I12" t="n">
        <v>52</v>
      </c>
      <c r="J12" t="n">
        <v>201.1</v>
      </c>
      <c r="K12" t="n">
        <v>53.44</v>
      </c>
      <c r="L12" t="n">
        <v>11</v>
      </c>
      <c r="M12" t="n">
        <v>50</v>
      </c>
      <c r="N12" t="n">
        <v>41.66</v>
      </c>
      <c r="O12" t="n">
        <v>25036.12</v>
      </c>
      <c r="P12" t="n">
        <v>771.26</v>
      </c>
      <c r="Q12" t="n">
        <v>1213.92</v>
      </c>
      <c r="R12" t="n">
        <v>192.46</v>
      </c>
      <c r="S12" t="n">
        <v>90.51000000000001</v>
      </c>
      <c r="T12" t="n">
        <v>39678.76</v>
      </c>
      <c r="U12" t="n">
        <v>0.47</v>
      </c>
      <c r="V12" t="n">
        <v>0.75</v>
      </c>
      <c r="W12" t="n">
        <v>4.09</v>
      </c>
      <c r="X12" t="n">
        <v>2.33</v>
      </c>
      <c r="Y12" t="n">
        <v>0.5</v>
      </c>
      <c r="Z12" t="n">
        <v>10</v>
      </c>
      <c r="AA12" t="n">
        <v>572.6752920303257</v>
      </c>
      <c r="AB12" t="n">
        <v>783.5595992066874</v>
      </c>
      <c r="AC12" t="n">
        <v>708.7777707912048</v>
      </c>
      <c r="AD12" t="n">
        <v>572675.2920303257</v>
      </c>
      <c r="AE12" t="n">
        <v>783559.5992066874</v>
      </c>
      <c r="AF12" t="n">
        <v>3.210580104260476e-06</v>
      </c>
      <c r="AG12" t="n">
        <v>14</v>
      </c>
      <c r="AH12" t="n">
        <v>708777.7707912049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1.5744</v>
      </c>
      <c r="E13" t="n">
        <v>63.51</v>
      </c>
      <c r="F13" t="n">
        <v>59.3</v>
      </c>
      <c r="G13" t="n">
        <v>75.7</v>
      </c>
      <c r="H13" t="n">
        <v>1.05</v>
      </c>
      <c r="I13" t="n">
        <v>47</v>
      </c>
      <c r="J13" t="n">
        <v>202.67</v>
      </c>
      <c r="K13" t="n">
        <v>53.44</v>
      </c>
      <c r="L13" t="n">
        <v>12</v>
      </c>
      <c r="M13" t="n">
        <v>45</v>
      </c>
      <c r="N13" t="n">
        <v>42.24</v>
      </c>
      <c r="O13" t="n">
        <v>25230.25</v>
      </c>
      <c r="P13" t="n">
        <v>765.1</v>
      </c>
      <c r="Q13" t="n">
        <v>1213.91</v>
      </c>
      <c r="R13" t="n">
        <v>184.53</v>
      </c>
      <c r="S13" t="n">
        <v>90.51000000000001</v>
      </c>
      <c r="T13" t="n">
        <v>35734.94</v>
      </c>
      <c r="U13" t="n">
        <v>0.49</v>
      </c>
      <c r="V13" t="n">
        <v>0.76</v>
      </c>
      <c r="W13" t="n">
        <v>4.09</v>
      </c>
      <c r="X13" t="n">
        <v>2.1</v>
      </c>
      <c r="Y13" t="n">
        <v>0.5</v>
      </c>
      <c r="Z13" t="n">
        <v>10</v>
      </c>
      <c r="AA13" t="n">
        <v>566.0118653938366</v>
      </c>
      <c r="AB13" t="n">
        <v>774.4424049130071</v>
      </c>
      <c r="AC13" t="n">
        <v>700.5307087248509</v>
      </c>
      <c r="AD13" t="n">
        <v>566011.8653938366</v>
      </c>
      <c r="AE13" t="n">
        <v>774442.404913007</v>
      </c>
      <c r="AF13" t="n">
        <v>3.231515992934212e-06</v>
      </c>
      <c r="AG13" t="n">
        <v>14</v>
      </c>
      <c r="AH13" t="n">
        <v>700530.7087248509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1.5827</v>
      </c>
      <c r="E14" t="n">
        <v>63.18</v>
      </c>
      <c r="F14" t="n">
        <v>59.12</v>
      </c>
      <c r="G14" t="n">
        <v>82.48999999999999</v>
      </c>
      <c r="H14" t="n">
        <v>1.13</v>
      </c>
      <c r="I14" t="n">
        <v>43</v>
      </c>
      <c r="J14" t="n">
        <v>204.25</v>
      </c>
      <c r="K14" t="n">
        <v>53.44</v>
      </c>
      <c r="L14" t="n">
        <v>13</v>
      </c>
      <c r="M14" t="n">
        <v>41</v>
      </c>
      <c r="N14" t="n">
        <v>42.82</v>
      </c>
      <c r="O14" t="n">
        <v>25425.3</v>
      </c>
      <c r="P14" t="n">
        <v>758.83</v>
      </c>
      <c r="Q14" t="n">
        <v>1213.94</v>
      </c>
      <c r="R14" t="n">
        <v>178.55</v>
      </c>
      <c r="S14" t="n">
        <v>90.51000000000001</v>
      </c>
      <c r="T14" t="n">
        <v>32767.83</v>
      </c>
      <c r="U14" t="n">
        <v>0.51</v>
      </c>
      <c r="V14" t="n">
        <v>0.76</v>
      </c>
      <c r="W14" t="n">
        <v>4.08</v>
      </c>
      <c r="X14" t="n">
        <v>1.92</v>
      </c>
      <c r="Y14" t="n">
        <v>0.5</v>
      </c>
      <c r="Z14" t="n">
        <v>10</v>
      </c>
      <c r="AA14" t="n">
        <v>559.9667383246901</v>
      </c>
      <c r="AB14" t="n">
        <v>766.171195364817</v>
      </c>
      <c r="AC14" t="n">
        <v>693.0488918072243</v>
      </c>
      <c r="AD14" t="n">
        <v>559966.7383246901</v>
      </c>
      <c r="AE14" t="n">
        <v>766171.1953648169</v>
      </c>
      <c r="AF14" t="n">
        <v>3.248552059207937e-06</v>
      </c>
      <c r="AG14" t="n">
        <v>14</v>
      </c>
      <c r="AH14" t="n">
        <v>693048.8918072244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1.5887</v>
      </c>
      <c r="E15" t="n">
        <v>62.95</v>
      </c>
      <c r="F15" t="n">
        <v>58.99</v>
      </c>
      <c r="G15" t="n">
        <v>88.48</v>
      </c>
      <c r="H15" t="n">
        <v>1.21</v>
      </c>
      <c r="I15" t="n">
        <v>40</v>
      </c>
      <c r="J15" t="n">
        <v>205.84</v>
      </c>
      <c r="K15" t="n">
        <v>53.44</v>
      </c>
      <c r="L15" t="n">
        <v>14</v>
      </c>
      <c r="M15" t="n">
        <v>38</v>
      </c>
      <c r="N15" t="n">
        <v>43.4</v>
      </c>
      <c r="O15" t="n">
        <v>25621.03</v>
      </c>
      <c r="P15" t="n">
        <v>754.3</v>
      </c>
      <c r="Q15" t="n">
        <v>1213.93</v>
      </c>
      <c r="R15" t="n">
        <v>174.02</v>
      </c>
      <c r="S15" t="n">
        <v>90.51000000000001</v>
      </c>
      <c r="T15" t="n">
        <v>30515.17</v>
      </c>
      <c r="U15" t="n">
        <v>0.52</v>
      </c>
      <c r="V15" t="n">
        <v>0.76</v>
      </c>
      <c r="W15" t="n">
        <v>4.08</v>
      </c>
      <c r="X15" t="n">
        <v>1.79</v>
      </c>
      <c r="Y15" t="n">
        <v>0.5</v>
      </c>
      <c r="Z15" t="n">
        <v>10</v>
      </c>
      <c r="AA15" t="n">
        <v>555.6375798300319</v>
      </c>
      <c r="AB15" t="n">
        <v>760.2478497234317</v>
      </c>
      <c r="AC15" t="n">
        <v>687.6908619603852</v>
      </c>
      <c r="AD15" t="n">
        <v>555637.5798300318</v>
      </c>
      <c r="AE15" t="n">
        <v>760247.8497234317</v>
      </c>
      <c r="AF15" t="n">
        <v>3.260867287839546e-06</v>
      </c>
      <c r="AG15" t="n">
        <v>14</v>
      </c>
      <c r="AH15" t="n">
        <v>687690.8619603852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1.5956</v>
      </c>
      <c r="E16" t="n">
        <v>62.67</v>
      </c>
      <c r="F16" t="n">
        <v>58.83</v>
      </c>
      <c r="G16" t="n">
        <v>95.39</v>
      </c>
      <c r="H16" t="n">
        <v>1.28</v>
      </c>
      <c r="I16" t="n">
        <v>37</v>
      </c>
      <c r="J16" t="n">
        <v>207.43</v>
      </c>
      <c r="K16" t="n">
        <v>53.44</v>
      </c>
      <c r="L16" t="n">
        <v>15</v>
      </c>
      <c r="M16" t="n">
        <v>35</v>
      </c>
      <c r="N16" t="n">
        <v>44</v>
      </c>
      <c r="O16" t="n">
        <v>25817.56</v>
      </c>
      <c r="P16" t="n">
        <v>748.74</v>
      </c>
      <c r="Q16" t="n">
        <v>1213.91</v>
      </c>
      <c r="R16" t="n">
        <v>168.79</v>
      </c>
      <c r="S16" t="n">
        <v>90.51000000000001</v>
      </c>
      <c r="T16" t="n">
        <v>27917.28</v>
      </c>
      <c r="U16" t="n">
        <v>0.54</v>
      </c>
      <c r="V16" t="n">
        <v>0.76</v>
      </c>
      <c r="W16" t="n">
        <v>4.07</v>
      </c>
      <c r="X16" t="n">
        <v>1.63</v>
      </c>
      <c r="Y16" t="n">
        <v>0.5</v>
      </c>
      <c r="Z16" t="n">
        <v>10</v>
      </c>
      <c r="AA16" t="n">
        <v>550.5000663319397</v>
      </c>
      <c r="AB16" t="n">
        <v>753.2184771042428</v>
      </c>
      <c r="AC16" t="n">
        <v>681.3323627981853</v>
      </c>
      <c r="AD16" t="n">
        <v>550500.0663319397</v>
      </c>
      <c r="AE16" t="n">
        <v>753218.4771042428</v>
      </c>
      <c r="AF16" t="n">
        <v>3.275029800765897e-06</v>
      </c>
      <c r="AG16" t="n">
        <v>14</v>
      </c>
      <c r="AH16" t="n">
        <v>681332.3627981853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1.5995</v>
      </c>
      <c r="E17" t="n">
        <v>62.52</v>
      </c>
      <c r="F17" t="n">
        <v>58.75</v>
      </c>
      <c r="G17" t="n">
        <v>100.71</v>
      </c>
      <c r="H17" t="n">
        <v>1.36</v>
      </c>
      <c r="I17" t="n">
        <v>35</v>
      </c>
      <c r="J17" t="n">
        <v>209.03</v>
      </c>
      <c r="K17" t="n">
        <v>53.44</v>
      </c>
      <c r="L17" t="n">
        <v>16</v>
      </c>
      <c r="M17" t="n">
        <v>33</v>
      </c>
      <c r="N17" t="n">
        <v>44.6</v>
      </c>
      <c r="O17" t="n">
        <v>26014.91</v>
      </c>
      <c r="P17" t="n">
        <v>743.5700000000001</v>
      </c>
      <c r="Q17" t="n">
        <v>1213.92</v>
      </c>
      <c r="R17" t="n">
        <v>166.14</v>
      </c>
      <c r="S17" t="n">
        <v>90.51000000000001</v>
      </c>
      <c r="T17" t="n">
        <v>26601.21</v>
      </c>
      <c r="U17" t="n">
        <v>0.54</v>
      </c>
      <c r="V17" t="n">
        <v>0.76</v>
      </c>
      <c r="W17" t="n">
        <v>4.06</v>
      </c>
      <c r="X17" t="n">
        <v>1.55</v>
      </c>
      <c r="Y17" t="n">
        <v>0.5</v>
      </c>
      <c r="Z17" t="n">
        <v>10</v>
      </c>
      <c r="AA17" t="n">
        <v>546.5201143094538</v>
      </c>
      <c r="AB17" t="n">
        <v>747.7729311639864</v>
      </c>
      <c r="AC17" t="n">
        <v>676.4065321195951</v>
      </c>
      <c r="AD17" t="n">
        <v>546520.1143094538</v>
      </c>
      <c r="AE17" t="n">
        <v>747772.9311639864</v>
      </c>
      <c r="AF17" t="n">
        <v>3.283034699376443e-06</v>
      </c>
      <c r="AG17" t="n">
        <v>14</v>
      </c>
      <c r="AH17" t="n">
        <v>676406.5321195951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1.6036</v>
      </c>
      <c r="E18" t="n">
        <v>62.36</v>
      </c>
      <c r="F18" t="n">
        <v>58.66</v>
      </c>
      <c r="G18" t="n">
        <v>106.66</v>
      </c>
      <c r="H18" t="n">
        <v>1.43</v>
      </c>
      <c r="I18" t="n">
        <v>33</v>
      </c>
      <c r="J18" t="n">
        <v>210.64</v>
      </c>
      <c r="K18" t="n">
        <v>53.44</v>
      </c>
      <c r="L18" t="n">
        <v>17</v>
      </c>
      <c r="M18" t="n">
        <v>31</v>
      </c>
      <c r="N18" t="n">
        <v>45.21</v>
      </c>
      <c r="O18" t="n">
        <v>26213.09</v>
      </c>
      <c r="P18" t="n">
        <v>740.29</v>
      </c>
      <c r="Q18" t="n">
        <v>1213.91</v>
      </c>
      <c r="R18" t="n">
        <v>163.2</v>
      </c>
      <c r="S18" t="n">
        <v>90.51000000000001</v>
      </c>
      <c r="T18" t="n">
        <v>25139.72</v>
      </c>
      <c r="U18" t="n">
        <v>0.55</v>
      </c>
      <c r="V18" t="n">
        <v>0.76</v>
      </c>
      <c r="W18" t="n">
        <v>4.07</v>
      </c>
      <c r="X18" t="n">
        <v>1.47</v>
      </c>
      <c r="Y18" t="n">
        <v>0.5</v>
      </c>
      <c r="Z18" t="n">
        <v>10</v>
      </c>
      <c r="AA18" t="n">
        <v>536.6778101614633</v>
      </c>
      <c r="AB18" t="n">
        <v>734.306256416892</v>
      </c>
      <c r="AC18" t="n">
        <v>664.2250979097668</v>
      </c>
      <c r="AD18" t="n">
        <v>536677.8101614633</v>
      </c>
      <c r="AE18" t="n">
        <v>734306.2564168919</v>
      </c>
      <c r="AF18" t="n">
        <v>3.291450105608042e-06</v>
      </c>
      <c r="AG18" t="n">
        <v>13</v>
      </c>
      <c r="AH18" t="n">
        <v>664225.0979097667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1.6086</v>
      </c>
      <c r="E19" t="n">
        <v>62.17</v>
      </c>
      <c r="F19" t="n">
        <v>58.54</v>
      </c>
      <c r="G19" t="n">
        <v>113.31</v>
      </c>
      <c r="H19" t="n">
        <v>1.51</v>
      </c>
      <c r="I19" t="n">
        <v>31</v>
      </c>
      <c r="J19" t="n">
        <v>212.25</v>
      </c>
      <c r="K19" t="n">
        <v>53.44</v>
      </c>
      <c r="L19" t="n">
        <v>18</v>
      </c>
      <c r="M19" t="n">
        <v>29</v>
      </c>
      <c r="N19" t="n">
        <v>45.82</v>
      </c>
      <c r="O19" t="n">
        <v>26412.11</v>
      </c>
      <c r="P19" t="n">
        <v>734.51</v>
      </c>
      <c r="Q19" t="n">
        <v>1213.91</v>
      </c>
      <c r="R19" t="n">
        <v>159.14</v>
      </c>
      <c r="S19" t="n">
        <v>90.51000000000001</v>
      </c>
      <c r="T19" t="n">
        <v>23120.47</v>
      </c>
      <c r="U19" t="n">
        <v>0.57</v>
      </c>
      <c r="V19" t="n">
        <v>0.77</v>
      </c>
      <c r="W19" t="n">
        <v>4.06</v>
      </c>
      <c r="X19" t="n">
        <v>1.35</v>
      </c>
      <c r="Y19" t="n">
        <v>0.5</v>
      </c>
      <c r="Z19" t="n">
        <v>10</v>
      </c>
      <c r="AA19" t="n">
        <v>532.0718636556868</v>
      </c>
      <c r="AB19" t="n">
        <v>728.0041972076697</v>
      </c>
      <c r="AC19" t="n">
        <v>658.5244983864771</v>
      </c>
      <c r="AD19" t="n">
        <v>532071.8636556868</v>
      </c>
      <c r="AE19" t="n">
        <v>728004.1972076697</v>
      </c>
      <c r="AF19" t="n">
        <v>3.301712796134383e-06</v>
      </c>
      <c r="AG19" t="n">
        <v>13</v>
      </c>
      <c r="AH19" t="n">
        <v>658524.4983864771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1.6129</v>
      </c>
      <c r="E20" t="n">
        <v>62</v>
      </c>
      <c r="F20" t="n">
        <v>58.45</v>
      </c>
      <c r="G20" t="n">
        <v>120.93</v>
      </c>
      <c r="H20" t="n">
        <v>1.58</v>
      </c>
      <c r="I20" t="n">
        <v>29</v>
      </c>
      <c r="J20" t="n">
        <v>213.87</v>
      </c>
      <c r="K20" t="n">
        <v>53.44</v>
      </c>
      <c r="L20" t="n">
        <v>19</v>
      </c>
      <c r="M20" t="n">
        <v>27</v>
      </c>
      <c r="N20" t="n">
        <v>46.44</v>
      </c>
      <c r="O20" t="n">
        <v>26611.98</v>
      </c>
      <c r="P20" t="n">
        <v>731.53</v>
      </c>
      <c r="Q20" t="n">
        <v>1213.93</v>
      </c>
      <c r="R20" t="n">
        <v>156.32</v>
      </c>
      <c r="S20" t="n">
        <v>90.51000000000001</v>
      </c>
      <c r="T20" t="n">
        <v>21721.85</v>
      </c>
      <c r="U20" t="n">
        <v>0.58</v>
      </c>
      <c r="V20" t="n">
        <v>0.77</v>
      </c>
      <c r="W20" t="n">
        <v>4.05</v>
      </c>
      <c r="X20" t="n">
        <v>1.26</v>
      </c>
      <c r="Y20" t="n">
        <v>0.5</v>
      </c>
      <c r="Z20" t="n">
        <v>10</v>
      </c>
      <c r="AA20" t="n">
        <v>529.2182150413512</v>
      </c>
      <c r="AB20" t="n">
        <v>724.099709279444</v>
      </c>
      <c r="AC20" t="n">
        <v>654.992649306138</v>
      </c>
      <c r="AD20" t="n">
        <v>529218.2150413512</v>
      </c>
      <c r="AE20" t="n">
        <v>724099.7092794441</v>
      </c>
      <c r="AF20" t="n">
        <v>3.310538709987036e-06</v>
      </c>
      <c r="AG20" t="n">
        <v>13</v>
      </c>
      <c r="AH20" t="n">
        <v>654992.649306138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1.6168</v>
      </c>
      <c r="E21" t="n">
        <v>61.85</v>
      </c>
      <c r="F21" t="n">
        <v>58.38</v>
      </c>
      <c r="G21" t="n">
        <v>129.72</v>
      </c>
      <c r="H21" t="n">
        <v>1.65</v>
      </c>
      <c r="I21" t="n">
        <v>27</v>
      </c>
      <c r="J21" t="n">
        <v>215.5</v>
      </c>
      <c r="K21" t="n">
        <v>53.44</v>
      </c>
      <c r="L21" t="n">
        <v>20</v>
      </c>
      <c r="M21" t="n">
        <v>25</v>
      </c>
      <c r="N21" t="n">
        <v>47.07</v>
      </c>
      <c r="O21" t="n">
        <v>26812.71</v>
      </c>
      <c r="P21" t="n">
        <v>724.25</v>
      </c>
      <c r="Q21" t="n">
        <v>1213.9</v>
      </c>
      <c r="R21" t="n">
        <v>153.46</v>
      </c>
      <c r="S21" t="n">
        <v>90.51000000000001</v>
      </c>
      <c r="T21" t="n">
        <v>20300.72</v>
      </c>
      <c r="U21" t="n">
        <v>0.59</v>
      </c>
      <c r="V21" t="n">
        <v>0.77</v>
      </c>
      <c r="W21" t="n">
        <v>4.05</v>
      </c>
      <c r="X21" t="n">
        <v>1.18</v>
      </c>
      <c r="Y21" t="n">
        <v>0.5</v>
      </c>
      <c r="Z21" t="n">
        <v>10</v>
      </c>
      <c r="AA21" t="n">
        <v>524.1868377122114</v>
      </c>
      <c r="AB21" t="n">
        <v>717.215556849013</v>
      </c>
      <c r="AC21" t="n">
        <v>648.7655107216988</v>
      </c>
      <c r="AD21" t="n">
        <v>524186.8377122114</v>
      </c>
      <c r="AE21" t="n">
        <v>717215.556849013</v>
      </c>
      <c r="AF21" t="n">
        <v>3.318543608597582e-06</v>
      </c>
      <c r="AG21" t="n">
        <v>13</v>
      </c>
      <c r="AH21" t="n">
        <v>648765.5107216988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1.619</v>
      </c>
      <c r="E22" t="n">
        <v>61.76</v>
      </c>
      <c r="F22" t="n">
        <v>58.33</v>
      </c>
      <c r="G22" t="n">
        <v>134.6</v>
      </c>
      <c r="H22" t="n">
        <v>1.72</v>
      </c>
      <c r="I22" t="n">
        <v>26</v>
      </c>
      <c r="J22" t="n">
        <v>217.14</v>
      </c>
      <c r="K22" t="n">
        <v>53.44</v>
      </c>
      <c r="L22" t="n">
        <v>21</v>
      </c>
      <c r="M22" t="n">
        <v>24</v>
      </c>
      <c r="N22" t="n">
        <v>47.7</v>
      </c>
      <c r="O22" t="n">
        <v>27014.3</v>
      </c>
      <c r="P22" t="n">
        <v>722.01</v>
      </c>
      <c r="Q22" t="n">
        <v>1213.91</v>
      </c>
      <c r="R22" t="n">
        <v>151.96</v>
      </c>
      <c r="S22" t="n">
        <v>90.51000000000001</v>
      </c>
      <c r="T22" t="n">
        <v>19554.22</v>
      </c>
      <c r="U22" t="n">
        <v>0.6</v>
      </c>
      <c r="V22" t="n">
        <v>0.77</v>
      </c>
      <c r="W22" t="n">
        <v>4.05</v>
      </c>
      <c r="X22" t="n">
        <v>1.14</v>
      </c>
      <c r="Y22" t="n">
        <v>0.5</v>
      </c>
      <c r="Z22" t="n">
        <v>10</v>
      </c>
      <c r="AA22" t="n">
        <v>522.3553702134658</v>
      </c>
      <c r="AB22" t="n">
        <v>714.709662218586</v>
      </c>
      <c r="AC22" t="n">
        <v>646.4987751577543</v>
      </c>
      <c r="AD22" t="n">
        <v>522355.3702134658</v>
      </c>
      <c r="AE22" t="n">
        <v>714709.662218586</v>
      </c>
      <c r="AF22" t="n">
        <v>3.323059192429172e-06</v>
      </c>
      <c r="AG22" t="n">
        <v>13</v>
      </c>
      <c r="AH22" t="n">
        <v>646498.7751577543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1.6215</v>
      </c>
      <c r="E23" t="n">
        <v>61.67</v>
      </c>
      <c r="F23" t="n">
        <v>58.27</v>
      </c>
      <c r="G23" t="n">
        <v>139.85</v>
      </c>
      <c r="H23" t="n">
        <v>1.79</v>
      </c>
      <c r="I23" t="n">
        <v>25</v>
      </c>
      <c r="J23" t="n">
        <v>218.78</v>
      </c>
      <c r="K23" t="n">
        <v>53.44</v>
      </c>
      <c r="L23" t="n">
        <v>22</v>
      </c>
      <c r="M23" t="n">
        <v>23</v>
      </c>
      <c r="N23" t="n">
        <v>48.34</v>
      </c>
      <c r="O23" t="n">
        <v>27216.79</v>
      </c>
      <c r="P23" t="n">
        <v>717.79</v>
      </c>
      <c r="Q23" t="n">
        <v>1213.93</v>
      </c>
      <c r="R23" t="n">
        <v>150.39</v>
      </c>
      <c r="S23" t="n">
        <v>90.51000000000001</v>
      </c>
      <c r="T23" t="n">
        <v>18777.85</v>
      </c>
      <c r="U23" t="n">
        <v>0.6</v>
      </c>
      <c r="V23" t="n">
        <v>0.77</v>
      </c>
      <c r="W23" t="n">
        <v>4.04</v>
      </c>
      <c r="X23" t="n">
        <v>1.08</v>
      </c>
      <c r="Y23" t="n">
        <v>0.5</v>
      </c>
      <c r="Z23" t="n">
        <v>10</v>
      </c>
      <c r="AA23" t="n">
        <v>519.3786169246747</v>
      </c>
      <c r="AB23" t="n">
        <v>710.6367370437752</v>
      </c>
      <c r="AC23" t="n">
        <v>642.8145642452411</v>
      </c>
      <c r="AD23" t="n">
        <v>519378.6169246747</v>
      </c>
      <c r="AE23" t="n">
        <v>710636.7370437752</v>
      </c>
      <c r="AF23" t="n">
        <v>3.328190537692342e-06</v>
      </c>
      <c r="AG23" t="n">
        <v>13</v>
      </c>
      <c r="AH23" t="n">
        <v>642814.5642452411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1.6234</v>
      </c>
      <c r="E24" t="n">
        <v>61.6</v>
      </c>
      <c r="F24" t="n">
        <v>58.24</v>
      </c>
      <c r="G24" t="n">
        <v>145.59</v>
      </c>
      <c r="H24" t="n">
        <v>1.85</v>
      </c>
      <c r="I24" t="n">
        <v>24</v>
      </c>
      <c r="J24" t="n">
        <v>220.43</v>
      </c>
      <c r="K24" t="n">
        <v>53.44</v>
      </c>
      <c r="L24" t="n">
        <v>23</v>
      </c>
      <c r="M24" t="n">
        <v>22</v>
      </c>
      <c r="N24" t="n">
        <v>48.99</v>
      </c>
      <c r="O24" t="n">
        <v>27420.16</v>
      </c>
      <c r="P24" t="n">
        <v>716.11</v>
      </c>
      <c r="Q24" t="n">
        <v>1213.92</v>
      </c>
      <c r="R24" t="n">
        <v>148.97</v>
      </c>
      <c r="S24" t="n">
        <v>90.51000000000001</v>
      </c>
      <c r="T24" t="n">
        <v>18073.77</v>
      </c>
      <c r="U24" t="n">
        <v>0.61</v>
      </c>
      <c r="V24" t="n">
        <v>0.77</v>
      </c>
      <c r="W24" t="n">
        <v>4.04</v>
      </c>
      <c r="X24" t="n">
        <v>1.04</v>
      </c>
      <c r="Y24" t="n">
        <v>0.5</v>
      </c>
      <c r="Z24" t="n">
        <v>10</v>
      </c>
      <c r="AA24" t="n">
        <v>517.9531631315192</v>
      </c>
      <c r="AB24" t="n">
        <v>708.6863682773968</v>
      </c>
      <c r="AC24" t="n">
        <v>641.0503359365662</v>
      </c>
      <c r="AD24" t="n">
        <v>517953.1631315192</v>
      </c>
      <c r="AE24" t="n">
        <v>708686.3682773968</v>
      </c>
      <c r="AF24" t="n">
        <v>3.332090360092352e-06</v>
      </c>
      <c r="AG24" t="n">
        <v>13</v>
      </c>
      <c r="AH24" t="n">
        <v>641050.3359365661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1.625</v>
      </c>
      <c r="E25" t="n">
        <v>61.54</v>
      </c>
      <c r="F25" t="n">
        <v>58.21</v>
      </c>
      <c r="G25" t="n">
        <v>151.86</v>
      </c>
      <c r="H25" t="n">
        <v>1.92</v>
      </c>
      <c r="I25" t="n">
        <v>23</v>
      </c>
      <c r="J25" t="n">
        <v>222.08</v>
      </c>
      <c r="K25" t="n">
        <v>53.44</v>
      </c>
      <c r="L25" t="n">
        <v>24</v>
      </c>
      <c r="M25" t="n">
        <v>21</v>
      </c>
      <c r="N25" t="n">
        <v>49.65</v>
      </c>
      <c r="O25" t="n">
        <v>27624.44</v>
      </c>
      <c r="P25" t="n">
        <v>708.91</v>
      </c>
      <c r="Q25" t="n">
        <v>1213.91</v>
      </c>
      <c r="R25" t="n">
        <v>148.18</v>
      </c>
      <c r="S25" t="n">
        <v>90.51000000000001</v>
      </c>
      <c r="T25" t="n">
        <v>17682.78</v>
      </c>
      <c r="U25" t="n">
        <v>0.61</v>
      </c>
      <c r="V25" t="n">
        <v>0.77</v>
      </c>
      <c r="W25" t="n">
        <v>4.04</v>
      </c>
      <c r="X25" t="n">
        <v>1.02</v>
      </c>
      <c r="Y25" t="n">
        <v>0.5</v>
      </c>
      <c r="Z25" t="n">
        <v>10</v>
      </c>
      <c r="AA25" t="n">
        <v>513.6519577310281</v>
      </c>
      <c r="AB25" t="n">
        <v>702.801269292655</v>
      </c>
      <c r="AC25" t="n">
        <v>635.7269025391397</v>
      </c>
      <c r="AD25" t="n">
        <v>513651.9577310281</v>
      </c>
      <c r="AE25" t="n">
        <v>702801.2692926549</v>
      </c>
      <c r="AF25" t="n">
        <v>3.335374421060781e-06</v>
      </c>
      <c r="AG25" t="n">
        <v>13</v>
      </c>
      <c r="AH25" t="n">
        <v>635726.9025391397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1.6278</v>
      </c>
      <c r="E26" t="n">
        <v>61.43</v>
      </c>
      <c r="F26" t="n">
        <v>58.14</v>
      </c>
      <c r="G26" t="n">
        <v>158.57</v>
      </c>
      <c r="H26" t="n">
        <v>1.99</v>
      </c>
      <c r="I26" t="n">
        <v>22</v>
      </c>
      <c r="J26" t="n">
        <v>223.75</v>
      </c>
      <c r="K26" t="n">
        <v>53.44</v>
      </c>
      <c r="L26" t="n">
        <v>25</v>
      </c>
      <c r="M26" t="n">
        <v>20</v>
      </c>
      <c r="N26" t="n">
        <v>50.31</v>
      </c>
      <c r="O26" t="n">
        <v>27829.77</v>
      </c>
      <c r="P26" t="n">
        <v>705.65</v>
      </c>
      <c r="Q26" t="n">
        <v>1213.91</v>
      </c>
      <c r="R26" t="n">
        <v>145.73</v>
      </c>
      <c r="S26" t="n">
        <v>90.51000000000001</v>
      </c>
      <c r="T26" t="n">
        <v>16462.57</v>
      </c>
      <c r="U26" t="n">
        <v>0.62</v>
      </c>
      <c r="V26" t="n">
        <v>0.77</v>
      </c>
      <c r="W26" t="n">
        <v>4.04</v>
      </c>
      <c r="X26" t="n">
        <v>0.95</v>
      </c>
      <c r="Y26" t="n">
        <v>0.5</v>
      </c>
      <c r="Z26" t="n">
        <v>10</v>
      </c>
      <c r="AA26" t="n">
        <v>511.1281664798119</v>
      </c>
      <c r="AB26" t="n">
        <v>699.3481067609289</v>
      </c>
      <c r="AC26" t="n">
        <v>632.6033049928977</v>
      </c>
      <c r="AD26" t="n">
        <v>511128.1664798119</v>
      </c>
      <c r="AE26" t="n">
        <v>699348.1067609289</v>
      </c>
      <c r="AF26" t="n">
        <v>3.341121527755532e-06</v>
      </c>
      <c r="AG26" t="n">
        <v>13</v>
      </c>
      <c r="AH26" t="n">
        <v>632603.3049928978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1.6296</v>
      </c>
      <c r="E27" t="n">
        <v>61.36</v>
      </c>
      <c r="F27" t="n">
        <v>58.11</v>
      </c>
      <c r="G27" t="n">
        <v>166.04</v>
      </c>
      <c r="H27" t="n">
        <v>2.05</v>
      </c>
      <c r="I27" t="n">
        <v>21</v>
      </c>
      <c r="J27" t="n">
        <v>225.42</v>
      </c>
      <c r="K27" t="n">
        <v>53.44</v>
      </c>
      <c r="L27" t="n">
        <v>26</v>
      </c>
      <c r="M27" t="n">
        <v>19</v>
      </c>
      <c r="N27" t="n">
        <v>50.98</v>
      </c>
      <c r="O27" t="n">
        <v>28035.92</v>
      </c>
      <c r="P27" t="n">
        <v>703.39</v>
      </c>
      <c r="Q27" t="n">
        <v>1213.92</v>
      </c>
      <c r="R27" t="n">
        <v>144.91</v>
      </c>
      <c r="S27" t="n">
        <v>90.51000000000001</v>
      </c>
      <c r="T27" t="n">
        <v>16055.57</v>
      </c>
      <c r="U27" t="n">
        <v>0.62</v>
      </c>
      <c r="V27" t="n">
        <v>0.77</v>
      </c>
      <c r="W27" t="n">
        <v>4.04</v>
      </c>
      <c r="X27" t="n">
        <v>0.92</v>
      </c>
      <c r="Y27" t="n">
        <v>0.5</v>
      </c>
      <c r="Z27" t="n">
        <v>10</v>
      </c>
      <c r="AA27" t="n">
        <v>509.433670099558</v>
      </c>
      <c r="AB27" t="n">
        <v>697.0296220575614</v>
      </c>
      <c r="AC27" t="n">
        <v>630.5060932156057</v>
      </c>
      <c r="AD27" t="n">
        <v>509433.670099558</v>
      </c>
      <c r="AE27" t="n">
        <v>697029.6220575614</v>
      </c>
      <c r="AF27" t="n">
        <v>3.344816096345014e-06</v>
      </c>
      <c r="AG27" t="n">
        <v>13</v>
      </c>
      <c r="AH27" t="n">
        <v>630506.0932156057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1.6325</v>
      </c>
      <c r="E28" t="n">
        <v>61.25</v>
      </c>
      <c r="F28" t="n">
        <v>58.04</v>
      </c>
      <c r="G28" t="n">
        <v>174.12</v>
      </c>
      <c r="H28" t="n">
        <v>2.11</v>
      </c>
      <c r="I28" t="n">
        <v>20</v>
      </c>
      <c r="J28" t="n">
        <v>227.1</v>
      </c>
      <c r="K28" t="n">
        <v>53.44</v>
      </c>
      <c r="L28" t="n">
        <v>27</v>
      </c>
      <c r="M28" t="n">
        <v>18</v>
      </c>
      <c r="N28" t="n">
        <v>51.66</v>
      </c>
      <c r="O28" t="n">
        <v>28243</v>
      </c>
      <c r="P28" t="n">
        <v>701.99</v>
      </c>
      <c r="Q28" t="n">
        <v>1213.91</v>
      </c>
      <c r="R28" t="n">
        <v>142.26</v>
      </c>
      <c r="S28" t="n">
        <v>90.51000000000001</v>
      </c>
      <c r="T28" t="n">
        <v>14735.56</v>
      </c>
      <c r="U28" t="n">
        <v>0.64</v>
      </c>
      <c r="V28" t="n">
        <v>0.77</v>
      </c>
      <c r="W28" t="n">
        <v>4.04</v>
      </c>
      <c r="X28" t="n">
        <v>0.85</v>
      </c>
      <c r="Y28" t="n">
        <v>0.5</v>
      </c>
      <c r="Z28" t="n">
        <v>10</v>
      </c>
      <c r="AA28" t="n">
        <v>507.8907677045122</v>
      </c>
      <c r="AB28" t="n">
        <v>694.9185549326102</v>
      </c>
      <c r="AC28" t="n">
        <v>628.5965033741585</v>
      </c>
      <c r="AD28" t="n">
        <v>507890.7677045122</v>
      </c>
      <c r="AE28" t="n">
        <v>694918.5549326101</v>
      </c>
      <c r="AF28" t="n">
        <v>3.350768456850292e-06</v>
      </c>
      <c r="AG28" t="n">
        <v>13</v>
      </c>
      <c r="AH28" t="n">
        <v>628596.5033741585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1.6348</v>
      </c>
      <c r="E29" t="n">
        <v>61.17</v>
      </c>
      <c r="F29" t="n">
        <v>58</v>
      </c>
      <c r="G29" t="n">
        <v>183.14</v>
      </c>
      <c r="H29" t="n">
        <v>2.18</v>
      </c>
      <c r="I29" t="n">
        <v>19</v>
      </c>
      <c r="J29" t="n">
        <v>228.79</v>
      </c>
      <c r="K29" t="n">
        <v>53.44</v>
      </c>
      <c r="L29" t="n">
        <v>28</v>
      </c>
      <c r="M29" t="n">
        <v>17</v>
      </c>
      <c r="N29" t="n">
        <v>52.35</v>
      </c>
      <c r="O29" t="n">
        <v>28451.04</v>
      </c>
      <c r="P29" t="n">
        <v>694.79</v>
      </c>
      <c r="Q29" t="n">
        <v>1213.91</v>
      </c>
      <c r="R29" t="n">
        <v>140.73</v>
      </c>
      <c r="S29" t="n">
        <v>90.51000000000001</v>
      </c>
      <c r="T29" t="n">
        <v>13976.23</v>
      </c>
      <c r="U29" t="n">
        <v>0.64</v>
      </c>
      <c r="V29" t="n">
        <v>0.77</v>
      </c>
      <c r="W29" t="n">
        <v>4.04</v>
      </c>
      <c r="X29" t="n">
        <v>0.8</v>
      </c>
      <c r="Y29" t="n">
        <v>0.5</v>
      </c>
      <c r="Z29" t="n">
        <v>10</v>
      </c>
      <c r="AA29" t="n">
        <v>503.439046345628</v>
      </c>
      <c r="AB29" t="n">
        <v>688.8275133732994</v>
      </c>
      <c r="AC29" t="n">
        <v>623.0867822724379</v>
      </c>
      <c r="AD29" t="n">
        <v>503439.046345628</v>
      </c>
      <c r="AE29" t="n">
        <v>688827.5133732994</v>
      </c>
      <c r="AF29" t="n">
        <v>3.355489294492409e-06</v>
      </c>
      <c r="AG29" t="n">
        <v>13</v>
      </c>
      <c r="AH29" t="n">
        <v>623086.7822724378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1.634</v>
      </c>
      <c r="E30" t="n">
        <v>61.2</v>
      </c>
      <c r="F30" t="n">
        <v>58.02</v>
      </c>
      <c r="G30" t="n">
        <v>183.24</v>
      </c>
      <c r="H30" t="n">
        <v>2.24</v>
      </c>
      <c r="I30" t="n">
        <v>19</v>
      </c>
      <c r="J30" t="n">
        <v>230.48</v>
      </c>
      <c r="K30" t="n">
        <v>53.44</v>
      </c>
      <c r="L30" t="n">
        <v>29</v>
      </c>
      <c r="M30" t="n">
        <v>17</v>
      </c>
      <c r="N30" t="n">
        <v>53.05</v>
      </c>
      <c r="O30" t="n">
        <v>28660.06</v>
      </c>
      <c r="P30" t="n">
        <v>690.76</v>
      </c>
      <c r="Q30" t="n">
        <v>1213.91</v>
      </c>
      <c r="R30" t="n">
        <v>141.72</v>
      </c>
      <c r="S30" t="n">
        <v>90.51000000000001</v>
      </c>
      <c r="T30" t="n">
        <v>14473.81</v>
      </c>
      <c r="U30" t="n">
        <v>0.64</v>
      </c>
      <c r="V30" t="n">
        <v>0.77</v>
      </c>
      <c r="W30" t="n">
        <v>4.04</v>
      </c>
      <c r="X30" t="n">
        <v>0.83</v>
      </c>
      <c r="Y30" t="n">
        <v>0.5</v>
      </c>
      <c r="Z30" t="n">
        <v>10</v>
      </c>
      <c r="AA30" t="n">
        <v>501.508585349722</v>
      </c>
      <c r="AB30" t="n">
        <v>686.1861714727722</v>
      </c>
      <c r="AC30" t="n">
        <v>620.6975263357504</v>
      </c>
      <c r="AD30" t="n">
        <v>501508.585349722</v>
      </c>
      <c r="AE30" t="n">
        <v>686186.1714727723</v>
      </c>
      <c r="AF30" t="n">
        <v>3.353847264008195e-06</v>
      </c>
      <c r="AG30" t="n">
        <v>13</v>
      </c>
      <c r="AH30" t="n">
        <v>620697.5263357504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1.6367</v>
      </c>
      <c r="E31" t="n">
        <v>61.1</v>
      </c>
      <c r="F31" t="n">
        <v>57.96</v>
      </c>
      <c r="G31" t="n">
        <v>193.2</v>
      </c>
      <c r="H31" t="n">
        <v>2.3</v>
      </c>
      <c r="I31" t="n">
        <v>18</v>
      </c>
      <c r="J31" t="n">
        <v>232.18</v>
      </c>
      <c r="K31" t="n">
        <v>53.44</v>
      </c>
      <c r="L31" t="n">
        <v>30</v>
      </c>
      <c r="M31" t="n">
        <v>16</v>
      </c>
      <c r="N31" t="n">
        <v>53.75</v>
      </c>
      <c r="O31" t="n">
        <v>28870.05</v>
      </c>
      <c r="P31" t="n">
        <v>688.12</v>
      </c>
      <c r="Q31" t="n">
        <v>1213.92</v>
      </c>
      <c r="R31" t="n">
        <v>139.5</v>
      </c>
      <c r="S31" t="n">
        <v>90.51000000000001</v>
      </c>
      <c r="T31" t="n">
        <v>13365.86</v>
      </c>
      <c r="U31" t="n">
        <v>0.65</v>
      </c>
      <c r="V31" t="n">
        <v>0.77</v>
      </c>
      <c r="W31" t="n">
        <v>4.03</v>
      </c>
      <c r="X31" t="n">
        <v>0.77</v>
      </c>
      <c r="Y31" t="n">
        <v>0.5</v>
      </c>
      <c r="Z31" t="n">
        <v>10</v>
      </c>
      <c r="AA31" t="n">
        <v>499.3816384290321</v>
      </c>
      <c r="AB31" t="n">
        <v>683.2759888616085</v>
      </c>
      <c r="AC31" t="n">
        <v>618.0650874685292</v>
      </c>
      <c r="AD31" t="n">
        <v>499381.6384290321</v>
      </c>
      <c r="AE31" t="n">
        <v>683275.9888616086</v>
      </c>
      <c r="AF31" t="n">
        <v>3.359389116892419e-06</v>
      </c>
      <c r="AG31" t="n">
        <v>13</v>
      </c>
      <c r="AH31" t="n">
        <v>618065.0874685292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1.6389</v>
      </c>
      <c r="E32" t="n">
        <v>61.02</v>
      </c>
      <c r="F32" t="n">
        <v>57.91</v>
      </c>
      <c r="G32" t="n">
        <v>204.41</v>
      </c>
      <c r="H32" t="n">
        <v>2.36</v>
      </c>
      <c r="I32" t="n">
        <v>17</v>
      </c>
      <c r="J32" t="n">
        <v>233.89</v>
      </c>
      <c r="K32" t="n">
        <v>53.44</v>
      </c>
      <c r="L32" t="n">
        <v>31</v>
      </c>
      <c r="M32" t="n">
        <v>15</v>
      </c>
      <c r="N32" t="n">
        <v>54.46</v>
      </c>
      <c r="O32" t="n">
        <v>29081.05</v>
      </c>
      <c r="P32" t="n">
        <v>681.5700000000001</v>
      </c>
      <c r="Q32" t="n">
        <v>1213.91</v>
      </c>
      <c r="R32" t="n">
        <v>138</v>
      </c>
      <c r="S32" t="n">
        <v>90.51000000000001</v>
      </c>
      <c r="T32" t="n">
        <v>12621.44</v>
      </c>
      <c r="U32" t="n">
        <v>0.66</v>
      </c>
      <c r="V32" t="n">
        <v>0.77</v>
      </c>
      <c r="W32" t="n">
        <v>4.03</v>
      </c>
      <c r="X32" t="n">
        <v>0.72</v>
      </c>
      <c r="Y32" t="n">
        <v>0.5</v>
      </c>
      <c r="Z32" t="n">
        <v>10</v>
      </c>
      <c r="AA32" t="n">
        <v>495.3158936796143</v>
      </c>
      <c r="AB32" t="n">
        <v>677.713057527456</v>
      </c>
      <c r="AC32" t="n">
        <v>613.0330744932852</v>
      </c>
      <c r="AD32" t="n">
        <v>495315.8936796143</v>
      </c>
      <c r="AE32" t="n">
        <v>677713.0575274561</v>
      </c>
      <c r="AF32" t="n">
        <v>3.363904700724009e-06</v>
      </c>
      <c r="AG32" t="n">
        <v>13</v>
      </c>
      <c r="AH32" t="n">
        <v>613033.0744932852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1.6394</v>
      </c>
      <c r="E33" t="n">
        <v>61</v>
      </c>
      <c r="F33" t="n">
        <v>57.9</v>
      </c>
      <c r="G33" t="n">
        <v>204.34</v>
      </c>
      <c r="H33" t="n">
        <v>2.41</v>
      </c>
      <c r="I33" t="n">
        <v>17</v>
      </c>
      <c r="J33" t="n">
        <v>235.61</v>
      </c>
      <c r="K33" t="n">
        <v>53.44</v>
      </c>
      <c r="L33" t="n">
        <v>32</v>
      </c>
      <c r="M33" t="n">
        <v>15</v>
      </c>
      <c r="N33" t="n">
        <v>55.18</v>
      </c>
      <c r="O33" t="n">
        <v>29293.06</v>
      </c>
      <c r="P33" t="n">
        <v>675.14</v>
      </c>
      <c r="Q33" t="n">
        <v>1213.91</v>
      </c>
      <c r="R33" t="n">
        <v>137.2</v>
      </c>
      <c r="S33" t="n">
        <v>90.51000000000001</v>
      </c>
      <c r="T33" t="n">
        <v>12221.74</v>
      </c>
      <c r="U33" t="n">
        <v>0.66</v>
      </c>
      <c r="V33" t="n">
        <v>0.77</v>
      </c>
      <c r="W33" t="n">
        <v>4.04</v>
      </c>
      <c r="X33" t="n">
        <v>0.7</v>
      </c>
      <c r="Y33" t="n">
        <v>0.5</v>
      </c>
      <c r="Z33" t="n">
        <v>10</v>
      </c>
      <c r="AA33" t="n">
        <v>491.769946638387</v>
      </c>
      <c r="AB33" t="n">
        <v>672.861336349506</v>
      </c>
      <c r="AC33" t="n">
        <v>608.6443947751253</v>
      </c>
      <c r="AD33" t="n">
        <v>491769.946638387</v>
      </c>
      <c r="AE33" t="n">
        <v>672861.336349506</v>
      </c>
      <c r="AF33" t="n">
        <v>3.364930969776643e-06</v>
      </c>
      <c r="AG33" t="n">
        <v>13</v>
      </c>
      <c r="AH33" t="n">
        <v>608644.3947751253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1.641</v>
      </c>
      <c r="E34" t="n">
        <v>60.94</v>
      </c>
      <c r="F34" t="n">
        <v>57.87</v>
      </c>
      <c r="G34" t="n">
        <v>217.03</v>
      </c>
      <c r="H34" t="n">
        <v>2.47</v>
      </c>
      <c r="I34" t="n">
        <v>16</v>
      </c>
      <c r="J34" t="n">
        <v>237.34</v>
      </c>
      <c r="K34" t="n">
        <v>53.44</v>
      </c>
      <c r="L34" t="n">
        <v>33</v>
      </c>
      <c r="M34" t="n">
        <v>13</v>
      </c>
      <c r="N34" t="n">
        <v>55.91</v>
      </c>
      <c r="O34" t="n">
        <v>29506.09</v>
      </c>
      <c r="P34" t="n">
        <v>676.0700000000001</v>
      </c>
      <c r="Q34" t="n">
        <v>1213.93</v>
      </c>
      <c r="R34" t="n">
        <v>136.43</v>
      </c>
      <c r="S34" t="n">
        <v>90.51000000000001</v>
      </c>
      <c r="T34" t="n">
        <v>11839.56</v>
      </c>
      <c r="U34" t="n">
        <v>0.66</v>
      </c>
      <c r="V34" t="n">
        <v>0.78</v>
      </c>
      <c r="W34" t="n">
        <v>4.04</v>
      </c>
      <c r="X34" t="n">
        <v>0.68</v>
      </c>
      <c r="Y34" t="n">
        <v>0.5</v>
      </c>
      <c r="Z34" t="n">
        <v>10</v>
      </c>
      <c r="AA34" t="n">
        <v>491.8499795905448</v>
      </c>
      <c r="AB34" t="n">
        <v>672.970840965453</v>
      </c>
      <c r="AC34" t="n">
        <v>608.7434484242169</v>
      </c>
      <c r="AD34" t="n">
        <v>491849.9795905448</v>
      </c>
      <c r="AE34" t="n">
        <v>672970.8409654531</v>
      </c>
      <c r="AF34" t="n">
        <v>3.368215030745072e-06</v>
      </c>
      <c r="AG34" t="n">
        <v>13</v>
      </c>
      <c r="AH34" t="n">
        <v>608743.4484242169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1.6408</v>
      </c>
      <c r="E35" t="n">
        <v>60.95</v>
      </c>
      <c r="F35" t="n">
        <v>57.88</v>
      </c>
      <c r="G35" t="n">
        <v>217.06</v>
      </c>
      <c r="H35" t="n">
        <v>2.53</v>
      </c>
      <c r="I35" t="n">
        <v>16</v>
      </c>
      <c r="J35" t="n">
        <v>239.08</v>
      </c>
      <c r="K35" t="n">
        <v>53.44</v>
      </c>
      <c r="L35" t="n">
        <v>34</v>
      </c>
      <c r="M35" t="n">
        <v>14</v>
      </c>
      <c r="N35" t="n">
        <v>56.64</v>
      </c>
      <c r="O35" t="n">
        <v>29720.17</v>
      </c>
      <c r="P35" t="n">
        <v>667.9</v>
      </c>
      <c r="Q35" t="n">
        <v>1213.91</v>
      </c>
      <c r="R35" t="n">
        <v>137.02</v>
      </c>
      <c r="S35" t="n">
        <v>90.51000000000001</v>
      </c>
      <c r="T35" t="n">
        <v>12135.32</v>
      </c>
      <c r="U35" t="n">
        <v>0.66</v>
      </c>
      <c r="V35" t="n">
        <v>0.78</v>
      </c>
      <c r="W35" t="n">
        <v>4.03</v>
      </c>
      <c r="X35" t="n">
        <v>0.6899999999999999</v>
      </c>
      <c r="Y35" t="n">
        <v>0.5</v>
      </c>
      <c r="Z35" t="n">
        <v>10</v>
      </c>
      <c r="AA35" t="n">
        <v>487.5707597032026</v>
      </c>
      <c r="AB35" t="n">
        <v>667.1158235297338</v>
      </c>
      <c r="AC35" t="n">
        <v>603.4472256349942</v>
      </c>
      <c r="AD35" t="n">
        <v>487570.7597032026</v>
      </c>
      <c r="AE35" t="n">
        <v>667115.8235297338</v>
      </c>
      <c r="AF35" t="n">
        <v>3.367804523124018e-06</v>
      </c>
      <c r="AG35" t="n">
        <v>13</v>
      </c>
      <c r="AH35" t="n">
        <v>603447.2256349942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1.6428</v>
      </c>
      <c r="E36" t="n">
        <v>60.87</v>
      </c>
      <c r="F36" t="n">
        <v>57.84</v>
      </c>
      <c r="G36" t="n">
        <v>231.37</v>
      </c>
      <c r="H36" t="n">
        <v>2.58</v>
      </c>
      <c r="I36" t="n">
        <v>15</v>
      </c>
      <c r="J36" t="n">
        <v>240.82</v>
      </c>
      <c r="K36" t="n">
        <v>53.44</v>
      </c>
      <c r="L36" t="n">
        <v>35</v>
      </c>
      <c r="M36" t="n">
        <v>11</v>
      </c>
      <c r="N36" t="n">
        <v>57.39</v>
      </c>
      <c r="O36" t="n">
        <v>29935.43</v>
      </c>
      <c r="P36" t="n">
        <v>670.15</v>
      </c>
      <c r="Q36" t="n">
        <v>1213.95</v>
      </c>
      <c r="R36" t="n">
        <v>135.47</v>
      </c>
      <c r="S36" t="n">
        <v>90.51000000000001</v>
      </c>
      <c r="T36" t="n">
        <v>11368.29</v>
      </c>
      <c r="U36" t="n">
        <v>0.67</v>
      </c>
      <c r="V36" t="n">
        <v>0.78</v>
      </c>
      <c r="W36" t="n">
        <v>4.03</v>
      </c>
      <c r="X36" t="n">
        <v>0.65</v>
      </c>
      <c r="Y36" t="n">
        <v>0.5</v>
      </c>
      <c r="Z36" t="n">
        <v>10</v>
      </c>
      <c r="AA36" t="n">
        <v>488.2503560808831</v>
      </c>
      <c r="AB36" t="n">
        <v>668.0456772753527</v>
      </c>
      <c r="AC36" t="n">
        <v>604.288335444189</v>
      </c>
      <c r="AD36" t="n">
        <v>488250.3560808831</v>
      </c>
      <c r="AE36" t="n">
        <v>668045.6772753526</v>
      </c>
      <c r="AF36" t="n">
        <v>3.371909599334554e-06</v>
      </c>
      <c r="AG36" t="n">
        <v>13</v>
      </c>
      <c r="AH36" t="n">
        <v>604288.335444189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1.6431</v>
      </c>
      <c r="E37" t="n">
        <v>60.86</v>
      </c>
      <c r="F37" t="n">
        <v>57.84</v>
      </c>
      <c r="G37" t="n">
        <v>231.34</v>
      </c>
      <c r="H37" t="n">
        <v>2.64</v>
      </c>
      <c r="I37" t="n">
        <v>15</v>
      </c>
      <c r="J37" t="n">
        <v>242.57</v>
      </c>
      <c r="K37" t="n">
        <v>53.44</v>
      </c>
      <c r="L37" t="n">
        <v>36</v>
      </c>
      <c r="M37" t="n">
        <v>8</v>
      </c>
      <c r="N37" t="n">
        <v>58.14</v>
      </c>
      <c r="O37" t="n">
        <v>30151.65</v>
      </c>
      <c r="P37" t="n">
        <v>670.49</v>
      </c>
      <c r="Q37" t="n">
        <v>1213.91</v>
      </c>
      <c r="R37" t="n">
        <v>135.12</v>
      </c>
      <c r="S37" t="n">
        <v>90.51000000000001</v>
      </c>
      <c r="T37" t="n">
        <v>11192.61</v>
      </c>
      <c r="U37" t="n">
        <v>0.67</v>
      </c>
      <c r="V37" t="n">
        <v>0.78</v>
      </c>
      <c r="W37" t="n">
        <v>4.04</v>
      </c>
      <c r="X37" t="n">
        <v>0.64</v>
      </c>
      <c r="Y37" t="n">
        <v>0.5</v>
      </c>
      <c r="Z37" t="n">
        <v>10</v>
      </c>
      <c r="AA37" t="n">
        <v>488.3578973334035</v>
      </c>
      <c r="AB37" t="n">
        <v>668.1928199614363</v>
      </c>
      <c r="AC37" t="n">
        <v>604.4214350388289</v>
      </c>
      <c r="AD37" t="n">
        <v>488357.8973334035</v>
      </c>
      <c r="AE37" t="n">
        <v>668192.8199614363</v>
      </c>
      <c r="AF37" t="n">
        <v>3.372525360766135e-06</v>
      </c>
      <c r="AG37" t="n">
        <v>13</v>
      </c>
      <c r="AH37" t="n">
        <v>604421.4350388289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1.6427</v>
      </c>
      <c r="E38" t="n">
        <v>60.88</v>
      </c>
      <c r="F38" t="n">
        <v>57.85</v>
      </c>
      <c r="G38" t="n">
        <v>231.4</v>
      </c>
      <c r="H38" t="n">
        <v>2.69</v>
      </c>
      <c r="I38" t="n">
        <v>15</v>
      </c>
      <c r="J38" t="n">
        <v>244.34</v>
      </c>
      <c r="K38" t="n">
        <v>53.44</v>
      </c>
      <c r="L38" t="n">
        <v>37</v>
      </c>
      <c r="M38" t="n">
        <v>6</v>
      </c>
      <c r="N38" t="n">
        <v>58.9</v>
      </c>
      <c r="O38" t="n">
        <v>30368.96</v>
      </c>
      <c r="P38" t="n">
        <v>670.91</v>
      </c>
      <c r="Q38" t="n">
        <v>1213.91</v>
      </c>
      <c r="R38" t="n">
        <v>135.58</v>
      </c>
      <c r="S38" t="n">
        <v>90.51000000000001</v>
      </c>
      <c r="T38" t="n">
        <v>11419.69</v>
      </c>
      <c r="U38" t="n">
        <v>0.67</v>
      </c>
      <c r="V38" t="n">
        <v>0.78</v>
      </c>
      <c r="W38" t="n">
        <v>4.04</v>
      </c>
      <c r="X38" t="n">
        <v>0.66</v>
      </c>
      <c r="Y38" t="n">
        <v>0.5</v>
      </c>
      <c r="Z38" t="n">
        <v>10</v>
      </c>
      <c r="AA38" t="n">
        <v>488.6847786656169</v>
      </c>
      <c r="AB38" t="n">
        <v>668.6400734211571</v>
      </c>
      <c r="AC38" t="n">
        <v>604.8260032560781</v>
      </c>
      <c r="AD38" t="n">
        <v>488684.7786656169</v>
      </c>
      <c r="AE38" t="n">
        <v>668640.0734211571</v>
      </c>
      <c r="AF38" t="n">
        <v>3.371704345524028e-06</v>
      </c>
      <c r="AG38" t="n">
        <v>13</v>
      </c>
      <c r="AH38" t="n">
        <v>604826.0032560781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1.6453</v>
      </c>
      <c r="E39" t="n">
        <v>60.78</v>
      </c>
      <c r="F39" t="n">
        <v>57.79</v>
      </c>
      <c r="G39" t="n">
        <v>247.67</v>
      </c>
      <c r="H39" t="n">
        <v>2.75</v>
      </c>
      <c r="I39" t="n">
        <v>14</v>
      </c>
      <c r="J39" t="n">
        <v>246.11</v>
      </c>
      <c r="K39" t="n">
        <v>53.44</v>
      </c>
      <c r="L39" t="n">
        <v>38</v>
      </c>
      <c r="M39" t="n">
        <v>4</v>
      </c>
      <c r="N39" t="n">
        <v>59.67</v>
      </c>
      <c r="O39" t="n">
        <v>30587.38</v>
      </c>
      <c r="P39" t="n">
        <v>666.63</v>
      </c>
      <c r="Q39" t="n">
        <v>1213.93</v>
      </c>
      <c r="R39" t="n">
        <v>133.25</v>
      </c>
      <c r="S39" t="n">
        <v>90.51000000000001</v>
      </c>
      <c r="T39" t="n">
        <v>10260.34</v>
      </c>
      <c r="U39" t="n">
        <v>0.68</v>
      </c>
      <c r="V39" t="n">
        <v>0.78</v>
      </c>
      <c r="W39" t="n">
        <v>4.04</v>
      </c>
      <c r="X39" t="n">
        <v>0.6</v>
      </c>
      <c r="Y39" t="n">
        <v>0.5</v>
      </c>
      <c r="Z39" t="n">
        <v>10</v>
      </c>
      <c r="AA39" t="n">
        <v>485.7462898015301</v>
      </c>
      <c r="AB39" t="n">
        <v>664.6195033203342</v>
      </c>
      <c r="AC39" t="n">
        <v>601.1891507227721</v>
      </c>
      <c r="AD39" t="n">
        <v>485746.2898015301</v>
      </c>
      <c r="AE39" t="n">
        <v>664619.5033203341</v>
      </c>
      <c r="AF39" t="n">
        <v>3.377040944597725e-06</v>
      </c>
      <c r="AG39" t="n">
        <v>13</v>
      </c>
      <c r="AH39" t="n">
        <v>601189.1507227721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1.6455</v>
      </c>
      <c r="E40" t="n">
        <v>60.77</v>
      </c>
      <c r="F40" t="n">
        <v>57.78</v>
      </c>
      <c r="G40" t="n">
        <v>247.64</v>
      </c>
      <c r="H40" t="n">
        <v>2.8</v>
      </c>
      <c r="I40" t="n">
        <v>14</v>
      </c>
      <c r="J40" t="n">
        <v>247.89</v>
      </c>
      <c r="K40" t="n">
        <v>53.44</v>
      </c>
      <c r="L40" t="n">
        <v>39</v>
      </c>
      <c r="M40" t="n">
        <v>3</v>
      </c>
      <c r="N40" t="n">
        <v>60.45</v>
      </c>
      <c r="O40" t="n">
        <v>30806.92</v>
      </c>
      <c r="P40" t="n">
        <v>670.38</v>
      </c>
      <c r="Q40" t="n">
        <v>1213.91</v>
      </c>
      <c r="R40" t="n">
        <v>133.08</v>
      </c>
      <c r="S40" t="n">
        <v>90.51000000000001</v>
      </c>
      <c r="T40" t="n">
        <v>10174.71</v>
      </c>
      <c r="U40" t="n">
        <v>0.68</v>
      </c>
      <c r="V40" t="n">
        <v>0.78</v>
      </c>
      <c r="W40" t="n">
        <v>4.04</v>
      </c>
      <c r="X40" t="n">
        <v>0.59</v>
      </c>
      <c r="Y40" t="n">
        <v>0.5</v>
      </c>
      <c r="Z40" t="n">
        <v>10</v>
      </c>
      <c r="AA40" t="n">
        <v>487.6751938614241</v>
      </c>
      <c r="AB40" t="n">
        <v>667.2587149523224</v>
      </c>
      <c r="AC40" t="n">
        <v>603.5764797007604</v>
      </c>
      <c r="AD40" t="n">
        <v>487675.1938614241</v>
      </c>
      <c r="AE40" t="n">
        <v>667258.7149523224</v>
      </c>
      <c r="AF40" t="n">
        <v>3.377451452218778e-06</v>
      </c>
      <c r="AG40" t="n">
        <v>13</v>
      </c>
      <c r="AH40" t="n">
        <v>603576.4797007603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1.6452</v>
      </c>
      <c r="E41" t="n">
        <v>60.78</v>
      </c>
      <c r="F41" t="n">
        <v>57.79</v>
      </c>
      <c r="G41" t="n">
        <v>247.68</v>
      </c>
      <c r="H41" t="n">
        <v>2.85</v>
      </c>
      <c r="I41" t="n">
        <v>14</v>
      </c>
      <c r="J41" t="n">
        <v>249.68</v>
      </c>
      <c r="K41" t="n">
        <v>53.44</v>
      </c>
      <c r="L41" t="n">
        <v>40</v>
      </c>
      <c r="M41" t="n">
        <v>0</v>
      </c>
      <c r="N41" t="n">
        <v>61.24</v>
      </c>
      <c r="O41" t="n">
        <v>31027.6</v>
      </c>
      <c r="P41" t="n">
        <v>675.15</v>
      </c>
      <c r="Q41" t="n">
        <v>1213.92</v>
      </c>
      <c r="R41" t="n">
        <v>133.15</v>
      </c>
      <c r="S41" t="n">
        <v>90.51000000000001</v>
      </c>
      <c r="T41" t="n">
        <v>10211.78</v>
      </c>
      <c r="U41" t="n">
        <v>0.68</v>
      </c>
      <c r="V41" t="n">
        <v>0.78</v>
      </c>
      <c r="W41" t="n">
        <v>4.05</v>
      </c>
      <c r="X41" t="n">
        <v>0.6</v>
      </c>
      <c r="Y41" t="n">
        <v>0.5</v>
      </c>
      <c r="Z41" t="n">
        <v>10</v>
      </c>
      <c r="AA41" t="n">
        <v>490.2794821286182</v>
      </c>
      <c r="AB41" t="n">
        <v>670.8220170525871</v>
      </c>
      <c r="AC41" t="n">
        <v>606.7997052497014</v>
      </c>
      <c r="AD41" t="n">
        <v>490279.4821286182</v>
      </c>
      <c r="AE41" t="n">
        <v>670822.017052587</v>
      </c>
      <c r="AF41" t="n">
        <v>3.376835690787198e-06</v>
      </c>
      <c r="AG41" t="n">
        <v>13</v>
      </c>
      <c r="AH41" t="n">
        <v>606799.7052497014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0.9473</v>
      </c>
      <c r="E2" t="n">
        <v>105.57</v>
      </c>
      <c r="F2" t="n">
        <v>88.17</v>
      </c>
      <c r="G2" t="n">
        <v>8.25</v>
      </c>
      <c r="H2" t="n">
        <v>0.15</v>
      </c>
      <c r="I2" t="n">
        <v>641</v>
      </c>
      <c r="J2" t="n">
        <v>116.05</v>
      </c>
      <c r="K2" t="n">
        <v>43.4</v>
      </c>
      <c r="L2" t="n">
        <v>1</v>
      </c>
      <c r="M2" t="n">
        <v>639</v>
      </c>
      <c r="N2" t="n">
        <v>16.65</v>
      </c>
      <c r="O2" t="n">
        <v>14546.17</v>
      </c>
      <c r="P2" t="n">
        <v>876.45</v>
      </c>
      <c r="Q2" t="n">
        <v>1214.2</v>
      </c>
      <c r="R2" t="n">
        <v>1164.55</v>
      </c>
      <c r="S2" t="n">
        <v>90.51000000000001</v>
      </c>
      <c r="T2" t="n">
        <v>522777.15</v>
      </c>
      <c r="U2" t="n">
        <v>0.08</v>
      </c>
      <c r="V2" t="n">
        <v>0.51</v>
      </c>
      <c r="W2" t="n">
        <v>5.07</v>
      </c>
      <c r="X2" t="n">
        <v>30.96</v>
      </c>
      <c r="Y2" t="n">
        <v>0.5</v>
      </c>
      <c r="Z2" t="n">
        <v>10</v>
      </c>
      <c r="AA2" t="n">
        <v>1045.238072198039</v>
      </c>
      <c r="AB2" t="n">
        <v>1430.140843030636</v>
      </c>
      <c r="AC2" t="n">
        <v>1293.650208187071</v>
      </c>
      <c r="AD2" t="n">
        <v>1045238.072198039</v>
      </c>
      <c r="AE2" t="n">
        <v>1430140.843030636</v>
      </c>
      <c r="AF2" t="n">
        <v>1.998924020767364e-06</v>
      </c>
      <c r="AG2" t="n">
        <v>22</v>
      </c>
      <c r="AH2" t="n">
        <v>1293650.208187071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1.3079</v>
      </c>
      <c r="E3" t="n">
        <v>76.45999999999999</v>
      </c>
      <c r="F3" t="n">
        <v>68.54000000000001</v>
      </c>
      <c r="G3" t="n">
        <v>16.86</v>
      </c>
      <c r="H3" t="n">
        <v>0.3</v>
      </c>
      <c r="I3" t="n">
        <v>244</v>
      </c>
      <c r="J3" t="n">
        <v>117.34</v>
      </c>
      <c r="K3" t="n">
        <v>43.4</v>
      </c>
      <c r="L3" t="n">
        <v>2</v>
      </c>
      <c r="M3" t="n">
        <v>242</v>
      </c>
      <c r="N3" t="n">
        <v>16.94</v>
      </c>
      <c r="O3" t="n">
        <v>14705.49</v>
      </c>
      <c r="P3" t="n">
        <v>673.38</v>
      </c>
      <c r="Q3" t="n">
        <v>1213.99</v>
      </c>
      <c r="R3" t="n">
        <v>496.73</v>
      </c>
      <c r="S3" t="n">
        <v>90.51000000000001</v>
      </c>
      <c r="T3" t="n">
        <v>190850.49</v>
      </c>
      <c r="U3" t="n">
        <v>0.18</v>
      </c>
      <c r="V3" t="n">
        <v>0.65</v>
      </c>
      <c r="W3" t="n">
        <v>4.44</v>
      </c>
      <c r="X3" t="n">
        <v>11.35</v>
      </c>
      <c r="Y3" t="n">
        <v>0.5</v>
      </c>
      <c r="Z3" t="n">
        <v>10</v>
      </c>
      <c r="AA3" t="n">
        <v>608.1384099447632</v>
      </c>
      <c r="AB3" t="n">
        <v>832.0818016595645</v>
      </c>
      <c r="AC3" t="n">
        <v>752.6690823433182</v>
      </c>
      <c r="AD3" t="n">
        <v>608138.4099447632</v>
      </c>
      <c r="AE3" t="n">
        <v>832081.8016595645</v>
      </c>
      <c r="AF3" t="n">
        <v>2.759836088632572e-06</v>
      </c>
      <c r="AG3" t="n">
        <v>16</v>
      </c>
      <c r="AH3" t="n">
        <v>752669.0823433183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1.4343</v>
      </c>
      <c r="E4" t="n">
        <v>69.72</v>
      </c>
      <c r="F4" t="n">
        <v>64.05</v>
      </c>
      <c r="G4" t="n">
        <v>25.62</v>
      </c>
      <c r="H4" t="n">
        <v>0.45</v>
      </c>
      <c r="I4" t="n">
        <v>150</v>
      </c>
      <c r="J4" t="n">
        <v>118.63</v>
      </c>
      <c r="K4" t="n">
        <v>43.4</v>
      </c>
      <c r="L4" t="n">
        <v>3</v>
      </c>
      <c r="M4" t="n">
        <v>148</v>
      </c>
      <c r="N4" t="n">
        <v>17.23</v>
      </c>
      <c r="O4" t="n">
        <v>14865.24</v>
      </c>
      <c r="P4" t="n">
        <v>621.24</v>
      </c>
      <c r="Q4" t="n">
        <v>1213.95</v>
      </c>
      <c r="R4" t="n">
        <v>345.56</v>
      </c>
      <c r="S4" t="n">
        <v>90.51000000000001</v>
      </c>
      <c r="T4" t="n">
        <v>115738.48</v>
      </c>
      <c r="U4" t="n">
        <v>0.26</v>
      </c>
      <c r="V4" t="n">
        <v>0.7</v>
      </c>
      <c r="W4" t="n">
        <v>4.26</v>
      </c>
      <c r="X4" t="n">
        <v>6.86</v>
      </c>
      <c r="Y4" t="n">
        <v>0.5</v>
      </c>
      <c r="Z4" t="n">
        <v>10</v>
      </c>
      <c r="AA4" t="n">
        <v>522.7375671327859</v>
      </c>
      <c r="AB4" t="n">
        <v>715.2326009049375</v>
      </c>
      <c r="AC4" t="n">
        <v>646.9718053098296</v>
      </c>
      <c r="AD4" t="n">
        <v>522737.5671327859</v>
      </c>
      <c r="AE4" t="n">
        <v>715232.6009049375</v>
      </c>
      <c r="AF4" t="n">
        <v>3.026556236658535e-06</v>
      </c>
      <c r="AG4" t="n">
        <v>15</v>
      </c>
      <c r="AH4" t="n">
        <v>646971.8053098297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1.4974</v>
      </c>
      <c r="E5" t="n">
        <v>66.78</v>
      </c>
      <c r="F5" t="n">
        <v>62.12</v>
      </c>
      <c r="G5" t="n">
        <v>34.51</v>
      </c>
      <c r="H5" t="n">
        <v>0.59</v>
      </c>
      <c r="I5" t="n">
        <v>108</v>
      </c>
      <c r="J5" t="n">
        <v>119.93</v>
      </c>
      <c r="K5" t="n">
        <v>43.4</v>
      </c>
      <c r="L5" t="n">
        <v>4</v>
      </c>
      <c r="M5" t="n">
        <v>106</v>
      </c>
      <c r="N5" t="n">
        <v>17.53</v>
      </c>
      <c r="O5" t="n">
        <v>15025.44</v>
      </c>
      <c r="P5" t="n">
        <v>594.3200000000001</v>
      </c>
      <c r="Q5" t="n">
        <v>1214</v>
      </c>
      <c r="R5" t="n">
        <v>280.26</v>
      </c>
      <c r="S5" t="n">
        <v>90.51000000000001</v>
      </c>
      <c r="T5" t="n">
        <v>83297.22</v>
      </c>
      <c r="U5" t="n">
        <v>0.32</v>
      </c>
      <c r="V5" t="n">
        <v>0.72</v>
      </c>
      <c r="W5" t="n">
        <v>4.18</v>
      </c>
      <c r="X5" t="n">
        <v>4.92</v>
      </c>
      <c r="Y5" t="n">
        <v>0.5</v>
      </c>
      <c r="Z5" t="n">
        <v>10</v>
      </c>
      <c r="AA5" t="n">
        <v>481.394286175832</v>
      </c>
      <c r="AB5" t="n">
        <v>658.6648999628046</v>
      </c>
      <c r="AC5" t="n">
        <v>595.8028463523469</v>
      </c>
      <c r="AD5" t="n">
        <v>481394.286175832</v>
      </c>
      <c r="AE5" t="n">
        <v>658664.8999628046</v>
      </c>
      <c r="AF5" t="n">
        <v>3.15970529789618e-06</v>
      </c>
      <c r="AG5" t="n">
        <v>14</v>
      </c>
      <c r="AH5" t="n">
        <v>595802.8463523469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1.5366</v>
      </c>
      <c r="E6" t="n">
        <v>65.08</v>
      </c>
      <c r="F6" t="n">
        <v>60.99</v>
      </c>
      <c r="G6" t="n">
        <v>43.56</v>
      </c>
      <c r="H6" t="n">
        <v>0.73</v>
      </c>
      <c r="I6" t="n">
        <v>84</v>
      </c>
      <c r="J6" t="n">
        <v>121.23</v>
      </c>
      <c r="K6" t="n">
        <v>43.4</v>
      </c>
      <c r="L6" t="n">
        <v>5</v>
      </c>
      <c r="M6" t="n">
        <v>82</v>
      </c>
      <c r="N6" t="n">
        <v>17.83</v>
      </c>
      <c r="O6" t="n">
        <v>15186.08</v>
      </c>
      <c r="P6" t="n">
        <v>577.24</v>
      </c>
      <c r="Q6" t="n">
        <v>1213.92</v>
      </c>
      <c r="R6" t="n">
        <v>241.79</v>
      </c>
      <c r="S6" t="n">
        <v>90.51000000000001</v>
      </c>
      <c r="T6" t="n">
        <v>64181.89</v>
      </c>
      <c r="U6" t="n">
        <v>0.37</v>
      </c>
      <c r="V6" t="n">
        <v>0.74</v>
      </c>
      <c r="W6" t="n">
        <v>4.15</v>
      </c>
      <c r="X6" t="n">
        <v>3.79</v>
      </c>
      <c r="Y6" t="n">
        <v>0.5</v>
      </c>
      <c r="Z6" t="n">
        <v>10</v>
      </c>
      <c r="AA6" t="n">
        <v>461.1582537642262</v>
      </c>
      <c r="AB6" t="n">
        <v>630.9770676665026</v>
      </c>
      <c r="AC6" t="n">
        <v>570.7575019102873</v>
      </c>
      <c r="AD6" t="n">
        <v>461158.2537642262</v>
      </c>
      <c r="AE6" t="n">
        <v>630977.0676665027</v>
      </c>
      <c r="AF6" t="n">
        <v>3.242422305828282e-06</v>
      </c>
      <c r="AG6" t="n">
        <v>14</v>
      </c>
      <c r="AH6" t="n">
        <v>570757.5019102873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1.5612</v>
      </c>
      <c r="E7" t="n">
        <v>64.05</v>
      </c>
      <c r="F7" t="n">
        <v>60.32</v>
      </c>
      <c r="G7" t="n">
        <v>52.45</v>
      </c>
      <c r="H7" t="n">
        <v>0.86</v>
      </c>
      <c r="I7" t="n">
        <v>69</v>
      </c>
      <c r="J7" t="n">
        <v>122.54</v>
      </c>
      <c r="K7" t="n">
        <v>43.4</v>
      </c>
      <c r="L7" t="n">
        <v>6</v>
      </c>
      <c r="M7" t="n">
        <v>67</v>
      </c>
      <c r="N7" t="n">
        <v>18.14</v>
      </c>
      <c r="O7" t="n">
        <v>15347.16</v>
      </c>
      <c r="P7" t="n">
        <v>563.49</v>
      </c>
      <c r="Q7" t="n">
        <v>1213.93</v>
      </c>
      <c r="R7" t="n">
        <v>218.96</v>
      </c>
      <c r="S7" t="n">
        <v>90.51000000000001</v>
      </c>
      <c r="T7" t="n">
        <v>52843.29</v>
      </c>
      <c r="U7" t="n">
        <v>0.41</v>
      </c>
      <c r="V7" t="n">
        <v>0.74</v>
      </c>
      <c r="W7" t="n">
        <v>4.13</v>
      </c>
      <c r="X7" t="n">
        <v>3.12</v>
      </c>
      <c r="Y7" t="n">
        <v>0.5</v>
      </c>
      <c r="Z7" t="n">
        <v>10</v>
      </c>
      <c r="AA7" t="n">
        <v>447.3117191758616</v>
      </c>
      <c r="AB7" t="n">
        <v>612.0316281767091</v>
      </c>
      <c r="AC7" t="n">
        <v>553.6201885753082</v>
      </c>
      <c r="AD7" t="n">
        <v>447311.7191758616</v>
      </c>
      <c r="AE7" t="n">
        <v>612031.6281767091</v>
      </c>
      <c r="AF7" t="n">
        <v>3.294331448561183e-06</v>
      </c>
      <c r="AG7" t="n">
        <v>14</v>
      </c>
      <c r="AH7" t="n">
        <v>553620.1885753083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1.5808</v>
      </c>
      <c r="E8" t="n">
        <v>63.26</v>
      </c>
      <c r="F8" t="n">
        <v>59.79</v>
      </c>
      <c r="G8" t="n">
        <v>61.85</v>
      </c>
      <c r="H8" t="n">
        <v>1</v>
      </c>
      <c r="I8" t="n">
        <v>58</v>
      </c>
      <c r="J8" t="n">
        <v>123.85</v>
      </c>
      <c r="K8" t="n">
        <v>43.4</v>
      </c>
      <c r="L8" t="n">
        <v>7</v>
      </c>
      <c r="M8" t="n">
        <v>56</v>
      </c>
      <c r="N8" t="n">
        <v>18.45</v>
      </c>
      <c r="O8" t="n">
        <v>15508.69</v>
      </c>
      <c r="P8" t="n">
        <v>550.47</v>
      </c>
      <c r="Q8" t="n">
        <v>1213.91</v>
      </c>
      <c r="R8" t="n">
        <v>201.23</v>
      </c>
      <c r="S8" t="n">
        <v>90.51000000000001</v>
      </c>
      <c r="T8" t="n">
        <v>44033.82</v>
      </c>
      <c r="U8" t="n">
        <v>0.45</v>
      </c>
      <c r="V8" t="n">
        <v>0.75</v>
      </c>
      <c r="W8" t="n">
        <v>4.1</v>
      </c>
      <c r="X8" t="n">
        <v>2.59</v>
      </c>
      <c r="Y8" t="n">
        <v>0.5</v>
      </c>
      <c r="Z8" t="n">
        <v>10</v>
      </c>
      <c r="AA8" t="n">
        <v>435.4530770450675</v>
      </c>
      <c r="AB8" t="n">
        <v>595.8061108469889</v>
      </c>
      <c r="AC8" t="n">
        <v>538.94321184688</v>
      </c>
      <c r="AD8" t="n">
        <v>435453.0770450674</v>
      </c>
      <c r="AE8" t="n">
        <v>595806.1108469889</v>
      </c>
      <c r="AF8" t="n">
        <v>3.335689952527234e-06</v>
      </c>
      <c r="AG8" t="n">
        <v>14</v>
      </c>
      <c r="AH8" t="n">
        <v>538943.21184688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1.594</v>
      </c>
      <c r="E9" t="n">
        <v>62.74</v>
      </c>
      <c r="F9" t="n">
        <v>59.46</v>
      </c>
      <c r="G9" t="n">
        <v>71.34999999999999</v>
      </c>
      <c r="H9" t="n">
        <v>1.13</v>
      </c>
      <c r="I9" t="n">
        <v>50</v>
      </c>
      <c r="J9" t="n">
        <v>125.16</v>
      </c>
      <c r="K9" t="n">
        <v>43.4</v>
      </c>
      <c r="L9" t="n">
        <v>8</v>
      </c>
      <c r="M9" t="n">
        <v>48</v>
      </c>
      <c r="N9" t="n">
        <v>18.76</v>
      </c>
      <c r="O9" t="n">
        <v>15670.68</v>
      </c>
      <c r="P9" t="n">
        <v>539.75</v>
      </c>
      <c r="Q9" t="n">
        <v>1213.91</v>
      </c>
      <c r="R9" t="n">
        <v>190.21</v>
      </c>
      <c r="S9" t="n">
        <v>90.51000000000001</v>
      </c>
      <c r="T9" t="n">
        <v>38563.55</v>
      </c>
      <c r="U9" t="n">
        <v>0.48</v>
      </c>
      <c r="V9" t="n">
        <v>0.75</v>
      </c>
      <c r="W9" t="n">
        <v>4.09</v>
      </c>
      <c r="X9" t="n">
        <v>2.26</v>
      </c>
      <c r="Y9" t="n">
        <v>0.5</v>
      </c>
      <c r="Z9" t="n">
        <v>10</v>
      </c>
      <c r="AA9" t="n">
        <v>426.5814335426305</v>
      </c>
      <c r="AB9" t="n">
        <v>583.6675368176661</v>
      </c>
      <c r="AC9" t="n">
        <v>527.9631262863202</v>
      </c>
      <c r="AD9" t="n">
        <v>426581.4335426305</v>
      </c>
      <c r="AE9" t="n">
        <v>583667.5368176661</v>
      </c>
      <c r="AF9" t="n">
        <v>3.363543638871718e-06</v>
      </c>
      <c r="AG9" t="n">
        <v>14</v>
      </c>
      <c r="AH9" t="n">
        <v>527963.1262863202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1.6047</v>
      </c>
      <c r="E10" t="n">
        <v>62.32</v>
      </c>
      <c r="F10" t="n">
        <v>59.18</v>
      </c>
      <c r="G10" t="n">
        <v>80.7</v>
      </c>
      <c r="H10" t="n">
        <v>1.26</v>
      </c>
      <c r="I10" t="n">
        <v>44</v>
      </c>
      <c r="J10" t="n">
        <v>126.48</v>
      </c>
      <c r="K10" t="n">
        <v>43.4</v>
      </c>
      <c r="L10" t="n">
        <v>9</v>
      </c>
      <c r="M10" t="n">
        <v>42</v>
      </c>
      <c r="N10" t="n">
        <v>19.08</v>
      </c>
      <c r="O10" t="n">
        <v>15833.12</v>
      </c>
      <c r="P10" t="n">
        <v>529.05</v>
      </c>
      <c r="Q10" t="n">
        <v>1213.92</v>
      </c>
      <c r="R10" t="n">
        <v>180.87</v>
      </c>
      <c r="S10" t="n">
        <v>90.51000000000001</v>
      </c>
      <c r="T10" t="n">
        <v>33922.66</v>
      </c>
      <c r="U10" t="n">
        <v>0.5</v>
      </c>
      <c r="V10" t="n">
        <v>0.76</v>
      </c>
      <c r="W10" t="n">
        <v>4.08</v>
      </c>
      <c r="X10" t="n">
        <v>1.99</v>
      </c>
      <c r="Y10" t="n">
        <v>0.5</v>
      </c>
      <c r="Z10" t="n">
        <v>10</v>
      </c>
      <c r="AA10" t="n">
        <v>411.6795766416787</v>
      </c>
      <c r="AB10" t="n">
        <v>563.278158782256</v>
      </c>
      <c r="AC10" t="n">
        <v>509.5196818739379</v>
      </c>
      <c r="AD10" t="n">
        <v>411679.5766416787</v>
      </c>
      <c r="AE10" t="n">
        <v>563278.1587822561</v>
      </c>
      <c r="AF10" t="n">
        <v>3.386122005832777e-06</v>
      </c>
      <c r="AG10" t="n">
        <v>13</v>
      </c>
      <c r="AH10" t="n">
        <v>509519.681873938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1.6144</v>
      </c>
      <c r="E11" t="n">
        <v>61.94</v>
      </c>
      <c r="F11" t="n">
        <v>58.93</v>
      </c>
      <c r="G11" t="n">
        <v>90.66</v>
      </c>
      <c r="H11" t="n">
        <v>1.38</v>
      </c>
      <c r="I11" t="n">
        <v>39</v>
      </c>
      <c r="J11" t="n">
        <v>127.8</v>
      </c>
      <c r="K11" t="n">
        <v>43.4</v>
      </c>
      <c r="L11" t="n">
        <v>10</v>
      </c>
      <c r="M11" t="n">
        <v>37</v>
      </c>
      <c r="N11" t="n">
        <v>19.4</v>
      </c>
      <c r="O11" t="n">
        <v>15996.02</v>
      </c>
      <c r="P11" t="n">
        <v>520.85</v>
      </c>
      <c r="Q11" t="n">
        <v>1213.92</v>
      </c>
      <c r="R11" t="n">
        <v>172.18</v>
      </c>
      <c r="S11" t="n">
        <v>90.51000000000001</v>
      </c>
      <c r="T11" t="n">
        <v>29600.67</v>
      </c>
      <c r="U11" t="n">
        <v>0.53</v>
      </c>
      <c r="V11" t="n">
        <v>0.76</v>
      </c>
      <c r="W11" t="n">
        <v>4.07</v>
      </c>
      <c r="X11" t="n">
        <v>1.73</v>
      </c>
      <c r="Y11" t="n">
        <v>0.5</v>
      </c>
      <c r="Z11" t="n">
        <v>10</v>
      </c>
      <c r="AA11" t="n">
        <v>405.1667050251571</v>
      </c>
      <c r="AB11" t="n">
        <v>554.366960508914</v>
      </c>
      <c r="AC11" t="n">
        <v>501.4589558568583</v>
      </c>
      <c r="AD11" t="n">
        <v>405166.7050251571</v>
      </c>
      <c r="AE11" t="n">
        <v>554366.960508914</v>
      </c>
      <c r="AF11" t="n">
        <v>3.406590245040465e-06</v>
      </c>
      <c r="AG11" t="n">
        <v>13</v>
      </c>
      <c r="AH11" t="n">
        <v>501458.9558568583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1.6235</v>
      </c>
      <c r="E12" t="n">
        <v>61.6</v>
      </c>
      <c r="F12" t="n">
        <v>58.7</v>
      </c>
      <c r="G12" t="n">
        <v>103.59</v>
      </c>
      <c r="H12" t="n">
        <v>1.5</v>
      </c>
      <c r="I12" t="n">
        <v>34</v>
      </c>
      <c r="J12" t="n">
        <v>129.13</v>
      </c>
      <c r="K12" t="n">
        <v>43.4</v>
      </c>
      <c r="L12" t="n">
        <v>11</v>
      </c>
      <c r="M12" t="n">
        <v>32</v>
      </c>
      <c r="N12" t="n">
        <v>19.73</v>
      </c>
      <c r="O12" t="n">
        <v>16159.39</v>
      </c>
      <c r="P12" t="n">
        <v>507.02</v>
      </c>
      <c r="Q12" t="n">
        <v>1213.91</v>
      </c>
      <c r="R12" t="n">
        <v>164.56</v>
      </c>
      <c r="S12" t="n">
        <v>90.51000000000001</v>
      </c>
      <c r="T12" t="n">
        <v>25814.7</v>
      </c>
      <c r="U12" t="n">
        <v>0.55</v>
      </c>
      <c r="V12" t="n">
        <v>0.76</v>
      </c>
      <c r="W12" t="n">
        <v>4.06</v>
      </c>
      <c r="X12" t="n">
        <v>1.51</v>
      </c>
      <c r="Y12" t="n">
        <v>0.5</v>
      </c>
      <c r="Z12" t="n">
        <v>10</v>
      </c>
      <c r="AA12" t="n">
        <v>395.8386536627089</v>
      </c>
      <c r="AB12" t="n">
        <v>541.6039091102301</v>
      </c>
      <c r="AC12" t="n">
        <v>489.9139921706097</v>
      </c>
      <c r="AD12" t="n">
        <v>395838.6536627089</v>
      </c>
      <c r="AE12" t="n">
        <v>541603.9091102302</v>
      </c>
      <c r="AF12" t="n">
        <v>3.425792407596132e-06</v>
      </c>
      <c r="AG12" t="n">
        <v>13</v>
      </c>
      <c r="AH12" t="n">
        <v>489913.9921706097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1.6283</v>
      </c>
      <c r="E13" t="n">
        <v>61.41</v>
      </c>
      <c r="F13" t="n">
        <v>58.59</v>
      </c>
      <c r="G13" t="n">
        <v>113.4</v>
      </c>
      <c r="H13" t="n">
        <v>1.63</v>
      </c>
      <c r="I13" t="n">
        <v>31</v>
      </c>
      <c r="J13" t="n">
        <v>130.45</v>
      </c>
      <c r="K13" t="n">
        <v>43.4</v>
      </c>
      <c r="L13" t="n">
        <v>12</v>
      </c>
      <c r="M13" t="n">
        <v>29</v>
      </c>
      <c r="N13" t="n">
        <v>20.05</v>
      </c>
      <c r="O13" t="n">
        <v>16323.22</v>
      </c>
      <c r="P13" t="n">
        <v>499.95</v>
      </c>
      <c r="Q13" t="n">
        <v>1213.91</v>
      </c>
      <c r="R13" t="n">
        <v>160.85</v>
      </c>
      <c r="S13" t="n">
        <v>90.51000000000001</v>
      </c>
      <c r="T13" t="n">
        <v>23978.4</v>
      </c>
      <c r="U13" t="n">
        <v>0.5600000000000001</v>
      </c>
      <c r="V13" t="n">
        <v>0.77</v>
      </c>
      <c r="W13" t="n">
        <v>4.06</v>
      </c>
      <c r="X13" t="n">
        <v>1.4</v>
      </c>
      <c r="Y13" t="n">
        <v>0.5</v>
      </c>
      <c r="Z13" t="n">
        <v>10</v>
      </c>
      <c r="AA13" t="n">
        <v>391.08740015554</v>
      </c>
      <c r="AB13" t="n">
        <v>535.1030344512106</v>
      </c>
      <c r="AC13" t="n">
        <v>484.033551865012</v>
      </c>
      <c r="AD13" t="n">
        <v>391087.40015554</v>
      </c>
      <c r="AE13" t="n">
        <v>535103.0344512106</v>
      </c>
      <c r="AF13" t="n">
        <v>3.435921020812308e-06</v>
      </c>
      <c r="AG13" t="n">
        <v>13</v>
      </c>
      <c r="AH13" t="n">
        <v>484033.551865012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1.6349</v>
      </c>
      <c r="E14" t="n">
        <v>61.17</v>
      </c>
      <c r="F14" t="n">
        <v>58.41</v>
      </c>
      <c r="G14" t="n">
        <v>125.17</v>
      </c>
      <c r="H14" t="n">
        <v>1.74</v>
      </c>
      <c r="I14" t="n">
        <v>28</v>
      </c>
      <c r="J14" t="n">
        <v>131.79</v>
      </c>
      <c r="K14" t="n">
        <v>43.4</v>
      </c>
      <c r="L14" t="n">
        <v>13</v>
      </c>
      <c r="M14" t="n">
        <v>26</v>
      </c>
      <c r="N14" t="n">
        <v>20.39</v>
      </c>
      <c r="O14" t="n">
        <v>16487.53</v>
      </c>
      <c r="P14" t="n">
        <v>489.4</v>
      </c>
      <c r="Q14" t="n">
        <v>1213.92</v>
      </c>
      <c r="R14" t="n">
        <v>155.04</v>
      </c>
      <c r="S14" t="n">
        <v>90.51000000000001</v>
      </c>
      <c r="T14" t="n">
        <v>21086.2</v>
      </c>
      <c r="U14" t="n">
        <v>0.58</v>
      </c>
      <c r="V14" t="n">
        <v>0.77</v>
      </c>
      <c r="W14" t="n">
        <v>4.05</v>
      </c>
      <c r="X14" t="n">
        <v>1.22</v>
      </c>
      <c r="Y14" t="n">
        <v>0.5</v>
      </c>
      <c r="Z14" t="n">
        <v>10</v>
      </c>
      <c r="AA14" t="n">
        <v>384.1415329546559</v>
      </c>
      <c r="AB14" t="n">
        <v>525.5993925169269</v>
      </c>
      <c r="AC14" t="n">
        <v>475.4369241784911</v>
      </c>
      <c r="AD14" t="n">
        <v>384141.5329546559</v>
      </c>
      <c r="AE14" t="n">
        <v>525599.3925169269</v>
      </c>
      <c r="AF14" t="n">
        <v>3.449847863984549e-06</v>
      </c>
      <c r="AG14" t="n">
        <v>13</v>
      </c>
      <c r="AH14" t="n">
        <v>475436.9241784911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1.6382</v>
      </c>
      <c r="E15" t="n">
        <v>61.04</v>
      </c>
      <c r="F15" t="n">
        <v>58.34</v>
      </c>
      <c r="G15" t="n">
        <v>134.63</v>
      </c>
      <c r="H15" t="n">
        <v>1.86</v>
      </c>
      <c r="I15" t="n">
        <v>26</v>
      </c>
      <c r="J15" t="n">
        <v>133.12</v>
      </c>
      <c r="K15" t="n">
        <v>43.4</v>
      </c>
      <c r="L15" t="n">
        <v>14</v>
      </c>
      <c r="M15" t="n">
        <v>20</v>
      </c>
      <c r="N15" t="n">
        <v>20.72</v>
      </c>
      <c r="O15" t="n">
        <v>16652.31</v>
      </c>
      <c r="P15" t="n">
        <v>478.66</v>
      </c>
      <c r="Q15" t="n">
        <v>1213.91</v>
      </c>
      <c r="R15" t="n">
        <v>151.93</v>
      </c>
      <c r="S15" t="n">
        <v>90.51000000000001</v>
      </c>
      <c r="T15" t="n">
        <v>19541.7</v>
      </c>
      <c r="U15" t="n">
        <v>0.6</v>
      </c>
      <c r="V15" t="n">
        <v>0.77</v>
      </c>
      <c r="W15" t="n">
        <v>4.06</v>
      </c>
      <c r="X15" t="n">
        <v>1.14</v>
      </c>
      <c r="Y15" t="n">
        <v>0.5</v>
      </c>
      <c r="Z15" t="n">
        <v>10</v>
      </c>
      <c r="AA15" t="n">
        <v>377.7967586177056</v>
      </c>
      <c r="AB15" t="n">
        <v>516.918192357423</v>
      </c>
      <c r="AC15" t="n">
        <v>467.5842455780692</v>
      </c>
      <c r="AD15" t="n">
        <v>377796.7586177056</v>
      </c>
      <c r="AE15" t="n">
        <v>516918.192357423</v>
      </c>
      <c r="AF15" t="n">
        <v>3.45681128557067e-06</v>
      </c>
      <c r="AG15" t="n">
        <v>13</v>
      </c>
      <c r="AH15" t="n">
        <v>467584.2455780692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1.6398</v>
      </c>
      <c r="E16" t="n">
        <v>60.98</v>
      </c>
      <c r="F16" t="n">
        <v>58.3</v>
      </c>
      <c r="G16" t="n">
        <v>139.92</v>
      </c>
      <c r="H16" t="n">
        <v>1.97</v>
      </c>
      <c r="I16" t="n">
        <v>25</v>
      </c>
      <c r="J16" t="n">
        <v>134.46</v>
      </c>
      <c r="K16" t="n">
        <v>43.4</v>
      </c>
      <c r="L16" t="n">
        <v>15</v>
      </c>
      <c r="M16" t="n">
        <v>13</v>
      </c>
      <c r="N16" t="n">
        <v>21.06</v>
      </c>
      <c r="O16" t="n">
        <v>16817.7</v>
      </c>
      <c r="P16" t="n">
        <v>472.1</v>
      </c>
      <c r="Q16" t="n">
        <v>1213.91</v>
      </c>
      <c r="R16" t="n">
        <v>150.81</v>
      </c>
      <c r="S16" t="n">
        <v>90.51000000000001</v>
      </c>
      <c r="T16" t="n">
        <v>18988.28</v>
      </c>
      <c r="U16" t="n">
        <v>0.6</v>
      </c>
      <c r="V16" t="n">
        <v>0.77</v>
      </c>
      <c r="W16" t="n">
        <v>4.05</v>
      </c>
      <c r="X16" t="n">
        <v>1.11</v>
      </c>
      <c r="Y16" t="n">
        <v>0.5</v>
      </c>
      <c r="Z16" t="n">
        <v>10</v>
      </c>
      <c r="AA16" t="n">
        <v>374.0078272213808</v>
      </c>
      <c r="AB16" t="n">
        <v>511.7340092651153</v>
      </c>
      <c r="AC16" t="n">
        <v>462.8948336440448</v>
      </c>
      <c r="AD16" t="n">
        <v>374007.8272213808</v>
      </c>
      <c r="AE16" t="n">
        <v>511734.0092651153</v>
      </c>
      <c r="AF16" t="n">
        <v>3.460187489976062e-06</v>
      </c>
      <c r="AG16" t="n">
        <v>13</v>
      </c>
      <c r="AH16" t="n">
        <v>462894.8336440448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1.6413</v>
      </c>
      <c r="E17" t="n">
        <v>60.93</v>
      </c>
      <c r="F17" t="n">
        <v>58.27</v>
      </c>
      <c r="G17" t="n">
        <v>145.67</v>
      </c>
      <c r="H17" t="n">
        <v>2.08</v>
      </c>
      <c r="I17" t="n">
        <v>24</v>
      </c>
      <c r="J17" t="n">
        <v>135.81</v>
      </c>
      <c r="K17" t="n">
        <v>43.4</v>
      </c>
      <c r="L17" t="n">
        <v>16</v>
      </c>
      <c r="M17" t="n">
        <v>4</v>
      </c>
      <c r="N17" t="n">
        <v>21.41</v>
      </c>
      <c r="O17" t="n">
        <v>16983.46</v>
      </c>
      <c r="P17" t="n">
        <v>473.01</v>
      </c>
      <c r="Q17" t="n">
        <v>1213.94</v>
      </c>
      <c r="R17" t="n">
        <v>149.07</v>
      </c>
      <c r="S17" t="n">
        <v>90.51000000000001</v>
      </c>
      <c r="T17" t="n">
        <v>18119.44</v>
      </c>
      <c r="U17" t="n">
        <v>0.61</v>
      </c>
      <c r="V17" t="n">
        <v>0.77</v>
      </c>
      <c r="W17" t="n">
        <v>4.07</v>
      </c>
      <c r="X17" t="n">
        <v>1.07</v>
      </c>
      <c r="Y17" t="n">
        <v>0.5</v>
      </c>
      <c r="Z17" t="n">
        <v>10</v>
      </c>
      <c r="AA17" t="n">
        <v>374.2121954567898</v>
      </c>
      <c r="AB17" t="n">
        <v>512.0136349008922</v>
      </c>
      <c r="AC17" t="n">
        <v>463.1477722016003</v>
      </c>
      <c r="AD17" t="n">
        <v>374212.1954567898</v>
      </c>
      <c r="AE17" t="n">
        <v>512013.6349008922</v>
      </c>
      <c r="AF17" t="n">
        <v>3.463352681606117e-06</v>
      </c>
      <c r="AG17" t="n">
        <v>13</v>
      </c>
      <c r="AH17" t="n">
        <v>463147.7722016003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1.641</v>
      </c>
      <c r="E18" t="n">
        <v>60.94</v>
      </c>
      <c r="F18" t="n">
        <v>58.28</v>
      </c>
      <c r="G18" t="n">
        <v>145.7</v>
      </c>
      <c r="H18" t="n">
        <v>2.19</v>
      </c>
      <c r="I18" t="n">
        <v>24</v>
      </c>
      <c r="J18" t="n">
        <v>137.15</v>
      </c>
      <c r="K18" t="n">
        <v>43.4</v>
      </c>
      <c r="L18" t="n">
        <v>17</v>
      </c>
      <c r="M18" t="n">
        <v>0</v>
      </c>
      <c r="N18" t="n">
        <v>21.75</v>
      </c>
      <c r="O18" t="n">
        <v>17149.71</v>
      </c>
      <c r="P18" t="n">
        <v>475.8</v>
      </c>
      <c r="Q18" t="n">
        <v>1213.94</v>
      </c>
      <c r="R18" t="n">
        <v>149.38</v>
      </c>
      <c r="S18" t="n">
        <v>90.51000000000001</v>
      </c>
      <c r="T18" t="n">
        <v>18276.74</v>
      </c>
      <c r="U18" t="n">
        <v>0.61</v>
      </c>
      <c r="V18" t="n">
        <v>0.77</v>
      </c>
      <c r="W18" t="n">
        <v>4.08</v>
      </c>
      <c r="X18" t="n">
        <v>1.09</v>
      </c>
      <c r="Y18" t="n">
        <v>0.5</v>
      </c>
      <c r="Z18" t="n">
        <v>10</v>
      </c>
      <c r="AA18" t="n">
        <v>375.7506591606452</v>
      </c>
      <c r="AB18" t="n">
        <v>514.1186288127357</v>
      </c>
      <c r="AC18" t="n">
        <v>465.0518684488748</v>
      </c>
      <c r="AD18" t="n">
        <v>375750.6591606452</v>
      </c>
      <c r="AE18" t="n">
        <v>514118.6288127356</v>
      </c>
      <c r="AF18" t="n">
        <v>3.462719643280106e-06</v>
      </c>
      <c r="AG18" t="n">
        <v>13</v>
      </c>
      <c r="AH18" t="n">
        <v>465051.8684488748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1.0901</v>
      </c>
      <c r="E2" t="n">
        <v>91.73</v>
      </c>
      <c r="F2" t="n">
        <v>80.54000000000001</v>
      </c>
      <c r="G2" t="n">
        <v>9.859999999999999</v>
      </c>
      <c r="H2" t="n">
        <v>0.2</v>
      </c>
      <c r="I2" t="n">
        <v>490</v>
      </c>
      <c r="J2" t="n">
        <v>89.87</v>
      </c>
      <c r="K2" t="n">
        <v>37.55</v>
      </c>
      <c r="L2" t="n">
        <v>1</v>
      </c>
      <c r="M2" t="n">
        <v>488</v>
      </c>
      <c r="N2" t="n">
        <v>11.32</v>
      </c>
      <c r="O2" t="n">
        <v>11317.98</v>
      </c>
      <c r="P2" t="n">
        <v>671.72</v>
      </c>
      <c r="Q2" t="n">
        <v>1214.17</v>
      </c>
      <c r="R2" t="n">
        <v>905.51</v>
      </c>
      <c r="S2" t="n">
        <v>90.51000000000001</v>
      </c>
      <c r="T2" t="n">
        <v>394013.68</v>
      </c>
      <c r="U2" t="n">
        <v>0.1</v>
      </c>
      <c r="V2" t="n">
        <v>0.5600000000000001</v>
      </c>
      <c r="W2" t="n">
        <v>4.8</v>
      </c>
      <c r="X2" t="n">
        <v>23.33</v>
      </c>
      <c r="Y2" t="n">
        <v>0.5</v>
      </c>
      <c r="Z2" t="n">
        <v>10</v>
      </c>
      <c r="AA2" t="n">
        <v>734.2340669400774</v>
      </c>
      <c r="AB2" t="n">
        <v>1004.611442508327</v>
      </c>
      <c r="AC2" t="n">
        <v>908.7327364163464</v>
      </c>
      <c r="AD2" t="n">
        <v>734234.0669400773</v>
      </c>
      <c r="AE2" t="n">
        <v>1004611.442508327</v>
      </c>
      <c r="AF2" t="n">
        <v>2.332231427571555e-06</v>
      </c>
      <c r="AG2" t="n">
        <v>20</v>
      </c>
      <c r="AH2" t="n">
        <v>908732.7364163464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1.3899</v>
      </c>
      <c r="E3" t="n">
        <v>71.95</v>
      </c>
      <c r="F3" t="n">
        <v>66.28</v>
      </c>
      <c r="G3" t="n">
        <v>20.19</v>
      </c>
      <c r="H3" t="n">
        <v>0.39</v>
      </c>
      <c r="I3" t="n">
        <v>197</v>
      </c>
      <c r="J3" t="n">
        <v>91.09999999999999</v>
      </c>
      <c r="K3" t="n">
        <v>37.55</v>
      </c>
      <c r="L3" t="n">
        <v>2</v>
      </c>
      <c r="M3" t="n">
        <v>195</v>
      </c>
      <c r="N3" t="n">
        <v>11.54</v>
      </c>
      <c r="O3" t="n">
        <v>11468.97</v>
      </c>
      <c r="P3" t="n">
        <v>542.08</v>
      </c>
      <c r="Q3" t="n">
        <v>1213.99</v>
      </c>
      <c r="R3" t="n">
        <v>420.79</v>
      </c>
      <c r="S3" t="n">
        <v>90.51000000000001</v>
      </c>
      <c r="T3" t="n">
        <v>153117.65</v>
      </c>
      <c r="U3" t="n">
        <v>0.22</v>
      </c>
      <c r="V3" t="n">
        <v>0.68</v>
      </c>
      <c r="W3" t="n">
        <v>4.34</v>
      </c>
      <c r="X3" t="n">
        <v>9.09</v>
      </c>
      <c r="Y3" t="n">
        <v>0.5</v>
      </c>
      <c r="Z3" t="n">
        <v>10</v>
      </c>
      <c r="AA3" t="n">
        <v>481.634727015331</v>
      </c>
      <c r="AB3" t="n">
        <v>658.9938817269083</v>
      </c>
      <c r="AC3" t="n">
        <v>596.1004305586133</v>
      </c>
      <c r="AD3" t="n">
        <v>481634.727015331</v>
      </c>
      <c r="AE3" t="n">
        <v>658993.8817269083</v>
      </c>
      <c r="AF3" t="n">
        <v>2.973643208129258e-06</v>
      </c>
      <c r="AG3" t="n">
        <v>15</v>
      </c>
      <c r="AH3" t="n">
        <v>596100.4305586133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1.4925</v>
      </c>
      <c r="E4" t="n">
        <v>67</v>
      </c>
      <c r="F4" t="n">
        <v>62.76</v>
      </c>
      <c r="G4" t="n">
        <v>30.86</v>
      </c>
      <c r="H4" t="n">
        <v>0.57</v>
      </c>
      <c r="I4" t="n">
        <v>122</v>
      </c>
      <c r="J4" t="n">
        <v>92.31999999999999</v>
      </c>
      <c r="K4" t="n">
        <v>37.55</v>
      </c>
      <c r="L4" t="n">
        <v>3</v>
      </c>
      <c r="M4" t="n">
        <v>120</v>
      </c>
      <c r="N4" t="n">
        <v>11.77</v>
      </c>
      <c r="O4" t="n">
        <v>11620.34</v>
      </c>
      <c r="P4" t="n">
        <v>502.9</v>
      </c>
      <c r="Q4" t="n">
        <v>1213.91</v>
      </c>
      <c r="R4" t="n">
        <v>301.33</v>
      </c>
      <c r="S4" t="n">
        <v>90.51000000000001</v>
      </c>
      <c r="T4" t="n">
        <v>93761.2</v>
      </c>
      <c r="U4" t="n">
        <v>0.3</v>
      </c>
      <c r="V4" t="n">
        <v>0.71</v>
      </c>
      <c r="W4" t="n">
        <v>4.22</v>
      </c>
      <c r="X4" t="n">
        <v>5.56</v>
      </c>
      <c r="Y4" t="n">
        <v>0.5</v>
      </c>
      <c r="Z4" t="n">
        <v>10</v>
      </c>
      <c r="AA4" t="n">
        <v>423.9623145246379</v>
      </c>
      <c r="AB4" t="n">
        <v>580.0839426298726</v>
      </c>
      <c r="AC4" t="n">
        <v>524.7215452982036</v>
      </c>
      <c r="AD4" t="n">
        <v>423962.3145246379</v>
      </c>
      <c r="AE4" t="n">
        <v>580083.9426298726</v>
      </c>
      <c r="AF4" t="n">
        <v>3.193152376525591e-06</v>
      </c>
      <c r="AG4" t="n">
        <v>14</v>
      </c>
      <c r="AH4" t="n">
        <v>524721.5452982036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1.5428</v>
      </c>
      <c r="E5" t="n">
        <v>64.81999999999999</v>
      </c>
      <c r="F5" t="n">
        <v>61.21</v>
      </c>
      <c r="G5" t="n">
        <v>41.74</v>
      </c>
      <c r="H5" t="n">
        <v>0.75</v>
      </c>
      <c r="I5" t="n">
        <v>88</v>
      </c>
      <c r="J5" t="n">
        <v>93.55</v>
      </c>
      <c r="K5" t="n">
        <v>37.55</v>
      </c>
      <c r="L5" t="n">
        <v>4</v>
      </c>
      <c r="M5" t="n">
        <v>86</v>
      </c>
      <c r="N5" t="n">
        <v>12</v>
      </c>
      <c r="O5" t="n">
        <v>11772.07</v>
      </c>
      <c r="P5" t="n">
        <v>480.3</v>
      </c>
      <c r="Q5" t="n">
        <v>1213.93</v>
      </c>
      <c r="R5" t="n">
        <v>249.56</v>
      </c>
      <c r="S5" t="n">
        <v>90.51000000000001</v>
      </c>
      <c r="T5" t="n">
        <v>68046.97</v>
      </c>
      <c r="U5" t="n">
        <v>0.36</v>
      </c>
      <c r="V5" t="n">
        <v>0.73</v>
      </c>
      <c r="W5" t="n">
        <v>4.15</v>
      </c>
      <c r="X5" t="n">
        <v>4.02</v>
      </c>
      <c r="Y5" t="n">
        <v>0.5</v>
      </c>
      <c r="Z5" t="n">
        <v>10</v>
      </c>
      <c r="AA5" t="n">
        <v>399.6138123074746</v>
      </c>
      <c r="AB5" t="n">
        <v>546.7692477162436</v>
      </c>
      <c r="AC5" t="n">
        <v>494.5863581096635</v>
      </c>
      <c r="AD5" t="n">
        <v>399613.8123074746</v>
      </c>
      <c r="AE5" t="n">
        <v>546769.2477162436</v>
      </c>
      <c r="AF5" t="n">
        <v>3.300767495144845e-06</v>
      </c>
      <c r="AG5" t="n">
        <v>14</v>
      </c>
      <c r="AH5" t="n">
        <v>494586.3581096635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1.5746</v>
      </c>
      <c r="E6" t="n">
        <v>63.51</v>
      </c>
      <c r="F6" t="n">
        <v>60.28</v>
      </c>
      <c r="G6" t="n">
        <v>53.19</v>
      </c>
      <c r="H6" t="n">
        <v>0.93</v>
      </c>
      <c r="I6" t="n">
        <v>68</v>
      </c>
      <c r="J6" t="n">
        <v>94.79000000000001</v>
      </c>
      <c r="K6" t="n">
        <v>37.55</v>
      </c>
      <c r="L6" t="n">
        <v>5</v>
      </c>
      <c r="M6" t="n">
        <v>66</v>
      </c>
      <c r="N6" t="n">
        <v>12.23</v>
      </c>
      <c r="O6" t="n">
        <v>11924.18</v>
      </c>
      <c r="P6" t="n">
        <v>461.7</v>
      </c>
      <c r="Q6" t="n">
        <v>1213.92</v>
      </c>
      <c r="R6" t="n">
        <v>217.59</v>
      </c>
      <c r="S6" t="n">
        <v>90.51000000000001</v>
      </c>
      <c r="T6" t="n">
        <v>52163.07</v>
      </c>
      <c r="U6" t="n">
        <v>0.42</v>
      </c>
      <c r="V6" t="n">
        <v>0.74</v>
      </c>
      <c r="W6" t="n">
        <v>4.13</v>
      </c>
      <c r="X6" t="n">
        <v>3.09</v>
      </c>
      <c r="Y6" t="n">
        <v>0.5</v>
      </c>
      <c r="Z6" t="n">
        <v>10</v>
      </c>
      <c r="AA6" t="n">
        <v>382.6657073455144</v>
      </c>
      <c r="AB6" t="n">
        <v>523.5801028096688</v>
      </c>
      <c r="AC6" t="n">
        <v>473.6103526468028</v>
      </c>
      <c r="AD6" t="n">
        <v>382665.7073455144</v>
      </c>
      <c r="AE6" t="n">
        <v>523580.1028096688</v>
      </c>
      <c r="AF6" t="n">
        <v>3.368802500554234e-06</v>
      </c>
      <c r="AG6" t="n">
        <v>14</v>
      </c>
      <c r="AH6" t="n">
        <v>473610.3526468028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1.5963</v>
      </c>
      <c r="E7" t="n">
        <v>62.65</v>
      </c>
      <c r="F7" t="n">
        <v>59.67</v>
      </c>
      <c r="G7" t="n">
        <v>65.09</v>
      </c>
      <c r="H7" t="n">
        <v>1.1</v>
      </c>
      <c r="I7" t="n">
        <v>55</v>
      </c>
      <c r="J7" t="n">
        <v>96.02</v>
      </c>
      <c r="K7" t="n">
        <v>37.55</v>
      </c>
      <c r="L7" t="n">
        <v>6</v>
      </c>
      <c r="M7" t="n">
        <v>53</v>
      </c>
      <c r="N7" t="n">
        <v>12.47</v>
      </c>
      <c r="O7" t="n">
        <v>12076.67</v>
      </c>
      <c r="P7" t="n">
        <v>445.61</v>
      </c>
      <c r="Q7" t="n">
        <v>1213.91</v>
      </c>
      <c r="R7" t="n">
        <v>197.18</v>
      </c>
      <c r="S7" t="n">
        <v>90.51000000000001</v>
      </c>
      <c r="T7" t="n">
        <v>42019.87</v>
      </c>
      <c r="U7" t="n">
        <v>0.46</v>
      </c>
      <c r="V7" t="n">
        <v>0.75</v>
      </c>
      <c r="W7" t="n">
        <v>4.1</v>
      </c>
      <c r="X7" t="n">
        <v>2.47</v>
      </c>
      <c r="Y7" t="n">
        <v>0.5</v>
      </c>
      <c r="Z7" t="n">
        <v>10</v>
      </c>
      <c r="AA7" t="n">
        <v>369.6480525503533</v>
      </c>
      <c r="AB7" t="n">
        <v>505.7687732205317</v>
      </c>
      <c r="AC7" t="n">
        <v>457.4989113552949</v>
      </c>
      <c r="AD7" t="n">
        <v>369648.0525503533</v>
      </c>
      <c r="AE7" t="n">
        <v>505768.7732205317</v>
      </c>
      <c r="AF7" t="n">
        <v>3.415228903616617e-06</v>
      </c>
      <c r="AG7" t="n">
        <v>14</v>
      </c>
      <c r="AH7" t="n">
        <v>457498.9113552949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1.6131</v>
      </c>
      <c r="E8" t="n">
        <v>61.99</v>
      </c>
      <c r="F8" t="n">
        <v>59.2</v>
      </c>
      <c r="G8" t="n">
        <v>78.94</v>
      </c>
      <c r="H8" t="n">
        <v>1.27</v>
      </c>
      <c r="I8" t="n">
        <v>45</v>
      </c>
      <c r="J8" t="n">
        <v>97.26000000000001</v>
      </c>
      <c r="K8" t="n">
        <v>37.55</v>
      </c>
      <c r="L8" t="n">
        <v>7</v>
      </c>
      <c r="M8" t="n">
        <v>43</v>
      </c>
      <c r="N8" t="n">
        <v>12.71</v>
      </c>
      <c r="O8" t="n">
        <v>12229.54</v>
      </c>
      <c r="P8" t="n">
        <v>429.8</v>
      </c>
      <c r="Q8" t="n">
        <v>1213.91</v>
      </c>
      <c r="R8" t="n">
        <v>181.71</v>
      </c>
      <c r="S8" t="n">
        <v>90.51000000000001</v>
      </c>
      <c r="T8" t="n">
        <v>34336.94</v>
      </c>
      <c r="U8" t="n">
        <v>0.5</v>
      </c>
      <c r="V8" t="n">
        <v>0.76</v>
      </c>
      <c r="W8" t="n">
        <v>4.08</v>
      </c>
      <c r="X8" t="n">
        <v>2.01</v>
      </c>
      <c r="Y8" t="n">
        <v>0.5</v>
      </c>
      <c r="Z8" t="n">
        <v>10</v>
      </c>
      <c r="AA8" t="n">
        <v>351.3438200049933</v>
      </c>
      <c r="AB8" t="n">
        <v>480.7241147262225</v>
      </c>
      <c r="AC8" t="n">
        <v>434.8444799172836</v>
      </c>
      <c r="AD8" t="n">
        <v>351343.8200049933</v>
      </c>
      <c r="AE8" t="n">
        <v>480724.1147262225</v>
      </c>
      <c r="AF8" t="n">
        <v>3.451171925342332e-06</v>
      </c>
      <c r="AG8" t="n">
        <v>13</v>
      </c>
      <c r="AH8" t="n">
        <v>434844.4799172836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1.6229</v>
      </c>
      <c r="E9" t="n">
        <v>61.62</v>
      </c>
      <c r="F9" t="n">
        <v>58.94</v>
      </c>
      <c r="G9" t="n">
        <v>90.68000000000001</v>
      </c>
      <c r="H9" t="n">
        <v>1.43</v>
      </c>
      <c r="I9" t="n">
        <v>39</v>
      </c>
      <c r="J9" t="n">
        <v>98.5</v>
      </c>
      <c r="K9" t="n">
        <v>37.55</v>
      </c>
      <c r="L9" t="n">
        <v>8</v>
      </c>
      <c r="M9" t="n">
        <v>37</v>
      </c>
      <c r="N9" t="n">
        <v>12.95</v>
      </c>
      <c r="O9" t="n">
        <v>12382.79</v>
      </c>
      <c r="P9" t="n">
        <v>417.47</v>
      </c>
      <c r="Q9" t="n">
        <v>1213.91</v>
      </c>
      <c r="R9" t="n">
        <v>172.65</v>
      </c>
      <c r="S9" t="n">
        <v>90.51000000000001</v>
      </c>
      <c r="T9" t="n">
        <v>29834.85</v>
      </c>
      <c r="U9" t="n">
        <v>0.52</v>
      </c>
      <c r="V9" t="n">
        <v>0.76</v>
      </c>
      <c r="W9" t="n">
        <v>4.08</v>
      </c>
      <c r="X9" t="n">
        <v>1.75</v>
      </c>
      <c r="Y9" t="n">
        <v>0.5</v>
      </c>
      <c r="Z9" t="n">
        <v>10</v>
      </c>
      <c r="AA9" t="n">
        <v>343.0016398735789</v>
      </c>
      <c r="AB9" t="n">
        <v>469.3099758394083</v>
      </c>
      <c r="AC9" t="n">
        <v>424.5196904259824</v>
      </c>
      <c r="AD9" t="n">
        <v>343001.6398735789</v>
      </c>
      <c r="AE9" t="n">
        <v>469309.9758394083</v>
      </c>
      <c r="AF9" t="n">
        <v>3.472138688015666e-06</v>
      </c>
      <c r="AG9" t="n">
        <v>13</v>
      </c>
      <c r="AH9" t="n">
        <v>424519.6904259825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1.631</v>
      </c>
      <c r="E10" t="n">
        <v>61.31</v>
      </c>
      <c r="F10" t="n">
        <v>58.73</v>
      </c>
      <c r="G10" t="n">
        <v>103.64</v>
      </c>
      <c r="H10" t="n">
        <v>1.59</v>
      </c>
      <c r="I10" t="n">
        <v>34</v>
      </c>
      <c r="J10" t="n">
        <v>99.75</v>
      </c>
      <c r="K10" t="n">
        <v>37.55</v>
      </c>
      <c r="L10" t="n">
        <v>9</v>
      </c>
      <c r="M10" t="n">
        <v>22</v>
      </c>
      <c r="N10" t="n">
        <v>13.2</v>
      </c>
      <c r="O10" t="n">
        <v>12536.43</v>
      </c>
      <c r="P10" t="n">
        <v>403.3</v>
      </c>
      <c r="Q10" t="n">
        <v>1213.92</v>
      </c>
      <c r="R10" t="n">
        <v>164.97</v>
      </c>
      <c r="S10" t="n">
        <v>90.51000000000001</v>
      </c>
      <c r="T10" t="n">
        <v>26021.63</v>
      </c>
      <c r="U10" t="n">
        <v>0.55</v>
      </c>
      <c r="V10" t="n">
        <v>0.76</v>
      </c>
      <c r="W10" t="n">
        <v>4.08</v>
      </c>
      <c r="X10" t="n">
        <v>1.54</v>
      </c>
      <c r="Y10" t="n">
        <v>0.5</v>
      </c>
      <c r="Z10" t="n">
        <v>10</v>
      </c>
      <c r="AA10" t="n">
        <v>334.0606754728362</v>
      </c>
      <c r="AB10" t="n">
        <v>457.0765538988015</v>
      </c>
      <c r="AC10" t="n">
        <v>413.4538091056717</v>
      </c>
      <c r="AD10" t="n">
        <v>334060.6754728362</v>
      </c>
      <c r="AE10" t="n">
        <v>457076.5538988016</v>
      </c>
      <c r="AF10" t="n">
        <v>3.48946835920485e-06</v>
      </c>
      <c r="AG10" t="n">
        <v>13</v>
      </c>
      <c r="AH10" t="n">
        <v>413453.8091056717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1.6348</v>
      </c>
      <c r="E11" t="n">
        <v>61.17</v>
      </c>
      <c r="F11" t="n">
        <v>58.63</v>
      </c>
      <c r="G11" t="n">
        <v>109.92</v>
      </c>
      <c r="H11" t="n">
        <v>1.74</v>
      </c>
      <c r="I11" t="n">
        <v>32</v>
      </c>
      <c r="J11" t="n">
        <v>101</v>
      </c>
      <c r="K11" t="n">
        <v>37.55</v>
      </c>
      <c r="L11" t="n">
        <v>10</v>
      </c>
      <c r="M11" t="n">
        <v>7</v>
      </c>
      <c r="N11" t="n">
        <v>13.45</v>
      </c>
      <c r="O11" t="n">
        <v>12690.46</v>
      </c>
      <c r="P11" t="n">
        <v>402.85</v>
      </c>
      <c r="Q11" t="n">
        <v>1213.92</v>
      </c>
      <c r="R11" t="n">
        <v>161</v>
      </c>
      <c r="S11" t="n">
        <v>90.51000000000001</v>
      </c>
      <c r="T11" t="n">
        <v>24047.22</v>
      </c>
      <c r="U11" t="n">
        <v>0.5600000000000001</v>
      </c>
      <c r="V11" t="n">
        <v>0.77</v>
      </c>
      <c r="W11" t="n">
        <v>4.09</v>
      </c>
      <c r="X11" t="n">
        <v>1.43</v>
      </c>
      <c r="Y11" t="n">
        <v>0.5</v>
      </c>
      <c r="Z11" t="n">
        <v>10</v>
      </c>
      <c r="AA11" t="n">
        <v>333.1968502392883</v>
      </c>
      <c r="AB11" t="n">
        <v>455.8946301049816</v>
      </c>
      <c r="AC11" t="n">
        <v>412.3846864598934</v>
      </c>
      <c r="AD11" t="n">
        <v>333196.8502392883</v>
      </c>
      <c r="AE11" t="n">
        <v>455894.6301049816</v>
      </c>
      <c r="AF11" t="n">
        <v>3.497598328404714e-06</v>
      </c>
      <c r="AG11" t="n">
        <v>13</v>
      </c>
      <c r="AH11" t="n">
        <v>412384.6864598934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1.6342</v>
      </c>
      <c r="E12" t="n">
        <v>61.19</v>
      </c>
      <c r="F12" t="n">
        <v>58.65</v>
      </c>
      <c r="G12" t="n">
        <v>109.97</v>
      </c>
      <c r="H12" t="n">
        <v>1.89</v>
      </c>
      <c r="I12" t="n">
        <v>32</v>
      </c>
      <c r="J12" t="n">
        <v>102.25</v>
      </c>
      <c r="K12" t="n">
        <v>37.55</v>
      </c>
      <c r="L12" t="n">
        <v>11</v>
      </c>
      <c r="M12" t="n">
        <v>1</v>
      </c>
      <c r="N12" t="n">
        <v>13.7</v>
      </c>
      <c r="O12" t="n">
        <v>12844.88</v>
      </c>
      <c r="P12" t="n">
        <v>405.48</v>
      </c>
      <c r="Q12" t="n">
        <v>1213.95</v>
      </c>
      <c r="R12" t="n">
        <v>161.45</v>
      </c>
      <c r="S12" t="n">
        <v>90.51000000000001</v>
      </c>
      <c r="T12" t="n">
        <v>24269.63</v>
      </c>
      <c r="U12" t="n">
        <v>0.5600000000000001</v>
      </c>
      <c r="V12" t="n">
        <v>0.77</v>
      </c>
      <c r="W12" t="n">
        <v>4.1</v>
      </c>
      <c r="X12" t="n">
        <v>1.45</v>
      </c>
      <c r="Y12" t="n">
        <v>0.5</v>
      </c>
      <c r="Z12" t="n">
        <v>10</v>
      </c>
      <c r="AA12" t="n">
        <v>334.6986018063197</v>
      </c>
      <c r="AB12" t="n">
        <v>457.9493928515973</v>
      </c>
      <c r="AC12" t="n">
        <v>414.2433455338497</v>
      </c>
      <c r="AD12" t="n">
        <v>334698.6018063197</v>
      </c>
      <c r="AE12" t="n">
        <v>457949.3928515973</v>
      </c>
      <c r="AF12" t="n">
        <v>3.496314649057367e-06</v>
      </c>
      <c r="AG12" t="n">
        <v>13</v>
      </c>
      <c r="AH12" t="n">
        <v>414243.3455338497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1.6342</v>
      </c>
      <c r="E13" t="n">
        <v>61.19</v>
      </c>
      <c r="F13" t="n">
        <v>58.65</v>
      </c>
      <c r="G13" t="n">
        <v>109.97</v>
      </c>
      <c r="H13" t="n">
        <v>2.04</v>
      </c>
      <c r="I13" t="n">
        <v>32</v>
      </c>
      <c r="J13" t="n">
        <v>103.51</v>
      </c>
      <c r="K13" t="n">
        <v>37.55</v>
      </c>
      <c r="L13" t="n">
        <v>12</v>
      </c>
      <c r="M13" t="n">
        <v>0</v>
      </c>
      <c r="N13" t="n">
        <v>13.95</v>
      </c>
      <c r="O13" t="n">
        <v>12999.7</v>
      </c>
      <c r="P13" t="n">
        <v>409.95</v>
      </c>
      <c r="Q13" t="n">
        <v>1213.93</v>
      </c>
      <c r="R13" t="n">
        <v>161.4</v>
      </c>
      <c r="S13" t="n">
        <v>90.51000000000001</v>
      </c>
      <c r="T13" t="n">
        <v>24247.76</v>
      </c>
      <c r="U13" t="n">
        <v>0.5600000000000001</v>
      </c>
      <c r="V13" t="n">
        <v>0.76</v>
      </c>
      <c r="W13" t="n">
        <v>4.1</v>
      </c>
      <c r="X13" t="n">
        <v>1.46</v>
      </c>
      <c r="Y13" t="n">
        <v>0.5</v>
      </c>
      <c r="Z13" t="n">
        <v>10</v>
      </c>
      <c r="AA13" t="n">
        <v>337.0802495649104</v>
      </c>
      <c r="AB13" t="n">
        <v>461.2080683857845</v>
      </c>
      <c r="AC13" t="n">
        <v>417.191017648634</v>
      </c>
      <c r="AD13" t="n">
        <v>337080.2495649104</v>
      </c>
      <c r="AE13" t="n">
        <v>461208.0683857845</v>
      </c>
      <c r="AF13" t="n">
        <v>3.496314649057367e-06</v>
      </c>
      <c r="AG13" t="n">
        <v>13</v>
      </c>
      <c r="AH13" t="n">
        <v>417191.017648634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0.5809</v>
      </c>
      <c r="E2" t="n">
        <v>172.15</v>
      </c>
      <c r="F2" t="n">
        <v>121.06</v>
      </c>
      <c r="G2" t="n">
        <v>5.82</v>
      </c>
      <c r="H2" t="n">
        <v>0.09</v>
      </c>
      <c r="I2" t="n">
        <v>1249</v>
      </c>
      <c r="J2" t="n">
        <v>194.77</v>
      </c>
      <c r="K2" t="n">
        <v>54.38</v>
      </c>
      <c r="L2" t="n">
        <v>1</v>
      </c>
      <c r="M2" t="n">
        <v>1247</v>
      </c>
      <c r="N2" t="n">
        <v>39.4</v>
      </c>
      <c r="O2" t="n">
        <v>24256.19</v>
      </c>
      <c r="P2" t="n">
        <v>1690.9</v>
      </c>
      <c r="Q2" t="n">
        <v>1214.46</v>
      </c>
      <c r="R2" t="n">
        <v>2286.53</v>
      </c>
      <c r="S2" t="n">
        <v>90.51000000000001</v>
      </c>
      <c r="T2" t="n">
        <v>1080728.42</v>
      </c>
      <c r="U2" t="n">
        <v>0.04</v>
      </c>
      <c r="V2" t="n">
        <v>0.37</v>
      </c>
      <c r="W2" t="n">
        <v>6.1</v>
      </c>
      <c r="X2" t="n">
        <v>63.84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1.0822</v>
      </c>
      <c r="E3" t="n">
        <v>92.41</v>
      </c>
      <c r="F3" t="n">
        <v>75.11</v>
      </c>
      <c r="G3" t="n">
        <v>11.86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1044.19</v>
      </c>
      <c r="Q3" t="n">
        <v>1214.12</v>
      </c>
      <c r="R3" t="n">
        <v>720.21</v>
      </c>
      <c r="S3" t="n">
        <v>90.51000000000001</v>
      </c>
      <c r="T3" t="n">
        <v>301910.79</v>
      </c>
      <c r="U3" t="n">
        <v>0.13</v>
      </c>
      <c r="V3" t="n">
        <v>0.6</v>
      </c>
      <c r="W3" t="n">
        <v>4.65</v>
      </c>
      <c r="X3" t="n">
        <v>17.91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1.2651</v>
      </c>
      <c r="E4" t="n">
        <v>79.05</v>
      </c>
      <c r="F4" t="n">
        <v>67.7</v>
      </c>
      <c r="G4" t="n">
        <v>17.89</v>
      </c>
      <c r="H4" t="n">
        <v>0.27</v>
      </c>
      <c r="I4" t="n">
        <v>227</v>
      </c>
      <c r="J4" t="n">
        <v>197.88</v>
      </c>
      <c r="K4" t="n">
        <v>54.38</v>
      </c>
      <c r="L4" t="n">
        <v>3</v>
      </c>
      <c r="M4" t="n">
        <v>225</v>
      </c>
      <c r="N4" t="n">
        <v>40.5</v>
      </c>
      <c r="O4" t="n">
        <v>24639</v>
      </c>
      <c r="P4" t="n">
        <v>937.13</v>
      </c>
      <c r="Q4" t="n">
        <v>1214.05</v>
      </c>
      <c r="R4" t="n">
        <v>469.92</v>
      </c>
      <c r="S4" t="n">
        <v>90.51000000000001</v>
      </c>
      <c r="T4" t="n">
        <v>177532.04</v>
      </c>
      <c r="U4" t="n">
        <v>0.19</v>
      </c>
      <c r="V4" t="n">
        <v>0.66</v>
      </c>
      <c r="W4" t="n">
        <v>4.37</v>
      </c>
      <c r="X4" t="n">
        <v>10.5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1.3614</v>
      </c>
      <c r="E5" t="n">
        <v>73.45999999999999</v>
      </c>
      <c r="F5" t="n">
        <v>64.64</v>
      </c>
      <c r="G5" t="n">
        <v>23.94</v>
      </c>
      <c r="H5" t="n">
        <v>0.36</v>
      </c>
      <c r="I5" t="n">
        <v>162</v>
      </c>
      <c r="J5" t="n">
        <v>199.44</v>
      </c>
      <c r="K5" t="n">
        <v>54.38</v>
      </c>
      <c r="L5" t="n">
        <v>4</v>
      </c>
      <c r="M5" t="n">
        <v>160</v>
      </c>
      <c r="N5" t="n">
        <v>41.06</v>
      </c>
      <c r="O5" t="n">
        <v>24831.54</v>
      </c>
      <c r="P5" t="n">
        <v>891.37</v>
      </c>
      <c r="Q5" t="n">
        <v>1213.94</v>
      </c>
      <c r="R5" t="n">
        <v>365.81</v>
      </c>
      <c r="S5" t="n">
        <v>90.51000000000001</v>
      </c>
      <c r="T5" t="n">
        <v>125799.14</v>
      </c>
      <c r="U5" t="n">
        <v>0.25</v>
      </c>
      <c r="V5" t="n">
        <v>0.6899999999999999</v>
      </c>
      <c r="W5" t="n">
        <v>4.27</v>
      </c>
      <c r="X5" t="n">
        <v>7.44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1.4204</v>
      </c>
      <c r="E6" t="n">
        <v>70.40000000000001</v>
      </c>
      <c r="F6" t="n">
        <v>62.98</v>
      </c>
      <c r="G6" t="n">
        <v>29.99</v>
      </c>
      <c r="H6" t="n">
        <v>0.44</v>
      </c>
      <c r="I6" t="n">
        <v>126</v>
      </c>
      <c r="J6" t="n">
        <v>201.01</v>
      </c>
      <c r="K6" t="n">
        <v>54.38</v>
      </c>
      <c r="L6" t="n">
        <v>5</v>
      </c>
      <c r="M6" t="n">
        <v>124</v>
      </c>
      <c r="N6" t="n">
        <v>41.63</v>
      </c>
      <c r="O6" t="n">
        <v>25024.84</v>
      </c>
      <c r="P6" t="n">
        <v>865.14</v>
      </c>
      <c r="Q6" t="n">
        <v>1213.93</v>
      </c>
      <c r="R6" t="n">
        <v>309.22</v>
      </c>
      <c r="S6" t="n">
        <v>90.51000000000001</v>
      </c>
      <c r="T6" t="n">
        <v>97688.13</v>
      </c>
      <c r="U6" t="n">
        <v>0.29</v>
      </c>
      <c r="V6" t="n">
        <v>0.71</v>
      </c>
      <c r="W6" t="n">
        <v>4.23</v>
      </c>
      <c r="X6" t="n">
        <v>5.79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1.462</v>
      </c>
      <c r="E7" t="n">
        <v>68.40000000000001</v>
      </c>
      <c r="F7" t="n">
        <v>61.88</v>
      </c>
      <c r="G7" t="n">
        <v>36.05</v>
      </c>
      <c r="H7" t="n">
        <v>0.53</v>
      </c>
      <c r="I7" t="n">
        <v>103</v>
      </c>
      <c r="J7" t="n">
        <v>202.58</v>
      </c>
      <c r="K7" t="n">
        <v>54.38</v>
      </c>
      <c r="L7" t="n">
        <v>6</v>
      </c>
      <c r="M7" t="n">
        <v>101</v>
      </c>
      <c r="N7" t="n">
        <v>42.2</v>
      </c>
      <c r="O7" t="n">
        <v>25218.93</v>
      </c>
      <c r="P7" t="n">
        <v>847.03</v>
      </c>
      <c r="Q7" t="n">
        <v>1213.93</v>
      </c>
      <c r="R7" t="n">
        <v>272.18</v>
      </c>
      <c r="S7" t="n">
        <v>90.51000000000001</v>
      </c>
      <c r="T7" t="n">
        <v>79281.69</v>
      </c>
      <c r="U7" t="n">
        <v>0.33</v>
      </c>
      <c r="V7" t="n">
        <v>0.73</v>
      </c>
      <c r="W7" t="n">
        <v>4.18</v>
      </c>
      <c r="X7" t="n">
        <v>4.68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1.4905</v>
      </c>
      <c r="E8" t="n">
        <v>67.09</v>
      </c>
      <c r="F8" t="n">
        <v>61.19</v>
      </c>
      <c r="G8" t="n">
        <v>42.2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834.86</v>
      </c>
      <c r="Q8" t="n">
        <v>1213.92</v>
      </c>
      <c r="R8" t="n">
        <v>248.4</v>
      </c>
      <c r="S8" t="n">
        <v>90.51000000000001</v>
      </c>
      <c r="T8" t="n">
        <v>67469.39999999999</v>
      </c>
      <c r="U8" t="n">
        <v>0.36</v>
      </c>
      <c r="V8" t="n">
        <v>0.73</v>
      </c>
      <c r="W8" t="n">
        <v>4.17</v>
      </c>
      <c r="X8" t="n">
        <v>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1.5152</v>
      </c>
      <c r="E9" t="n">
        <v>66</v>
      </c>
      <c r="F9" t="n">
        <v>60.57</v>
      </c>
      <c r="G9" t="n">
        <v>48.45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822.7</v>
      </c>
      <c r="Q9" t="n">
        <v>1213.91</v>
      </c>
      <c r="R9" t="n">
        <v>227.44</v>
      </c>
      <c r="S9" t="n">
        <v>90.51000000000001</v>
      </c>
      <c r="T9" t="n">
        <v>57053.39</v>
      </c>
      <c r="U9" t="n">
        <v>0.4</v>
      </c>
      <c r="V9" t="n">
        <v>0.74</v>
      </c>
      <c r="W9" t="n">
        <v>4.14</v>
      </c>
      <c r="X9" t="n">
        <v>3.37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1.5332</v>
      </c>
      <c r="E10" t="n">
        <v>65.22</v>
      </c>
      <c r="F10" t="n">
        <v>60.14</v>
      </c>
      <c r="G10" t="n">
        <v>54.67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813.8200000000001</v>
      </c>
      <c r="Q10" t="n">
        <v>1213.95</v>
      </c>
      <c r="R10" t="n">
        <v>213.35</v>
      </c>
      <c r="S10" t="n">
        <v>90.51000000000001</v>
      </c>
      <c r="T10" t="n">
        <v>50050.9</v>
      </c>
      <c r="U10" t="n">
        <v>0.42</v>
      </c>
      <c r="V10" t="n">
        <v>0.75</v>
      </c>
      <c r="W10" t="n">
        <v>4.11</v>
      </c>
      <c r="X10" t="n">
        <v>2.94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1.5463</v>
      </c>
      <c r="E11" t="n">
        <v>64.67</v>
      </c>
      <c r="F11" t="n">
        <v>59.86</v>
      </c>
      <c r="G11" t="n">
        <v>60.87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806.73</v>
      </c>
      <c r="Q11" t="n">
        <v>1213.93</v>
      </c>
      <c r="R11" t="n">
        <v>203.41</v>
      </c>
      <c r="S11" t="n">
        <v>90.51000000000001</v>
      </c>
      <c r="T11" t="n">
        <v>45117.93</v>
      </c>
      <c r="U11" t="n">
        <v>0.44</v>
      </c>
      <c r="V11" t="n">
        <v>0.75</v>
      </c>
      <c r="W11" t="n">
        <v>4.11</v>
      </c>
      <c r="X11" t="n">
        <v>2.67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1.5567</v>
      </c>
      <c r="E12" t="n">
        <v>64.23999999999999</v>
      </c>
      <c r="F12" t="n">
        <v>59.62</v>
      </c>
      <c r="G12" t="n">
        <v>66.25</v>
      </c>
      <c r="H12" t="n">
        <v>0.93</v>
      </c>
      <c r="I12" t="n">
        <v>54</v>
      </c>
      <c r="J12" t="n">
        <v>210.55</v>
      </c>
      <c r="K12" t="n">
        <v>54.38</v>
      </c>
      <c r="L12" t="n">
        <v>11</v>
      </c>
      <c r="M12" t="n">
        <v>52</v>
      </c>
      <c r="N12" t="n">
        <v>45.17</v>
      </c>
      <c r="O12" t="n">
        <v>26201.54</v>
      </c>
      <c r="P12" t="n">
        <v>800.72</v>
      </c>
      <c r="Q12" t="n">
        <v>1213.91</v>
      </c>
      <c r="R12" t="n">
        <v>195.58</v>
      </c>
      <c r="S12" t="n">
        <v>90.51000000000001</v>
      </c>
      <c r="T12" t="n">
        <v>41225.72</v>
      </c>
      <c r="U12" t="n">
        <v>0.46</v>
      </c>
      <c r="V12" t="n">
        <v>0.75</v>
      </c>
      <c r="W12" t="n">
        <v>4.1</v>
      </c>
      <c r="X12" t="n">
        <v>2.43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1.5674</v>
      </c>
      <c r="E13" t="n">
        <v>63.8</v>
      </c>
      <c r="F13" t="n">
        <v>59.38</v>
      </c>
      <c r="G13" t="n">
        <v>72.70999999999999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793.75</v>
      </c>
      <c r="Q13" t="n">
        <v>1213.92</v>
      </c>
      <c r="R13" t="n">
        <v>187.03</v>
      </c>
      <c r="S13" t="n">
        <v>90.51000000000001</v>
      </c>
      <c r="T13" t="n">
        <v>36975.88</v>
      </c>
      <c r="U13" t="n">
        <v>0.48</v>
      </c>
      <c r="V13" t="n">
        <v>0.76</v>
      </c>
      <c r="W13" t="n">
        <v>4.1</v>
      </c>
      <c r="X13" t="n">
        <v>2.18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1.5754</v>
      </c>
      <c r="E14" t="n">
        <v>63.48</v>
      </c>
      <c r="F14" t="n">
        <v>59.21</v>
      </c>
      <c r="G14" t="n">
        <v>78.95</v>
      </c>
      <c r="H14" t="n">
        <v>1.08</v>
      </c>
      <c r="I14" t="n">
        <v>45</v>
      </c>
      <c r="J14" t="n">
        <v>213.78</v>
      </c>
      <c r="K14" t="n">
        <v>54.38</v>
      </c>
      <c r="L14" t="n">
        <v>13</v>
      </c>
      <c r="M14" t="n">
        <v>43</v>
      </c>
      <c r="N14" t="n">
        <v>46.4</v>
      </c>
      <c r="O14" t="n">
        <v>26600.32</v>
      </c>
      <c r="P14" t="n">
        <v>789.72</v>
      </c>
      <c r="Q14" t="n">
        <v>1213.92</v>
      </c>
      <c r="R14" t="n">
        <v>181.56</v>
      </c>
      <c r="S14" t="n">
        <v>90.51000000000001</v>
      </c>
      <c r="T14" t="n">
        <v>34263.14</v>
      </c>
      <c r="U14" t="n">
        <v>0.5</v>
      </c>
      <c r="V14" t="n">
        <v>0.76</v>
      </c>
      <c r="W14" t="n">
        <v>4.09</v>
      </c>
      <c r="X14" t="n">
        <v>2.02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1.5815</v>
      </c>
      <c r="E15" t="n">
        <v>63.23</v>
      </c>
      <c r="F15" t="n">
        <v>59.08</v>
      </c>
      <c r="G15" t="n">
        <v>84.40000000000001</v>
      </c>
      <c r="H15" t="n">
        <v>1.15</v>
      </c>
      <c r="I15" t="n">
        <v>42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784.28</v>
      </c>
      <c r="Q15" t="n">
        <v>1213.93</v>
      </c>
      <c r="R15" t="n">
        <v>177.42</v>
      </c>
      <c r="S15" t="n">
        <v>90.51000000000001</v>
      </c>
      <c r="T15" t="n">
        <v>32206.85</v>
      </c>
      <c r="U15" t="n">
        <v>0.51</v>
      </c>
      <c r="V15" t="n">
        <v>0.76</v>
      </c>
      <c r="W15" t="n">
        <v>4.08</v>
      </c>
      <c r="X15" t="n">
        <v>1.89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1.5878</v>
      </c>
      <c r="E16" t="n">
        <v>62.98</v>
      </c>
      <c r="F16" t="n">
        <v>58.95</v>
      </c>
      <c r="G16" t="n">
        <v>90.69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37</v>
      </c>
      <c r="N16" t="n">
        <v>47.66</v>
      </c>
      <c r="O16" t="n">
        <v>27002.55</v>
      </c>
      <c r="P16" t="n">
        <v>780.79</v>
      </c>
      <c r="Q16" t="n">
        <v>1213.91</v>
      </c>
      <c r="R16" t="n">
        <v>172.66</v>
      </c>
      <c r="S16" t="n">
        <v>90.51000000000001</v>
      </c>
      <c r="T16" t="n">
        <v>29842.22</v>
      </c>
      <c r="U16" t="n">
        <v>0.52</v>
      </c>
      <c r="V16" t="n">
        <v>0.76</v>
      </c>
      <c r="W16" t="n">
        <v>4.08</v>
      </c>
      <c r="X16" t="n">
        <v>1.75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1.5948</v>
      </c>
      <c r="E17" t="n">
        <v>62.7</v>
      </c>
      <c r="F17" t="n">
        <v>58.79</v>
      </c>
      <c r="G17" t="n">
        <v>97.98</v>
      </c>
      <c r="H17" t="n">
        <v>1.3</v>
      </c>
      <c r="I17" t="n">
        <v>36</v>
      </c>
      <c r="J17" t="n">
        <v>218.68</v>
      </c>
      <c r="K17" t="n">
        <v>54.38</v>
      </c>
      <c r="L17" t="n">
        <v>16</v>
      </c>
      <c r="M17" t="n">
        <v>34</v>
      </c>
      <c r="N17" t="n">
        <v>48.31</v>
      </c>
      <c r="O17" t="n">
        <v>27204.98</v>
      </c>
      <c r="P17" t="n">
        <v>774.3200000000001</v>
      </c>
      <c r="Q17" t="n">
        <v>1213.92</v>
      </c>
      <c r="R17" t="n">
        <v>167.47</v>
      </c>
      <c r="S17" t="n">
        <v>90.51000000000001</v>
      </c>
      <c r="T17" t="n">
        <v>27263.53</v>
      </c>
      <c r="U17" t="n">
        <v>0.54</v>
      </c>
      <c r="V17" t="n">
        <v>0.76</v>
      </c>
      <c r="W17" t="n">
        <v>4.06</v>
      </c>
      <c r="X17" t="n">
        <v>1.59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1.5989</v>
      </c>
      <c r="E18" t="n">
        <v>62.54</v>
      </c>
      <c r="F18" t="n">
        <v>58.7</v>
      </c>
      <c r="G18" t="n">
        <v>103.59</v>
      </c>
      <c r="H18" t="n">
        <v>1.37</v>
      </c>
      <c r="I18" t="n">
        <v>34</v>
      </c>
      <c r="J18" t="n">
        <v>220.33</v>
      </c>
      <c r="K18" t="n">
        <v>54.38</v>
      </c>
      <c r="L18" t="n">
        <v>17</v>
      </c>
      <c r="M18" t="n">
        <v>32</v>
      </c>
      <c r="N18" t="n">
        <v>48.95</v>
      </c>
      <c r="O18" t="n">
        <v>27408.3</v>
      </c>
      <c r="P18" t="n">
        <v>769.9</v>
      </c>
      <c r="Q18" t="n">
        <v>1213.91</v>
      </c>
      <c r="R18" t="n">
        <v>164.7</v>
      </c>
      <c r="S18" t="n">
        <v>90.51000000000001</v>
      </c>
      <c r="T18" t="n">
        <v>25885.87</v>
      </c>
      <c r="U18" t="n">
        <v>0.55</v>
      </c>
      <c r="V18" t="n">
        <v>0.76</v>
      </c>
      <c r="W18" t="n">
        <v>4.06</v>
      </c>
      <c r="X18" t="n">
        <v>1.51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1.6035</v>
      </c>
      <c r="E19" t="n">
        <v>62.36</v>
      </c>
      <c r="F19" t="n">
        <v>58.6</v>
      </c>
      <c r="G19" t="n">
        <v>109.88</v>
      </c>
      <c r="H19" t="n">
        <v>1.44</v>
      </c>
      <c r="I19" t="n">
        <v>32</v>
      </c>
      <c r="J19" t="n">
        <v>221.99</v>
      </c>
      <c r="K19" t="n">
        <v>54.38</v>
      </c>
      <c r="L19" t="n">
        <v>18</v>
      </c>
      <c r="M19" t="n">
        <v>30</v>
      </c>
      <c r="N19" t="n">
        <v>49.61</v>
      </c>
      <c r="O19" t="n">
        <v>27612.53</v>
      </c>
      <c r="P19" t="n">
        <v>766.23</v>
      </c>
      <c r="Q19" t="n">
        <v>1213.93</v>
      </c>
      <c r="R19" t="n">
        <v>161.17</v>
      </c>
      <c r="S19" t="n">
        <v>90.51000000000001</v>
      </c>
      <c r="T19" t="n">
        <v>24131.69</v>
      </c>
      <c r="U19" t="n">
        <v>0.5600000000000001</v>
      </c>
      <c r="V19" t="n">
        <v>0.77</v>
      </c>
      <c r="W19" t="n">
        <v>4.06</v>
      </c>
      <c r="X19" t="n">
        <v>1.41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1.608</v>
      </c>
      <c r="E20" t="n">
        <v>62.19</v>
      </c>
      <c r="F20" t="n">
        <v>58.51</v>
      </c>
      <c r="G20" t="n">
        <v>117.01</v>
      </c>
      <c r="H20" t="n">
        <v>1.51</v>
      </c>
      <c r="I20" t="n">
        <v>30</v>
      </c>
      <c r="J20" t="n">
        <v>223.65</v>
      </c>
      <c r="K20" t="n">
        <v>54.38</v>
      </c>
      <c r="L20" t="n">
        <v>19</v>
      </c>
      <c r="M20" t="n">
        <v>28</v>
      </c>
      <c r="N20" t="n">
        <v>50.27</v>
      </c>
      <c r="O20" t="n">
        <v>27817.81</v>
      </c>
      <c r="P20" t="n">
        <v>762.08</v>
      </c>
      <c r="Q20" t="n">
        <v>1213.91</v>
      </c>
      <c r="R20" t="n">
        <v>157.83</v>
      </c>
      <c r="S20" t="n">
        <v>90.51000000000001</v>
      </c>
      <c r="T20" t="n">
        <v>22470.79</v>
      </c>
      <c r="U20" t="n">
        <v>0.57</v>
      </c>
      <c r="V20" t="n">
        <v>0.77</v>
      </c>
      <c r="W20" t="n">
        <v>4.06</v>
      </c>
      <c r="X20" t="n">
        <v>1.31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1.6101</v>
      </c>
      <c r="E21" t="n">
        <v>62.11</v>
      </c>
      <c r="F21" t="n">
        <v>58.46</v>
      </c>
      <c r="G21" t="n">
        <v>120.96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760.16</v>
      </c>
      <c r="Q21" t="n">
        <v>1213.91</v>
      </c>
      <c r="R21" t="n">
        <v>156.47</v>
      </c>
      <c r="S21" t="n">
        <v>90.51000000000001</v>
      </c>
      <c r="T21" t="n">
        <v>21794.06</v>
      </c>
      <c r="U21" t="n">
        <v>0.58</v>
      </c>
      <c r="V21" t="n">
        <v>0.77</v>
      </c>
      <c r="W21" t="n">
        <v>4.05</v>
      </c>
      <c r="X21" t="n">
        <v>1.27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1.6142</v>
      </c>
      <c r="E22" t="n">
        <v>61.95</v>
      </c>
      <c r="F22" t="n">
        <v>58.38</v>
      </c>
      <c r="G22" t="n">
        <v>129.74</v>
      </c>
      <c r="H22" t="n">
        <v>1.64</v>
      </c>
      <c r="I22" t="n">
        <v>27</v>
      </c>
      <c r="J22" t="n">
        <v>227</v>
      </c>
      <c r="K22" t="n">
        <v>54.38</v>
      </c>
      <c r="L22" t="n">
        <v>21</v>
      </c>
      <c r="M22" t="n">
        <v>25</v>
      </c>
      <c r="N22" t="n">
        <v>51.62</v>
      </c>
      <c r="O22" t="n">
        <v>28230.92</v>
      </c>
      <c r="P22" t="n">
        <v>754.63</v>
      </c>
      <c r="Q22" t="n">
        <v>1213.91</v>
      </c>
      <c r="R22" t="n">
        <v>153.65</v>
      </c>
      <c r="S22" t="n">
        <v>90.51000000000001</v>
      </c>
      <c r="T22" t="n">
        <v>20395.17</v>
      </c>
      <c r="U22" t="n">
        <v>0.59</v>
      </c>
      <c r="V22" t="n">
        <v>0.77</v>
      </c>
      <c r="W22" t="n">
        <v>4.05</v>
      </c>
      <c r="X22" t="n">
        <v>1.19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1.6165</v>
      </c>
      <c r="E23" t="n">
        <v>61.86</v>
      </c>
      <c r="F23" t="n">
        <v>58.34</v>
      </c>
      <c r="G23" t="n">
        <v>134.62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750.2</v>
      </c>
      <c r="Q23" t="n">
        <v>1213.91</v>
      </c>
      <c r="R23" t="n">
        <v>152.1</v>
      </c>
      <c r="S23" t="n">
        <v>90.51000000000001</v>
      </c>
      <c r="T23" t="n">
        <v>19628.26</v>
      </c>
      <c r="U23" t="n">
        <v>0.6</v>
      </c>
      <c r="V23" t="n">
        <v>0.77</v>
      </c>
      <c r="W23" t="n">
        <v>4.05</v>
      </c>
      <c r="X23" t="n">
        <v>1.14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1.6186</v>
      </c>
      <c r="E24" t="n">
        <v>61.78</v>
      </c>
      <c r="F24" t="n">
        <v>58.29</v>
      </c>
      <c r="G24" t="n">
        <v>139.9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745.96</v>
      </c>
      <c r="Q24" t="n">
        <v>1213.91</v>
      </c>
      <c r="R24" t="n">
        <v>150.58</v>
      </c>
      <c r="S24" t="n">
        <v>90.51000000000001</v>
      </c>
      <c r="T24" t="n">
        <v>18872.24</v>
      </c>
      <c r="U24" t="n">
        <v>0.6</v>
      </c>
      <c r="V24" t="n">
        <v>0.77</v>
      </c>
      <c r="W24" t="n">
        <v>4.05</v>
      </c>
      <c r="X24" t="n">
        <v>1.1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1.6207</v>
      </c>
      <c r="E25" t="n">
        <v>61.7</v>
      </c>
      <c r="F25" t="n">
        <v>58.25</v>
      </c>
      <c r="G25" t="n">
        <v>145.63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745.4299999999999</v>
      </c>
      <c r="Q25" t="n">
        <v>1213.91</v>
      </c>
      <c r="R25" t="n">
        <v>149.3</v>
      </c>
      <c r="S25" t="n">
        <v>90.51000000000001</v>
      </c>
      <c r="T25" t="n">
        <v>18234.47</v>
      </c>
      <c r="U25" t="n">
        <v>0.61</v>
      </c>
      <c r="V25" t="n">
        <v>0.77</v>
      </c>
      <c r="W25" t="n">
        <v>4.05</v>
      </c>
      <c r="X25" t="n">
        <v>1.06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1.6229</v>
      </c>
      <c r="E26" t="n">
        <v>61.62</v>
      </c>
      <c r="F26" t="n">
        <v>58.21</v>
      </c>
      <c r="G26" t="n">
        <v>151.85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21</v>
      </c>
      <c r="N26" t="n">
        <v>54.42</v>
      </c>
      <c r="O26" t="n">
        <v>29068.74</v>
      </c>
      <c r="P26" t="n">
        <v>738.6900000000001</v>
      </c>
      <c r="Q26" t="n">
        <v>1213.92</v>
      </c>
      <c r="R26" t="n">
        <v>147.93</v>
      </c>
      <c r="S26" t="n">
        <v>90.51000000000001</v>
      </c>
      <c r="T26" t="n">
        <v>17556.82</v>
      </c>
      <c r="U26" t="n">
        <v>0.61</v>
      </c>
      <c r="V26" t="n">
        <v>0.77</v>
      </c>
      <c r="W26" t="n">
        <v>4.04</v>
      </c>
      <c r="X26" t="n">
        <v>1.01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1.6254</v>
      </c>
      <c r="E27" t="n">
        <v>61.52</v>
      </c>
      <c r="F27" t="n">
        <v>58.15</v>
      </c>
      <c r="G27" t="n">
        <v>158.6</v>
      </c>
      <c r="H27" t="n">
        <v>1.96</v>
      </c>
      <c r="I27" t="n">
        <v>22</v>
      </c>
      <c r="J27" t="n">
        <v>235.51</v>
      </c>
      <c r="K27" t="n">
        <v>54.38</v>
      </c>
      <c r="L27" t="n">
        <v>26</v>
      </c>
      <c r="M27" t="n">
        <v>20</v>
      </c>
      <c r="N27" t="n">
        <v>55.14</v>
      </c>
      <c r="O27" t="n">
        <v>29280.69</v>
      </c>
      <c r="P27" t="n">
        <v>736.26</v>
      </c>
      <c r="Q27" t="n">
        <v>1213.91</v>
      </c>
      <c r="R27" t="n">
        <v>146.1</v>
      </c>
      <c r="S27" t="n">
        <v>90.51000000000001</v>
      </c>
      <c r="T27" t="n">
        <v>16648.02</v>
      </c>
      <c r="U27" t="n">
        <v>0.62</v>
      </c>
      <c r="V27" t="n">
        <v>0.77</v>
      </c>
      <c r="W27" t="n">
        <v>4.04</v>
      </c>
      <c r="X27" t="n">
        <v>0.96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1.6276</v>
      </c>
      <c r="E28" t="n">
        <v>61.44</v>
      </c>
      <c r="F28" t="n">
        <v>58.11</v>
      </c>
      <c r="G28" t="n">
        <v>166.02</v>
      </c>
      <c r="H28" t="n">
        <v>2.02</v>
      </c>
      <c r="I28" t="n">
        <v>21</v>
      </c>
      <c r="J28" t="n">
        <v>237.24</v>
      </c>
      <c r="K28" t="n">
        <v>54.38</v>
      </c>
      <c r="L28" t="n">
        <v>27</v>
      </c>
      <c r="M28" t="n">
        <v>19</v>
      </c>
      <c r="N28" t="n">
        <v>55.86</v>
      </c>
      <c r="O28" t="n">
        <v>29493.67</v>
      </c>
      <c r="P28" t="n">
        <v>733.55</v>
      </c>
      <c r="Q28" t="n">
        <v>1213.92</v>
      </c>
      <c r="R28" t="n">
        <v>144.47</v>
      </c>
      <c r="S28" t="n">
        <v>90.51000000000001</v>
      </c>
      <c r="T28" t="n">
        <v>15834.62</v>
      </c>
      <c r="U28" t="n">
        <v>0.63</v>
      </c>
      <c r="V28" t="n">
        <v>0.77</v>
      </c>
      <c r="W28" t="n">
        <v>4.04</v>
      </c>
      <c r="X28" t="n">
        <v>0.91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1.63</v>
      </c>
      <c r="E29" t="n">
        <v>61.35</v>
      </c>
      <c r="F29" t="n">
        <v>58.06</v>
      </c>
      <c r="G29" t="n">
        <v>174.17</v>
      </c>
      <c r="H29" t="n">
        <v>2.08</v>
      </c>
      <c r="I29" t="n">
        <v>20</v>
      </c>
      <c r="J29" t="n">
        <v>238.97</v>
      </c>
      <c r="K29" t="n">
        <v>54.38</v>
      </c>
      <c r="L29" t="n">
        <v>28</v>
      </c>
      <c r="M29" t="n">
        <v>18</v>
      </c>
      <c r="N29" t="n">
        <v>56.6</v>
      </c>
      <c r="O29" t="n">
        <v>29707.68</v>
      </c>
      <c r="P29" t="n">
        <v>731.8099999999999</v>
      </c>
      <c r="Q29" t="n">
        <v>1213.91</v>
      </c>
      <c r="R29" t="n">
        <v>142.79</v>
      </c>
      <c r="S29" t="n">
        <v>90.51000000000001</v>
      </c>
      <c r="T29" t="n">
        <v>15001.38</v>
      </c>
      <c r="U29" t="n">
        <v>0.63</v>
      </c>
      <c r="V29" t="n">
        <v>0.77</v>
      </c>
      <c r="W29" t="n">
        <v>4.04</v>
      </c>
      <c r="X29" t="n">
        <v>0.86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1.6321</v>
      </c>
      <c r="E30" t="n">
        <v>61.27</v>
      </c>
      <c r="F30" t="n">
        <v>58.01</v>
      </c>
      <c r="G30" t="n">
        <v>183.2</v>
      </c>
      <c r="H30" t="n">
        <v>2.14</v>
      </c>
      <c r="I30" t="n">
        <v>19</v>
      </c>
      <c r="J30" t="n">
        <v>240.72</v>
      </c>
      <c r="K30" t="n">
        <v>54.38</v>
      </c>
      <c r="L30" t="n">
        <v>29</v>
      </c>
      <c r="M30" t="n">
        <v>17</v>
      </c>
      <c r="N30" t="n">
        <v>57.34</v>
      </c>
      <c r="O30" t="n">
        <v>29922.88</v>
      </c>
      <c r="P30" t="n">
        <v>724.61</v>
      </c>
      <c r="Q30" t="n">
        <v>1213.92</v>
      </c>
      <c r="R30" t="n">
        <v>141.29</v>
      </c>
      <c r="S30" t="n">
        <v>90.51000000000001</v>
      </c>
      <c r="T30" t="n">
        <v>14257.36</v>
      </c>
      <c r="U30" t="n">
        <v>0.64</v>
      </c>
      <c r="V30" t="n">
        <v>0.77</v>
      </c>
      <c r="W30" t="n">
        <v>4.04</v>
      </c>
      <c r="X30" t="n">
        <v>0.82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1.6324</v>
      </c>
      <c r="E31" t="n">
        <v>61.26</v>
      </c>
      <c r="F31" t="n">
        <v>58</v>
      </c>
      <c r="G31" t="n">
        <v>183.17</v>
      </c>
      <c r="H31" t="n">
        <v>2.2</v>
      </c>
      <c r="I31" t="n">
        <v>19</v>
      </c>
      <c r="J31" t="n">
        <v>242.47</v>
      </c>
      <c r="K31" t="n">
        <v>54.38</v>
      </c>
      <c r="L31" t="n">
        <v>30</v>
      </c>
      <c r="M31" t="n">
        <v>17</v>
      </c>
      <c r="N31" t="n">
        <v>58.1</v>
      </c>
      <c r="O31" t="n">
        <v>30139.04</v>
      </c>
      <c r="P31" t="n">
        <v>725.24</v>
      </c>
      <c r="Q31" t="n">
        <v>1213.93</v>
      </c>
      <c r="R31" t="n">
        <v>140.99</v>
      </c>
      <c r="S31" t="n">
        <v>90.51000000000001</v>
      </c>
      <c r="T31" t="n">
        <v>14106.59</v>
      </c>
      <c r="U31" t="n">
        <v>0.64</v>
      </c>
      <c r="V31" t="n">
        <v>0.77</v>
      </c>
      <c r="W31" t="n">
        <v>4.04</v>
      </c>
      <c r="X31" t="n">
        <v>0.8100000000000001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1.6349</v>
      </c>
      <c r="E32" t="n">
        <v>61.17</v>
      </c>
      <c r="F32" t="n">
        <v>57.95</v>
      </c>
      <c r="G32" t="n">
        <v>193.17</v>
      </c>
      <c r="H32" t="n">
        <v>2.26</v>
      </c>
      <c r="I32" t="n">
        <v>18</v>
      </c>
      <c r="J32" t="n">
        <v>244.23</v>
      </c>
      <c r="K32" t="n">
        <v>54.38</v>
      </c>
      <c r="L32" t="n">
        <v>31</v>
      </c>
      <c r="M32" t="n">
        <v>16</v>
      </c>
      <c r="N32" t="n">
        <v>58.86</v>
      </c>
      <c r="O32" t="n">
        <v>30356.28</v>
      </c>
      <c r="P32" t="n">
        <v>720.27</v>
      </c>
      <c r="Q32" t="n">
        <v>1213.91</v>
      </c>
      <c r="R32" t="n">
        <v>139.43</v>
      </c>
      <c r="S32" t="n">
        <v>90.51000000000001</v>
      </c>
      <c r="T32" t="n">
        <v>13330.64</v>
      </c>
      <c r="U32" t="n">
        <v>0.65</v>
      </c>
      <c r="V32" t="n">
        <v>0.77</v>
      </c>
      <c r="W32" t="n">
        <v>4.03</v>
      </c>
      <c r="X32" t="n">
        <v>0.76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1.6342</v>
      </c>
      <c r="E33" t="n">
        <v>61.19</v>
      </c>
      <c r="F33" t="n">
        <v>57.97</v>
      </c>
      <c r="G33" t="n">
        <v>193.25</v>
      </c>
      <c r="H33" t="n">
        <v>2.31</v>
      </c>
      <c r="I33" t="n">
        <v>18</v>
      </c>
      <c r="J33" t="n">
        <v>246</v>
      </c>
      <c r="K33" t="n">
        <v>54.38</v>
      </c>
      <c r="L33" t="n">
        <v>32</v>
      </c>
      <c r="M33" t="n">
        <v>16</v>
      </c>
      <c r="N33" t="n">
        <v>59.63</v>
      </c>
      <c r="O33" t="n">
        <v>30574.64</v>
      </c>
      <c r="P33" t="n">
        <v>716.71</v>
      </c>
      <c r="Q33" t="n">
        <v>1213.91</v>
      </c>
      <c r="R33" t="n">
        <v>139.93</v>
      </c>
      <c r="S33" t="n">
        <v>90.51000000000001</v>
      </c>
      <c r="T33" t="n">
        <v>13579.32</v>
      </c>
      <c r="U33" t="n">
        <v>0.65</v>
      </c>
      <c r="V33" t="n">
        <v>0.77</v>
      </c>
      <c r="W33" t="n">
        <v>4.04</v>
      </c>
      <c r="X33" t="n">
        <v>0.78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1.6367</v>
      </c>
      <c r="E34" t="n">
        <v>61.1</v>
      </c>
      <c r="F34" t="n">
        <v>57.92</v>
      </c>
      <c r="G34" t="n">
        <v>204.42</v>
      </c>
      <c r="H34" t="n">
        <v>2.37</v>
      </c>
      <c r="I34" t="n">
        <v>17</v>
      </c>
      <c r="J34" t="n">
        <v>247.78</v>
      </c>
      <c r="K34" t="n">
        <v>54.38</v>
      </c>
      <c r="L34" t="n">
        <v>33</v>
      </c>
      <c r="M34" t="n">
        <v>15</v>
      </c>
      <c r="N34" t="n">
        <v>60.41</v>
      </c>
      <c r="O34" t="n">
        <v>30794.11</v>
      </c>
      <c r="P34" t="n">
        <v>714.74</v>
      </c>
      <c r="Q34" t="n">
        <v>1213.91</v>
      </c>
      <c r="R34" t="n">
        <v>138.03</v>
      </c>
      <c r="S34" t="n">
        <v>90.51000000000001</v>
      </c>
      <c r="T34" t="n">
        <v>12635.9</v>
      </c>
      <c r="U34" t="n">
        <v>0.66</v>
      </c>
      <c r="V34" t="n">
        <v>0.77</v>
      </c>
      <c r="W34" t="n">
        <v>4.04</v>
      </c>
      <c r="X34" t="n">
        <v>0.73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1.6389</v>
      </c>
      <c r="E35" t="n">
        <v>61.02</v>
      </c>
      <c r="F35" t="n">
        <v>57.88</v>
      </c>
      <c r="G35" t="n">
        <v>217.04</v>
      </c>
      <c r="H35" t="n">
        <v>2.42</v>
      </c>
      <c r="I35" t="n">
        <v>16</v>
      </c>
      <c r="J35" t="n">
        <v>249.57</v>
      </c>
      <c r="K35" t="n">
        <v>54.38</v>
      </c>
      <c r="L35" t="n">
        <v>34</v>
      </c>
      <c r="M35" t="n">
        <v>14</v>
      </c>
      <c r="N35" t="n">
        <v>61.2</v>
      </c>
      <c r="O35" t="n">
        <v>31014.73</v>
      </c>
      <c r="P35" t="n">
        <v>708.6</v>
      </c>
      <c r="Q35" t="n">
        <v>1213.91</v>
      </c>
      <c r="R35" t="n">
        <v>136.75</v>
      </c>
      <c r="S35" t="n">
        <v>90.51000000000001</v>
      </c>
      <c r="T35" t="n">
        <v>12000.18</v>
      </c>
      <c r="U35" t="n">
        <v>0.66</v>
      </c>
      <c r="V35" t="n">
        <v>0.78</v>
      </c>
      <c r="W35" t="n">
        <v>4.03</v>
      </c>
      <c r="X35" t="n">
        <v>0.6899999999999999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1.6389</v>
      </c>
      <c r="E36" t="n">
        <v>61.01</v>
      </c>
      <c r="F36" t="n">
        <v>57.88</v>
      </c>
      <c r="G36" t="n">
        <v>217.03</v>
      </c>
      <c r="H36" t="n">
        <v>2.48</v>
      </c>
      <c r="I36" t="n">
        <v>16</v>
      </c>
      <c r="J36" t="n">
        <v>251.37</v>
      </c>
      <c r="K36" t="n">
        <v>54.38</v>
      </c>
      <c r="L36" t="n">
        <v>35</v>
      </c>
      <c r="M36" t="n">
        <v>14</v>
      </c>
      <c r="N36" t="n">
        <v>61.99</v>
      </c>
      <c r="O36" t="n">
        <v>31236.5</v>
      </c>
      <c r="P36" t="n">
        <v>707.8</v>
      </c>
      <c r="Q36" t="n">
        <v>1213.91</v>
      </c>
      <c r="R36" t="n">
        <v>136.74</v>
      </c>
      <c r="S36" t="n">
        <v>90.51000000000001</v>
      </c>
      <c r="T36" t="n">
        <v>11996.85</v>
      </c>
      <c r="U36" t="n">
        <v>0.66</v>
      </c>
      <c r="V36" t="n">
        <v>0.78</v>
      </c>
      <c r="W36" t="n">
        <v>4.03</v>
      </c>
      <c r="X36" t="n">
        <v>0.68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1.6415</v>
      </c>
      <c r="E37" t="n">
        <v>60.92</v>
      </c>
      <c r="F37" t="n">
        <v>57.82</v>
      </c>
      <c r="G37" t="n">
        <v>231.28</v>
      </c>
      <c r="H37" t="n">
        <v>2.53</v>
      </c>
      <c r="I37" t="n">
        <v>15</v>
      </c>
      <c r="J37" t="n">
        <v>253.18</v>
      </c>
      <c r="K37" t="n">
        <v>54.38</v>
      </c>
      <c r="L37" t="n">
        <v>36</v>
      </c>
      <c r="M37" t="n">
        <v>13</v>
      </c>
      <c r="N37" t="n">
        <v>62.8</v>
      </c>
      <c r="O37" t="n">
        <v>31459.45</v>
      </c>
      <c r="P37" t="n">
        <v>700.35</v>
      </c>
      <c r="Q37" t="n">
        <v>1213.91</v>
      </c>
      <c r="R37" t="n">
        <v>134.8</v>
      </c>
      <c r="S37" t="n">
        <v>90.51000000000001</v>
      </c>
      <c r="T37" t="n">
        <v>11031.2</v>
      </c>
      <c r="U37" t="n">
        <v>0.67</v>
      </c>
      <c r="V37" t="n">
        <v>0.78</v>
      </c>
      <c r="W37" t="n">
        <v>4.03</v>
      </c>
      <c r="X37" t="n">
        <v>0.63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1.6413</v>
      </c>
      <c r="E38" t="n">
        <v>60.93</v>
      </c>
      <c r="F38" t="n">
        <v>57.83</v>
      </c>
      <c r="G38" t="n">
        <v>231.31</v>
      </c>
      <c r="H38" t="n">
        <v>2.58</v>
      </c>
      <c r="I38" t="n">
        <v>15</v>
      </c>
      <c r="J38" t="n">
        <v>255</v>
      </c>
      <c r="K38" t="n">
        <v>54.38</v>
      </c>
      <c r="L38" t="n">
        <v>37</v>
      </c>
      <c r="M38" t="n">
        <v>13</v>
      </c>
      <c r="N38" t="n">
        <v>63.62</v>
      </c>
      <c r="O38" t="n">
        <v>31683.59</v>
      </c>
      <c r="P38" t="n">
        <v>702.0599999999999</v>
      </c>
      <c r="Q38" t="n">
        <v>1213.93</v>
      </c>
      <c r="R38" t="n">
        <v>135.06</v>
      </c>
      <c r="S38" t="n">
        <v>90.51000000000001</v>
      </c>
      <c r="T38" t="n">
        <v>11161.4</v>
      </c>
      <c r="U38" t="n">
        <v>0.67</v>
      </c>
      <c r="V38" t="n">
        <v>0.78</v>
      </c>
      <c r="W38" t="n">
        <v>4.03</v>
      </c>
      <c r="X38" t="n">
        <v>0.63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1.6408</v>
      </c>
      <c r="E39" t="n">
        <v>60.95</v>
      </c>
      <c r="F39" t="n">
        <v>57.85</v>
      </c>
      <c r="G39" t="n">
        <v>231.39</v>
      </c>
      <c r="H39" t="n">
        <v>2.63</v>
      </c>
      <c r="I39" t="n">
        <v>15</v>
      </c>
      <c r="J39" t="n">
        <v>256.82</v>
      </c>
      <c r="K39" t="n">
        <v>54.38</v>
      </c>
      <c r="L39" t="n">
        <v>38</v>
      </c>
      <c r="M39" t="n">
        <v>12</v>
      </c>
      <c r="N39" t="n">
        <v>64.45</v>
      </c>
      <c r="O39" t="n">
        <v>31909.08</v>
      </c>
      <c r="P39" t="n">
        <v>698.29</v>
      </c>
      <c r="Q39" t="n">
        <v>1213.91</v>
      </c>
      <c r="R39" t="n">
        <v>135.73</v>
      </c>
      <c r="S39" t="n">
        <v>90.51000000000001</v>
      </c>
      <c r="T39" t="n">
        <v>11495.89</v>
      </c>
      <c r="U39" t="n">
        <v>0.67</v>
      </c>
      <c r="V39" t="n">
        <v>0.78</v>
      </c>
      <c r="W39" t="n">
        <v>4.03</v>
      </c>
      <c r="X39" t="n">
        <v>0.65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1.6431</v>
      </c>
      <c r="E40" t="n">
        <v>60.86</v>
      </c>
      <c r="F40" t="n">
        <v>57.8</v>
      </c>
      <c r="G40" t="n">
        <v>247.71</v>
      </c>
      <c r="H40" t="n">
        <v>2.68</v>
      </c>
      <c r="I40" t="n">
        <v>14</v>
      </c>
      <c r="J40" t="n">
        <v>258.66</v>
      </c>
      <c r="K40" t="n">
        <v>54.38</v>
      </c>
      <c r="L40" t="n">
        <v>39</v>
      </c>
      <c r="M40" t="n">
        <v>7</v>
      </c>
      <c r="N40" t="n">
        <v>65.28</v>
      </c>
      <c r="O40" t="n">
        <v>32135.68</v>
      </c>
      <c r="P40" t="n">
        <v>696.8099999999999</v>
      </c>
      <c r="Q40" t="n">
        <v>1213.91</v>
      </c>
      <c r="R40" t="n">
        <v>133.58</v>
      </c>
      <c r="S40" t="n">
        <v>90.51000000000001</v>
      </c>
      <c r="T40" t="n">
        <v>10427.2</v>
      </c>
      <c r="U40" t="n">
        <v>0.68</v>
      </c>
      <c r="V40" t="n">
        <v>0.78</v>
      </c>
      <c r="W40" t="n">
        <v>4.04</v>
      </c>
      <c r="X40" t="n">
        <v>0.61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1.6431</v>
      </c>
      <c r="E41" t="n">
        <v>60.86</v>
      </c>
      <c r="F41" t="n">
        <v>57.8</v>
      </c>
      <c r="G41" t="n">
        <v>247.71</v>
      </c>
      <c r="H41" t="n">
        <v>2.73</v>
      </c>
      <c r="I41" t="n">
        <v>14</v>
      </c>
      <c r="J41" t="n">
        <v>260.51</v>
      </c>
      <c r="K41" t="n">
        <v>54.38</v>
      </c>
      <c r="L41" t="n">
        <v>40</v>
      </c>
      <c r="M41" t="n">
        <v>7</v>
      </c>
      <c r="N41" t="n">
        <v>66.13</v>
      </c>
      <c r="O41" t="n">
        <v>32363.54</v>
      </c>
      <c r="P41" t="n">
        <v>700.48</v>
      </c>
      <c r="Q41" t="n">
        <v>1213.91</v>
      </c>
      <c r="R41" t="n">
        <v>133.76</v>
      </c>
      <c r="S41" t="n">
        <v>90.51000000000001</v>
      </c>
      <c r="T41" t="n">
        <v>10514.29</v>
      </c>
      <c r="U41" t="n">
        <v>0.68</v>
      </c>
      <c r="V41" t="n">
        <v>0.78</v>
      </c>
      <c r="W41" t="n">
        <v>4.04</v>
      </c>
      <c r="X41" t="n">
        <v>0.61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1.0901</v>
      </c>
      <c r="E42" t="n">
        <v>91.73</v>
      </c>
      <c r="F42" t="n">
        <v>80.54000000000001</v>
      </c>
      <c r="G42" t="n">
        <v>9.859999999999999</v>
      </c>
      <c r="H42" t="n">
        <v>0.2</v>
      </c>
      <c r="I42" t="n">
        <v>490</v>
      </c>
      <c r="J42" t="n">
        <v>89.87</v>
      </c>
      <c r="K42" t="n">
        <v>37.55</v>
      </c>
      <c r="L42" t="n">
        <v>1</v>
      </c>
      <c r="M42" t="n">
        <v>488</v>
      </c>
      <c r="N42" t="n">
        <v>11.32</v>
      </c>
      <c r="O42" t="n">
        <v>11317.98</v>
      </c>
      <c r="P42" t="n">
        <v>671.72</v>
      </c>
      <c r="Q42" t="n">
        <v>1214.17</v>
      </c>
      <c r="R42" t="n">
        <v>905.51</v>
      </c>
      <c r="S42" t="n">
        <v>90.51000000000001</v>
      </c>
      <c r="T42" t="n">
        <v>394013.68</v>
      </c>
      <c r="U42" t="n">
        <v>0.1</v>
      </c>
      <c r="V42" t="n">
        <v>0.5600000000000001</v>
      </c>
      <c r="W42" t="n">
        <v>4.8</v>
      </c>
      <c r="X42" t="n">
        <v>23.33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1.3899</v>
      </c>
      <c r="E43" t="n">
        <v>71.95</v>
      </c>
      <c r="F43" t="n">
        <v>66.28</v>
      </c>
      <c r="G43" t="n">
        <v>20.19</v>
      </c>
      <c r="H43" t="n">
        <v>0.39</v>
      </c>
      <c r="I43" t="n">
        <v>197</v>
      </c>
      <c r="J43" t="n">
        <v>91.09999999999999</v>
      </c>
      <c r="K43" t="n">
        <v>37.55</v>
      </c>
      <c r="L43" t="n">
        <v>2</v>
      </c>
      <c r="M43" t="n">
        <v>195</v>
      </c>
      <c r="N43" t="n">
        <v>11.54</v>
      </c>
      <c r="O43" t="n">
        <v>11468.97</v>
      </c>
      <c r="P43" t="n">
        <v>542.08</v>
      </c>
      <c r="Q43" t="n">
        <v>1213.99</v>
      </c>
      <c r="R43" t="n">
        <v>420.79</v>
      </c>
      <c r="S43" t="n">
        <v>90.51000000000001</v>
      </c>
      <c r="T43" t="n">
        <v>153117.65</v>
      </c>
      <c r="U43" t="n">
        <v>0.22</v>
      </c>
      <c r="V43" t="n">
        <v>0.68</v>
      </c>
      <c r="W43" t="n">
        <v>4.34</v>
      </c>
      <c r="X43" t="n">
        <v>9.09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1.4925</v>
      </c>
      <c r="E44" t="n">
        <v>67</v>
      </c>
      <c r="F44" t="n">
        <v>62.76</v>
      </c>
      <c r="G44" t="n">
        <v>30.86</v>
      </c>
      <c r="H44" t="n">
        <v>0.57</v>
      </c>
      <c r="I44" t="n">
        <v>122</v>
      </c>
      <c r="J44" t="n">
        <v>92.31999999999999</v>
      </c>
      <c r="K44" t="n">
        <v>37.55</v>
      </c>
      <c r="L44" t="n">
        <v>3</v>
      </c>
      <c r="M44" t="n">
        <v>120</v>
      </c>
      <c r="N44" t="n">
        <v>11.77</v>
      </c>
      <c r="O44" t="n">
        <v>11620.34</v>
      </c>
      <c r="P44" t="n">
        <v>502.9</v>
      </c>
      <c r="Q44" t="n">
        <v>1213.91</v>
      </c>
      <c r="R44" t="n">
        <v>301.33</v>
      </c>
      <c r="S44" t="n">
        <v>90.51000000000001</v>
      </c>
      <c r="T44" t="n">
        <v>93761.2</v>
      </c>
      <c r="U44" t="n">
        <v>0.3</v>
      </c>
      <c r="V44" t="n">
        <v>0.71</v>
      </c>
      <c r="W44" t="n">
        <v>4.22</v>
      </c>
      <c r="X44" t="n">
        <v>5.56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1.5428</v>
      </c>
      <c r="E45" t="n">
        <v>64.81999999999999</v>
      </c>
      <c r="F45" t="n">
        <v>61.21</v>
      </c>
      <c r="G45" t="n">
        <v>41.74</v>
      </c>
      <c r="H45" t="n">
        <v>0.75</v>
      </c>
      <c r="I45" t="n">
        <v>88</v>
      </c>
      <c r="J45" t="n">
        <v>93.55</v>
      </c>
      <c r="K45" t="n">
        <v>37.55</v>
      </c>
      <c r="L45" t="n">
        <v>4</v>
      </c>
      <c r="M45" t="n">
        <v>86</v>
      </c>
      <c r="N45" t="n">
        <v>12</v>
      </c>
      <c r="O45" t="n">
        <v>11772.07</v>
      </c>
      <c r="P45" t="n">
        <v>480.3</v>
      </c>
      <c r="Q45" t="n">
        <v>1213.93</v>
      </c>
      <c r="R45" t="n">
        <v>249.56</v>
      </c>
      <c r="S45" t="n">
        <v>90.51000000000001</v>
      </c>
      <c r="T45" t="n">
        <v>68046.97</v>
      </c>
      <c r="U45" t="n">
        <v>0.36</v>
      </c>
      <c r="V45" t="n">
        <v>0.73</v>
      </c>
      <c r="W45" t="n">
        <v>4.15</v>
      </c>
      <c r="X45" t="n">
        <v>4.02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1.5746</v>
      </c>
      <c r="E46" t="n">
        <v>63.51</v>
      </c>
      <c r="F46" t="n">
        <v>60.28</v>
      </c>
      <c r="G46" t="n">
        <v>53.19</v>
      </c>
      <c r="H46" t="n">
        <v>0.93</v>
      </c>
      <c r="I46" t="n">
        <v>68</v>
      </c>
      <c r="J46" t="n">
        <v>94.79000000000001</v>
      </c>
      <c r="K46" t="n">
        <v>37.55</v>
      </c>
      <c r="L46" t="n">
        <v>5</v>
      </c>
      <c r="M46" t="n">
        <v>66</v>
      </c>
      <c r="N46" t="n">
        <v>12.23</v>
      </c>
      <c r="O46" t="n">
        <v>11924.18</v>
      </c>
      <c r="P46" t="n">
        <v>461.7</v>
      </c>
      <c r="Q46" t="n">
        <v>1213.92</v>
      </c>
      <c r="R46" t="n">
        <v>217.59</v>
      </c>
      <c r="S46" t="n">
        <v>90.51000000000001</v>
      </c>
      <c r="T46" t="n">
        <v>52163.07</v>
      </c>
      <c r="U46" t="n">
        <v>0.42</v>
      </c>
      <c r="V46" t="n">
        <v>0.74</v>
      </c>
      <c r="W46" t="n">
        <v>4.13</v>
      </c>
      <c r="X46" t="n">
        <v>3.09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1.5963</v>
      </c>
      <c r="E47" t="n">
        <v>62.65</v>
      </c>
      <c r="F47" t="n">
        <v>59.67</v>
      </c>
      <c r="G47" t="n">
        <v>65.09</v>
      </c>
      <c r="H47" t="n">
        <v>1.1</v>
      </c>
      <c r="I47" t="n">
        <v>55</v>
      </c>
      <c r="J47" t="n">
        <v>96.02</v>
      </c>
      <c r="K47" t="n">
        <v>37.55</v>
      </c>
      <c r="L47" t="n">
        <v>6</v>
      </c>
      <c r="M47" t="n">
        <v>53</v>
      </c>
      <c r="N47" t="n">
        <v>12.47</v>
      </c>
      <c r="O47" t="n">
        <v>12076.67</v>
      </c>
      <c r="P47" t="n">
        <v>445.61</v>
      </c>
      <c r="Q47" t="n">
        <v>1213.91</v>
      </c>
      <c r="R47" t="n">
        <v>197.18</v>
      </c>
      <c r="S47" t="n">
        <v>90.51000000000001</v>
      </c>
      <c r="T47" t="n">
        <v>42019.87</v>
      </c>
      <c r="U47" t="n">
        <v>0.46</v>
      </c>
      <c r="V47" t="n">
        <v>0.75</v>
      </c>
      <c r="W47" t="n">
        <v>4.1</v>
      </c>
      <c r="X47" t="n">
        <v>2.47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1.6131</v>
      </c>
      <c r="E48" t="n">
        <v>61.99</v>
      </c>
      <c r="F48" t="n">
        <v>59.2</v>
      </c>
      <c r="G48" t="n">
        <v>78.94</v>
      </c>
      <c r="H48" t="n">
        <v>1.27</v>
      </c>
      <c r="I48" t="n">
        <v>45</v>
      </c>
      <c r="J48" t="n">
        <v>97.26000000000001</v>
      </c>
      <c r="K48" t="n">
        <v>37.55</v>
      </c>
      <c r="L48" t="n">
        <v>7</v>
      </c>
      <c r="M48" t="n">
        <v>43</v>
      </c>
      <c r="N48" t="n">
        <v>12.71</v>
      </c>
      <c r="O48" t="n">
        <v>12229.54</v>
      </c>
      <c r="P48" t="n">
        <v>429.8</v>
      </c>
      <c r="Q48" t="n">
        <v>1213.91</v>
      </c>
      <c r="R48" t="n">
        <v>181.71</v>
      </c>
      <c r="S48" t="n">
        <v>90.51000000000001</v>
      </c>
      <c r="T48" t="n">
        <v>34336.94</v>
      </c>
      <c r="U48" t="n">
        <v>0.5</v>
      </c>
      <c r="V48" t="n">
        <v>0.76</v>
      </c>
      <c r="W48" t="n">
        <v>4.08</v>
      </c>
      <c r="X48" t="n">
        <v>2.01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1.6229</v>
      </c>
      <c r="E49" t="n">
        <v>61.62</v>
      </c>
      <c r="F49" t="n">
        <v>58.94</v>
      </c>
      <c r="G49" t="n">
        <v>90.68000000000001</v>
      </c>
      <c r="H49" t="n">
        <v>1.43</v>
      </c>
      <c r="I49" t="n">
        <v>39</v>
      </c>
      <c r="J49" t="n">
        <v>98.5</v>
      </c>
      <c r="K49" t="n">
        <v>37.55</v>
      </c>
      <c r="L49" t="n">
        <v>8</v>
      </c>
      <c r="M49" t="n">
        <v>37</v>
      </c>
      <c r="N49" t="n">
        <v>12.95</v>
      </c>
      <c r="O49" t="n">
        <v>12382.79</v>
      </c>
      <c r="P49" t="n">
        <v>417.47</v>
      </c>
      <c r="Q49" t="n">
        <v>1213.91</v>
      </c>
      <c r="R49" t="n">
        <v>172.65</v>
      </c>
      <c r="S49" t="n">
        <v>90.51000000000001</v>
      </c>
      <c r="T49" t="n">
        <v>29834.85</v>
      </c>
      <c r="U49" t="n">
        <v>0.52</v>
      </c>
      <c r="V49" t="n">
        <v>0.76</v>
      </c>
      <c r="W49" t="n">
        <v>4.08</v>
      </c>
      <c r="X49" t="n">
        <v>1.75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1.631</v>
      </c>
      <c r="E50" t="n">
        <v>61.31</v>
      </c>
      <c r="F50" t="n">
        <v>58.73</v>
      </c>
      <c r="G50" t="n">
        <v>103.64</v>
      </c>
      <c r="H50" t="n">
        <v>1.59</v>
      </c>
      <c r="I50" t="n">
        <v>34</v>
      </c>
      <c r="J50" t="n">
        <v>99.75</v>
      </c>
      <c r="K50" t="n">
        <v>37.55</v>
      </c>
      <c r="L50" t="n">
        <v>9</v>
      </c>
      <c r="M50" t="n">
        <v>22</v>
      </c>
      <c r="N50" t="n">
        <v>13.2</v>
      </c>
      <c r="O50" t="n">
        <v>12536.43</v>
      </c>
      <c r="P50" t="n">
        <v>403.3</v>
      </c>
      <c r="Q50" t="n">
        <v>1213.92</v>
      </c>
      <c r="R50" t="n">
        <v>164.97</v>
      </c>
      <c r="S50" t="n">
        <v>90.51000000000001</v>
      </c>
      <c r="T50" t="n">
        <v>26021.63</v>
      </c>
      <c r="U50" t="n">
        <v>0.55</v>
      </c>
      <c r="V50" t="n">
        <v>0.76</v>
      </c>
      <c r="W50" t="n">
        <v>4.08</v>
      </c>
      <c r="X50" t="n">
        <v>1.54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1.6348</v>
      </c>
      <c r="E51" t="n">
        <v>61.17</v>
      </c>
      <c r="F51" t="n">
        <v>58.63</v>
      </c>
      <c r="G51" t="n">
        <v>109.92</v>
      </c>
      <c r="H51" t="n">
        <v>1.74</v>
      </c>
      <c r="I51" t="n">
        <v>32</v>
      </c>
      <c r="J51" t="n">
        <v>101</v>
      </c>
      <c r="K51" t="n">
        <v>37.55</v>
      </c>
      <c r="L51" t="n">
        <v>10</v>
      </c>
      <c r="M51" t="n">
        <v>7</v>
      </c>
      <c r="N51" t="n">
        <v>13.45</v>
      </c>
      <c r="O51" t="n">
        <v>12690.46</v>
      </c>
      <c r="P51" t="n">
        <v>402.85</v>
      </c>
      <c r="Q51" t="n">
        <v>1213.92</v>
      </c>
      <c r="R51" t="n">
        <v>161</v>
      </c>
      <c r="S51" t="n">
        <v>90.51000000000001</v>
      </c>
      <c r="T51" t="n">
        <v>24047.22</v>
      </c>
      <c r="U51" t="n">
        <v>0.5600000000000001</v>
      </c>
      <c r="V51" t="n">
        <v>0.77</v>
      </c>
      <c r="W51" t="n">
        <v>4.09</v>
      </c>
      <c r="X51" t="n">
        <v>1.43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1.6342</v>
      </c>
      <c r="E52" t="n">
        <v>61.19</v>
      </c>
      <c r="F52" t="n">
        <v>58.65</v>
      </c>
      <c r="G52" t="n">
        <v>109.97</v>
      </c>
      <c r="H52" t="n">
        <v>1.89</v>
      </c>
      <c r="I52" t="n">
        <v>32</v>
      </c>
      <c r="J52" t="n">
        <v>102.25</v>
      </c>
      <c r="K52" t="n">
        <v>37.55</v>
      </c>
      <c r="L52" t="n">
        <v>11</v>
      </c>
      <c r="M52" t="n">
        <v>1</v>
      </c>
      <c r="N52" t="n">
        <v>13.7</v>
      </c>
      <c r="O52" t="n">
        <v>12844.88</v>
      </c>
      <c r="P52" t="n">
        <v>405.48</v>
      </c>
      <c r="Q52" t="n">
        <v>1213.95</v>
      </c>
      <c r="R52" t="n">
        <v>161.45</v>
      </c>
      <c r="S52" t="n">
        <v>90.51000000000001</v>
      </c>
      <c r="T52" t="n">
        <v>24269.63</v>
      </c>
      <c r="U52" t="n">
        <v>0.5600000000000001</v>
      </c>
      <c r="V52" t="n">
        <v>0.77</v>
      </c>
      <c r="W52" t="n">
        <v>4.1</v>
      </c>
      <c r="X52" t="n">
        <v>1.45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1.6342</v>
      </c>
      <c r="E53" t="n">
        <v>61.19</v>
      </c>
      <c r="F53" t="n">
        <v>58.65</v>
      </c>
      <c r="G53" t="n">
        <v>109.97</v>
      </c>
      <c r="H53" t="n">
        <v>2.04</v>
      </c>
      <c r="I53" t="n">
        <v>32</v>
      </c>
      <c r="J53" t="n">
        <v>103.51</v>
      </c>
      <c r="K53" t="n">
        <v>37.55</v>
      </c>
      <c r="L53" t="n">
        <v>12</v>
      </c>
      <c r="M53" t="n">
        <v>0</v>
      </c>
      <c r="N53" t="n">
        <v>13.95</v>
      </c>
      <c r="O53" t="n">
        <v>12999.7</v>
      </c>
      <c r="P53" t="n">
        <v>409.95</v>
      </c>
      <c r="Q53" t="n">
        <v>1213.93</v>
      </c>
      <c r="R53" t="n">
        <v>161.4</v>
      </c>
      <c r="S53" t="n">
        <v>90.51000000000001</v>
      </c>
      <c r="T53" t="n">
        <v>24247.76</v>
      </c>
      <c r="U53" t="n">
        <v>0.5600000000000001</v>
      </c>
      <c r="V53" t="n">
        <v>0.76</v>
      </c>
      <c r="W53" t="n">
        <v>4.1</v>
      </c>
      <c r="X53" t="n">
        <v>1.46</v>
      </c>
      <c r="Y53" t="n">
        <v>0.5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1.1989</v>
      </c>
      <c r="E54" t="n">
        <v>83.41</v>
      </c>
      <c r="F54" t="n">
        <v>75.52</v>
      </c>
      <c r="G54" t="n">
        <v>11.65</v>
      </c>
      <c r="H54" t="n">
        <v>0.24</v>
      </c>
      <c r="I54" t="n">
        <v>389</v>
      </c>
      <c r="J54" t="n">
        <v>71.52</v>
      </c>
      <c r="K54" t="n">
        <v>32.27</v>
      </c>
      <c r="L54" t="n">
        <v>1</v>
      </c>
      <c r="M54" t="n">
        <v>387</v>
      </c>
      <c r="N54" t="n">
        <v>8.25</v>
      </c>
      <c r="O54" t="n">
        <v>9054.6</v>
      </c>
      <c r="P54" t="n">
        <v>534.78</v>
      </c>
      <c r="Q54" t="n">
        <v>1214.06</v>
      </c>
      <c r="R54" t="n">
        <v>734.78</v>
      </c>
      <c r="S54" t="n">
        <v>90.51000000000001</v>
      </c>
      <c r="T54" t="n">
        <v>309152.57</v>
      </c>
      <c r="U54" t="n">
        <v>0.12</v>
      </c>
      <c r="V54" t="n">
        <v>0.59</v>
      </c>
      <c r="W54" t="n">
        <v>4.64</v>
      </c>
      <c r="X54" t="n">
        <v>18.32</v>
      </c>
      <c r="Y54" t="n">
        <v>0.5</v>
      </c>
      <c r="Z54" t="n">
        <v>10</v>
      </c>
    </row>
    <row r="55">
      <c r="A55" t="n">
        <v>1</v>
      </c>
      <c r="B55" t="n">
        <v>30</v>
      </c>
      <c r="C55" t="inlineStr">
        <is>
          <t xml:space="preserve">CONCLUIDO	</t>
        </is>
      </c>
      <c r="D55" t="n">
        <v>1.4507</v>
      </c>
      <c r="E55" t="n">
        <v>68.93000000000001</v>
      </c>
      <c r="F55" t="n">
        <v>64.58</v>
      </c>
      <c r="G55" t="n">
        <v>24.07</v>
      </c>
      <c r="H55" t="n">
        <v>0.48</v>
      </c>
      <c r="I55" t="n">
        <v>161</v>
      </c>
      <c r="J55" t="n">
        <v>72.7</v>
      </c>
      <c r="K55" t="n">
        <v>32.27</v>
      </c>
      <c r="L55" t="n">
        <v>2</v>
      </c>
      <c r="M55" t="n">
        <v>159</v>
      </c>
      <c r="N55" t="n">
        <v>8.43</v>
      </c>
      <c r="O55" t="n">
        <v>9200.25</v>
      </c>
      <c r="P55" t="n">
        <v>443.84</v>
      </c>
      <c r="Q55" t="n">
        <v>1214.02</v>
      </c>
      <c r="R55" t="n">
        <v>363.39</v>
      </c>
      <c r="S55" t="n">
        <v>90.51000000000001</v>
      </c>
      <c r="T55" t="n">
        <v>124595.25</v>
      </c>
      <c r="U55" t="n">
        <v>0.25</v>
      </c>
      <c r="V55" t="n">
        <v>0.6899999999999999</v>
      </c>
      <c r="W55" t="n">
        <v>4.28</v>
      </c>
      <c r="X55" t="n">
        <v>7.39</v>
      </c>
      <c r="Y55" t="n">
        <v>0.5</v>
      </c>
      <c r="Z55" t="n">
        <v>10</v>
      </c>
    </row>
    <row r="56">
      <c r="A56" t="n">
        <v>2</v>
      </c>
      <c r="B56" t="n">
        <v>30</v>
      </c>
      <c r="C56" t="inlineStr">
        <is>
          <t xml:space="preserve">CONCLUIDO	</t>
        </is>
      </c>
      <c r="D56" t="n">
        <v>1.5341</v>
      </c>
      <c r="E56" t="n">
        <v>65.18000000000001</v>
      </c>
      <c r="F56" t="n">
        <v>61.78</v>
      </c>
      <c r="G56" t="n">
        <v>37.07</v>
      </c>
      <c r="H56" t="n">
        <v>0.71</v>
      </c>
      <c r="I56" t="n">
        <v>100</v>
      </c>
      <c r="J56" t="n">
        <v>73.88</v>
      </c>
      <c r="K56" t="n">
        <v>32.27</v>
      </c>
      <c r="L56" t="n">
        <v>3</v>
      </c>
      <c r="M56" t="n">
        <v>98</v>
      </c>
      <c r="N56" t="n">
        <v>8.609999999999999</v>
      </c>
      <c r="O56" t="n">
        <v>9346.23</v>
      </c>
      <c r="P56" t="n">
        <v>411.71</v>
      </c>
      <c r="Q56" t="n">
        <v>1213.97</v>
      </c>
      <c r="R56" t="n">
        <v>269.21</v>
      </c>
      <c r="S56" t="n">
        <v>90.51000000000001</v>
      </c>
      <c r="T56" t="n">
        <v>77812.60000000001</v>
      </c>
      <c r="U56" t="n">
        <v>0.34</v>
      </c>
      <c r="V56" t="n">
        <v>0.73</v>
      </c>
      <c r="W56" t="n">
        <v>4.16</v>
      </c>
      <c r="X56" t="n">
        <v>4.59</v>
      </c>
      <c r="Y56" t="n">
        <v>0.5</v>
      </c>
      <c r="Z56" t="n">
        <v>10</v>
      </c>
    </row>
    <row r="57">
      <c r="A57" t="n">
        <v>3</v>
      </c>
      <c r="B57" t="n">
        <v>30</v>
      </c>
      <c r="C57" t="inlineStr">
        <is>
          <t xml:space="preserve">CONCLUIDO	</t>
        </is>
      </c>
      <c r="D57" t="n">
        <v>1.5791</v>
      </c>
      <c r="E57" t="n">
        <v>63.33</v>
      </c>
      <c r="F57" t="n">
        <v>60.38</v>
      </c>
      <c r="G57" t="n">
        <v>51.02</v>
      </c>
      <c r="H57" t="n">
        <v>0.93</v>
      </c>
      <c r="I57" t="n">
        <v>71</v>
      </c>
      <c r="J57" t="n">
        <v>75.06999999999999</v>
      </c>
      <c r="K57" t="n">
        <v>32.27</v>
      </c>
      <c r="L57" t="n">
        <v>4</v>
      </c>
      <c r="M57" t="n">
        <v>69</v>
      </c>
      <c r="N57" t="n">
        <v>8.800000000000001</v>
      </c>
      <c r="O57" t="n">
        <v>9492.549999999999</v>
      </c>
      <c r="P57" t="n">
        <v>387.4</v>
      </c>
      <c r="Q57" t="n">
        <v>1213.93</v>
      </c>
      <c r="R57" t="n">
        <v>221.14</v>
      </c>
      <c r="S57" t="n">
        <v>90.51000000000001</v>
      </c>
      <c r="T57" t="n">
        <v>53924.02</v>
      </c>
      <c r="U57" t="n">
        <v>0.41</v>
      </c>
      <c r="V57" t="n">
        <v>0.74</v>
      </c>
      <c r="W57" t="n">
        <v>4.12</v>
      </c>
      <c r="X57" t="n">
        <v>3.18</v>
      </c>
      <c r="Y57" t="n">
        <v>0.5</v>
      </c>
      <c r="Z57" t="n">
        <v>10</v>
      </c>
    </row>
    <row r="58">
      <c r="A58" t="n">
        <v>4</v>
      </c>
      <c r="B58" t="n">
        <v>30</v>
      </c>
      <c r="C58" t="inlineStr">
        <is>
          <t xml:space="preserve">CONCLUIDO	</t>
        </is>
      </c>
      <c r="D58" t="n">
        <v>1.6046</v>
      </c>
      <c r="E58" t="n">
        <v>62.32</v>
      </c>
      <c r="F58" t="n">
        <v>59.64</v>
      </c>
      <c r="G58" t="n">
        <v>66.26000000000001</v>
      </c>
      <c r="H58" t="n">
        <v>1.15</v>
      </c>
      <c r="I58" t="n">
        <v>54</v>
      </c>
      <c r="J58" t="n">
        <v>76.26000000000001</v>
      </c>
      <c r="K58" t="n">
        <v>32.27</v>
      </c>
      <c r="L58" t="n">
        <v>5</v>
      </c>
      <c r="M58" t="n">
        <v>51</v>
      </c>
      <c r="N58" t="n">
        <v>8.99</v>
      </c>
      <c r="O58" t="n">
        <v>9639.200000000001</v>
      </c>
      <c r="P58" t="n">
        <v>365.79</v>
      </c>
      <c r="Q58" t="n">
        <v>1213.92</v>
      </c>
      <c r="R58" t="n">
        <v>196.27</v>
      </c>
      <c r="S58" t="n">
        <v>90.51000000000001</v>
      </c>
      <c r="T58" t="n">
        <v>41573.54</v>
      </c>
      <c r="U58" t="n">
        <v>0.46</v>
      </c>
      <c r="V58" t="n">
        <v>0.75</v>
      </c>
      <c r="W58" t="n">
        <v>4.09</v>
      </c>
      <c r="X58" t="n">
        <v>2.44</v>
      </c>
      <c r="Y58" t="n">
        <v>0.5</v>
      </c>
      <c r="Z58" t="n">
        <v>10</v>
      </c>
    </row>
    <row r="59">
      <c r="A59" t="n">
        <v>5</v>
      </c>
      <c r="B59" t="n">
        <v>30</v>
      </c>
      <c r="C59" t="inlineStr">
        <is>
          <t xml:space="preserve">CONCLUIDO	</t>
        </is>
      </c>
      <c r="D59" t="n">
        <v>1.6206</v>
      </c>
      <c r="E59" t="n">
        <v>61.71</v>
      </c>
      <c r="F59" t="n">
        <v>59.18</v>
      </c>
      <c r="G59" t="n">
        <v>80.7</v>
      </c>
      <c r="H59" t="n">
        <v>1.36</v>
      </c>
      <c r="I59" t="n">
        <v>44</v>
      </c>
      <c r="J59" t="n">
        <v>77.45</v>
      </c>
      <c r="K59" t="n">
        <v>32.27</v>
      </c>
      <c r="L59" t="n">
        <v>6</v>
      </c>
      <c r="M59" t="n">
        <v>26</v>
      </c>
      <c r="N59" t="n">
        <v>9.18</v>
      </c>
      <c r="O59" t="n">
        <v>9786.190000000001</v>
      </c>
      <c r="P59" t="n">
        <v>350.28</v>
      </c>
      <c r="Q59" t="n">
        <v>1213.91</v>
      </c>
      <c r="R59" t="n">
        <v>180.05</v>
      </c>
      <c r="S59" t="n">
        <v>90.51000000000001</v>
      </c>
      <c r="T59" t="n">
        <v>33513.13</v>
      </c>
      <c r="U59" t="n">
        <v>0.5</v>
      </c>
      <c r="V59" t="n">
        <v>0.76</v>
      </c>
      <c r="W59" t="n">
        <v>4.1</v>
      </c>
      <c r="X59" t="n">
        <v>1.99</v>
      </c>
      <c r="Y59" t="n">
        <v>0.5</v>
      </c>
      <c r="Z59" t="n">
        <v>10</v>
      </c>
    </row>
    <row r="60">
      <c r="A60" t="n">
        <v>6</v>
      </c>
      <c r="B60" t="n">
        <v>30</v>
      </c>
      <c r="C60" t="inlineStr">
        <is>
          <t xml:space="preserve">CONCLUIDO	</t>
        </is>
      </c>
      <c r="D60" t="n">
        <v>1.6233</v>
      </c>
      <c r="E60" t="n">
        <v>61.6</v>
      </c>
      <c r="F60" t="n">
        <v>59.1</v>
      </c>
      <c r="G60" t="n">
        <v>84.43000000000001</v>
      </c>
      <c r="H60" t="n">
        <v>1.56</v>
      </c>
      <c r="I60" t="n">
        <v>42</v>
      </c>
      <c r="J60" t="n">
        <v>78.65000000000001</v>
      </c>
      <c r="K60" t="n">
        <v>32.27</v>
      </c>
      <c r="L60" t="n">
        <v>7</v>
      </c>
      <c r="M60" t="n">
        <v>3</v>
      </c>
      <c r="N60" t="n">
        <v>9.380000000000001</v>
      </c>
      <c r="O60" t="n">
        <v>9933.52</v>
      </c>
      <c r="P60" t="n">
        <v>349.62</v>
      </c>
      <c r="Q60" t="n">
        <v>1213.94</v>
      </c>
      <c r="R60" t="n">
        <v>176.69</v>
      </c>
      <c r="S60" t="n">
        <v>90.51000000000001</v>
      </c>
      <c r="T60" t="n">
        <v>31839.73</v>
      </c>
      <c r="U60" t="n">
        <v>0.51</v>
      </c>
      <c r="V60" t="n">
        <v>0.76</v>
      </c>
      <c r="W60" t="n">
        <v>4.12</v>
      </c>
      <c r="X60" t="n">
        <v>1.91</v>
      </c>
      <c r="Y60" t="n">
        <v>0.5</v>
      </c>
      <c r="Z60" t="n">
        <v>10</v>
      </c>
    </row>
    <row r="61">
      <c r="A61" t="n">
        <v>7</v>
      </c>
      <c r="B61" t="n">
        <v>30</v>
      </c>
      <c r="C61" t="inlineStr">
        <is>
          <t xml:space="preserve">CONCLUIDO	</t>
        </is>
      </c>
      <c r="D61" t="n">
        <v>1.6234</v>
      </c>
      <c r="E61" t="n">
        <v>61.6</v>
      </c>
      <c r="F61" t="n">
        <v>59.1</v>
      </c>
      <c r="G61" t="n">
        <v>84.43000000000001</v>
      </c>
      <c r="H61" t="n">
        <v>1.75</v>
      </c>
      <c r="I61" t="n">
        <v>42</v>
      </c>
      <c r="J61" t="n">
        <v>79.84</v>
      </c>
      <c r="K61" t="n">
        <v>32.27</v>
      </c>
      <c r="L61" t="n">
        <v>8</v>
      </c>
      <c r="M61" t="n">
        <v>0</v>
      </c>
      <c r="N61" t="n">
        <v>9.57</v>
      </c>
      <c r="O61" t="n">
        <v>10081.19</v>
      </c>
      <c r="P61" t="n">
        <v>354.59</v>
      </c>
      <c r="Q61" t="n">
        <v>1213.93</v>
      </c>
      <c r="R61" t="n">
        <v>176.25</v>
      </c>
      <c r="S61" t="n">
        <v>90.51000000000001</v>
      </c>
      <c r="T61" t="n">
        <v>31621.29</v>
      </c>
      <c r="U61" t="n">
        <v>0.51</v>
      </c>
      <c r="V61" t="n">
        <v>0.76</v>
      </c>
      <c r="W61" t="n">
        <v>4.13</v>
      </c>
      <c r="X61" t="n">
        <v>1.91</v>
      </c>
      <c r="Y61" t="n">
        <v>0.5</v>
      </c>
      <c r="Z61" t="n">
        <v>10</v>
      </c>
    </row>
    <row r="62">
      <c r="A62" t="n">
        <v>0</v>
      </c>
      <c r="B62" t="n">
        <v>15</v>
      </c>
      <c r="C62" t="inlineStr">
        <is>
          <t xml:space="preserve">CONCLUIDO	</t>
        </is>
      </c>
      <c r="D62" t="n">
        <v>1.4018</v>
      </c>
      <c r="E62" t="n">
        <v>71.34</v>
      </c>
      <c r="F62" t="n">
        <v>67.23</v>
      </c>
      <c r="G62" t="n">
        <v>18.59</v>
      </c>
      <c r="H62" t="n">
        <v>0.43</v>
      </c>
      <c r="I62" t="n">
        <v>217</v>
      </c>
      <c r="J62" t="n">
        <v>39.78</v>
      </c>
      <c r="K62" t="n">
        <v>19.54</v>
      </c>
      <c r="L62" t="n">
        <v>1</v>
      </c>
      <c r="M62" t="n">
        <v>215</v>
      </c>
      <c r="N62" t="n">
        <v>4.24</v>
      </c>
      <c r="O62" t="n">
        <v>5140</v>
      </c>
      <c r="P62" t="n">
        <v>298.53</v>
      </c>
      <c r="Q62" t="n">
        <v>1214.03</v>
      </c>
      <c r="R62" t="n">
        <v>453.05</v>
      </c>
      <c r="S62" t="n">
        <v>90.51000000000001</v>
      </c>
      <c r="T62" t="n">
        <v>169147.24</v>
      </c>
      <c r="U62" t="n">
        <v>0.2</v>
      </c>
      <c r="V62" t="n">
        <v>0.67</v>
      </c>
      <c r="W62" t="n">
        <v>4.37</v>
      </c>
      <c r="X62" t="n">
        <v>10.03</v>
      </c>
      <c r="Y62" t="n">
        <v>0.5</v>
      </c>
      <c r="Z62" t="n">
        <v>10</v>
      </c>
    </row>
    <row r="63">
      <c r="A63" t="n">
        <v>1</v>
      </c>
      <c r="B63" t="n">
        <v>15</v>
      </c>
      <c r="C63" t="inlineStr">
        <is>
          <t xml:space="preserve">CONCLUIDO	</t>
        </is>
      </c>
      <c r="D63" t="n">
        <v>1.5597</v>
      </c>
      <c r="E63" t="n">
        <v>64.12</v>
      </c>
      <c r="F63" t="n">
        <v>61.4</v>
      </c>
      <c r="G63" t="n">
        <v>40.04</v>
      </c>
      <c r="H63" t="n">
        <v>0.84</v>
      </c>
      <c r="I63" t="n">
        <v>92</v>
      </c>
      <c r="J63" t="n">
        <v>40.89</v>
      </c>
      <c r="K63" t="n">
        <v>19.54</v>
      </c>
      <c r="L63" t="n">
        <v>2</v>
      </c>
      <c r="M63" t="n">
        <v>65</v>
      </c>
      <c r="N63" t="n">
        <v>4.35</v>
      </c>
      <c r="O63" t="n">
        <v>5277.26</v>
      </c>
      <c r="P63" t="n">
        <v>246.22</v>
      </c>
      <c r="Q63" t="n">
        <v>1213.95</v>
      </c>
      <c r="R63" t="n">
        <v>254.67</v>
      </c>
      <c r="S63" t="n">
        <v>90.51000000000001</v>
      </c>
      <c r="T63" t="n">
        <v>70580.67</v>
      </c>
      <c r="U63" t="n">
        <v>0.36</v>
      </c>
      <c r="V63" t="n">
        <v>0.73</v>
      </c>
      <c r="W63" t="n">
        <v>4.19</v>
      </c>
      <c r="X63" t="n">
        <v>4.2</v>
      </c>
      <c r="Y63" t="n">
        <v>0.5</v>
      </c>
      <c r="Z63" t="n">
        <v>10</v>
      </c>
    </row>
    <row r="64">
      <c r="A64" t="n">
        <v>2</v>
      </c>
      <c r="B64" t="n">
        <v>15</v>
      </c>
      <c r="C64" t="inlineStr">
        <is>
          <t xml:space="preserve">CONCLUIDO	</t>
        </is>
      </c>
      <c r="D64" t="n">
        <v>1.5727</v>
      </c>
      <c r="E64" t="n">
        <v>63.58</v>
      </c>
      <c r="F64" t="n">
        <v>60.97</v>
      </c>
      <c r="G64" t="n">
        <v>44.62</v>
      </c>
      <c r="H64" t="n">
        <v>1.22</v>
      </c>
      <c r="I64" t="n">
        <v>82</v>
      </c>
      <c r="J64" t="n">
        <v>42.01</v>
      </c>
      <c r="K64" t="n">
        <v>19.54</v>
      </c>
      <c r="L64" t="n">
        <v>3</v>
      </c>
      <c r="M64" t="n">
        <v>0</v>
      </c>
      <c r="N64" t="n">
        <v>4.46</v>
      </c>
      <c r="O64" t="n">
        <v>5414.79</v>
      </c>
      <c r="P64" t="n">
        <v>243.85</v>
      </c>
      <c r="Q64" t="n">
        <v>1213.93</v>
      </c>
      <c r="R64" t="n">
        <v>238.05</v>
      </c>
      <c r="S64" t="n">
        <v>90.51000000000001</v>
      </c>
      <c r="T64" t="n">
        <v>62321.01</v>
      </c>
      <c r="U64" t="n">
        <v>0.38</v>
      </c>
      <c r="V64" t="n">
        <v>0.74</v>
      </c>
      <c r="W64" t="n">
        <v>4.24</v>
      </c>
      <c r="X64" t="n">
        <v>3.78</v>
      </c>
      <c r="Y64" t="n">
        <v>0.5</v>
      </c>
      <c r="Z64" t="n">
        <v>10</v>
      </c>
    </row>
    <row r="65">
      <c r="A65" t="n">
        <v>0</v>
      </c>
      <c r="B65" t="n">
        <v>70</v>
      </c>
      <c r="C65" t="inlineStr">
        <is>
          <t xml:space="preserve">CONCLUIDO	</t>
        </is>
      </c>
      <c r="D65" t="n">
        <v>0.8173</v>
      </c>
      <c r="E65" t="n">
        <v>122.35</v>
      </c>
      <c r="F65" t="n">
        <v>96.81</v>
      </c>
      <c r="G65" t="n">
        <v>7.2</v>
      </c>
      <c r="H65" t="n">
        <v>0.12</v>
      </c>
      <c r="I65" t="n">
        <v>807</v>
      </c>
      <c r="J65" t="n">
        <v>141.81</v>
      </c>
      <c r="K65" t="n">
        <v>47.83</v>
      </c>
      <c r="L65" t="n">
        <v>1</v>
      </c>
      <c r="M65" t="n">
        <v>805</v>
      </c>
      <c r="N65" t="n">
        <v>22.98</v>
      </c>
      <c r="O65" t="n">
        <v>17723.39</v>
      </c>
      <c r="P65" t="n">
        <v>1100.03</v>
      </c>
      <c r="Q65" t="n">
        <v>1214.12</v>
      </c>
      <c r="R65" t="n">
        <v>1458.73</v>
      </c>
      <c r="S65" t="n">
        <v>90.51000000000001</v>
      </c>
      <c r="T65" t="n">
        <v>669034.47</v>
      </c>
      <c r="U65" t="n">
        <v>0.06</v>
      </c>
      <c r="V65" t="n">
        <v>0.46</v>
      </c>
      <c r="W65" t="n">
        <v>5.34</v>
      </c>
      <c r="X65" t="n">
        <v>39.6</v>
      </c>
      <c r="Y65" t="n">
        <v>0.5</v>
      </c>
      <c r="Z65" t="n">
        <v>10</v>
      </c>
    </row>
    <row r="66">
      <c r="A66" t="n">
        <v>1</v>
      </c>
      <c r="B66" t="n">
        <v>70</v>
      </c>
      <c r="C66" t="inlineStr">
        <is>
          <t xml:space="preserve">CONCLUIDO	</t>
        </is>
      </c>
      <c r="D66" t="n">
        <v>1.2308</v>
      </c>
      <c r="E66" t="n">
        <v>81.25</v>
      </c>
      <c r="F66" t="n">
        <v>70.67</v>
      </c>
      <c r="G66" t="n">
        <v>14.67</v>
      </c>
      <c r="H66" t="n">
        <v>0.25</v>
      </c>
      <c r="I66" t="n">
        <v>289</v>
      </c>
      <c r="J66" t="n">
        <v>143.17</v>
      </c>
      <c r="K66" t="n">
        <v>47.83</v>
      </c>
      <c r="L66" t="n">
        <v>2</v>
      </c>
      <c r="M66" t="n">
        <v>287</v>
      </c>
      <c r="N66" t="n">
        <v>23.34</v>
      </c>
      <c r="O66" t="n">
        <v>17891.86</v>
      </c>
      <c r="P66" t="n">
        <v>796.4400000000001</v>
      </c>
      <c r="Q66" t="n">
        <v>1213.97</v>
      </c>
      <c r="R66" t="n">
        <v>569.52</v>
      </c>
      <c r="S66" t="n">
        <v>90.51000000000001</v>
      </c>
      <c r="T66" t="n">
        <v>227023.04</v>
      </c>
      <c r="U66" t="n">
        <v>0.16</v>
      </c>
      <c r="V66" t="n">
        <v>0.63</v>
      </c>
      <c r="W66" t="n">
        <v>4.5</v>
      </c>
      <c r="X66" t="n">
        <v>13.48</v>
      </c>
      <c r="Y66" t="n">
        <v>0.5</v>
      </c>
      <c r="Z66" t="n">
        <v>10</v>
      </c>
    </row>
    <row r="67">
      <c r="A67" t="n">
        <v>2</v>
      </c>
      <c r="B67" t="n">
        <v>70</v>
      </c>
      <c r="C67" t="inlineStr">
        <is>
          <t xml:space="preserve">CONCLUIDO	</t>
        </is>
      </c>
      <c r="D67" t="n">
        <v>1.3755</v>
      </c>
      <c r="E67" t="n">
        <v>72.7</v>
      </c>
      <c r="F67" t="n">
        <v>65.36</v>
      </c>
      <c r="G67" t="n">
        <v>22.16</v>
      </c>
      <c r="H67" t="n">
        <v>0.37</v>
      </c>
      <c r="I67" t="n">
        <v>177</v>
      </c>
      <c r="J67" t="n">
        <v>144.54</v>
      </c>
      <c r="K67" t="n">
        <v>47.83</v>
      </c>
      <c r="L67" t="n">
        <v>3</v>
      </c>
      <c r="M67" t="n">
        <v>175</v>
      </c>
      <c r="N67" t="n">
        <v>23.71</v>
      </c>
      <c r="O67" t="n">
        <v>18060.85</v>
      </c>
      <c r="P67" t="n">
        <v>730.5</v>
      </c>
      <c r="Q67" t="n">
        <v>1213.99</v>
      </c>
      <c r="R67" t="n">
        <v>389.77</v>
      </c>
      <c r="S67" t="n">
        <v>90.51000000000001</v>
      </c>
      <c r="T67" t="n">
        <v>137708.22</v>
      </c>
      <c r="U67" t="n">
        <v>0.23</v>
      </c>
      <c r="V67" t="n">
        <v>0.6899999999999999</v>
      </c>
      <c r="W67" t="n">
        <v>4.3</v>
      </c>
      <c r="X67" t="n">
        <v>8.16</v>
      </c>
      <c r="Y67" t="n">
        <v>0.5</v>
      </c>
      <c r="Z67" t="n">
        <v>10</v>
      </c>
    </row>
    <row r="68">
      <c r="A68" t="n">
        <v>3</v>
      </c>
      <c r="B68" t="n">
        <v>70</v>
      </c>
      <c r="C68" t="inlineStr">
        <is>
          <t xml:space="preserve">CONCLUIDO	</t>
        </is>
      </c>
      <c r="D68" t="n">
        <v>1.4517</v>
      </c>
      <c r="E68" t="n">
        <v>68.88</v>
      </c>
      <c r="F68" t="n">
        <v>62.99</v>
      </c>
      <c r="G68" t="n">
        <v>29.76</v>
      </c>
      <c r="H68" t="n">
        <v>0.49</v>
      </c>
      <c r="I68" t="n">
        <v>127</v>
      </c>
      <c r="J68" t="n">
        <v>145.92</v>
      </c>
      <c r="K68" t="n">
        <v>47.83</v>
      </c>
      <c r="L68" t="n">
        <v>4</v>
      </c>
      <c r="M68" t="n">
        <v>125</v>
      </c>
      <c r="N68" t="n">
        <v>24.09</v>
      </c>
      <c r="O68" t="n">
        <v>18230.35</v>
      </c>
      <c r="P68" t="n">
        <v>698.22</v>
      </c>
      <c r="Q68" t="n">
        <v>1213.94</v>
      </c>
      <c r="R68" t="n">
        <v>309.64</v>
      </c>
      <c r="S68" t="n">
        <v>90.51000000000001</v>
      </c>
      <c r="T68" t="n">
        <v>97889.28</v>
      </c>
      <c r="U68" t="n">
        <v>0.29</v>
      </c>
      <c r="V68" t="n">
        <v>0.71</v>
      </c>
      <c r="W68" t="n">
        <v>4.21</v>
      </c>
      <c r="X68" t="n">
        <v>5.79</v>
      </c>
      <c r="Y68" t="n">
        <v>0.5</v>
      </c>
      <c r="Z68" t="n">
        <v>10</v>
      </c>
    </row>
    <row r="69">
      <c r="A69" t="n">
        <v>4</v>
      </c>
      <c r="B69" t="n">
        <v>70</v>
      </c>
      <c r="C69" t="inlineStr">
        <is>
          <t xml:space="preserve">CONCLUIDO	</t>
        </is>
      </c>
      <c r="D69" t="n">
        <v>1.4973</v>
      </c>
      <c r="E69" t="n">
        <v>66.79000000000001</v>
      </c>
      <c r="F69" t="n">
        <v>61.7</v>
      </c>
      <c r="G69" t="n">
        <v>37.39</v>
      </c>
      <c r="H69" t="n">
        <v>0.6</v>
      </c>
      <c r="I69" t="n">
        <v>99</v>
      </c>
      <c r="J69" t="n">
        <v>147.3</v>
      </c>
      <c r="K69" t="n">
        <v>47.83</v>
      </c>
      <c r="L69" t="n">
        <v>5</v>
      </c>
      <c r="M69" t="n">
        <v>97</v>
      </c>
      <c r="N69" t="n">
        <v>24.47</v>
      </c>
      <c r="O69" t="n">
        <v>18400.38</v>
      </c>
      <c r="P69" t="n">
        <v>678.3200000000001</v>
      </c>
      <c r="Q69" t="n">
        <v>1213.92</v>
      </c>
      <c r="R69" t="n">
        <v>266.63</v>
      </c>
      <c r="S69" t="n">
        <v>90.51000000000001</v>
      </c>
      <c r="T69" t="n">
        <v>76525.13</v>
      </c>
      <c r="U69" t="n">
        <v>0.34</v>
      </c>
      <c r="V69" t="n">
        <v>0.73</v>
      </c>
      <c r="W69" t="n">
        <v>4.16</v>
      </c>
      <c r="X69" t="n">
        <v>4.51</v>
      </c>
      <c r="Y69" t="n">
        <v>0.5</v>
      </c>
      <c r="Z69" t="n">
        <v>10</v>
      </c>
    </row>
    <row r="70">
      <c r="A70" t="n">
        <v>5</v>
      </c>
      <c r="B70" t="n">
        <v>70</v>
      </c>
      <c r="C70" t="inlineStr">
        <is>
          <t xml:space="preserve">CONCLUIDO	</t>
        </is>
      </c>
      <c r="D70" t="n">
        <v>1.5285</v>
      </c>
      <c r="E70" t="n">
        <v>65.42</v>
      </c>
      <c r="F70" t="n">
        <v>60.85</v>
      </c>
      <c r="G70" t="n">
        <v>45.08</v>
      </c>
      <c r="H70" t="n">
        <v>0.71</v>
      </c>
      <c r="I70" t="n">
        <v>81</v>
      </c>
      <c r="J70" t="n">
        <v>148.68</v>
      </c>
      <c r="K70" t="n">
        <v>47.83</v>
      </c>
      <c r="L70" t="n">
        <v>6</v>
      </c>
      <c r="M70" t="n">
        <v>79</v>
      </c>
      <c r="N70" t="n">
        <v>24.85</v>
      </c>
      <c r="O70" t="n">
        <v>18570.94</v>
      </c>
      <c r="P70" t="n">
        <v>663.12</v>
      </c>
      <c r="Q70" t="n">
        <v>1213.91</v>
      </c>
      <c r="R70" t="n">
        <v>237.36</v>
      </c>
      <c r="S70" t="n">
        <v>90.51000000000001</v>
      </c>
      <c r="T70" t="n">
        <v>61980.03</v>
      </c>
      <c r="U70" t="n">
        <v>0.38</v>
      </c>
      <c r="V70" t="n">
        <v>0.74</v>
      </c>
      <c r="W70" t="n">
        <v>4.14</v>
      </c>
      <c r="X70" t="n">
        <v>3.66</v>
      </c>
      <c r="Y70" t="n">
        <v>0.5</v>
      </c>
      <c r="Z70" t="n">
        <v>10</v>
      </c>
    </row>
    <row r="71">
      <c r="A71" t="n">
        <v>6</v>
      </c>
      <c r="B71" t="n">
        <v>70</v>
      </c>
      <c r="C71" t="inlineStr">
        <is>
          <t xml:space="preserve">CONCLUIDO	</t>
        </is>
      </c>
      <c r="D71" t="n">
        <v>1.5514</v>
      </c>
      <c r="E71" t="n">
        <v>64.45999999999999</v>
      </c>
      <c r="F71" t="n">
        <v>60.27</v>
      </c>
      <c r="G71" t="n">
        <v>53.17</v>
      </c>
      <c r="H71" t="n">
        <v>0.83</v>
      </c>
      <c r="I71" t="n">
        <v>68</v>
      </c>
      <c r="J71" t="n">
        <v>150.07</v>
      </c>
      <c r="K71" t="n">
        <v>47.83</v>
      </c>
      <c r="L71" t="n">
        <v>7</v>
      </c>
      <c r="M71" t="n">
        <v>66</v>
      </c>
      <c r="N71" t="n">
        <v>25.24</v>
      </c>
      <c r="O71" t="n">
        <v>18742.03</v>
      </c>
      <c r="P71" t="n">
        <v>651.4</v>
      </c>
      <c r="Q71" t="n">
        <v>1213.91</v>
      </c>
      <c r="R71" t="n">
        <v>217.74</v>
      </c>
      <c r="S71" t="n">
        <v>90.51000000000001</v>
      </c>
      <c r="T71" t="n">
        <v>52236.67</v>
      </c>
      <c r="U71" t="n">
        <v>0.42</v>
      </c>
      <c r="V71" t="n">
        <v>0.74</v>
      </c>
      <c r="W71" t="n">
        <v>4.11</v>
      </c>
      <c r="X71" t="n">
        <v>3.07</v>
      </c>
      <c r="Y71" t="n">
        <v>0.5</v>
      </c>
      <c r="Z71" t="n">
        <v>10</v>
      </c>
    </row>
    <row r="72">
      <c r="A72" t="n">
        <v>7</v>
      </c>
      <c r="B72" t="n">
        <v>70</v>
      </c>
      <c r="C72" t="inlineStr">
        <is>
          <t xml:space="preserve">CONCLUIDO	</t>
        </is>
      </c>
      <c r="D72" t="n">
        <v>1.5679</v>
      </c>
      <c r="E72" t="n">
        <v>63.78</v>
      </c>
      <c r="F72" t="n">
        <v>59.85</v>
      </c>
      <c r="G72" t="n">
        <v>60.86</v>
      </c>
      <c r="H72" t="n">
        <v>0.9399999999999999</v>
      </c>
      <c r="I72" t="n">
        <v>59</v>
      </c>
      <c r="J72" t="n">
        <v>151.46</v>
      </c>
      <c r="K72" t="n">
        <v>47.83</v>
      </c>
      <c r="L72" t="n">
        <v>8</v>
      </c>
      <c r="M72" t="n">
        <v>57</v>
      </c>
      <c r="N72" t="n">
        <v>25.63</v>
      </c>
      <c r="O72" t="n">
        <v>18913.66</v>
      </c>
      <c r="P72" t="n">
        <v>641.22</v>
      </c>
      <c r="Q72" t="n">
        <v>1213.92</v>
      </c>
      <c r="R72" t="n">
        <v>203.33</v>
      </c>
      <c r="S72" t="n">
        <v>90.51000000000001</v>
      </c>
      <c r="T72" t="n">
        <v>45075.83</v>
      </c>
      <c r="U72" t="n">
        <v>0.45</v>
      </c>
      <c r="V72" t="n">
        <v>0.75</v>
      </c>
      <c r="W72" t="n">
        <v>4.1</v>
      </c>
      <c r="X72" t="n">
        <v>2.65</v>
      </c>
      <c r="Y72" t="n">
        <v>0.5</v>
      </c>
      <c r="Z72" t="n">
        <v>10</v>
      </c>
    </row>
    <row r="73">
      <c r="A73" t="n">
        <v>8</v>
      </c>
      <c r="B73" t="n">
        <v>70</v>
      </c>
      <c r="C73" t="inlineStr">
        <is>
          <t xml:space="preserve">CONCLUIDO	</t>
        </is>
      </c>
      <c r="D73" t="n">
        <v>1.5807</v>
      </c>
      <c r="E73" t="n">
        <v>63.26</v>
      </c>
      <c r="F73" t="n">
        <v>59.53</v>
      </c>
      <c r="G73" t="n">
        <v>68.69</v>
      </c>
      <c r="H73" t="n">
        <v>1.04</v>
      </c>
      <c r="I73" t="n">
        <v>52</v>
      </c>
      <c r="J73" t="n">
        <v>152.85</v>
      </c>
      <c r="K73" t="n">
        <v>47.83</v>
      </c>
      <c r="L73" t="n">
        <v>9</v>
      </c>
      <c r="M73" t="n">
        <v>50</v>
      </c>
      <c r="N73" t="n">
        <v>26.03</v>
      </c>
      <c r="O73" t="n">
        <v>19085.83</v>
      </c>
      <c r="P73" t="n">
        <v>632.73</v>
      </c>
      <c r="Q73" t="n">
        <v>1213.91</v>
      </c>
      <c r="R73" t="n">
        <v>192.86</v>
      </c>
      <c r="S73" t="n">
        <v>90.51000000000001</v>
      </c>
      <c r="T73" t="n">
        <v>39876.74</v>
      </c>
      <c r="U73" t="n">
        <v>0.47</v>
      </c>
      <c r="V73" t="n">
        <v>0.75</v>
      </c>
      <c r="W73" t="n">
        <v>4.09</v>
      </c>
      <c r="X73" t="n">
        <v>2.34</v>
      </c>
      <c r="Y73" t="n">
        <v>0.5</v>
      </c>
      <c r="Z73" t="n">
        <v>10</v>
      </c>
    </row>
    <row r="74">
      <c r="A74" t="n">
        <v>9</v>
      </c>
      <c r="B74" t="n">
        <v>70</v>
      </c>
      <c r="C74" t="inlineStr">
        <is>
          <t xml:space="preserve">CONCLUIDO	</t>
        </is>
      </c>
      <c r="D74" t="n">
        <v>1.5919</v>
      </c>
      <c r="E74" t="n">
        <v>62.82</v>
      </c>
      <c r="F74" t="n">
        <v>59.26</v>
      </c>
      <c r="G74" t="n">
        <v>77.3</v>
      </c>
      <c r="H74" t="n">
        <v>1.15</v>
      </c>
      <c r="I74" t="n">
        <v>46</v>
      </c>
      <c r="J74" t="n">
        <v>154.25</v>
      </c>
      <c r="K74" t="n">
        <v>47.83</v>
      </c>
      <c r="L74" t="n">
        <v>10</v>
      </c>
      <c r="M74" t="n">
        <v>44</v>
      </c>
      <c r="N74" t="n">
        <v>26.43</v>
      </c>
      <c r="O74" t="n">
        <v>19258.55</v>
      </c>
      <c r="P74" t="n">
        <v>623.85</v>
      </c>
      <c r="Q74" t="n">
        <v>1213.91</v>
      </c>
      <c r="R74" t="n">
        <v>183.46</v>
      </c>
      <c r="S74" t="n">
        <v>90.51000000000001</v>
      </c>
      <c r="T74" t="n">
        <v>35205.04</v>
      </c>
      <c r="U74" t="n">
        <v>0.49</v>
      </c>
      <c r="V74" t="n">
        <v>0.76</v>
      </c>
      <c r="W74" t="n">
        <v>4.08</v>
      </c>
      <c r="X74" t="n">
        <v>2.07</v>
      </c>
      <c r="Y74" t="n">
        <v>0.5</v>
      </c>
      <c r="Z74" t="n">
        <v>10</v>
      </c>
    </row>
    <row r="75">
      <c r="A75" t="n">
        <v>10</v>
      </c>
      <c r="B75" t="n">
        <v>70</v>
      </c>
      <c r="C75" t="inlineStr">
        <is>
          <t xml:space="preserve">CONCLUIDO	</t>
        </is>
      </c>
      <c r="D75" t="n">
        <v>1.6015</v>
      </c>
      <c r="E75" t="n">
        <v>62.44</v>
      </c>
      <c r="F75" t="n">
        <v>59.03</v>
      </c>
      <c r="G75" t="n">
        <v>86.38</v>
      </c>
      <c r="H75" t="n">
        <v>1.25</v>
      </c>
      <c r="I75" t="n">
        <v>41</v>
      </c>
      <c r="J75" t="n">
        <v>155.66</v>
      </c>
      <c r="K75" t="n">
        <v>47.83</v>
      </c>
      <c r="L75" t="n">
        <v>11</v>
      </c>
      <c r="M75" t="n">
        <v>39</v>
      </c>
      <c r="N75" t="n">
        <v>26.83</v>
      </c>
      <c r="O75" t="n">
        <v>19431.82</v>
      </c>
      <c r="P75" t="n">
        <v>613.8099999999999</v>
      </c>
      <c r="Q75" t="n">
        <v>1213.91</v>
      </c>
      <c r="R75" t="n">
        <v>175.86</v>
      </c>
      <c r="S75" t="n">
        <v>90.51000000000001</v>
      </c>
      <c r="T75" t="n">
        <v>31430.55</v>
      </c>
      <c r="U75" t="n">
        <v>0.51</v>
      </c>
      <c r="V75" t="n">
        <v>0.76</v>
      </c>
      <c r="W75" t="n">
        <v>4.07</v>
      </c>
      <c r="X75" t="n">
        <v>1.83</v>
      </c>
      <c r="Y75" t="n">
        <v>0.5</v>
      </c>
      <c r="Z75" t="n">
        <v>10</v>
      </c>
    </row>
    <row r="76">
      <c r="A76" t="n">
        <v>11</v>
      </c>
      <c r="B76" t="n">
        <v>70</v>
      </c>
      <c r="C76" t="inlineStr">
        <is>
          <t xml:space="preserve">CONCLUIDO	</t>
        </is>
      </c>
      <c r="D76" t="n">
        <v>1.6077</v>
      </c>
      <c r="E76" t="n">
        <v>62.2</v>
      </c>
      <c r="F76" t="n">
        <v>58.87</v>
      </c>
      <c r="G76" t="n">
        <v>92.95999999999999</v>
      </c>
      <c r="H76" t="n">
        <v>1.35</v>
      </c>
      <c r="I76" t="n">
        <v>38</v>
      </c>
      <c r="J76" t="n">
        <v>157.07</v>
      </c>
      <c r="K76" t="n">
        <v>47.83</v>
      </c>
      <c r="L76" t="n">
        <v>12</v>
      </c>
      <c r="M76" t="n">
        <v>36</v>
      </c>
      <c r="N76" t="n">
        <v>27.24</v>
      </c>
      <c r="O76" t="n">
        <v>19605.66</v>
      </c>
      <c r="P76" t="n">
        <v>607.58</v>
      </c>
      <c r="Q76" t="n">
        <v>1213.91</v>
      </c>
      <c r="R76" t="n">
        <v>170.43</v>
      </c>
      <c r="S76" t="n">
        <v>90.51000000000001</v>
      </c>
      <c r="T76" t="n">
        <v>28732.26</v>
      </c>
      <c r="U76" t="n">
        <v>0.53</v>
      </c>
      <c r="V76" t="n">
        <v>0.76</v>
      </c>
      <c r="W76" t="n">
        <v>4.07</v>
      </c>
      <c r="X76" t="n">
        <v>1.68</v>
      </c>
      <c r="Y76" t="n">
        <v>0.5</v>
      </c>
      <c r="Z76" t="n">
        <v>10</v>
      </c>
    </row>
    <row r="77">
      <c r="A77" t="n">
        <v>12</v>
      </c>
      <c r="B77" t="n">
        <v>70</v>
      </c>
      <c r="C77" t="inlineStr">
        <is>
          <t xml:space="preserve">CONCLUIDO	</t>
        </is>
      </c>
      <c r="D77" t="n">
        <v>1.6126</v>
      </c>
      <c r="E77" t="n">
        <v>62.01</v>
      </c>
      <c r="F77" t="n">
        <v>58.77</v>
      </c>
      <c r="G77" t="n">
        <v>100.75</v>
      </c>
      <c r="H77" t="n">
        <v>1.45</v>
      </c>
      <c r="I77" t="n">
        <v>35</v>
      </c>
      <c r="J77" t="n">
        <v>158.48</v>
      </c>
      <c r="K77" t="n">
        <v>47.83</v>
      </c>
      <c r="L77" t="n">
        <v>13</v>
      </c>
      <c r="M77" t="n">
        <v>33</v>
      </c>
      <c r="N77" t="n">
        <v>27.65</v>
      </c>
      <c r="O77" t="n">
        <v>19780.06</v>
      </c>
      <c r="P77" t="n">
        <v>600.1799999999999</v>
      </c>
      <c r="Q77" t="n">
        <v>1213.92</v>
      </c>
      <c r="R77" t="n">
        <v>166.79</v>
      </c>
      <c r="S77" t="n">
        <v>90.51000000000001</v>
      </c>
      <c r="T77" t="n">
        <v>26924.81</v>
      </c>
      <c r="U77" t="n">
        <v>0.54</v>
      </c>
      <c r="V77" t="n">
        <v>0.76</v>
      </c>
      <c r="W77" t="n">
        <v>4.07</v>
      </c>
      <c r="X77" t="n">
        <v>1.58</v>
      </c>
      <c r="Y77" t="n">
        <v>0.5</v>
      </c>
      <c r="Z77" t="n">
        <v>10</v>
      </c>
    </row>
    <row r="78">
      <c r="A78" t="n">
        <v>13</v>
      </c>
      <c r="B78" t="n">
        <v>70</v>
      </c>
      <c r="C78" t="inlineStr">
        <is>
          <t xml:space="preserve">CONCLUIDO	</t>
        </is>
      </c>
      <c r="D78" t="n">
        <v>1.6193</v>
      </c>
      <c r="E78" t="n">
        <v>61.76</v>
      </c>
      <c r="F78" t="n">
        <v>58.6</v>
      </c>
      <c r="G78" t="n">
        <v>109.88</v>
      </c>
      <c r="H78" t="n">
        <v>1.55</v>
      </c>
      <c r="I78" t="n">
        <v>32</v>
      </c>
      <c r="J78" t="n">
        <v>159.9</v>
      </c>
      <c r="K78" t="n">
        <v>47.83</v>
      </c>
      <c r="L78" t="n">
        <v>14</v>
      </c>
      <c r="M78" t="n">
        <v>30</v>
      </c>
      <c r="N78" t="n">
        <v>28.07</v>
      </c>
      <c r="O78" t="n">
        <v>19955.16</v>
      </c>
      <c r="P78" t="n">
        <v>594.09</v>
      </c>
      <c r="Q78" t="n">
        <v>1213.92</v>
      </c>
      <c r="R78" t="n">
        <v>161.23</v>
      </c>
      <c r="S78" t="n">
        <v>90.51000000000001</v>
      </c>
      <c r="T78" t="n">
        <v>24162.68</v>
      </c>
      <c r="U78" t="n">
        <v>0.5600000000000001</v>
      </c>
      <c r="V78" t="n">
        <v>0.77</v>
      </c>
      <c r="W78" t="n">
        <v>4.06</v>
      </c>
      <c r="X78" t="n">
        <v>1.41</v>
      </c>
      <c r="Y78" t="n">
        <v>0.5</v>
      </c>
      <c r="Z78" t="n">
        <v>10</v>
      </c>
    </row>
    <row r="79">
      <c r="A79" t="n">
        <v>14</v>
      </c>
      <c r="B79" t="n">
        <v>70</v>
      </c>
      <c r="C79" t="inlineStr">
        <is>
          <t xml:space="preserve">CONCLUIDO	</t>
        </is>
      </c>
      <c r="D79" t="n">
        <v>1.625</v>
      </c>
      <c r="E79" t="n">
        <v>61.54</v>
      </c>
      <c r="F79" t="n">
        <v>58.47</v>
      </c>
      <c r="G79" t="n">
        <v>120.98</v>
      </c>
      <c r="H79" t="n">
        <v>1.65</v>
      </c>
      <c r="I79" t="n">
        <v>29</v>
      </c>
      <c r="J79" t="n">
        <v>161.32</v>
      </c>
      <c r="K79" t="n">
        <v>47.83</v>
      </c>
      <c r="L79" t="n">
        <v>15</v>
      </c>
      <c r="M79" t="n">
        <v>27</v>
      </c>
      <c r="N79" t="n">
        <v>28.5</v>
      </c>
      <c r="O79" t="n">
        <v>20130.71</v>
      </c>
      <c r="P79" t="n">
        <v>585.4</v>
      </c>
      <c r="Q79" t="n">
        <v>1213.91</v>
      </c>
      <c r="R79" t="n">
        <v>156.61</v>
      </c>
      <c r="S79" t="n">
        <v>90.51000000000001</v>
      </c>
      <c r="T79" t="n">
        <v>21868.81</v>
      </c>
      <c r="U79" t="n">
        <v>0.58</v>
      </c>
      <c r="V79" t="n">
        <v>0.77</v>
      </c>
      <c r="W79" t="n">
        <v>4.06</v>
      </c>
      <c r="X79" t="n">
        <v>1.28</v>
      </c>
      <c r="Y79" t="n">
        <v>0.5</v>
      </c>
      <c r="Z79" t="n">
        <v>10</v>
      </c>
    </row>
    <row r="80">
      <c r="A80" t="n">
        <v>15</v>
      </c>
      <c r="B80" t="n">
        <v>70</v>
      </c>
      <c r="C80" t="inlineStr">
        <is>
          <t xml:space="preserve">CONCLUIDO	</t>
        </is>
      </c>
      <c r="D80" t="n">
        <v>1.6292</v>
      </c>
      <c r="E80" t="n">
        <v>61.38</v>
      </c>
      <c r="F80" t="n">
        <v>58.37</v>
      </c>
      <c r="G80" t="n">
        <v>129.71</v>
      </c>
      <c r="H80" t="n">
        <v>1.74</v>
      </c>
      <c r="I80" t="n">
        <v>27</v>
      </c>
      <c r="J80" t="n">
        <v>162.75</v>
      </c>
      <c r="K80" t="n">
        <v>47.83</v>
      </c>
      <c r="L80" t="n">
        <v>16</v>
      </c>
      <c r="M80" t="n">
        <v>25</v>
      </c>
      <c r="N80" t="n">
        <v>28.92</v>
      </c>
      <c r="O80" t="n">
        <v>20306.85</v>
      </c>
      <c r="P80" t="n">
        <v>578.7</v>
      </c>
      <c r="Q80" t="n">
        <v>1213.91</v>
      </c>
      <c r="R80" t="n">
        <v>153.38</v>
      </c>
      <c r="S80" t="n">
        <v>90.51000000000001</v>
      </c>
      <c r="T80" t="n">
        <v>20262.63</v>
      </c>
      <c r="U80" t="n">
        <v>0.59</v>
      </c>
      <c r="V80" t="n">
        <v>0.77</v>
      </c>
      <c r="W80" t="n">
        <v>4.05</v>
      </c>
      <c r="X80" t="n">
        <v>1.18</v>
      </c>
      <c r="Y80" t="n">
        <v>0.5</v>
      </c>
      <c r="Z80" t="n">
        <v>10</v>
      </c>
    </row>
    <row r="81">
      <c r="A81" t="n">
        <v>16</v>
      </c>
      <c r="B81" t="n">
        <v>70</v>
      </c>
      <c r="C81" t="inlineStr">
        <is>
          <t xml:space="preserve">CONCLUIDO	</t>
        </is>
      </c>
      <c r="D81" t="n">
        <v>1.6328</v>
      </c>
      <c r="E81" t="n">
        <v>61.24</v>
      </c>
      <c r="F81" t="n">
        <v>58.29</v>
      </c>
      <c r="G81" t="n">
        <v>139.9</v>
      </c>
      <c r="H81" t="n">
        <v>1.83</v>
      </c>
      <c r="I81" t="n">
        <v>25</v>
      </c>
      <c r="J81" t="n">
        <v>164.19</v>
      </c>
      <c r="K81" t="n">
        <v>47.83</v>
      </c>
      <c r="L81" t="n">
        <v>17</v>
      </c>
      <c r="M81" t="n">
        <v>23</v>
      </c>
      <c r="N81" t="n">
        <v>29.36</v>
      </c>
      <c r="O81" t="n">
        <v>20483.57</v>
      </c>
      <c r="P81" t="n">
        <v>569.71</v>
      </c>
      <c r="Q81" t="n">
        <v>1213.91</v>
      </c>
      <c r="R81" t="n">
        <v>150.81</v>
      </c>
      <c r="S81" t="n">
        <v>90.51000000000001</v>
      </c>
      <c r="T81" t="n">
        <v>18984.95</v>
      </c>
      <c r="U81" t="n">
        <v>0.6</v>
      </c>
      <c r="V81" t="n">
        <v>0.77</v>
      </c>
      <c r="W81" t="n">
        <v>4.05</v>
      </c>
      <c r="X81" t="n">
        <v>1.1</v>
      </c>
      <c r="Y81" t="n">
        <v>0.5</v>
      </c>
      <c r="Z81" t="n">
        <v>10</v>
      </c>
    </row>
    <row r="82">
      <c r="A82" t="n">
        <v>17</v>
      </c>
      <c r="B82" t="n">
        <v>70</v>
      </c>
      <c r="C82" t="inlineStr">
        <is>
          <t xml:space="preserve">CONCLUIDO	</t>
        </is>
      </c>
      <c r="D82" t="n">
        <v>1.6348</v>
      </c>
      <c r="E82" t="n">
        <v>61.17</v>
      </c>
      <c r="F82" t="n">
        <v>58.25</v>
      </c>
      <c r="G82" t="n">
        <v>145.62</v>
      </c>
      <c r="H82" t="n">
        <v>1.93</v>
      </c>
      <c r="I82" t="n">
        <v>24</v>
      </c>
      <c r="J82" t="n">
        <v>165.62</v>
      </c>
      <c r="K82" t="n">
        <v>47.83</v>
      </c>
      <c r="L82" t="n">
        <v>18</v>
      </c>
      <c r="M82" t="n">
        <v>22</v>
      </c>
      <c r="N82" t="n">
        <v>29.8</v>
      </c>
      <c r="O82" t="n">
        <v>20660.89</v>
      </c>
      <c r="P82" t="n">
        <v>564.28</v>
      </c>
      <c r="Q82" t="n">
        <v>1213.93</v>
      </c>
      <c r="R82" t="n">
        <v>149.32</v>
      </c>
      <c r="S82" t="n">
        <v>90.51000000000001</v>
      </c>
      <c r="T82" t="n">
        <v>18246.97</v>
      </c>
      <c r="U82" t="n">
        <v>0.61</v>
      </c>
      <c r="V82" t="n">
        <v>0.77</v>
      </c>
      <c r="W82" t="n">
        <v>4.04</v>
      </c>
      <c r="X82" t="n">
        <v>1.05</v>
      </c>
      <c r="Y82" t="n">
        <v>0.5</v>
      </c>
      <c r="Z82" t="n">
        <v>10</v>
      </c>
    </row>
    <row r="83">
      <c r="A83" t="n">
        <v>18</v>
      </c>
      <c r="B83" t="n">
        <v>70</v>
      </c>
      <c r="C83" t="inlineStr">
        <is>
          <t xml:space="preserve">CONCLUIDO	</t>
        </is>
      </c>
      <c r="D83" t="n">
        <v>1.6392</v>
      </c>
      <c r="E83" t="n">
        <v>61.01</v>
      </c>
      <c r="F83" t="n">
        <v>58.14</v>
      </c>
      <c r="G83" t="n">
        <v>158.57</v>
      </c>
      <c r="H83" t="n">
        <v>2.02</v>
      </c>
      <c r="I83" t="n">
        <v>22</v>
      </c>
      <c r="J83" t="n">
        <v>167.07</v>
      </c>
      <c r="K83" t="n">
        <v>47.83</v>
      </c>
      <c r="L83" t="n">
        <v>19</v>
      </c>
      <c r="M83" t="n">
        <v>20</v>
      </c>
      <c r="N83" t="n">
        <v>30.24</v>
      </c>
      <c r="O83" t="n">
        <v>20838.81</v>
      </c>
      <c r="P83" t="n">
        <v>555.16</v>
      </c>
      <c r="Q83" t="n">
        <v>1213.93</v>
      </c>
      <c r="R83" t="n">
        <v>145.7</v>
      </c>
      <c r="S83" t="n">
        <v>90.51000000000001</v>
      </c>
      <c r="T83" t="n">
        <v>16446.94</v>
      </c>
      <c r="U83" t="n">
        <v>0.62</v>
      </c>
      <c r="V83" t="n">
        <v>0.77</v>
      </c>
      <c r="W83" t="n">
        <v>4.04</v>
      </c>
      <c r="X83" t="n">
        <v>0.95</v>
      </c>
      <c r="Y83" t="n">
        <v>0.5</v>
      </c>
      <c r="Z83" t="n">
        <v>10</v>
      </c>
    </row>
    <row r="84">
      <c r="A84" t="n">
        <v>19</v>
      </c>
      <c r="B84" t="n">
        <v>70</v>
      </c>
      <c r="C84" t="inlineStr">
        <is>
          <t xml:space="preserve">CONCLUIDO	</t>
        </is>
      </c>
      <c r="D84" t="n">
        <v>1.6404</v>
      </c>
      <c r="E84" t="n">
        <v>60.96</v>
      </c>
      <c r="F84" t="n">
        <v>58.13</v>
      </c>
      <c r="G84" t="n">
        <v>166.07</v>
      </c>
      <c r="H84" t="n">
        <v>2.1</v>
      </c>
      <c r="I84" t="n">
        <v>21</v>
      </c>
      <c r="J84" t="n">
        <v>168.51</v>
      </c>
      <c r="K84" t="n">
        <v>47.83</v>
      </c>
      <c r="L84" t="n">
        <v>20</v>
      </c>
      <c r="M84" t="n">
        <v>18</v>
      </c>
      <c r="N84" t="n">
        <v>30.69</v>
      </c>
      <c r="O84" t="n">
        <v>21017.33</v>
      </c>
      <c r="P84" t="n">
        <v>547.42</v>
      </c>
      <c r="Q84" t="n">
        <v>1213.91</v>
      </c>
      <c r="R84" t="n">
        <v>145.09</v>
      </c>
      <c r="S84" t="n">
        <v>90.51000000000001</v>
      </c>
      <c r="T84" t="n">
        <v>16148.19</v>
      </c>
      <c r="U84" t="n">
        <v>0.62</v>
      </c>
      <c r="V84" t="n">
        <v>0.77</v>
      </c>
      <c r="W84" t="n">
        <v>4.04</v>
      </c>
      <c r="X84" t="n">
        <v>0.93</v>
      </c>
      <c r="Y84" t="n">
        <v>0.5</v>
      </c>
      <c r="Z84" t="n">
        <v>10</v>
      </c>
    </row>
    <row r="85">
      <c r="A85" t="n">
        <v>20</v>
      </c>
      <c r="B85" t="n">
        <v>70</v>
      </c>
      <c r="C85" t="inlineStr">
        <is>
          <t xml:space="preserve">CONCLUIDO	</t>
        </is>
      </c>
      <c r="D85" t="n">
        <v>1.6431</v>
      </c>
      <c r="E85" t="n">
        <v>60.86</v>
      </c>
      <c r="F85" t="n">
        <v>58.06</v>
      </c>
      <c r="G85" t="n">
        <v>174.17</v>
      </c>
      <c r="H85" t="n">
        <v>2.19</v>
      </c>
      <c r="I85" t="n">
        <v>20</v>
      </c>
      <c r="J85" t="n">
        <v>169.97</v>
      </c>
      <c r="K85" t="n">
        <v>47.83</v>
      </c>
      <c r="L85" t="n">
        <v>21</v>
      </c>
      <c r="M85" t="n">
        <v>12</v>
      </c>
      <c r="N85" t="n">
        <v>31.14</v>
      </c>
      <c r="O85" t="n">
        <v>21196.47</v>
      </c>
      <c r="P85" t="n">
        <v>546.92</v>
      </c>
      <c r="Q85" t="n">
        <v>1213.94</v>
      </c>
      <c r="R85" t="n">
        <v>142.49</v>
      </c>
      <c r="S85" t="n">
        <v>90.51000000000001</v>
      </c>
      <c r="T85" t="n">
        <v>14853.61</v>
      </c>
      <c r="U85" t="n">
        <v>0.64</v>
      </c>
      <c r="V85" t="n">
        <v>0.77</v>
      </c>
      <c r="W85" t="n">
        <v>4.05</v>
      </c>
      <c r="X85" t="n">
        <v>0.86</v>
      </c>
      <c r="Y85" t="n">
        <v>0.5</v>
      </c>
      <c r="Z85" t="n">
        <v>10</v>
      </c>
    </row>
    <row r="86">
      <c r="A86" t="n">
        <v>21</v>
      </c>
      <c r="B86" t="n">
        <v>70</v>
      </c>
      <c r="C86" t="inlineStr">
        <is>
          <t xml:space="preserve">CONCLUIDO	</t>
        </is>
      </c>
      <c r="D86" t="n">
        <v>1.6448</v>
      </c>
      <c r="E86" t="n">
        <v>60.8</v>
      </c>
      <c r="F86" t="n">
        <v>58.02</v>
      </c>
      <c r="G86" t="n">
        <v>183.22</v>
      </c>
      <c r="H86" t="n">
        <v>2.28</v>
      </c>
      <c r="I86" t="n">
        <v>19</v>
      </c>
      <c r="J86" t="n">
        <v>171.42</v>
      </c>
      <c r="K86" t="n">
        <v>47.83</v>
      </c>
      <c r="L86" t="n">
        <v>22</v>
      </c>
      <c r="M86" t="n">
        <v>7</v>
      </c>
      <c r="N86" t="n">
        <v>31.6</v>
      </c>
      <c r="O86" t="n">
        <v>21376.23</v>
      </c>
      <c r="P86" t="n">
        <v>539.11</v>
      </c>
      <c r="Q86" t="n">
        <v>1213.97</v>
      </c>
      <c r="R86" t="n">
        <v>141.2</v>
      </c>
      <c r="S86" t="n">
        <v>90.51000000000001</v>
      </c>
      <c r="T86" t="n">
        <v>14213.79</v>
      </c>
      <c r="U86" t="n">
        <v>0.64</v>
      </c>
      <c r="V86" t="n">
        <v>0.77</v>
      </c>
      <c r="W86" t="n">
        <v>4.05</v>
      </c>
      <c r="X86" t="n">
        <v>0.83</v>
      </c>
      <c r="Y86" t="n">
        <v>0.5</v>
      </c>
      <c r="Z86" t="n">
        <v>10</v>
      </c>
    </row>
    <row r="87">
      <c r="A87" t="n">
        <v>22</v>
      </c>
      <c r="B87" t="n">
        <v>70</v>
      </c>
      <c r="C87" t="inlineStr">
        <is>
          <t xml:space="preserve">CONCLUIDO	</t>
        </is>
      </c>
      <c r="D87" t="n">
        <v>1.6445</v>
      </c>
      <c r="E87" t="n">
        <v>60.81</v>
      </c>
      <c r="F87" t="n">
        <v>58.03</v>
      </c>
      <c r="G87" t="n">
        <v>183.26</v>
      </c>
      <c r="H87" t="n">
        <v>2.36</v>
      </c>
      <c r="I87" t="n">
        <v>19</v>
      </c>
      <c r="J87" t="n">
        <v>172.89</v>
      </c>
      <c r="K87" t="n">
        <v>47.83</v>
      </c>
      <c r="L87" t="n">
        <v>23</v>
      </c>
      <c r="M87" t="n">
        <v>5</v>
      </c>
      <c r="N87" t="n">
        <v>32.06</v>
      </c>
      <c r="O87" t="n">
        <v>21556.61</v>
      </c>
      <c r="P87" t="n">
        <v>543.23</v>
      </c>
      <c r="Q87" t="n">
        <v>1213.97</v>
      </c>
      <c r="R87" t="n">
        <v>141.2</v>
      </c>
      <c r="S87" t="n">
        <v>90.51000000000001</v>
      </c>
      <c r="T87" t="n">
        <v>14213.01</v>
      </c>
      <c r="U87" t="n">
        <v>0.64</v>
      </c>
      <c r="V87" t="n">
        <v>0.77</v>
      </c>
      <c r="W87" t="n">
        <v>4.06</v>
      </c>
      <c r="X87" t="n">
        <v>0.84</v>
      </c>
      <c r="Y87" t="n">
        <v>0.5</v>
      </c>
      <c r="Z87" t="n">
        <v>10</v>
      </c>
    </row>
    <row r="88">
      <c r="A88" t="n">
        <v>23</v>
      </c>
      <c r="B88" t="n">
        <v>70</v>
      </c>
      <c r="C88" t="inlineStr">
        <is>
          <t xml:space="preserve">CONCLUIDO	</t>
        </is>
      </c>
      <c r="D88" t="n">
        <v>1.644</v>
      </c>
      <c r="E88" t="n">
        <v>60.83</v>
      </c>
      <c r="F88" t="n">
        <v>58.05</v>
      </c>
      <c r="G88" t="n">
        <v>183.32</v>
      </c>
      <c r="H88" t="n">
        <v>2.44</v>
      </c>
      <c r="I88" t="n">
        <v>19</v>
      </c>
      <c r="J88" t="n">
        <v>174.35</v>
      </c>
      <c r="K88" t="n">
        <v>47.83</v>
      </c>
      <c r="L88" t="n">
        <v>24</v>
      </c>
      <c r="M88" t="n">
        <v>1</v>
      </c>
      <c r="N88" t="n">
        <v>32.53</v>
      </c>
      <c r="O88" t="n">
        <v>21737.62</v>
      </c>
      <c r="P88" t="n">
        <v>545.6900000000001</v>
      </c>
      <c r="Q88" t="n">
        <v>1213.95</v>
      </c>
      <c r="R88" t="n">
        <v>141.79</v>
      </c>
      <c r="S88" t="n">
        <v>90.51000000000001</v>
      </c>
      <c r="T88" t="n">
        <v>14506.97</v>
      </c>
      <c r="U88" t="n">
        <v>0.64</v>
      </c>
      <c r="V88" t="n">
        <v>0.77</v>
      </c>
      <c r="W88" t="n">
        <v>4.06</v>
      </c>
      <c r="X88" t="n">
        <v>0.86</v>
      </c>
      <c r="Y88" t="n">
        <v>0.5</v>
      </c>
      <c r="Z88" t="n">
        <v>10</v>
      </c>
    </row>
    <row r="89">
      <c r="A89" t="n">
        <v>24</v>
      </c>
      <c r="B89" t="n">
        <v>70</v>
      </c>
      <c r="C89" t="inlineStr">
        <is>
          <t xml:space="preserve">CONCLUIDO	</t>
        </is>
      </c>
      <c r="D89" t="n">
        <v>1.644</v>
      </c>
      <c r="E89" t="n">
        <v>60.83</v>
      </c>
      <c r="F89" t="n">
        <v>58.05</v>
      </c>
      <c r="G89" t="n">
        <v>183.31</v>
      </c>
      <c r="H89" t="n">
        <v>2.52</v>
      </c>
      <c r="I89" t="n">
        <v>19</v>
      </c>
      <c r="J89" t="n">
        <v>175.83</v>
      </c>
      <c r="K89" t="n">
        <v>47.83</v>
      </c>
      <c r="L89" t="n">
        <v>25</v>
      </c>
      <c r="M89" t="n">
        <v>1</v>
      </c>
      <c r="N89" t="n">
        <v>33</v>
      </c>
      <c r="O89" t="n">
        <v>21919.27</v>
      </c>
      <c r="P89" t="n">
        <v>549.03</v>
      </c>
      <c r="Q89" t="n">
        <v>1213.95</v>
      </c>
      <c r="R89" t="n">
        <v>141.73</v>
      </c>
      <c r="S89" t="n">
        <v>90.51000000000001</v>
      </c>
      <c r="T89" t="n">
        <v>14476.93</v>
      </c>
      <c r="U89" t="n">
        <v>0.64</v>
      </c>
      <c r="V89" t="n">
        <v>0.77</v>
      </c>
      <c r="W89" t="n">
        <v>4.06</v>
      </c>
      <c r="X89" t="n">
        <v>0.86</v>
      </c>
      <c r="Y89" t="n">
        <v>0.5</v>
      </c>
      <c r="Z89" t="n">
        <v>10</v>
      </c>
    </row>
    <row r="90">
      <c r="A90" t="n">
        <v>25</v>
      </c>
      <c r="B90" t="n">
        <v>70</v>
      </c>
      <c r="C90" t="inlineStr">
        <is>
          <t xml:space="preserve">CONCLUIDO	</t>
        </is>
      </c>
      <c r="D90" t="n">
        <v>1.6441</v>
      </c>
      <c r="E90" t="n">
        <v>60.82</v>
      </c>
      <c r="F90" t="n">
        <v>58.05</v>
      </c>
      <c r="G90" t="n">
        <v>183.31</v>
      </c>
      <c r="H90" t="n">
        <v>2.6</v>
      </c>
      <c r="I90" t="n">
        <v>19</v>
      </c>
      <c r="J90" t="n">
        <v>177.3</v>
      </c>
      <c r="K90" t="n">
        <v>47.83</v>
      </c>
      <c r="L90" t="n">
        <v>26</v>
      </c>
      <c r="M90" t="n">
        <v>0</v>
      </c>
      <c r="N90" t="n">
        <v>33.48</v>
      </c>
      <c r="O90" t="n">
        <v>22101.56</v>
      </c>
      <c r="P90" t="n">
        <v>552.9400000000001</v>
      </c>
      <c r="Q90" t="n">
        <v>1213.95</v>
      </c>
      <c r="R90" t="n">
        <v>141.64</v>
      </c>
      <c r="S90" t="n">
        <v>90.51000000000001</v>
      </c>
      <c r="T90" t="n">
        <v>14431.47</v>
      </c>
      <c r="U90" t="n">
        <v>0.64</v>
      </c>
      <c r="V90" t="n">
        <v>0.77</v>
      </c>
      <c r="W90" t="n">
        <v>4.06</v>
      </c>
      <c r="X90" t="n">
        <v>0.85</v>
      </c>
      <c r="Y90" t="n">
        <v>0.5</v>
      </c>
      <c r="Z90" t="n">
        <v>10</v>
      </c>
    </row>
    <row r="91">
      <c r="A91" t="n">
        <v>0</v>
      </c>
      <c r="B91" t="n">
        <v>90</v>
      </c>
      <c r="C91" t="inlineStr">
        <is>
          <t xml:space="preserve">CONCLUIDO	</t>
        </is>
      </c>
      <c r="D91" t="n">
        <v>0.6575</v>
      </c>
      <c r="E91" t="n">
        <v>152.09</v>
      </c>
      <c r="F91" t="n">
        <v>111.38</v>
      </c>
      <c r="G91" t="n">
        <v>6.2</v>
      </c>
      <c r="H91" t="n">
        <v>0.1</v>
      </c>
      <c r="I91" t="n">
        <v>1077</v>
      </c>
      <c r="J91" t="n">
        <v>176.73</v>
      </c>
      <c r="K91" t="n">
        <v>52.44</v>
      </c>
      <c r="L91" t="n">
        <v>1</v>
      </c>
      <c r="M91" t="n">
        <v>1075</v>
      </c>
      <c r="N91" t="n">
        <v>33.29</v>
      </c>
      <c r="O91" t="n">
        <v>22031.19</v>
      </c>
      <c r="P91" t="n">
        <v>1461.3</v>
      </c>
      <c r="Q91" t="n">
        <v>1214.31</v>
      </c>
      <c r="R91" t="n">
        <v>1956.21</v>
      </c>
      <c r="S91" t="n">
        <v>90.51000000000001</v>
      </c>
      <c r="T91" t="n">
        <v>916427.96</v>
      </c>
      <c r="U91" t="n">
        <v>0.05</v>
      </c>
      <c r="V91" t="n">
        <v>0.4</v>
      </c>
      <c r="W91" t="n">
        <v>5.8</v>
      </c>
      <c r="X91" t="n">
        <v>54.17</v>
      </c>
      <c r="Y91" t="n">
        <v>0.5</v>
      </c>
      <c r="Z91" t="n">
        <v>10</v>
      </c>
    </row>
    <row r="92">
      <c r="A92" t="n">
        <v>1</v>
      </c>
      <c r="B92" t="n">
        <v>90</v>
      </c>
      <c r="C92" t="inlineStr">
        <is>
          <t xml:space="preserve">CONCLUIDO	</t>
        </is>
      </c>
      <c r="D92" t="n">
        <v>1.1312</v>
      </c>
      <c r="E92" t="n">
        <v>88.40000000000001</v>
      </c>
      <c r="F92" t="n">
        <v>73.56999999999999</v>
      </c>
      <c r="G92" t="n">
        <v>12.65</v>
      </c>
      <c r="H92" t="n">
        <v>0.2</v>
      </c>
      <c r="I92" t="n">
        <v>349</v>
      </c>
      <c r="J92" t="n">
        <v>178.21</v>
      </c>
      <c r="K92" t="n">
        <v>52.44</v>
      </c>
      <c r="L92" t="n">
        <v>2</v>
      </c>
      <c r="M92" t="n">
        <v>347</v>
      </c>
      <c r="N92" t="n">
        <v>33.77</v>
      </c>
      <c r="O92" t="n">
        <v>22213.89</v>
      </c>
      <c r="P92" t="n">
        <v>959.8200000000001</v>
      </c>
      <c r="Q92" t="n">
        <v>1214.01</v>
      </c>
      <c r="R92" t="n">
        <v>668.09</v>
      </c>
      <c r="S92" t="n">
        <v>90.51000000000001</v>
      </c>
      <c r="T92" t="n">
        <v>276007.54</v>
      </c>
      <c r="U92" t="n">
        <v>0.14</v>
      </c>
      <c r="V92" t="n">
        <v>0.61</v>
      </c>
      <c r="W92" t="n">
        <v>4.59</v>
      </c>
      <c r="X92" t="n">
        <v>16.38</v>
      </c>
      <c r="Y92" t="n">
        <v>0.5</v>
      </c>
      <c r="Z92" t="n">
        <v>10</v>
      </c>
    </row>
    <row r="93">
      <c r="A93" t="n">
        <v>2</v>
      </c>
      <c r="B93" t="n">
        <v>90</v>
      </c>
      <c r="C93" t="inlineStr">
        <is>
          <t xml:space="preserve">CONCLUIDO	</t>
        </is>
      </c>
      <c r="D93" t="n">
        <v>1.3021</v>
      </c>
      <c r="E93" t="n">
        <v>76.8</v>
      </c>
      <c r="F93" t="n">
        <v>66.91</v>
      </c>
      <c r="G93" t="n">
        <v>19.12</v>
      </c>
      <c r="H93" t="n">
        <v>0.3</v>
      </c>
      <c r="I93" t="n">
        <v>210</v>
      </c>
      <c r="J93" t="n">
        <v>179.7</v>
      </c>
      <c r="K93" t="n">
        <v>52.44</v>
      </c>
      <c r="L93" t="n">
        <v>3</v>
      </c>
      <c r="M93" t="n">
        <v>208</v>
      </c>
      <c r="N93" t="n">
        <v>34.26</v>
      </c>
      <c r="O93" t="n">
        <v>22397.24</v>
      </c>
      <c r="P93" t="n">
        <v>868.38</v>
      </c>
      <c r="Q93" t="n">
        <v>1213.97</v>
      </c>
      <c r="R93" t="n">
        <v>442.98</v>
      </c>
      <c r="S93" t="n">
        <v>90.51000000000001</v>
      </c>
      <c r="T93" t="n">
        <v>164144.46</v>
      </c>
      <c r="U93" t="n">
        <v>0.2</v>
      </c>
      <c r="V93" t="n">
        <v>0.67</v>
      </c>
      <c r="W93" t="n">
        <v>4.34</v>
      </c>
      <c r="X93" t="n">
        <v>9.720000000000001</v>
      </c>
      <c r="Y93" t="n">
        <v>0.5</v>
      </c>
      <c r="Z93" t="n">
        <v>10</v>
      </c>
    </row>
    <row r="94">
      <c r="A94" t="n">
        <v>3</v>
      </c>
      <c r="B94" t="n">
        <v>90</v>
      </c>
      <c r="C94" t="inlineStr">
        <is>
          <t xml:space="preserve">CONCLUIDO	</t>
        </is>
      </c>
      <c r="D94" t="n">
        <v>1.3925</v>
      </c>
      <c r="E94" t="n">
        <v>71.81</v>
      </c>
      <c r="F94" t="n">
        <v>64.06</v>
      </c>
      <c r="G94" t="n">
        <v>25.62</v>
      </c>
      <c r="H94" t="n">
        <v>0.39</v>
      </c>
      <c r="I94" t="n">
        <v>150</v>
      </c>
      <c r="J94" t="n">
        <v>181.19</v>
      </c>
      <c r="K94" t="n">
        <v>52.44</v>
      </c>
      <c r="L94" t="n">
        <v>4</v>
      </c>
      <c r="M94" t="n">
        <v>148</v>
      </c>
      <c r="N94" t="n">
        <v>34.75</v>
      </c>
      <c r="O94" t="n">
        <v>22581.25</v>
      </c>
      <c r="P94" t="n">
        <v>827.2</v>
      </c>
      <c r="Q94" t="n">
        <v>1213.98</v>
      </c>
      <c r="R94" t="n">
        <v>345.82</v>
      </c>
      <c r="S94" t="n">
        <v>90.51000000000001</v>
      </c>
      <c r="T94" t="n">
        <v>115865.46</v>
      </c>
      <c r="U94" t="n">
        <v>0.26</v>
      </c>
      <c r="V94" t="n">
        <v>0.7</v>
      </c>
      <c r="W94" t="n">
        <v>4.25</v>
      </c>
      <c r="X94" t="n">
        <v>6.86</v>
      </c>
      <c r="Y94" t="n">
        <v>0.5</v>
      </c>
      <c r="Z94" t="n">
        <v>10</v>
      </c>
    </row>
    <row r="95">
      <c r="A95" t="n">
        <v>4</v>
      </c>
      <c r="B95" t="n">
        <v>90</v>
      </c>
      <c r="C95" t="inlineStr">
        <is>
          <t xml:space="preserve">CONCLUIDO	</t>
        </is>
      </c>
      <c r="D95" t="n">
        <v>1.4471</v>
      </c>
      <c r="E95" t="n">
        <v>69.11</v>
      </c>
      <c r="F95" t="n">
        <v>62.53</v>
      </c>
      <c r="G95" t="n">
        <v>32.06</v>
      </c>
      <c r="H95" t="n">
        <v>0.49</v>
      </c>
      <c r="I95" t="n">
        <v>117</v>
      </c>
      <c r="J95" t="n">
        <v>182.69</v>
      </c>
      <c r="K95" t="n">
        <v>52.44</v>
      </c>
      <c r="L95" t="n">
        <v>5</v>
      </c>
      <c r="M95" t="n">
        <v>115</v>
      </c>
      <c r="N95" t="n">
        <v>35.25</v>
      </c>
      <c r="O95" t="n">
        <v>22766.06</v>
      </c>
      <c r="P95" t="n">
        <v>804.02</v>
      </c>
      <c r="Q95" t="n">
        <v>1213.96</v>
      </c>
      <c r="R95" t="n">
        <v>294.41</v>
      </c>
      <c r="S95" t="n">
        <v>90.51000000000001</v>
      </c>
      <c r="T95" t="n">
        <v>90327.63</v>
      </c>
      <c r="U95" t="n">
        <v>0.31</v>
      </c>
      <c r="V95" t="n">
        <v>0.72</v>
      </c>
      <c r="W95" t="n">
        <v>4.19</v>
      </c>
      <c r="X95" t="n">
        <v>5.33</v>
      </c>
      <c r="Y95" t="n">
        <v>0.5</v>
      </c>
      <c r="Z95" t="n">
        <v>10</v>
      </c>
    </row>
    <row r="96">
      <c r="A96" t="n">
        <v>5</v>
      </c>
      <c r="B96" t="n">
        <v>90</v>
      </c>
      <c r="C96" t="inlineStr">
        <is>
          <t xml:space="preserve">CONCLUIDO	</t>
        </is>
      </c>
      <c r="D96" t="n">
        <v>1.4862</v>
      </c>
      <c r="E96" t="n">
        <v>67.29000000000001</v>
      </c>
      <c r="F96" t="n">
        <v>61.49</v>
      </c>
      <c r="G96" t="n">
        <v>38.84</v>
      </c>
      <c r="H96" t="n">
        <v>0.58</v>
      </c>
      <c r="I96" t="n">
        <v>95</v>
      </c>
      <c r="J96" t="n">
        <v>184.19</v>
      </c>
      <c r="K96" t="n">
        <v>52.44</v>
      </c>
      <c r="L96" t="n">
        <v>6</v>
      </c>
      <c r="M96" t="n">
        <v>93</v>
      </c>
      <c r="N96" t="n">
        <v>35.75</v>
      </c>
      <c r="O96" t="n">
        <v>22951.43</v>
      </c>
      <c r="P96" t="n">
        <v>785.36</v>
      </c>
      <c r="Q96" t="n">
        <v>1213.94</v>
      </c>
      <c r="R96" t="n">
        <v>259.15</v>
      </c>
      <c r="S96" t="n">
        <v>90.51000000000001</v>
      </c>
      <c r="T96" t="n">
        <v>72808.67</v>
      </c>
      <c r="U96" t="n">
        <v>0.35</v>
      </c>
      <c r="V96" t="n">
        <v>0.73</v>
      </c>
      <c r="W96" t="n">
        <v>4.15</v>
      </c>
      <c r="X96" t="n">
        <v>4.3</v>
      </c>
      <c r="Y96" t="n">
        <v>0.5</v>
      </c>
      <c r="Z96" t="n">
        <v>10</v>
      </c>
    </row>
    <row r="97">
      <c r="A97" t="n">
        <v>6</v>
      </c>
      <c r="B97" t="n">
        <v>90</v>
      </c>
      <c r="C97" t="inlineStr">
        <is>
          <t xml:space="preserve">CONCLUIDO	</t>
        </is>
      </c>
      <c r="D97" t="n">
        <v>1.5117</v>
      </c>
      <c r="E97" t="n">
        <v>66.15000000000001</v>
      </c>
      <c r="F97" t="n">
        <v>60.85</v>
      </c>
      <c r="G97" t="n">
        <v>45.08</v>
      </c>
      <c r="H97" t="n">
        <v>0.67</v>
      </c>
      <c r="I97" t="n">
        <v>81</v>
      </c>
      <c r="J97" t="n">
        <v>185.7</v>
      </c>
      <c r="K97" t="n">
        <v>52.44</v>
      </c>
      <c r="L97" t="n">
        <v>7</v>
      </c>
      <c r="M97" t="n">
        <v>79</v>
      </c>
      <c r="N97" t="n">
        <v>36.26</v>
      </c>
      <c r="O97" t="n">
        <v>23137.49</v>
      </c>
      <c r="P97" t="n">
        <v>774.49</v>
      </c>
      <c r="Q97" t="n">
        <v>1213.93</v>
      </c>
      <c r="R97" t="n">
        <v>236.87</v>
      </c>
      <c r="S97" t="n">
        <v>90.51000000000001</v>
      </c>
      <c r="T97" t="n">
        <v>61737.72</v>
      </c>
      <c r="U97" t="n">
        <v>0.38</v>
      </c>
      <c r="V97" t="n">
        <v>0.74</v>
      </c>
      <c r="W97" t="n">
        <v>4.15</v>
      </c>
      <c r="X97" t="n">
        <v>3.66</v>
      </c>
      <c r="Y97" t="n">
        <v>0.5</v>
      </c>
      <c r="Z97" t="n">
        <v>10</v>
      </c>
    </row>
    <row r="98">
      <c r="A98" t="n">
        <v>7</v>
      </c>
      <c r="B98" t="n">
        <v>90</v>
      </c>
      <c r="C98" t="inlineStr">
        <is>
          <t xml:space="preserve">CONCLUIDO	</t>
        </is>
      </c>
      <c r="D98" t="n">
        <v>1.5326</v>
      </c>
      <c r="E98" t="n">
        <v>65.25</v>
      </c>
      <c r="F98" t="n">
        <v>60.34</v>
      </c>
      <c r="G98" t="n">
        <v>51.72</v>
      </c>
      <c r="H98" t="n">
        <v>0.76</v>
      </c>
      <c r="I98" t="n">
        <v>70</v>
      </c>
      <c r="J98" t="n">
        <v>187.22</v>
      </c>
      <c r="K98" t="n">
        <v>52.44</v>
      </c>
      <c r="L98" t="n">
        <v>8</v>
      </c>
      <c r="M98" t="n">
        <v>68</v>
      </c>
      <c r="N98" t="n">
        <v>36.78</v>
      </c>
      <c r="O98" t="n">
        <v>23324.24</v>
      </c>
      <c r="P98" t="n">
        <v>763.85</v>
      </c>
      <c r="Q98" t="n">
        <v>1213.91</v>
      </c>
      <c r="R98" t="n">
        <v>219.94</v>
      </c>
      <c r="S98" t="n">
        <v>90.51000000000001</v>
      </c>
      <c r="T98" t="n">
        <v>53324.14</v>
      </c>
      <c r="U98" t="n">
        <v>0.41</v>
      </c>
      <c r="V98" t="n">
        <v>0.74</v>
      </c>
      <c r="W98" t="n">
        <v>4.12</v>
      </c>
      <c r="X98" t="n">
        <v>3.15</v>
      </c>
      <c r="Y98" t="n">
        <v>0.5</v>
      </c>
      <c r="Z98" t="n">
        <v>10</v>
      </c>
    </row>
    <row r="99">
      <c r="A99" t="n">
        <v>8</v>
      </c>
      <c r="B99" t="n">
        <v>90</v>
      </c>
      <c r="C99" t="inlineStr">
        <is>
          <t xml:space="preserve">CONCLUIDO	</t>
        </is>
      </c>
      <c r="D99" t="n">
        <v>1.5476</v>
      </c>
      <c r="E99" t="n">
        <v>64.61</v>
      </c>
      <c r="F99" t="n">
        <v>59.99</v>
      </c>
      <c r="G99" t="n">
        <v>58.05</v>
      </c>
      <c r="H99" t="n">
        <v>0.85</v>
      </c>
      <c r="I99" t="n">
        <v>62</v>
      </c>
      <c r="J99" t="n">
        <v>188.74</v>
      </c>
      <c r="K99" t="n">
        <v>52.44</v>
      </c>
      <c r="L99" t="n">
        <v>9</v>
      </c>
      <c r="M99" t="n">
        <v>60</v>
      </c>
      <c r="N99" t="n">
        <v>37.3</v>
      </c>
      <c r="O99" t="n">
        <v>23511.69</v>
      </c>
      <c r="P99" t="n">
        <v>756.47</v>
      </c>
      <c r="Q99" t="n">
        <v>1213.91</v>
      </c>
      <c r="R99" t="n">
        <v>208.21</v>
      </c>
      <c r="S99" t="n">
        <v>90.51000000000001</v>
      </c>
      <c r="T99" t="n">
        <v>47499.65</v>
      </c>
      <c r="U99" t="n">
        <v>0.43</v>
      </c>
      <c r="V99" t="n">
        <v>0.75</v>
      </c>
      <c r="W99" t="n">
        <v>4.11</v>
      </c>
      <c r="X99" t="n">
        <v>2.8</v>
      </c>
      <c r="Y99" t="n">
        <v>0.5</v>
      </c>
      <c r="Z99" t="n">
        <v>10</v>
      </c>
    </row>
    <row r="100">
      <c r="A100" t="n">
        <v>9</v>
      </c>
      <c r="B100" t="n">
        <v>90</v>
      </c>
      <c r="C100" t="inlineStr">
        <is>
          <t xml:space="preserve">CONCLUIDO	</t>
        </is>
      </c>
      <c r="D100" t="n">
        <v>1.5616</v>
      </c>
      <c r="E100" t="n">
        <v>64.04000000000001</v>
      </c>
      <c r="F100" t="n">
        <v>59.66</v>
      </c>
      <c r="G100" t="n">
        <v>65.09</v>
      </c>
      <c r="H100" t="n">
        <v>0.93</v>
      </c>
      <c r="I100" t="n">
        <v>55</v>
      </c>
      <c r="J100" t="n">
        <v>190.26</v>
      </c>
      <c r="K100" t="n">
        <v>52.44</v>
      </c>
      <c r="L100" t="n">
        <v>10</v>
      </c>
      <c r="M100" t="n">
        <v>53</v>
      </c>
      <c r="N100" t="n">
        <v>37.82</v>
      </c>
      <c r="O100" t="n">
        <v>23699.85</v>
      </c>
      <c r="P100" t="n">
        <v>748.26</v>
      </c>
      <c r="Q100" t="n">
        <v>1213.91</v>
      </c>
      <c r="R100" t="n">
        <v>196.91</v>
      </c>
      <c r="S100" t="n">
        <v>90.51000000000001</v>
      </c>
      <c r="T100" t="n">
        <v>41886.91</v>
      </c>
      <c r="U100" t="n">
        <v>0.46</v>
      </c>
      <c r="V100" t="n">
        <v>0.75</v>
      </c>
      <c r="W100" t="n">
        <v>4.1</v>
      </c>
      <c r="X100" t="n">
        <v>2.47</v>
      </c>
      <c r="Y100" t="n">
        <v>0.5</v>
      </c>
      <c r="Z100" t="n">
        <v>10</v>
      </c>
    </row>
    <row r="101">
      <c r="A101" t="n">
        <v>10</v>
      </c>
      <c r="B101" t="n">
        <v>90</v>
      </c>
      <c r="C101" t="inlineStr">
        <is>
          <t xml:space="preserve">CONCLUIDO	</t>
        </is>
      </c>
      <c r="D101" t="n">
        <v>1.5708</v>
      </c>
      <c r="E101" t="n">
        <v>63.66</v>
      </c>
      <c r="F101" t="n">
        <v>59.46</v>
      </c>
      <c r="G101" t="n">
        <v>71.36</v>
      </c>
      <c r="H101" t="n">
        <v>1.02</v>
      </c>
      <c r="I101" t="n">
        <v>50</v>
      </c>
      <c r="J101" t="n">
        <v>191.79</v>
      </c>
      <c r="K101" t="n">
        <v>52.44</v>
      </c>
      <c r="L101" t="n">
        <v>11</v>
      </c>
      <c r="M101" t="n">
        <v>48</v>
      </c>
      <c r="N101" t="n">
        <v>38.35</v>
      </c>
      <c r="O101" t="n">
        <v>23888.73</v>
      </c>
      <c r="P101" t="n">
        <v>742</v>
      </c>
      <c r="Q101" t="n">
        <v>1213.92</v>
      </c>
      <c r="R101" t="n">
        <v>190.37</v>
      </c>
      <c r="S101" t="n">
        <v>90.51000000000001</v>
      </c>
      <c r="T101" t="n">
        <v>38642.41</v>
      </c>
      <c r="U101" t="n">
        <v>0.48</v>
      </c>
      <c r="V101" t="n">
        <v>0.75</v>
      </c>
      <c r="W101" t="n">
        <v>4.09</v>
      </c>
      <c r="X101" t="n">
        <v>2.27</v>
      </c>
      <c r="Y101" t="n">
        <v>0.5</v>
      </c>
      <c r="Z101" t="n">
        <v>10</v>
      </c>
    </row>
    <row r="102">
      <c r="A102" t="n">
        <v>11</v>
      </c>
      <c r="B102" t="n">
        <v>90</v>
      </c>
      <c r="C102" t="inlineStr">
        <is>
          <t xml:space="preserve">CONCLUIDO	</t>
        </is>
      </c>
      <c r="D102" t="n">
        <v>1.5821</v>
      </c>
      <c r="E102" t="n">
        <v>63.21</v>
      </c>
      <c r="F102" t="n">
        <v>59.19</v>
      </c>
      <c r="G102" t="n">
        <v>78.91</v>
      </c>
      <c r="H102" t="n">
        <v>1.1</v>
      </c>
      <c r="I102" t="n">
        <v>45</v>
      </c>
      <c r="J102" t="n">
        <v>193.33</v>
      </c>
      <c r="K102" t="n">
        <v>52.44</v>
      </c>
      <c r="L102" t="n">
        <v>12</v>
      </c>
      <c r="M102" t="n">
        <v>43</v>
      </c>
      <c r="N102" t="n">
        <v>38.89</v>
      </c>
      <c r="O102" t="n">
        <v>24078.33</v>
      </c>
      <c r="P102" t="n">
        <v>733.77</v>
      </c>
      <c r="Q102" t="n">
        <v>1213.91</v>
      </c>
      <c r="R102" t="n">
        <v>181.03</v>
      </c>
      <c r="S102" t="n">
        <v>90.51000000000001</v>
      </c>
      <c r="T102" t="n">
        <v>33997.31</v>
      </c>
      <c r="U102" t="n">
        <v>0.5</v>
      </c>
      <c r="V102" t="n">
        <v>0.76</v>
      </c>
      <c r="W102" t="n">
        <v>4.08</v>
      </c>
      <c r="X102" t="n">
        <v>1.99</v>
      </c>
      <c r="Y102" t="n">
        <v>0.5</v>
      </c>
      <c r="Z102" t="n">
        <v>10</v>
      </c>
    </row>
    <row r="103">
      <c r="A103" t="n">
        <v>12</v>
      </c>
      <c r="B103" t="n">
        <v>90</v>
      </c>
      <c r="C103" t="inlineStr">
        <is>
          <t xml:space="preserve">CONCLUIDO	</t>
        </is>
      </c>
      <c r="D103" t="n">
        <v>1.5877</v>
      </c>
      <c r="E103" t="n">
        <v>62.98</v>
      </c>
      <c r="F103" t="n">
        <v>59.07</v>
      </c>
      <c r="G103" t="n">
        <v>84.39</v>
      </c>
      <c r="H103" t="n">
        <v>1.18</v>
      </c>
      <c r="I103" t="n">
        <v>42</v>
      </c>
      <c r="J103" t="n">
        <v>194.88</v>
      </c>
      <c r="K103" t="n">
        <v>52.44</v>
      </c>
      <c r="L103" t="n">
        <v>13</v>
      </c>
      <c r="M103" t="n">
        <v>40</v>
      </c>
      <c r="N103" t="n">
        <v>39.43</v>
      </c>
      <c r="O103" t="n">
        <v>24268.67</v>
      </c>
      <c r="P103" t="n">
        <v>729.33</v>
      </c>
      <c r="Q103" t="n">
        <v>1213.91</v>
      </c>
      <c r="R103" t="n">
        <v>177.12</v>
      </c>
      <c r="S103" t="n">
        <v>90.51000000000001</v>
      </c>
      <c r="T103" t="n">
        <v>32056.18</v>
      </c>
      <c r="U103" t="n">
        <v>0.51</v>
      </c>
      <c r="V103" t="n">
        <v>0.76</v>
      </c>
      <c r="W103" t="n">
        <v>4.08</v>
      </c>
      <c r="X103" t="n">
        <v>1.88</v>
      </c>
      <c r="Y103" t="n">
        <v>0.5</v>
      </c>
      <c r="Z103" t="n">
        <v>10</v>
      </c>
    </row>
    <row r="104">
      <c r="A104" t="n">
        <v>13</v>
      </c>
      <c r="B104" t="n">
        <v>90</v>
      </c>
      <c r="C104" t="inlineStr">
        <is>
          <t xml:space="preserve">CONCLUIDO	</t>
        </is>
      </c>
      <c r="D104" t="n">
        <v>1.5942</v>
      </c>
      <c r="E104" t="n">
        <v>62.73</v>
      </c>
      <c r="F104" t="n">
        <v>58.92</v>
      </c>
      <c r="G104" t="n">
        <v>90.65000000000001</v>
      </c>
      <c r="H104" t="n">
        <v>1.27</v>
      </c>
      <c r="I104" t="n">
        <v>39</v>
      </c>
      <c r="J104" t="n">
        <v>196.42</v>
      </c>
      <c r="K104" t="n">
        <v>52.44</v>
      </c>
      <c r="L104" t="n">
        <v>14</v>
      </c>
      <c r="M104" t="n">
        <v>37</v>
      </c>
      <c r="N104" t="n">
        <v>39.98</v>
      </c>
      <c r="O104" t="n">
        <v>24459.75</v>
      </c>
      <c r="P104" t="n">
        <v>724.39</v>
      </c>
      <c r="Q104" t="n">
        <v>1213.91</v>
      </c>
      <c r="R104" t="n">
        <v>172.03</v>
      </c>
      <c r="S104" t="n">
        <v>90.51000000000001</v>
      </c>
      <c r="T104" t="n">
        <v>29528.41</v>
      </c>
      <c r="U104" t="n">
        <v>0.53</v>
      </c>
      <c r="V104" t="n">
        <v>0.76</v>
      </c>
      <c r="W104" t="n">
        <v>4.07</v>
      </c>
      <c r="X104" t="n">
        <v>1.73</v>
      </c>
      <c r="Y104" t="n">
        <v>0.5</v>
      </c>
      <c r="Z104" t="n">
        <v>10</v>
      </c>
    </row>
    <row r="105">
      <c r="A105" t="n">
        <v>14</v>
      </c>
      <c r="B105" t="n">
        <v>90</v>
      </c>
      <c r="C105" t="inlineStr">
        <is>
          <t xml:space="preserve">CONCLUIDO	</t>
        </is>
      </c>
      <c r="D105" t="n">
        <v>1.5996</v>
      </c>
      <c r="E105" t="n">
        <v>62.52</v>
      </c>
      <c r="F105" t="n">
        <v>58.81</v>
      </c>
      <c r="G105" t="n">
        <v>98.02</v>
      </c>
      <c r="H105" t="n">
        <v>1.35</v>
      </c>
      <c r="I105" t="n">
        <v>36</v>
      </c>
      <c r="J105" t="n">
        <v>197.98</v>
      </c>
      <c r="K105" t="n">
        <v>52.44</v>
      </c>
      <c r="L105" t="n">
        <v>15</v>
      </c>
      <c r="M105" t="n">
        <v>34</v>
      </c>
      <c r="N105" t="n">
        <v>40.54</v>
      </c>
      <c r="O105" t="n">
        <v>24651.58</v>
      </c>
      <c r="P105" t="n">
        <v>719.74</v>
      </c>
      <c r="Q105" t="n">
        <v>1213.91</v>
      </c>
      <c r="R105" t="n">
        <v>168.6</v>
      </c>
      <c r="S105" t="n">
        <v>90.51000000000001</v>
      </c>
      <c r="T105" t="n">
        <v>27828.32</v>
      </c>
      <c r="U105" t="n">
        <v>0.54</v>
      </c>
      <c r="V105" t="n">
        <v>0.76</v>
      </c>
      <c r="W105" t="n">
        <v>4.06</v>
      </c>
      <c r="X105" t="n">
        <v>1.62</v>
      </c>
      <c r="Y105" t="n">
        <v>0.5</v>
      </c>
      <c r="Z105" t="n">
        <v>10</v>
      </c>
    </row>
    <row r="106">
      <c r="A106" t="n">
        <v>15</v>
      </c>
      <c r="B106" t="n">
        <v>90</v>
      </c>
      <c r="C106" t="inlineStr">
        <is>
          <t xml:space="preserve">CONCLUIDO	</t>
        </is>
      </c>
      <c r="D106" t="n">
        <v>1.6066</v>
      </c>
      <c r="E106" t="n">
        <v>62.24</v>
      </c>
      <c r="F106" t="n">
        <v>58.65</v>
      </c>
      <c r="G106" t="n">
        <v>106.64</v>
      </c>
      <c r="H106" t="n">
        <v>1.42</v>
      </c>
      <c r="I106" t="n">
        <v>33</v>
      </c>
      <c r="J106" t="n">
        <v>199.54</v>
      </c>
      <c r="K106" t="n">
        <v>52.44</v>
      </c>
      <c r="L106" t="n">
        <v>16</v>
      </c>
      <c r="M106" t="n">
        <v>31</v>
      </c>
      <c r="N106" t="n">
        <v>41.1</v>
      </c>
      <c r="O106" t="n">
        <v>24844.17</v>
      </c>
      <c r="P106" t="n">
        <v>713.09</v>
      </c>
      <c r="Q106" t="n">
        <v>1213.91</v>
      </c>
      <c r="R106" t="n">
        <v>162.88</v>
      </c>
      <c r="S106" t="n">
        <v>90.51000000000001</v>
      </c>
      <c r="T106" t="n">
        <v>24980.95</v>
      </c>
      <c r="U106" t="n">
        <v>0.5600000000000001</v>
      </c>
      <c r="V106" t="n">
        <v>0.76</v>
      </c>
      <c r="W106" t="n">
        <v>4.06</v>
      </c>
      <c r="X106" t="n">
        <v>1.46</v>
      </c>
      <c r="Y106" t="n">
        <v>0.5</v>
      </c>
      <c r="Z106" t="n">
        <v>10</v>
      </c>
    </row>
    <row r="107">
      <c r="A107" t="n">
        <v>16</v>
      </c>
      <c r="B107" t="n">
        <v>90</v>
      </c>
      <c r="C107" t="inlineStr">
        <is>
          <t xml:space="preserve">CONCLUIDO	</t>
        </is>
      </c>
      <c r="D107" t="n">
        <v>1.6102</v>
      </c>
      <c r="E107" t="n">
        <v>62.1</v>
      </c>
      <c r="F107" t="n">
        <v>58.58</v>
      </c>
      <c r="G107" t="n">
        <v>113.38</v>
      </c>
      <c r="H107" t="n">
        <v>1.5</v>
      </c>
      <c r="I107" t="n">
        <v>31</v>
      </c>
      <c r="J107" t="n">
        <v>201.11</v>
      </c>
      <c r="K107" t="n">
        <v>52.44</v>
      </c>
      <c r="L107" t="n">
        <v>17</v>
      </c>
      <c r="M107" t="n">
        <v>29</v>
      </c>
      <c r="N107" t="n">
        <v>41.67</v>
      </c>
      <c r="O107" t="n">
        <v>25037.53</v>
      </c>
      <c r="P107" t="n">
        <v>708.87</v>
      </c>
      <c r="Q107" t="n">
        <v>1213.91</v>
      </c>
      <c r="R107" t="n">
        <v>160.61</v>
      </c>
      <c r="S107" t="n">
        <v>90.51000000000001</v>
      </c>
      <c r="T107" t="n">
        <v>23857.95</v>
      </c>
      <c r="U107" t="n">
        <v>0.5600000000000001</v>
      </c>
      <c r="V107" t="n">
        <v>0.77</v>
      </c>
      <c r="W107" t="n">
        <v>4.05</v>
      </c>
      <c r="X107" t="n">
        <v>1.39</v>
      </c>
      <c r="Y107" t="n">
        <v>0.5</v>
      </c>
      <c r="Z107" t="n">
        <v>10</v>
      </c>
    </row>
    <row r="108">
      <c r="A108" t="n">
        <v>17</v>
      </c>
      <c r="B108" t="n">
        <v>90</v>
      </c>
      <c r="C108" t="inlineStr">
        <is>
          <t xml:space="preserve">CONCLUIDO	</t>
        </is>
      </c>
      <c r="D108" t="n">
        <v>1.615</v>
      </c>
      <c r="E108" t="n">
        <v>61.92</v>
      </c>
      <c r="F108" t="n">
        <v>58.47</v>
      </c>
      <c r="G108" t="n">
        <v>120.97</v>
      </c>
      <c r="H108" t="n">
        <v>1.58</v>
      </c>
      <c r="I108" t="n">
        <v>29</v>
      </c>
      <c r="J108" t="n">
        <v>202.68</v>
      </c>
      <c r="K108" t="n">
        <v>52.44</v>
      </c>
      <c r="L108" t="n">
        <v>18</v>
      </c>
      <c r="M108" t="n">
        <v>27</v>
      </c>
      <c r="N108" t="n">
        <v>42.24</v>
      </c>
      <c r="O108" t="n">
        <v>25231.66</v>
      </c>
      <c r="P108" t="n">
        <v>702.41</v>
      </c>
      <c r="Q108" t="n">
        <v>1213.92</v>
      </c>
      <c r="R108" t="n">
        <v>156.59</v>
      </c>
      <c r="S108" t="n">
        <v>90.51000000000001</v>
      </c>
      <c r="T108" t="n">
        <v>21855.51</v>
      </c>
      <c r="U108" t="n">
        <v>0.58</v>
      </c>
      <c r="V108" t="n">
        <v>0.77</v>
      </c>
      <c r="W108" t="n">
        <v>4.06</v>
      </c>
      <c r="X108" t="n">
        <v>1.28</v>
      </c>
      <c r="Y108" t="n">
        <v>0.5</v>
      </c>
      <c r="Z108" t="n">
        <v>10</v>
      </c>
    </row>
    <row r="109">
      <c r="A109" t="n">
        <v>18</v>
      </c>
      <c r="B109" t="n">
        <v>90</v>
      </c>
      <c r="C109" t="inlineStr">
        <is>
          <t xml:space="preserve">CONCLUIDO	</t>
        </is>
      </c>
      <c r="D109" t="n">
        <v>1.617</v>
      </c>
      <c r="E109" t="n">
        <v>61.84</v>
      </c>
      <c r="F109" t="n">
        <v>58.43</v>
      </c>
      <c r="G109" t="n">
        <v>125.2</v>
      </c>
      <c r="H109" t="n">
        <v>1.65</v>
      </c>
      <c r="I109" t="n">
        <v>28</v>
      </c>
      <c r="J109" t="n">
        <v>204.26</v>
      </c>
      <c r="K109" t="n">
        <v>52.44</v>
      </c>
      <c r="L109" t="n">
        <v>19</v>
      </c>
      <c r="M109" t="n">
        <v>26</v>
      </c>
      <c r="N109" t="n">
        <v>42.82</v>
      </c>
      <c r="O109" t="n">
        <v>25426.72</v>
      </c>
      <c r="P109" t="n">
        <v>696.14</v>
      </c>
      <c r="Q109" t="n">
        <v>1213.91</v>
      </c>
      <c r="R109" t="n">
        <v>155.03</v>
      </c>
      <c r="S109" t="n">
        <v>90.51000000000001</v>
      </c>
      <c r="T109" t="n">
        <v>21080.75</v>
      </c>
      <c r="U109" t="n">
        <v>0.58</v>
      </c>
      <c r="V109" t="n">
        <v>0.77</v>
      </c>
      <c r="W109" t="n">
        <v>4.06</v>
      </c>
      <c r="X109" t="n">
        <v>1.23</v>
      </c>
      <c r="Y109" t="n">
        <v>0.5</v>
      </c>
      <c r="Z109" t="n">
        <v>10</v>
      </c>
    </row>
    <row r="110">
      <c r="A110" t="n">
        <v>19</v>
      </c>
      <c r="B110" t="n">
        <v>90</v>
      </c>
      <c r="C110" t="inlineStr">
        <is>
          <t xml:space="preserve">CONCLUIDO	</t>
        </is>
      </c>
      <c r="D110" t="n">
        <v>1.6211</v>
      </c>
      <c r="E110" t="n">
        <v>61.69</v>
      </c>
      <c r="F110" t="n">
        <v>58.34</v>
      </c>
      <c r="G110" t="n">
        <v>134.64</v>
      </c>
      <c r="H110" t="n">
        <v>1.73</v>
      </c>
      <c r="I110" t="n">
        <v>26</v>
      </c>
      <c r="J110" t="n">
        <v>205.85</v>
      </c>
      <c r="K110" t="n">
        <v>52.44</v>
      </c>
      <c r="L110" t="n">
        <v>20</v>
      </c>
      <c r="M110" t="n">
        <v>24</v>
      </c>
      <c r="N110" t="n">
        <v>43.41</v>
      </c>
      <c r="O110" t="n">
        <v>25622.45</v>
      </c>
      <c r="P110" t="n">
        <v>694.3099999999999</v>
      </c>
      <c r="Q110" t="n">
        <v>1213.92</v>
      </c>
      <c r="R110" t="n">
        <v>152.44</v>
      </c>
      <c r="S110" t="n">
        <v>90.51000000000001</v>
      </c>
      <c r="T110" t="n">
        <v>19795</v>
      </c>
      <c r="U110" t="n">
        <v>0.59</v>
      </c>
      <c r="V110" t="n">
        <v>0.77</v>
      </c>
      <c r="W110" t="n">
        <v>4.05</v>
      </c>
      <c r="X110" t="n">
        <v>1.15</v>
      </c>
      <c r="Y110" t="n">
        <v>0.5</v>
      </c>
      <c r="Z110" t="n">
        <v>10</v>
      </c>
    </row>
    <row r="111">
      <c r="A111" t="n">
        <v>20</v>
      </c>
      <c r="B111" t="n">
        <v>90</v>
      </c>
      <c r="C111" t="inlineStr">
        <is>
          <t xml:space="preserve">CONCLUIDO	</t>
        </is>
      </c>
      <c r="D111" t="n">
        <v>1.6234</v>
      </c>
      <c r="E111" t="n">
        <v>61.6</v>
      </c>
      <c r="F111" t="n">
        <v>58.29</v>
      </c>
      <c r="G111" t="n">
        <v>139.9</v>
      </c>
      <c r="H111" t="n">
        <v>1.8</v>
      </c>
      <c r="I111" t="n">
        <v>25</v>
      </c>
      <c r="J111" t="n">
        <v>207.45</v>
      </c>
      <c r="K111" t="n">
        <v>52.44</v>
      </c>
      <c r="L111" t="n">
        <v>21</v>
      </c>
      <c r="M111" t="n">
        <v>23</v>
      </c>
      <c r="N111" t="n">
        <v>44</v>
      </c>
      <c r="O111" t="n">
        <v>25818.99</v>
      </c>
      <c r="P111" t="n">
        <v>689.37</v>
      </c>
      <c r="Q111" t="n">
        <v>1213.91</v>
      </c>
      <c r="R111" t="n">
        <v>150.58</v>
      </c>
      <c r="S111" t="n">
        <v>90.51000000000001</v>
      </c>
      <c r="T111" t="n">
        <v>18872</v>
      </c>
      <c r="U111" t="n">
        <v>0.6</v>
      </c>
      <c r="V111" t="n">
        <v>0.77</v>
      </c>
      <c r="W111" t="n">
        <v>4.05</v>
      </c>
      <c r="X111" t="n">
        <v>1.1</v>
      </c>
      <c r="Y111" t="n">
        <v>0.5</v>
      </c>
      <c r="Z111" t="n">
        <v>10</v>
      </c>
    </row>
    <row r="112">
      <c r="A112" t="n">
        <v>21</v>
      </c>
      <c r="B112" t="n">
        <v>90</v>
      </c>
      <c r="C112" t="inlineStr">
        <is>
          <t xml:space="preserve">CONCLUIDO	</t>
        </is>
      </c>
      <c r="D112" t="n">
        <v>1.6253</v>
      </c>
      <c r="E112" t="n">
        <v>61.53</v>
      </c>
      <c r="F112" t="n">
        <v>58.25</v>
      </c>
      <c r="G112" t="n">
        <v>145.63</v>
      </c>
      <c r="H112" t="n">
        <v>1.87</v>
      </c>
      <c r="I112" t="n">
        <v>24</v>
      </c>
      <c r="J112" t="n">
        <v>209.05</v>
      </c>
      <c r="K112" t="n">
        <v>52.44</v>
      </c>
      <c r="L112" t="n">
        <v>22</v>
      </c>
      <c r="M112" t="n">
        <v>22</v>
      </c>
      <c r="N112" t="n">
        <v>44.6</v>
      </c>
      <c r="O112" t="n">
        <v>26016.35</v>
      </c>
      <c r="P112" t="n">
        <v>687.5599999999999</v>
      </c>
      <c r="Q112" t="n">
        <v>1213.91</v>
      </c>
      <c r="R112" t="n">
        <v>149.53</v>
      </c>
      <c r="S112" t="n">
        <v>90.51000000000001</v>
      </c>
      <c r="T112" t="n">
        <v>18352.3</v>
      </c>
      <c r="U112" t="n">
        <v>0.61</v>
      </c>
      <c r="V112" t="n">
        <v>0.77</v>
      </c>
      <c r="W112" t="n">
        <v>4.04</v>
      </c>
      <c r="X112" t="n">
        <v>1.06</v>
      </c>
      <c r="Y112" t="n">
        <v>0.5</v>
      </c>
      <c r="Z112" t="n">
        <v>10</v>
      </c>
    </row>
    <row r="113">
      <c r="A113" t="n">
        <v>22</v>
      </c>
      <c r="B113" t="n">
        <v>90</v>
      </c>
      <c r="C113" t="inlineStr">
        <is>
          <t xml:space="preserve">CONCLUIDO	</t>
        </is>
      </c>
      <c r="D113" t="n">
        <v>1.6271</v>
      </c>
      <c r="E113" t="n">
        <v>61.46</v>
      </c>
      <c r="F113" t="n">
        <v>58.22</v>
      </c>
      <c r="G113" t="n">
        <v>151.88</v>
      </c>
      <c r="H113" t="n">
        <v>1.94</v>
      </c>
      <c r="I113" t="n">
        <v>23</v>
      </c>
      <c r="J113" t="n">
        <v>210.65</v>
      </c>
      <c r="K113" t="n">
        <v>52.44</v>
      </c>
      <c r="L113" t="n">
        <v>23</v>
      </c>
      <c r="M113" t="n">
        <v>21</v>
      </c>
      <c r="N113" t="n">
        <v>45.21</v>
      </c>
      <c r="O113" t="n">
        <v>26214.54</v>
      </c>
      <c r="P113" t="n">
        <v>678.45</v>
      </c>
      <c r="Q113" t="n">
        <v>1213.91</v>
      </c>
      <c r="R113" t="n">
        <v>148.29</v>
      </c>
      <c r="S113" t="n">
        <v>90.51000000000001</v>
      </c>
      <c r="T113" t="n">
        <v>17734.68</v>
      </c>
      <c r="U113" t="n">
        <v>0.61</v>
      </c>
      <c r="V113" t="n">
        <v>0.77</v>
      </c>
      <c r="W113" t="n">
        <v>4.05</v>
      </c>
      <c r="X113" t="n">
        <v>1.03</v>
      </c>
      <c r="Y113" t="n">
        <v>0.5</v>
      </c>
      <c r="Z113" t="n">
        <v>10</v>
      </c>
    </row>
    <row r="114">
      <c r="A114" t="n">
        <v>23</v>
      </c>
      <c r="B114" t="n">
        <v>90</v>
      </c>
      <c r="C114" t="inlineStr">
        <is>
          <t xml:space="preserve">CONCLUIDO	</t>
        </is>
      </c>
      <c r="D114" t="n">
        <v>1.63</v>
      </c>
      <c r="E114" t="n">
        <v>61.35</v>
      </c>
      <c r="F114" t="n">
        <v>58.15</v>
      </c>
      <c r="G114" t="n">
        <v>158.59</v>
      </c>
      <c r="H114" t="n">
        <v>2.01</v>
      </c>
      <c r="I114" t="n">
        <v>22</v>
      </c>
      <c r="J114" t="n">
        <v>212.27</v>
      </c>
      <c r="K114" t="n">
        <v>52.44</v>
      </c>
      <c r="L114" t="n">
        <v>24</v>
      </c>
      <c r="M114" t="n">
        <v>20</v>
      </c>
      <c r="N114" t="n">
        <v>45.82</v>
      </c>
      <c r="O114" t="n">
        <v>26413.56</v>
      </c>
      <c r="P114" t="n">
        <v>674.9400000000001</v>
      </c>
      <c r="Q114" t="n">
        <v>1213.91</v>
      </c>
      <c r="R114" t="n">
        <v>145.94</v>
      </c>
      <c r="S114" t="n">
        <v>90.51000000000001</v>
      </c>
      <c r="T114" t="n">
        <v>16564.98</v>
      </c>
      <c r="U114" t="n">
        <v>0.62</v>
      </c>
      <c r="V114" t="n">
        <v>0.77</v>
      </c>
      <c r="W114" t="n">
        <v>4.04</v>
      </c>
      <c r="X114" t="n">
        <v>0.95</v>
      </c>
      <c r="Y114" t="n">
        <v>0.5</v>
      </c>
      <c r="Z114" t="n">
        <v>10</v>
      </c>
    </row>
    <row r="115">
      <c r="A115" t="n">
        <v>24</v>
      </c>
      <c r="B115" t="n">
        <v>90</v>
      </c>
      <c r="C115" t="inlineStr">
        <is>
          <t xml:space="preserve">CONCLUIDO	</t>
        </is>
      </c>
      <c r="D115" t="n">
        <v>1.632</v>
      </c>
      <c r="E115" t="n">
        <v>61.28</v>
      </c>
      <c r="F115" t="n">
        <v>58.11</v>
      </c>
      <c r="G115" t="n">
        <v>166.02</v>
      </c>
      <c r="H115" t="n">
        <v>2.08</v>
      </c>
      <c r="I115" t="n">
        <v>21</v>
      </c>
      <c r="J115" t="n">
        <v>213.89</v>
      </c>
      <c r="K115" t="n">
        <v>52.44</v>
      </c>
      <c r="L115" t="n">
        <v>25</v>
      </c>
      <c r="M115" t="n">
        <v>19</v>
      </c>
      <c r="N115" t="n">
        <v>46.44</v>
      </c>
      <c r="O115" t="n">
        <v>26613.43</v>
      </c>
      <c r="P115" t="n">
        <v>671.98</v>
      </c>
      <c r="Q115" t="n">
        <v>1213.91</v>
      </c>
      <c r="R115" t="n">
        <v>144.63</v>
      </c>
      <c r="S115" t="n">
        <v>90.51000000000001</v>
      </c>
      <c r="T115" t="n">
        <v>15918.52</v>
      </c>
      <c r="U115" t="n">
        <v>0.63</v>
      </c>
      <c r="V115" t="n">
        <v>0.77</v>
      </c>
      <c r="W115" t="n">
        <v>4.04</v>
      </c>
      <c r="X115" t="n">
        <v>0.91</v>
      </c>
      <c r="Y115" t="n">
        <v>0.5</v>
      </c>
      <c r="Z115" t="n">
        <v>10</v>
      </c>
    </row>
    <row r="116">
      <c r="A116" t="n">
        <v>25</v>
      </c>
      <c r="B116" t="n">
        <v>90</v>
      </c>
      <c r="C116" t="inlineStr">
        <is>
          <t xml:space="preserve">CONCLUIDO	</t>
        </is>
      </c>
      <c r="D116" t="n">
        <v>1.6343</v>
      </c>
      <c r="E116" t="n">
        <v>61.19</v>
      </c>
      <c r="F116" t="n">
        <v>58.06</v>
      </c>
      <c r="G116" t="n">
        <v>174.17</v>
      </c>
      <c r="H116" t="n">
        <v>2.14</v>
      </c>
      <c r="I116" t="n">
        <v>20</v>
      </c>
      <c r="J116" t="n">
        <v>215.51</v>
      </c>
      <c r="K116" t="n">
        <v>52.44</v>
      </c>
      <c r="L116" t="n">
        <v>26</v>
      </c>
      <c r="M116" t="n">
        <v>18</v>
      </c>
      <c r="N116" t="n">
        <v>47.07</v>
      </c>
      <c r="O116" t="n">
        <v>26814.17</v>
      </c>
      <c r="P116" t="n">
        <v>667.73</v>
      </c>
      <c r="Q116" t="n">
        <v>1213.93</v>
      </c>
      <c r="R116" t="n">
        <v>142.81</v>
      </c>
      <c r="S116" t="n">
        <v>90.51000000000001</v>
      </c>
      <c r="T116" t="n">
        <v>15010.83</v>
      </c>
      <c r="U116" t="n">
        <v>0.63</v>
      </c>
      <c r="V116" t="n">
        <v>0.77</v>
      </c>
      <c r="W116" t="n">
        <v>4.04</v>
      </c>
      <c r="X116" t="n">
        <v>0.86</v>
      </c>
      <c r="Y116" t="n">
        <v>0.5</v>
      </c>
      <c r="Z116" t="n">
        <v>10</v>
      </c>
    </row>
    <row r="117">
      <c r="A117" t="n">
        <v>26</v>
      </c>
      <c r="B117" t="n">
        <v>90</v>
      </c>
      <c r="C117" t="inlineStr">
        <is>
          <t xml:space="preserve">CONCLUIDO	</t>
        </is>
      </c>
      <c r="D117" t="n">
        <v>1.6366</v>
      </c>
      <c r="E117" t="n">
        <v>61.1</v>
      </c>
      <c r="F117" t="n">
        <v>58.01</v>
      </c>
      <c r="G117" t="n">
        <v>183.18</v>
      </c>
      <c r="H117" t="n">
        <v>2.21</v>
      </c>
      <c r="I117" t="n">
        <v>19</v>
      </c>
      <c r="J117" t="n">
        <v>217.15</v>
      </c>
      <c r="K117" t="n">
        <v>52.44</v>
      </c>
      <c r="L117" t="n">
        <v>27</v>
      </c>
      <c r="M117" t="n">
        <v>17</v>
      </c>
      <c r="N117" t="n">
        <v>47.71</v>
      </c>
      <c r="O117" t="n">
        <v>27015.77</v>
      </c>
      <c r="P117" t="n">
        <v>661.8</v>
      </c>
      <c r="Q117" t="n">
        <v>1213.91</v>
      </c>
      <c r="R117" t="n">
        <v>140.97</v>
      </c>
      <c r="S117" t="n">
        <v>90.51000000000001</v>
      </c>
      <c r="T117" t="n">
        <v>14096.22</v>
      </c>
      <c r="U117" t="n">
        <v>0.64</v>
      </c>
      <c r="V117" t="n">
        <v>0.77</v>
      </c>
      <c r="W117" t="n">
        <v>4.04</v>
      </c>
      <c r="X117" t="n">
        <v>0.8100000000000001</v>
      </c>
      <c r="Y117" t="n">
        <v>0.5</v>
      </c>
      <c r="Z117" t="n">
        <v>10</v>
      </c>
    </row>
    <row r="118">
      <c r="A118" t="n">
        <v>27</v>
      </c>
      <c r="B118" t="n">
        <v>90</v>
      </c>
      <c r="C118" t="inlineStr">
        <is>
          <t xml:space="preserve">CONCLUIDO	</t>
        </is>
      </c>
      <c r="D118" t="n">
        <v>1.6383</v>
      </c>
      <c r="E118" t="n">
        <v>61.04</v>
      </c>
      <c r="F118" t="n">
        <v>57.98</v>
      </c>
      <c r="G118" t="n">
        <v>193.26</v>
      </c>
      <c r="H118" t="n">
        <v>2.27</v>
      </c>
      <c r="I118" t="n">
        <v>18</v>
      </c>
      <c r="J118" t="n">
        <v>218.79</v>
      </c>
      <c r="K118" t="n">
        <v>52.44</v>
      </c>
      <c r="L118" t="n">
        <v>28</v>
      </c>
      <c r="M118" t="n">
        <v>16</v>
      </c>
      <c r="N118" t="n">
        <v>48.35</v>
      </c>
      <c r="O118" t="n">
        <v>27218.26</v>
      </c>
      <c r="P118" t="n">
        <v>658.5599999999999</v>
      </c>
      <c r="Q118" t="n">
        <v>1213.91</v>
      </c>
      <c r="R118" t="n">
        <v>140.15</v>
      </c>
      <c r="S118" t="n">
        <v>90.51000000000001</v>
      </c>
      <c r="T118" t="n">
        <v>13691.86</v>
      </c>
      <c r="U118" t="n">
        <v>0.65</v>
      </c>
      <c r="V118" t="n">
        <v>0.77</v>
      </c>
      <c r="W118" t="n">
        <v>4.03</v>
      </c>
      <c r="X118" t="n">
        <v>0.78</v>
      </c>
      <c r="Y118" t="n">
        <v>0.5</v>
      </c>
      <c r="Z118" t="n">
        <v>10</v>
      </c>
    </row>
    <row r="119">
      <c r="A119" t="n">
        <v>28</v>
      </c>
      <c r="B119" t="n">
        <v>90</v>
      </c>
      <c r="C119" t="inlineStr">
        <is>
          <t xml:space="preserve">CONCLUIDO	</t>
        </is>
      </c>
      <c r="D119" t="n">
        <v>1.6384</v>
      </c>
      <c r="E119" t="n">
        <v>61.04</v>
      </c>
      <c r="F119" t="n">
        <v>57.98</v>
      </c>
      <c r="G119" t="n">
        <v>193.25</v>
      </c>
      <c r="H119" t="n">
        <v>2.34</v>
      </c>
      <c r="I119" t="n">
        <v>18</v>
      </c>
      <c r="J119" t="n">
        <v>220.44</v>
      </c>
      <c r="K119" t="n">
        <v>52.44</v>
      </c>
      <c r="L119" t="n">
        <v>29</v>
      </c>
      <c r="M119" t="n">
        <v>16</v>
      </c>
      <c r="N119" t="n">
        <v>49</v>
      </c>
      <c r="O119" t="n">
        <v>27421.64</v>
      </c>
      <c r="P119" t="n">
        <v>654.1</v>
      </c>
      <c r="Q119" t="n">
        <v>1213.92</v>
      </c>
      <c r="R119" t="n">
        <v>140.09</v>
      </c>
      <c r="S119" t="n">
        <v>90.51000000000001</v>
      </c>
      <c r="T119" t="n">
        <v>13661.52</v>
      </c>
      <c r="U119" t="n">
        <v>0.65</v>
      </c>
      <c r="V119" t="n">
        <v>0.77</v>
      </c>
      <c r="W119" t="n">
        <v>4.03</v>
      </c>
      <c r="X119" t="n">
        <v>0.78</v>
      </c>
      <c r="Y119" t="n">
        <v>0.5</v>
      </c>
      <c r="Z119" t="n">
        <v>10</v>
      </c>
    </row>
    <row r="120">
      <c r="A120" t="n">
        <v>29</v>
      </c>
      <c r="B120" t="n">
        <v>90</v>
      </c>
      <c r="C120" t="inlineStr">
        <is>
          <t xml:space="preserve">CONCLUIDO	</t>
        </is>
      </c>
      <c r="D120" t="n">
        <v>1.641</v>
      </c>
      <c r="E120" t="n">
        <v>60.94</v>
      </c>
      <c r="F120" t="n">
        <v>57.91</v>
      </c>
      <c r="G120" t="n">
        <v>204.4</v>
      </c>
      <c r="H120" t="n">
        <v>2.4</v>
      </c>
      <c r="I120" t="n">
        <v>17</v>
      </c>
      <c r="J120" t="n">
        <v>222.1</v>
      </c>
      <c r="K120" t="n">
        <v>52.44</v>
      </c>
      <c r="L120" t="n">
        <v>30</v>
      </c>
      <c r="M120" t="n">
        <v>15</v>
      </c>
      <c r="N120" t="n">
        <v>49.65</v>
      </c>
      <c r="O120" t="n">
        <v>27625.93</v>
      </c>
      <c r="P120" t="n">
        <v>649.27</v>
      </c>
      <c r="Q120" t="n">
        <v>1213.91</v>
      </c>
      <c r="R120" t="n">
        <v>137.96</v>
      </c>
      <c r="S120" t="n">
        <v>90.51000000000001</v>
      </c>
      <c r="T120" t="n">
        <v>12601.31</v>
      </c>
      <c r="U120" t="n">
        <v>0.66</v>
      </c>
      <c r="V120" t="n">
        <v>0.77</v>
      </c>
      <c r="W120" t="n">
        <v>4.03</v>
      </c>
      <c r="X120" t="n">
        <v>0.72</v>
      </c>
      <c r="Y120" t="n">
        <v>0.5</v>
      </c>
      <c r="Z120" t="n">
        <v>10</v>
      </c>
    </row>
    <row r="121">
      <c r="A121" t="n">
        <v>30</v>
      </c>
      <c r="B121" t="n">
        <v>90</v>
      </c>
      <c r="C121" t="inlineStr">
        <is>
          <t xml:space="preserve">CONCLUIDO	</t>
        </is>
      </c>
      <c r="D121" t="n">
        <v>1.6428</v>
      </c>
      <c r="E121" t="n">
        <v>60.87</v>
      </c>
      <c r="F121" t="n">
        <v>57.88</v>
      </c>
      <c r="G121" t="n">
        <v>217.06</v>
      </c>
      <c r="H121" t="n">
        <v>2.46</v>
      </c>
      <c r="I121" t="n">
        <v>16</v>
      </c>
      <c r="J121" t="n">
        <v>223.76</v>
      </c>
      <c r="K121" t="n">
        <v>52.44</v>
      </c>
      <c r="L121" t="n">
        <v>31</v>
      </c>
      <c r="M121" t="n">
        <v>12</v>
      </c>
      <c r="N121" t="n">
        <v>50.32</v>
      </c>
      <c r="O121" t="n">
        <v>27831.27</v>
      </c>
      <c r="P121" t="n">
        <v>643.51</v>
      </c>
      <c r="Q121" t="n">
        <v>1213.93</v>
      </c>
      <c r="R121" t="n">
        <v>136.83</v>
      </c>
      <c r="S121" t="n">
        <v>90.51000000000001</v>
      </c>
      <c r="T121" t="n">
        <v>12043.01</v>
      </c>
      <c r="U121" t="n">
        <v>0.66</v>
      </c>
      <c r="V121" t="n">
        <v>0.78</v>
      </c>
      <c r="W121" t="n">
        <v>4.03</v>
      </c>
      <c r="X121" t="n">
        <v>0.6899999999999999</v>
      </c>
      <c r="Y121" t="n">
        <v>0.5</v>
      </c>
      <c r="Z121" t="n">
        <v>10</v>
      </c>
    </row>
    <row r="122">
      <c r="A122" t="n">
        <v>31</v>
      </c>
      <c r="B122" t="n">
        <v>90</v>
      </c>
      <c r="C122" t="inlineStr">
        <is>
          <t xml:space="preserve">CONCLUIDO	</t>
        </is>
      </c>
      <c r="D122" t="n">
        <v>1.6426</v>
      </c>
      <c r="E122" t="n">
        <v>60.88</v>
      </c>
      <c r="F122" t="n">
        <v>57.89</v>
      </c>
      <c r="G122" t="n">
        <v>217.08</v>
      </c>
      <c r="H122" t="n">
        <v>2.52</v>
      </c>
      <c r="I122" t="n">
        <v>16</v>
      </c>
      <c r="J122" t="n">
        <v>225.43</v>
      </c>
      <c r="K122" t="n">
        <v>52.44</v>
      </c>
      <c r="L122" t="n">
        <v>32</v>
      </c>
      <c r="M122" t="n">
        <v>10</v>
      </c>
      <c r="N122" t="n">
        <v>50.99</v>
      </c>
      <c r="O122" t="n">
        <v>28037.42</v>
      </c>
      <c r="P122" t="n">
        <v>642.9299999999999</v>
      </c>
      <c r="Q122" t="n">
        <v>1213.92</v>
      </c>
      <c r="R122" t="n">
        <v>136.93</v>
      </c>
      <c r="S122" t="n">
        <v>90.51000000000001</v>
      </c>
      <c r="T122" t="n">
        <v>12091.68</v>
      </c>
      <c r="U122" t="n">
        <v>0.66</v>
      </c>
      <c r="V122" t="n">
        <v>0.78</v>
      </c>
      <c r="W122" t="n">
        <v>4.04</v>
      </c>
      <c r="X122" t="n">
        <v>0.7</v>
      </c>
      <c r="Y122" t="n">
        <v>0.5</v>
      </c>
      <c r="Z122" t="n">
        <v>10</v>
      </c>
    </row>
    <row r="123">
      <c r="A123" t="n">
        <v>32</v>
      </c>
      <c r="B123" t="n">
        <v>90</v>
      </c>
      <c r="C123" t="inlineStr">
        <is>
          <t xml:space="preserve">CONCLUIDO	</t>
        </is>
      </c>
      <c r="D123" t="n">
        <v>1.645</v>
      </c>
      <c r="E123" t="n">
        <v>60.79</v>
      </c>
      <c r="F123" t="n">
        <v>57.84</v>
      </c>
      <c r="G123" t="n">
        <v>231.34</v>
      </c>
      <c r="H123" t="n">
        <v>2.58</v>
      </c>
      <c r="I123" t="n">
        <v>15</v>
      </c>
      <c r="J123" t="n">
        <v>227.11</v>
      </c>
      <c r="K123" t="n">
        <v>52.44</v>
      </c>
      <c r="L123" t="n">
        <v>33</v>
      </c>
      <c r="M123" t="n">
        <v>8</v>
      </c>
      <c r="N123" t="n">
        <v>51.67</v>
      </c>
      <c r="O123" t="n">
        <v>28244.51</v>
      </c>
      <c r="P123" t="n">
        <v>635.71</v>
      </c>
      <c r="Q123" t="n">
        <v>1213.91</v>
      </c>
      <c r="R123" t="n">
        <v>135.15</v>
      </c>
      <c r="S123" t="n">
        <v>90.51000000000001</v>
      </c>
      <c r="T123" t="n">
        <v>11204.41</v>
      </c>
      <c r="U123" t="n">
        <v>0.67</v>
      </c>
      <c r="V123" t="n">
        <v>0.78</v>
      </c>
      <c r="W123" t="n">
        <v>4.04</v>
      </c>
      <c r="X123" t="n">
        <v>0.64</v>
      </c>
      <c r="Y123" t="n">
        <v>0.5</v>
      </c>
      <c r="Z123" t="n">
        <v>10</v>
      </c>
    </row>
    <row r="124">
      <c r="A124" t="n">
        <v>33</v>
      </c>
      <c r="B124" t="n">
        <v>90</v>
      </c>
      <c r="C124" t="inlineStr">
        <is>
          <t xml:space="preserve">CONCLUIDO	</t>
        </is>
      </c>
      <c r="D124" t="n">
        <v>1.645</v>
      </c>
      <c r="E124" t="n">
        <v>60.79</v>
      </c>
      <c r="F124" t="n">
        <v>57.84</v>
      </c>
      <c r="G124" t="n">
        <v>231.35</v>
      </c>
      <c r="H124" t="n">
        <v>2.64</v>
      </c>
      <c r="I124" t="n">
        <v>15</v>
      </c>
      <c r="J124" t="n">
        <v>228.8</v>
      </c>
      <c r="K124" t="n">
        <v>52.44</v>
      </c>
      <c r="L124" t="n">
        <v>34</v>
      </c>
      <c r="M124" t="n">
        <v>5</v>
      </c>
      <c r="N124" t="n">
        <v>52.36</v>
      </c>
      <c r="O124" t="n">
        <v>28452.56</v>
      </c>
      <c r="P124" t="n">
        <v>639.73</v>
      </c>
      <c r="Q124" t="n">
        <v>1213.91</v>
      </c>
      <c r="R124" t="n">
        <v>135.06</v>
      </c>
      <c r="S124" t="n">
        <v>90.51000000000001</v>
      </c>
      <c r="T124" t="n">
        <v>11160.35</v>
      </c>
      <c r="U124" t="n">
        <v>0.67</v>
      </c>
      <c r="V124" t="n">
        <v>0.78</v>
      </c>
      <c r="W124" t="n">
        <v>4.04</v>
      </c>
      <c r="X124" t="n">
        <v>0.64</v>
      </c>
      <c r="Y124" t="n">
        <v>0.5</v>
      </c>
      <c r="Z124" t="n">
        <v>10</v>
      </c>
    </row>
    <row r="125">
      <c r="A125" t="n">
        <v>34</v>
      </c>
      <c r="B125" t="n">
        <v>90</v>
      </c>
      <c r="C125" t="inlineStr">
        <is>
          <t xml:space="preserve">CONCLUIDO	</t>
        </is>
      </c>
      <c r="D125" t="n">
        <v>1.6449</v>
      </c>
      <c r="E125" t="n">
        <v>60.79</v>
      </c>
      <c r="F125" t="n">
        <v>57.84</v>
      </c>
      <c r="G125" t="n">
        <v>231.36</v>
      </c>
      <c r="H125" t="n">
        <v>2.7</v>
      </c>
      <c r="I125" t="n">
        <v>15</v>
      </c>
      <c r="J125" t="n">
        <v>230.49</v>
      </c>
      <c r="K125" t="n">
        <v>52.44</v>
      </c>
      <c r="L125" t="n">
        <v>35</v>
      </c>
      <c r="M125" t="n">
        <v>2</v>
      </c>
      <c r="N125" t="n">
        <v>53.05</v>
      </c>
      <c r="O125" t="n">
        <v>28661.58</v>
      </c>
      <c r="P125" t="n">
        <v>643.99</v>
      </c>
      <c r="Q125" t="n">
        <v>1213.91</v>
      </c>
      <c r="R125" t="n">
        <v>135.17</v>
      </c>
      <c r="S125" t="n">
        <v>90.51000000000001</v>
      </c>
      <c r="T125" t="n">
        <v>11218.17</v>
      </c>
      <c r="U125" t="n">
        <v>0.67</v>
      </c>
      <c r="V125" t="n">
        <v>0.78</v>
      </c>
      <c r="W125" t="n">
        <v>4.04</v>
      </c>
      <c r="X125" t="n">
        <v>0.65</v>
      </c>
      <c r="Y125" t="n">
        <v>0.5</v>
      </c>
      <c r="Z125" t="n">
        <v>10</v>
      </c>
    </row>
    <row r="126">
      <c r="A126" t="n">
        <v>35</v>
      </c>
      <c r="B126" t="n">
        <v>90</v>
      </c>
      <c r="C126" t="inlineStr">
        <is>
          <t xml:space="preserve">CONCLUIDO	</t>
        </is>
      </c>
      <c r="D126" t="n">
        <v>1.645</v>
      </c>
      <c r="E126" t="n">
        <v>60.79</v>
      </c>
      <c r="F126" t="n">
        <v>57.84</v>
      </c>
      <c r="G126" t="n">
        <v>231.35</v>
      </c>
      <c r="H126" t="n">
        <v>2.76</v>
      </c>
      <c r="I126" t="n">
        <v>15</v>
      </c>
      <c r="J126" t="n">
        <v>232.2</v>
      </c>
      <c r="K126" t="n">
        <v>52.44</v>
      </c>
      <c r="L126" t="n">
        <v>36</v>
      </c>
      <c r="M126" t="n">
        <v>1</v>
      </c>
      <c r="N126" t="n">
        <v>53.75</v>
      </c>
      <c r="O126" t="n">
        <v>28871.58</v>
      </c>
      <c r="P126" t="n">
        <v>647.67</v>
      </c>
      <c r="Q126" t="n">
        <v>1213.91</v>
      </c>
      <c r="R126" t="n">
        <v>135.04</v>
      </c>
      <c r="S126" t="n">
        <v>90.51000000000001</v>
      </c>
      <c r="T126" t="n">
        <v>11152.84</v>
      </c>
      <c r="U126" t="n">
        <v>0.67</v>
      </c>
      <c r="V126" t="n">
        <v>0.78</v>
      </c>
      <c r="W126" t="n">
        <v>4.04</v>
      </c>
      <c r="X126" t="n">
        <v>0.65</v>
      </c>
      <c r="Y126" t="n">
        <v>0.5</v>
      </c>
      <c r="Z126" t="n">
        <v>10</v>
      </c>
    </row>
    <row r="127">
      <c r="A127" t="n">
        <v>36</v>
      </c>
      <c r="B127" t="n">
        <v>90</v>
      </c>
      <c r="C127" t="inlineStr">
        <is>
          <t xml:space="preserve">CONCLUIDO	</t>
        </is>
      </c>
      <c r="D127" t="n">
        <v>1.6449</v>
      </c>
      <c r="E127" t="n">
        <v>60.79</v>
      </c>
      <c r="F127" t="n">
        <v>57.84</v>
      </c>
      <c r="G127" t="n">
        <v>231.36</v>
      </c>
      <c r="H127" t="n">
        <v>2.81</v>
      </c>
      <c r="I127" t="n">
        <v>15</v>
      </c>
      <c r="J127" t="n">
        <v>233.91</v>
      </c>
      <c r="K127" t="n">
        <v>52.44</v>
      </c>
      <c r="L127" t="n">
        <v>37</v>
      </c>
      <c r="M127" t="n">
        <v>0</v>
      </c>
      <c r="N127" t="n">
        <v>54.46</v>
      </c>
      <c r="O127" t="n">
        <v>29082.59</v>
      </c>
      <c r="P127" t="n">
        <v>651.72</v>
      </c>
      <c r="Q127" t="n">
        <v>1213.91</v>
      </c>
      <c r="R127" t="n">
        <v>135.03</v>
      </c>
      <c r="S127" t="n">
        <v>90.51000000000001</v>
      </c>
      <c r="T127" t="n">
        <v>11144.33</v>
      </c>
      <c r="U127" t="n">
        <v>0.67</v>
      </c>
      <c r="V127" t="n">
        <v>0.78</v>
      </c>
      <c r="W127" t="n">
        <v>4.04</v>
      </c>
      <c r="X127" t="n">
        <v>0.65</v>
      </c>
      <c r="Y127" t="n">
        <v>0.5</v>
      </c>
      <c r="Z127" t="n">
        <v>10</v>
      </c>
    </row>
    <row r="128">
      <c r="A128" t="n">
        <v>0</v>
      </c>
      <c r="B128" t="n">
        <v>10</v>
      </c>
      <c r="C128" t="inlineStr">
        <is>
          <t xml:space="preserve">CONCLUIDO	</t>
        </is>
      </c>
      <c r="D128" t="n">
        <v>1.4965</v>
      </c>
      <c r="E128" t="n">
        <v>66.81999999999999</v>
      </c>
      <c r="F128" t="n">
        <v>63.62</v>
      </c>
      <c r="G128" t="n">
        <v>27.27</v>
      </c>
      <c r="H128" t="n">
        <v>0.64</v>
      </c>
      <c r="I128" t="n">
        <v>140</v>
      </c>
      <c r="J128" t="n">
        <v>26.11</v>
      </c>
      <c r="K128" t="n">
        <v>12.1</v>
      </c>
      <c r="L128" t="n">
        <v>1</v>
      </c>
      <c r="M128" t="n">
        <v>93</v>
      </c>
      <c r="N128" t="n">
        <v>3.01</v>
      </c>
      <c r="O128" t="n">
        <v>3454.41</v>
      </c>
      <c r="P128" t="n">
        <v>186.19</v>
      </c>
      <c r="Q128" t="n">
        <v>1213.94</v>
      </c>
      <c r="R128" t="n">
        <v>329.04</v>
      </c>
      <c r="S128" t="n">
        <v>90.51000000000001</v>
      </c>
      <c r="T128" t="n">
        <v>107524.17</v>
      </c>
      <c r="U128" t="n">
        <v>0.28</v>
      </c>
      <c r="V128" t="n">
        <v>0.71</v>
      </c>
      <c r="W128" t="n">
        <v>4.3</v>
      </c>
      <c r="X128" t="n">
        <v>6.43</v>
      </c>
      <c r="Y128" t="n">
        <v>0.5</v>
      </c>
      <c r="Z128" t="n">
        <v>10</v>
      </c>
    </row>
    <row r="129">
      <c r="A129" t="n">
        <v>1</v>
      </c>
      <c r="B129" t="n">
        <v>10</v>
      </c>
      <c r="C129" t="inlineStr">
        <is>
          <t xml:space="preserve">CONCLUIDO	</t>
        </is>
      </c>
      <c r="D129" t="n">
        <v>1.5173</v>
      </c>
      <c r="E129" t="n">
        <v>65.91</v>
      </c>
      <c r="F129" t="n">
        <v>62.89</v>
      </c>
      <c r="G129" t="n">
        <v>30.68</v>
      </c>
      <c r="H129" t="n">
        <v>1.23</v>
      </c>
      <c r="I129" t="n">
        <v>123</v>
      </c>
      <c r="J129" t="n">
        <v>27.2</v>
      </c>
      <c r="K129" t="n">
        <v>12.1</v>
      </c>
      <c r="L129" t="n">
        <v>2</v>
      </c>
      <c r="M129" t="n">
        <v>0</v>
      </c>
      <c r="N129" t="n">
        <v>3.1</v>
      </c>
      <c r="O129" t="n">
        <v>3588.35</v>
      </c>
      <c r="P129" t="n">
        <v>185.79</v>
      </c>
      <c r="Q129" t="n">
        <v>1214</v>
      </c>
      <c r="R129" t="n">
        <v>300.67</v>
      </c>
      <c r="S129" t="n">
        <v>90.51000000000001</v>
      </c>
      <c r="T129" t="n">
        <v>93427.13</v>
      </c>
      <c r="U129" t="n">
        <v>0.3</v>
      </c>
      <c r="V129" t="n">
        <v>0.71</v>
      </c>
      <c r="W129" t="n">
        <v>4.37</v>
      </c>
      <c r="X129" t="n">
        <v>5.7</v>
      </c>
      <c r="Y129" t="n">
        <v>0.5</v>
      </c>
      <c r="Z129" t="n">
        <v>10</v>
      </c>
    </row>
    <row r="130">
      <c r="A130" t="n">
        <v>0</v>
      </c>
      <c r="B130" t="n">
        <v>45</v>
      </c>
      <c r="C130" t="inlineStr">
        <is>
          <t xml:space="preserve">CONCLUIDO	</t>
        </is>
      </c>
      <c r="D130" t="n">
        <v>1.0416</v>
      </c>
      <c r="E130" t="n">
        <v>96.01000000000001</v>
      </c>
      <c r="F130" t="n">
        <v>82.94</v>
      </c>
      <c r="G130" t="n">
        <v>9.23</v>
      </c>
      <c r="H130" t="n">
        <v>0.18</v>
      </c>
      <c r="I130" t="n">
        <v>539</v>
      </c>
      <c r="J130" t="n">
        <v>98.70999999999999</v>
      </c>
      <c r="K130" t="n">
        <v>39.72</v>
      </c>
      <c r="L130" t="n">
        <v>1</v>
      </c>
      <c r="M130" t="n">
        <v>537</v>
      </c>
      <c r="N130" t="n">
        <v>12.99</v>
      </c>
      <c r="O130" t="n">
        <v>12407.75</v>
      </c>
      <c r="P130" t="n">
        <v>738.26</v>
      </c>
      <c r="Q130" t="n">
        <v>1214.04</v>
      </c>
      <c r="R130" t="n">
        <v>987.3</v>
      </c>
      <c r="S130" t="n">
        <v>90.51000000000001</v>
      </c>
      <c r="T130" t="n">
        <v>434663.89</v>
      </c>
      <c r="U130" t="n">
        <v>0.09</v>
      </c>
      <c r="V130" t="n">
        <v>0.54</v>
      </c>
      <c r="W130" t="n">
        <v>4.88</v>
      </c>
      <c r="X130" t="n">
        <v>25.73</v>
      </c>
      <c r="Y130" t="n">
        <v>0.5</v>
      </c>
      <c r="Z130" t="n">
        <v>10</v>
      </c>
    </row>
    <row r="131">
      <c r="A131" t="n">
        <v>1</v>
      </c>
      <c r="B131" t="n">
        <v>45</v>
      </c>
      <c r="C131" t="inlineStr">
        <is>
          <t xml:space="preserve">CONCLUIDO	</t>
        </is>
      </c>
      <c r="D131" t="n">
        <v>1.362</v>
      </c>
      <c r="E131" t="n">
        <v>73.42</v>
      </c>
      <c r="F131" t="n">
        <v>67.05</v>
      </c>
      <c r="G131" t="n">
        <v>18.89</v>
      </c>
      <c r="H131" t="n">
        <v>0.35</v>
      </c>
      <c r="I131" t="n">
        <v>213</v>
      </c>
      <c r="J131" t="n">
        <v>99.95</v>
      </c>
      <c r="K131" t="n">
        <v>39.72</v>
      </c>
      <c r="L131" t="n">
        <v>2</v>
      </c>
      <c r="M131" t="n">
        <v>211</v>
      </c>
      <c r="N131" t="n">
        <v>13.24</v>
      </c>
      <c r="O131" t="n">
        <v>12561.45</v>
      </c>
      <c r="P131" t="n">
        <v>587.28</v>
      </c>
      <c r="Q131" t="n">
        <v>1213.98</v>
      </c>
      <c r="R131" t="n">
        <v>447.04</v>
      </c>
      <c r="S131" t="n">
        <v>90.51000000000001</v>
      </c>
      <c r="T131" t="n">
        <v>166159.48</v>
      </c>
      <c r="U131" t="n">
        <v>0.2</v>
      </c>
      <c r="V131" t="n">
        <v>0.67</v>
      </c>
      <c r="W131" t="n">
        <v>4.37</v>
      </c>
      <c r="X131" t="n">
        <v>9.859999999999999</v>
      </c>
      <c r="Y131" t="n">
        <v>0.5</v>
      </c>
      <c r="Z131" t="n">
        <v>10</v>
      </c>
    </row>
    <row r="132">
      <c r="A132" t="n">
        <v>2</v>
      </c>
      <c r="B132" t="n">
        <v>45</v>
      </c>
      <c r="C132" t="inlineStr">
        <is>
          <t xml:space="preserve">CONCLUIDO	</t>
        </is>
      </c>
      <c r="D132" t="n">
        <v>1.4716</v>
      </c>
      <c r="E132" t="n">
        <v>67.95</v>
      </c>
      <c r="F132" t="n">
        <v>63.25</v>
      </c>
      <c r="G132" t="n">
        <v>28.75</v>
      </c>
      <c r="H132" t="n">
        <v>0.52</v>
      </c>
      <c r="I132" t="n">
        <v>132</v>
      </c>
      <c r="J132" t="n">
        <v>101.2</v>
      </c>
      <c r="K132" t="n">
        <v>39.72</v>
      </c>
      <c r="L132" t="n">
        <v>3</v>
      </c>
      <c r="M132" t="n">
        <v>130</v>
      </c>
      <c r="N132" t="n">
        <v>13.49</v>
      </c>
      <c r="O132" t="n">
        <v>12715.54</v>
      </c>
      <c r="P132" t="n">
        <v>544.64</v>
      </c>
      <c r="Q132" t="n">
        <v>1213.94</v>
      </c>
      <c r="R132" t="n">
        <v>318.53</v>
      </c>
      <c r="S132" t="n">
        <v>90.51000000000001</v>
      </c>
      <c r="T132" t="n">
        <v>102311.06</v>
      </c>
      <c r="U132" t="n">
        <v>0.28</v>
      </c>
      <c r="V132" t="n">
        <v>0.71</v>
      </c>
      <c r="W132" t="n">
        <v>4.22</v>
      </c>
      <c r="X132" t="n">
        <v>6.05</v>
      </c>
      <c r="Y132" t="n">
        <v>0.5</v>
      </c>
      <c r="Z132" t="n">
        <v>10</v>
      </c>
    </row>
    <row r="133">
      <c r="A133" t="n">
        <v>3</v>
      </c>
      <c r="B133" t="n">
        <v>45</v>
      </c>
      <c r="C133" t="inlineStr">
        <is>
          <t xml:space="preserve">CONCLUIDO	</t>
        </is>
      </c>
      <c r="D133" t="n">
        <v>1.528</v>
      </c>
      <c r="E133" t="n">
        <v>65.45</v>
      </c>
      <c r="F133" t="n">
        <v>61.5</v>
      </c>
      <c r="G133" t="n">
        <v>38.85</v>
      </c>
      <c r="H133" t="n">
        <v>0.6899999999999999</v>
      </c>
      <c r="I133" t="n">
        <v>95</v>
      </c>
      <c r="J133" t="n">
        <v>102.45</v>
      </c>
      <c r="K133" t="n">
        <v>39.72</v>
      </c>
      <c r="L133" t="n">
        <v>4</v>
      </c>
      <c r="M133" t="n">
        <v>93</v>
      </c>
      <c r="N133" t="n">
        <v>13.74</v>
      </c>
      <c r="O133" t="n">
        <v>12870.03</v>
      </c>
      <c r="P133" t="n">
        <v>520.83</v>
      </c>
      <c r="Q133" t="n">
        <v>1213.93</v>
      </c>
      <c r="R133" t="n">
        <v>259.31</v>
      </c>
      <c r="S133" t="n">
        <v>90.51000000000001</v>
      </c>
      <c r="T133" t="n">
        <v>72885.39</v>
      </c>
      <c r="U133" t="n">
        <v>0.35</v>
      </c>
      <c r="V133" t="n">
        <v>0.73</v>
      </c>
      <c r="W133" t="n">
        <v>4.17</v>
      </c>
      <c r="X133" t="n">
        <v>4.31</v>
      </c>
      <c r="Y133" t="n">
        <v>0.5</v>
      </c>
      <c r="Z133" t="n">
        <v>10</v>
      </c>
    </row>
    <row r="134">
      <c r="A134" t="n">
        <v>4</v>
      </c>
      <c r="B134" t="n">
        <v>45</v>
      </c>
      <c r="C134" t="inlineStr">
        <is>
          <t xml:space="preserve">CONCLUIDO	</t>
        </is>
      </c>
      <c r="D134" t="n">
        <v>1.5611</v>
      </c>
      <c r="E134" t="n">
        <v>64.06</v>
      </c>
      <c r="F134" t="n">
        <v>60.55</v>
      </c>
      <c r="G134" t="n">
        <v>49.09</v>
      </c>
      <c r="H134" t="n">
        <v>0.85</v>
      </c>
      <c r="I134" t="n">
        <v>74</v>
      </c>
      <c r="J134" t="n">
        <v>103.71</v>
      </c>
      <c r="K134" t="n">
        <v>39.72</v>
      </c>
      <c r="L134" t="n">
        <v>5</v>
      </c>
      <c r="M134" t="n">
        <v>72</v>
      </c>
      <c r="N134" t="n">
        <v>14</v>
      </c>
      <c r="O134" t="n">
        <v>13024.91</v>
      </c>
      <c r="P134" t="n">
        <v>503.96</v>
      </c>
      <c r="Q134" t="n">
        <v>1213.95</v>
      </c>
      <c r="R134" t="n">
        <v>226.92</v>
      </c>
      <c r="S134" t="n">
        <v>90.51000000000001</v>
      </c>
      <c r="T134" t="n">
        <v>56794.92</v>
      </c>
      <c r="U134" t="n">
        <v>0.4</v>
      </c>
      <c r="V134" t="n">
        <v>0.74</v>
      </c>
      <c r="W134" t="n">
        <v>4.13</v>
      </c>
      <c r="X134" t="n">
        <v>3.35</v>
      </c>
      <c r="Y134" t="n">
        <v>0.5</v>
      </c>
      <c r="Z134" t="n">
        <v>10</v>
      </c>
    </row>
    <row r="135">
      <c r="A135" t="n">
        <v>5</v>
      </c>
      <c r="B135" t="n">
        <v>45</v>
      </c>
      <c r="C135" t="inlineStr">
        <is>
          <t xml:space="preserve">CONCLUIDO	</t>
        </is>
      </c>
      <c r="D135" t="n">
        <v>1.5844</v>
      </c>
      <c r="E135" t="n">
        <v>63.12</v>
      </c>
      <c r="F135" t="n">
        <v>59.9</v>
      </c>
      <c r="G135" t="n">
        <v>59.89</v>
      </c>
      <c r="H135" t="n">
        <v>1.01</v>
      </c>
      <c r="I135" t="n">
        <v>60</v>
      </c>
      <c r="J135" t="n">
        <v>104.97</v>
      </c>
      <c r="K135" t="n">
        <v>39.72</v>
      </c>
      <c r="L135" t="n">
        <v>6</v>
      </c>
      <c r="M135" t="n">
        <v>58</v>
      </c>
      <c r="N135" t="n">
        <v>14.25</v>
      </c>
      <c r="O135" t="n">
        <v>13180.19</v>
      </c>
      <c r="P135" t="n">
        <v>488.01</v>
      </c>
      <c r="Q135" t="n">
        <v>1213.95</v>
      </c>
      <c r="R135" t="n">
        <v>205.07</v>
      </c>
      <c r="S135" t="n">
        <v>90.51000000000001</v>
      </c>
      <c r="T135" t="n">
        <v>45939.16</v>
      </c>
      <c r="U135" t="n">
        <v>0.44</v>
      </c>
      <c r="V135" t="n">
        <v>0.75</v>
      </c>
      <c r="W135" t="n">
        <v>4.1</v>
      </c>
      <c r="X135" t="n">
        <v>2.7</v>
      </c>
      <c r="Y135" t="n">
        <v>0.5</v>
      </c>
      <c r="Z135" t="n">
        <v>10</v>
      </c>
    </row>
    <row r="136">
      <c r="A136" t="n">
        <v>6</v>
      </c>
      <c r="B136" t="n">
        <v>45</v>
      </c>
      <c r="C136" t="inlineStr">
        <is>
          <t xml:space="preserve">CONCLUIDO	</t>
        </is>
      </c>
      <c r="D136" t="n">
        <v>1.6008</v>
      </c>
      <c r="E136" t="n">
        <v>62.47</v>
      </c>
      <c r="F136" t="n">
        <v>59.45</v>
      </c>
      <c r="G136" t="n">
        <v>71.34</v>
      </c>
      <c r="H136" t="n">
        <v>1.16</v>
      </c>
      <c r="I136" t="n">
        <v>50</v>
      </c>
      <c r="J136" t="n">
        <v>106.23</v>
      </c>
      <c r="K136" t="n">
        <v>39.72</v>
      </c>
      <c r="L136" t="n">
        <v>7</v>
      </c>
      <c r="M136" t="n">
        <v>48</v>
      </c>
      <c r="N136" t="n">
        <v>14.52</v>
      </c>
      <c r="O136" t="n">
        <v>13335.87</v>
      </c>
      <c r="P136" t="n">
        <v>474.66</v>
      </c>
      <c r="Q136" t="n">
        <v>1213.91</v>
      </c>
      <c r="R136" t="n">
        <v>189.91</v>
      </c>
      <c r="S136" t="n">
        <v>90.51000000000001</v>
      </c>
      <c r="T136" t="n">
        <v>38409.38</v>
      </c>
      <c r="U136" t="n">
        <v>0.48</v>
      </c>
      <c r="V136" t="n">
        <v>0.75</v>
      </c>
      <c r="W136" t="n">
        <v>4.09</v>
      </c>
      <c r="X136" t="n">
        <v>2.26</v>
      </c>
      <c r="Y136" t="n">
        <v>0.5</v>
      </c>
      <c r="Z136" t="n">
        <v>10</v>
      </c>
    </row>
    <row r="137">
      <c r="A137" t="n">
        <v>7</v>
      </c>
      <c r="B137" t="n">
        <v>45</v>
      </c>
      <c r="C137" t="inlineStr">
        <is>
          <t xml:space="preserve">CONCLUIDO	</t>
        </is>
      </c>
      <c r="D137" t="n">
        <v>1.6134</v>
      </c>
      <c r="E137" t="n">
        <v>61.98</v>
      </c>
      <c r="F137" t="n">
        <v>59.11</v>
      </c>
      <c r="G137" t="n">
        <v>82.48</v>
      </c>
      <c r="H137" t="n">
        <v>1.31</v>
      </c>
      <c r="I137" t="n">
        <v>43</v>
      </c>
      <c r="J137" t="n">
        <v>107.5</v>
      </c>
      <c r="K137" t="n">
        <v>39.72</v>
      </c>
      <c r="L137" t="n">
        <v>8</v>
      </c>
      <c r="M137" t="n">
        <v>41</v>
      </c>
      <c r="N137" t="n">
        <v>14.78</v>
      </c>
      <c r="O137" t="n">
        <v>13491.96</v>
      </c>
      <c r="P137" t="n">
        <v>461.25</v>
      </c>
      <c r="Q137" t="n">
        <v>1213.94</v>
      </c>
      <c r="R137" t="n">
        <v>178.58</v>
      </c>
      <c r="S137" t="n">
        <v>90.51000000000001</v>
      </c>
      <c r="T137" t="n">
        <v>32780.01</v>
      </c>
      <c r="U137" t="n">
        <v>0.51</v>
      </c>
      <c r="V137" t="n">
        <v>0.76</v>
      </c>
      <c r="W137" t="n">
        <v>4.07</v>
      </c>
      <c r="X137" t="n">
        <v>1.92</v>
      </c>
      <c r="Y137" t="n">
        <v>0.5</v>
      </c>
      <c r="Z137" t="n">
        <v>10</v>
      </c>
    </row>
    <row r="138">
      <c r="A138" t="n">
        <v>8</v>
      </c>
      <c r="B138" t="n">
        <v>45</v>
      </c>
      <c r="C138" t="inlineStr">
        <is>
          <t xml:space="preserve">CONCLUIDO	</t>
        </is>
      </c>
      <c r="D138" t="n">
        <v>1.6245</v>
      </c>
      <c r="E138" t="n">
        <v>61.56</v>
      </c>
      <c r="F138" t="n">
        <v>58.81</v>
      </c>
      <c r="G138" t="n">
        <v>95.36</v>
      </c>
      <c r="H138" t="n">
        <v>1.46</v>
      </c>
      <c r="I138" t="n">
        <v>37</v>
      </c>
      <c r="J138" t="n">
        <v>108.77</v>
      </c>
      <c r="K138" t="n">
        <v>39.72</v>
      </c>
      <c r="L138" t="n">
        <v>9</v>
      </c>
      <c r="M138" t="n">
        <v>35</v>
      </c>
      <c r="N138" t="n">
        <v>15.05</v>
      </c>
      <c r="O138" t="n">
        <v>13648.58</v>
      </c>
      <c r="P138" t="n">
        <v>447.58</v>
      </c>
      <c r="Q138" t="n">
        <v>1213.94</v>
      </c>
      <c r="R138" t="n">
        <v>168.51</v>
      </c>
      <c r="S138" t="n">
        <v>90.51000000000001</v>
      </c>
      <c r="T138" t="n">
        <v>27776.89</v>
      </c>
      <c r="U138" t="n">
        <v>0.54</v>
      </c>
      <c r="V138" t="n">
        <v>0.76</v>
      </c>
      <c r="W138" t="n">
        <v>4.06</v>
      </c>
      <c r="X138" t="n">
        <v>1.61</v>
      </c>
      <c r="Y138" t="n">
        <v>0.5</v>
      </c>
      <c r="Z138" t="n">
        <v>10</v>
      </c>
    </row>
    <row r="139">
      <c r="A139" t="n">
        <v>9</v>
      </c>
      <c r="B139" t="n">
        <v>45</v>
      </c>
      <c r="C139" t="inlineStr">
        <is>
          <t xml:space="preserve">CONCLUIDO	</t>
        </is>
      </c>
      <c r="D139" t="n">
        <v>1.6307</v>
      </c>
      <c r="E139" t="n">
        <v>61.32</v>
      </c>
      <c r="F139" t="n">
        <v>58.66</v>
      </c>
      <c r="G139" t="n">
        <v>106.65</v>
      </c>
      <c r="H139" t="n">
        <v>1.6</v>
      </c>
      <c r="I139" t="n">
        <v>33</v>
      </c>
      <c r="J139" t="n">
        <v>110.04</v>
      </c>
      <c r="K139" t="n">
        <v>39.72</v>
      </c>
      <c r="L139" t="n">
        <v>10</v>
      </c>
      <c r="M139" t="n">
        <v>30</v>
      </c>
      <c r="N139" t="n">
        <v>15.32</v>
      </c>
      <c r="O139" t="n">
        <v>13805.5</v>
      </c>
      <c r="P139" t="n">
        <v>436.73</v>
      </c>
      <c r="Q139" t="n">
        <v>1213.92</v>
      </c>
      <c r="R139" t="n">
        <v>163</v>
      </c>
      <c r="S139" t="n">
        <v>90.51000000000001</v>
      </c>
      <c r="T139" t="n">
        <v>25041.46</v>
      </c>
      <c r="U139" t="n">
        <v>0.5600000000000001</v>
      </c>
      <c r="V139" t="n">
        <v>0.76</v>
      </c>
      <c r="W139" t="n">
        <v>4.06</v>
      </c>
      <c r="X139" t="n">
        <v>1.46</v>
      </c>
      <c r="Y139" t="n">
        <v>0.5</v>
      </c>
      <c r="Z139" t="n">
        <v>10</v>
      </c>
    </row>
    <row r="140">
      <c r="A140" t="n">
        <v>10</v>
      </c>
      <c r="B140" t="n">
        <v>45</v>
      </c>
      <c r="C140" t="inlineStr">
        <is>
          <t xml:space="preserve">CONCLUIDO	</t>
        </is>
      </c>
      <c r="D140" t="n">
        <v>1.635</v>
      </c>
      <c r="E140" t="n">
        <v>61.16</v>
      </c>
      <c r="F140" t="n">
        <v>58.56</v>
      </c>
      <c r="G140" t="n">
        <v>117.12</v>
      </c>
      <c r="H140" t="n">
        <v>1.74</v>
      </c>
      <c r="I140" t="n">
        <v>30</v>
      </c>
      <c r="J140" t="n">
        <v>111.32</v>
      </c>
      <c r="K140" t="n">
        <v>39.72</v>
      </c>
      <c r="L140" t="n">
        <v>11</v>
      </c>
      <c r="M140" t="n">
        <v>17</v>
      </c>
      <c r="N140" t="n">
        <v>15.6</v>
      </c>
      <c r="O140" t="n">
        <v>13962.83</v>
      </c>
      <c r="P140" t="n">
        <v>428.85</v>
      </c>
      <c r="Q140" t="n">
        <v>1213.93</v>
      </c>
      <c r="R140" t="n">
        <v>159.19</v>
      </c>
      <c r="S140" t="n">
        <v>90.51000000000001</v>
      </c>
      <c r="T140" t="n">
        <v>23150.14</v>
      </c>
      <c r="U140" t="n">
        <v>0.57</v>
      </c>
      <c r="V140" t="n">
        <v>0.77</v>
      </c>
      <c r="W140" t="n">
        <v>4.07</v>
      </c>
      <c r="X140" t="n">
        <v>1.37</v>
      </c>
      <c r="Y140" t="n">
        <v>0.5</v>
      </c>
      <c r="Z140" t="n">
        <v>10</v>
      </c>
    </row>
    <row r="141">
      <c r="A141" t="n">
        <v>11</v>
      </c>
      <c r="B141" t="n">
        <v>45</v>
      </c>
      <c r="C141" t="inlineStr">
        <is>
          <t xml:space="preserve">CONCLUIDO	</t>
        </is>
      </c>
      <c r="D141" t="n">
        <v>1.6373</v>
      </c>
      <c r="E141" t="n">
        <v>61.08</v>
      </c>
      <c r="F141" t="n">
        <v>58.49</v>
      </c>
      <c r="G141" t="n">
        <v>121.02</v>
      </c>
      <c r="H141" t="n">
        <v>1.88</v>
      </c>
      <c r="I141" t="n">
        <v>29</v>
      </c>
      <c r="J141" t="n">
        <v>112.59</v>
      </c>
      <c r="K141" t="n">
        <v>39.72</v>
      </c>
      <c r="L141" t="n">
        <v>12</v>
      </c>
      <c r="M141" t="n">
        <v>4</v>
      </c>
      <c r="N141" t="n">
        <v>15.88</v>
      </c>
      <c r="O141" t="n">
        <v>14120.58</v>
      </c>
      <c r="P141" t="n">
        <v>428.01</v>
      </c>
      <c r="Q141" t="n">
        <v>1213.96</v>
      </c>
      <c r="R141" t="n">
        <v>156.42</v>
      </c>
      <c r="S141" t="n">
        <v>90.51000000000001</v>
      </c>
      <c r="T141" t="n">
        <v>21769.99</v>
      </c>
      <c r="U141" t="n">
        <v>0.58</v>
      </c>
      <c r="V141" t="n">
        <v>0.77</v>
      </c>
      <c r="W141" t="n">
        <v>4.09</v>
      </c>
      <c r="X141" t="n">
        <v>1.3</v>
      </c>
      <c r="Y141" t="n">
        <v>0.5</v>
      </c>
      <c r="Z141" t="n">
        <v>10</v>
      </c>
    </row>
    <row r="142">
      <c r="A142" t="n">
        <v>12</v>
      </c>
      <c r="B142" t="n">
        <v>45</v>
      </c>
      <c r="C142" t="inlineStr">
        <is>
          <t xml:space="preserve">CONCLUIDO	</t>
        </is>
      </c>
      <c r="D142" t="n">
        <v>1.6393</v>
      </c>
      <c r="E142" t="n">
        <v>61</v>
      </c>
      <c r="F142" t="n">
        <v>58.44</v>
      </c>
      <c r="G142" t="n">
        <v>125.22</v>
      </c>
      <c r="H142" t="n">
        <v>2.01</v>
      </c>
      <c r="I142" t="n">
        <v>28</v>
      </c>
      <c r="J142" t="n">
        <v>113.88</v>
      </c>
      <c r="K142" t="n">
        <v>39.72</v>
      </c>
      <c r="L142" t="n">
        <v>13</v>
      </c>
      <c r="M142" t="n">
        <v>0</v>
      </c>
      <c r="N142" t="n">
        <v>16.16</v>
      </c>
      <c r="O142" t="n">
        <v>14278.75</v>
      </c>
      <c r="P142" t="n">
        <v>429.31</v>
      </c>
      <c r="Q142" t="n">
        <v>1213.93</v>
      </c>
      <c r="R142" t="n">
        <v>154.56</v>
      </c>
      <c r="S142" t="n">
        <v>90.51000000000001</v>
      </c>
      <c r="T142" t="n">
        <v>20848.39</v>
      </c>
      <c r="U142" t="n">
        <v>0.59</v>
      </c>
      <c r="V142" t="n">
        <v>0.77</v>
      </c>
      <c r="W142" t="n">
        <v>4.08</v>
      </c>
      <c r="X142" t="n">
        <v>1.24</v>
      </c>
      <c r="Y142" t="n">
        <v>0.5</v>
      </c>
      <c r="Z142" t="n">
        <v>10</v>
      </c>
    </row>
    <row r="143">
      <c r="A143" t="n">
        <v>0</v>
      </c>
      <c r="B143" t="n">
        <v>60</v>
      </c>
      <c r="C143" t="inlineStr">
        <is>
          <t xml:space="preserve">CONCLUIDO	</t>
        </is>
      </c>
      <c r="D143" t="n">
        <v>0.9029</v>
      </c>
      <c r="E143" t="n">
        <v>110.76</v>
      </c>
      <c r="F143" t="n">
        <v>90.89</v>
      </c>
      <c r="G143" t="n">
        <v>7.86</v>
      </c>
      <c r="H143" t="n">
        <v>0.14</v>
      </c>
      <c r="I143" t="n">
        <v>694</v>
      </c>
      <c r="J143" t="n">
        <v>124.63</v>
      </c>
      <c r="K143" t="n">
        <v>45</v>
      </c>
      <c r="L143" t="n">
        <v>1</v>
      </c>
      <c r="M143" t="n">
        <v>692</v>
      </c>
      <c r="N143" t="n">
        <v>18.64</v>
      </c>
      <c r="O143" t="n">
        <v>15605.44</v>
      </c>
      <c r="P143" t="n">
        <v>947.96</v>
      </c>
      <c r="Q143" t="n">
        <v>1214.1</v>
      </c>
      <c r="R143" t="n">
        <v>1257.1</v>
      </c>
      <c r="S143" t="n">
        <v>90.51000000000001</v>
      </c>
      <c r="T143" t="n">
        <v>568784.6</v>
      </c>
      <c r="U143" t="n">
        <v>0.07000000000000001</v>
      </c>
      <c r="V143" t="n">
        <v>0.49</v>
      </c>
      <c r="W143" t="n">
        <v>5.16</v>
      </c>
      <c r="X143" t="n">
        <v>33.69</v>
      </c>
      <c r="Y143" t="n">
        <v>0.5</v>
      </c>
      <c r="Z143" t="n">
        <v>10</v>
      </c>
    </row>
    <row r="144">
      <c r="A144" t="n">
        <v>1</v>
      </c>
      <c r="B144" t="n">
        <v>60</v>
      </c>
      <c r="C144" t="inlineStr">
        <is>
          <t xml:space="preserve">CONCLUIDO	</t>
        </is>
      </c>
      <c r="D144" t="n">
        <v>1.2822</v>
      </c>
      <c r="E144" t="n">
        <v>77.98999999999999</v>
      </c>
      <c r="F144" t="n">
        <v>69.23999999999999</v>
      </c>
      <c r="G144" t="n">
        <v>16.04</v>
      </c>
      <c r="H144" t="n">
        <v>0.28</v>
      </c>
      <c r="I144" t="n">
        <v>259</v>
      </c>
      <c r="J144" t="n">
        <v>125.95</v>
      </c>
      <c r="K144" t="n">
        <v>45</v>
      </c>
      <c r="L144" t="n">
        <v>2</v>
      </c>
      <c r="M144" t="n">
        <v>257</v>
      </c>
      <c r="N144" t="n">
        <v>18.95</v>
      </c>
      <c r="O144" t="n">
        <v>15767.7</v>
      </c>
      <c r="P144" t="n">
        <v>714.5</v>
      </c>
      <c r="Q144" t="n">
        <v>1214.01</v>
      </c>
      <c r="R144" t="n">
        <v>521.39</v>
      </c>
      <c r="S144" t="n">
        <v>90.51000000000001</v>
      </c>
      <c r="T144" t="n">
        <v>203104.67</v>
      </c>
      <c r="U144" t="n">
        <v>0.17</v>
      </c>
      <c r="V144" t="n">
        <v>0.65</v>
      </c>
      <c r="W144" t="n">
        <v>4.44</v>
      </c>
      <c r="X144" t="n">
        <v>12.05</v>
      </c>
      <c r="Y144" t="n">
        <v>0.5</v>
      </c>
      <c r="Z144" t="n">
        <v>10</v>
      </c>
    </row>
    <row r="145">
      <c r="A145" t="n">
        <v>2</v>
      </c>
      <c r="B145" t="n">
        <v>60</v>
      </c>
      <c r="C145" t="inlineStr">
        <is>
          <t xml:space="preserve">CONCLUIDO	</t>
        </is>
      </c>
      <c r="D145" t="n">
        <v>1.4146</v>
      </c>
      <c r="E145" t="n">
        <v>70.69</v>
      </c>
      <c r="F145" t="n">
        <v>64.48999999999999</v>
      </c>
      <c r="G145" t="n">
        <v>24.34</v>
      </c>
      <c r="H145" t="n">
        <v>0.42</v>
      </c>
      <c r="I145" t="n">
        <v>159</v>
      </c>
      <c r="J145" t="n">
        <v>127.27</v>
      </c>
      <c r="K145" t="n">
        <v>45</v>
      </c>
      <c r="L145" t="n">
        <v>3</v>
      </c>
      <c r="M145" t="n">
        <v>157</v>
      </c>
      <c r="N145" t="n">
        <v>19.27</v>
      </c>
      <c r="O145" t="n">
        <v>15930.42</v>
      </c>
      <c r="P145" t="n">
        <v>658.48</v>
      </c>
      <c r="Q145" t="n">
        <v>1213.93</v>
      </c>
      <c r="R145" t="n">
        <v>360.5</v>
      </c>
      <c r="S145" t="n">
        <v>90.51000000000001</v>
      </c>
      <c r="T145" t="n">
        <v>123159.17</v>
      </c>
      <c r="U145" t="n">
        <v>0.25</v>
      </c>
      <c r="V145" t="n">
        <v>0.7</v>
      </c>
      <c r="W145" t="n">
        <v>4.27</v>
      </c>
      <c r="X145" t="n">
        <v>7.3</v>
      </c>
      <c r="Y145" t="n">
        <v>0.5</v>
      </c>
      <c r="Z145" t="n">
        <v>10</v>
      </c>
    </row>
    <row r="146">
      <c r="A146" t="n">
        <v>3</v>
      </c>
      <c r="B146" t="n">
        <v>60</v>
      </c>
      <c r="C146" t="inlineStr">
        <is>
          <t xml:space="preserve">CONCLUIDO	</t>
        </is>
      </c>
      <c r="D146" t="n">
        <v>1.4817</v>
      </c>
      <c r="E146" t="n">
        <v>67.48999999999999</v>
      </c>
      <c r="F146" t="n">
        <v>62.42</v>
      </c>
      <c r="G146" t="n">
        <v>32.57</v>
      </c>
      <c r="H146" t="n">
        <v>0.55</v>
      </c>
      <c r="I146" t="n">
        <v>115</v>
      </c>
      <c r="J146" t="n">
        <v>128.59</v>
      </c>
      <c r="K146" t="n">
        <v>45</v>
      </c>
      <c r="L146" t="n">
        <v>4</v>
      </c>
      <c r="M146" t="n">
        <v>113</v>
      </c>
      <c r="N146" t="n">
        <v>19.59</v>
      </c>
      <c r="O146" t="n">
        <v>16093.6</v>
      </c>
      <c r="P146" t="n">
        <v>631.21</v>
      </c>
      <c r="Q146" t="n">
        <v>1213.98</v>
      </c>
      <c r="R146" t="n">
        <v>290.48</v>
      </c>
      <c r="S146" t="n">
        <v>90.51000000000001</v>
      </c>
      <c r="T146" t="n">
        <v>88372.78999999999</v>
      </c>
      <c r="U146" t="n">
        <v>0.31</v>
      </c>
      <c r="V146" t="n">
        <v>0.72</v>
      </c>
      <c r="W146" t="n">
        <v>4.19</v>
      </c>
      <c r="X146" t="n">
        <v>5.23</v>
      </c>
      <c r="Y146" t="n">
        <v>0.5</v>
      </c>
      <c r="Z146" t="n">
        <v>10</v>
      </c>
    </row>
    <row r="147">
      <c r="A147" t="n">
        <v>4</v>
      </c>
      <c r="B147" t="n">
        <v>60</v>
      </c>
      <c r="C147" t="inlineStr">
        <is>
          <t xml:space="preserve">CONCLUIDO	</t>
        </is>
      </c>
      <c r="D147" t="n">
        <v>1.5237</v>
      </c>
      <c r="E147" t="n">
        <v>65.63</v>
      </c>
      <c r="F147" t="n">
        <v>61.22</v>
      </c>
      <c r="G147" t="n">
        <v>41.27</v>
      </c>
      <c r="H147" t="n">
        <v>0.68</v>
      </c>
      <c r="I147" t="n">
        <v>89</v>
      </c>
      <c r="J147" t="n">
        <v>129.92</v>
      </c>
      <c r="K147" t="n">
        <v>45</v>
      </c>
      <c r="L147" t="n">
        <v>5</v>
      </c>
      <c r="M147" t="n">
        <v>87</v>
      </c>
      <c r="N147" t="n">
        <v>19.92</v>
      </c>
      <c r="O147" t="n">
        <v>16257.24</v>
      </c>
      <c r="P147" t="n">
        <v>611.6900000000001</v>
      </c>
      <c r="Q147" t="n">
        <v>1213.94</v>
      </c>
      <c r="R147" t="n">
        <v>249.72</v>
      </c>
      <c r="S147" t="n">
        <v>90.51000000000001</v>
      </c>
      <c r="T147" t="n">
        <v>68122.57000000001</v>
      </c>
      <c r="U147" t="n">
        <v>0.36</v>
      </c>
      <c r="V147" t="n">
        <v>0.73</v>
      </c>
      <c r="W147" t="n">
        <v>4.16</v>
      </c>
      <c r="X147" t="n">
        <v>4.03</v>
      </c>
      <c r="Y147" t="n">
        <v>0.5</v>
      </c>
      <c r="Z147" t="n">
        <v>10</v>
      </c>
    </row>
    <row r="148">
      <c r="A148" t="n">
        <v>5</v>
      </c>
      <c r="B148" t="n">
        <v>60</v>
      </c>
      <c r="C148" t="inlineStr">
        <is>
          <t xml:space="preserve">CONCLUIDO	</t>
        </is>
      </c>
      <c r="D148" t="n">
        <v>1.5506</v>
      </c>
      <c r="E148" t="n">
        <v>64.48999999999999</v>
      </c>
      <c r="F148" t="n">
        <v>60.49</v>
      </c>
      <c r="G148" t="n">
        <v>49.72</v>
      </c>
      <c r="H148" t="n">
        <v>0.8100000000000001</v>
      </c>
      <c r="I148" t="n">
        <v>73</v>
      </c>
      <c r="J148" t="n">
        <v>131.25</v>
      </c>
      <c r="K148" t="n">
        <v>45</v>
      </c>
      <c r="L148" t="n">
        <v>6</v>
      </c>
      <c r="M148" t="n">
        <v>71</v>
      </c>
      <c r="N148" t="n">
        <v>20.25</v>
      </c>
      <c r="O148" t="n">
        <v>16421.36</v>
      </c>
      <c r="P148" t="n">
        <v>597.14</v>
      </c>
      <c r="Q148" t="n">
        <v>1213.92</v>
      </c>
      <c r="R148" t="n">
        <v>225.39</v>
      </c>
      <c r="S148" t="n">
        <v>90.51000000000001</v>
      </c>
      <c r="T148" t="n">
        <v>56034.5</v>
      </c>
      <c r="U148" t="n">
        <v>0.4</v>
      </c>
      <c r="V148" t="n">
        <v>0.74</v>
      </c>
      <c r="W148" t="n">
        <v>4.12</v>
      </c>
      <c r="X148" t="n">
        <v>3.3</v>
      </c>
      <c r="Y148" t="n">
        <v>0.5</v>
      </c>
      <c r="Z148" t="n">
        <v>10</v>
      </c>
    </row>
    <row r="149">
      <c r="A149" t="n">
        <v>6</v>
      </c>
      <c r="B149" t="n">
        <v>60</v>
      </c>
      <c r="C149" t="inlineStr">
        <is>
          <t xml:space="preserve">CONCLUIDO	</t>
        </is>
      </c>
      <c r="D149" t="n">
        <v>1.5715</v>
      </c>
      <c r="E149" t="n">
        <v>63.63</v>
      </c>
      <c r="F149" t="n">
        <v>59.94</v>
      </c>
      <c r="G149" t="n">
        <v>58.96</v>
      </c>
      <c r="H149" t="n">
        <v>0.93</v>
      </c>
      <c r="I149" t="n">
        <v>61</v>
      </c>
      <c r="J149" t="n">
        <v>132.58</v>
      </c>
      <c r="K149" t="n">
        <v>45</v>
      </c>
      <c r="L149" t="n">
        <v>7</v>
      </c>
      <c r="M149" t="n">
        <v>59</v>
      </c>
      <c r="N149" t="n">
        <v>20.59</v>
      </c>
      <c r="O149" t="n">
        <v>16585.95</v>
      </c>
      <c r="P149" t="n">
        <v>585.21</v>
      </c>
      <c r="Q149" t="n">
        <v>1213.91</v>
      </c>
      <c r="R149" t="n">
        <v>206.55</v>
      </c>
      <c r="S149" t="n">
        <v>90.51000000000001</v>
      </c>
      <c r="T149" t="n">
        <v>46677.58</v>
      </c>
      <c r="U149" t="n">
        <v>0.44</v>
      </c>
      <c r="V149" t="n">
        <v>0.75</v>
      </c>
      <c r="W149" t="n">
        <v>4.11</v>
      </c>
      <c r="X149" t="n">
        <v>2.75</v>
      </c>
      <c r="Y149" t="n">
        <v>0.5</v>
      </c>
      <c r="Z149" t="n">
        <v>10</v>
      </c>
    </row>
    <row r="150">
      <c r="A150" t="n">
        <v>7</v>
      </c>
      <c r="B150" t="n">
        <v>60</v>
      </c>
      <c r="C150" t="inlineStr">
        <is>
          <t xml:space="preserve">CONCLUIDO	</t>
        </is>
      </c>
      <c r="D150" t="n">
        <v>1.5868</v>
      </c>
      <c r="E150" t="n">
        <v>63.02</v>
      </c>
      <c r="F150" t="n">
        <v>59.53</v>
      </c>
      <c r="G150" t="n">
        <v>67.40000000000001</v>
      </c>
      <c r="H150" t="n">
        <v>1.06</v>
      </c>
      <c r="I150" t="n">
        <v>53</v>
      </c>
      <c r="J150" t="n">
        <v>133.92</v>
      </c>
      <c r="K150" t="n">
        <v>45</v>
      </c>
      <c r="L150" t="n">
        <v>8</v>
      </c>
      <c r="M150" t="n">
        <v>51</v>
      </c>
      <c r="N150" t="n">
        <v>20.93</v>
      </c>
      <c r="O150" t="n">
        <v>16751.02</v>
      </c>
      <c r="P150" t="n">
        <v>573.83</v>
      </c>
      <c r="Q150" t="n">
        <v>1213.92</v>
      </c>
      <c r="R150" t="n">
        <v>193.12</v>
      </c>
      <c r="S150" t="n">
        <v>90.51000000000001</v>
      </c>
      <c r="T150" t="n">
        <v>40003.7</v>
      </c>
      <c r="U150" t="n">
        <v>0.47</v>
      </c>
      <c r="V150" t="n">
        <v>0.75</v>
      </c>
      <c r="W150" t="n">
        <v>4.08</v>
      </c>
      <c r="X150" t="n">
        <v>2.34</v>
      </c>
      <c r="Y150" t="n">
        <v>0.5</v>
      </c>
      <c r="Z150" t="n">
        <v>10</v>
      </c>
    </row>
    <row r="151">
      <c r="A151" t="n">
        <v>8</v>
      </c>
      <c r="B151" t="n">
        <v>60</v>
      </c>
      <c r="C151" t="inlineStr">
        <is>
          <t xml:space="preserve">CONCLUIDO	</t>
        </is>
      </c>
      <c r="D151" t="n">
        <v>1.5984</v>
      </c>
      <c r="E151" t="n">
        <v>62.56</v>
      </c>
      <c r="F151" t="n">
        <v>59.26</v>
      </c>
      <c r="G151" t="n">
        <v>77.29000000000001</v>
      </c>
      <c r="H151" t="n">
        <v>1.18</v>
      </c>
      <c r="I151" t="n">
        <v>46</v>
      </c>
      <c r="J151" t="n">
        <v>135.27</v>
      </c>
      <c r="K151" t="n">
        <v>45</v>
      </c>
      <c r="L151" t="n">
        <v>9</v>
      </c>
      <c r="M151" t="n">
        <v>44</v>
      </c>
      <c r="N151" t="n">
        <v>21.27</v>
      </c>
      <c r="O151" t="n">
        <v>16916.71</v>
      </c>
      <c r="P151" t="n">
        <v>564.54</v>
      </c>
      <c r="Q151" t="n">
        <v>1213.93</v>
      </c>
      <c r="R151" t="n">
        <v>183.59</v>
      </c>
      <c r="S151" t="n">
        <v>90.51000000000001</v>
      </c>
      <c r="T151" t="n">
        <v>35270.36</v>
      </c>
      <c r="U151" t="n">
        <v>0.49</v>
      </c>
      <c r="V151" t="n">
        <v>0.76</v>
      </c>
      <c r="W151" t="n">
        <v>4.07</v>
      </c>
      <c r="X151" t="n">
        <v>2.06</v>
      </c>
      <c r="Y151" t="n">
        <v>0.5</v>
      </c>
      <c r="Z151" t="n">
        <v>10</v>
      </c>
    </row>
    <row r="152">
      <c r="A152" t="n">
        <v>9</v>
      </c>
      <c r="B152" t="n">
        <v>60</v>
      </c>
      <c r="C152" t="inlineStr">
        <is>
          <t xml:space="preserve">CONCLUIDO	</t>
        </is>
      </c>
      <c r="D152" t="n">
        <v>1.6074</v>
      </c>
      <c r="E152" t="n">
        <v>62.21</v>
      </c>
      <c r="F152" t="n">
        <v>59.03</v>
      </c>
      <c r="G152" t="n">
        <v>86.39</v>
      </c>
      <c r="H152" t="n">
        <v>1.29</v>
      </c>
      <c r="I152" t="n">
        <v>41</v>
      </c>
      <c r="J152" t="n">
        <v>136.61</v>
      </c>
      <c r="K152" t="n">
        <v>45</v>
      </c>
      <c r="L152" t="n">
        <v>10</v>
      </c>
      <c r="M152" t="n">
        <v>39</v>
      </c>
      <c r="N152" t="n">
        <v>21.61</v>
      </c>
      <c r="O152" t="n">
        <v>17082.76</v>
      </c>
      <c r="P152" t="n">
        <v>554.78</v>
      </c>
      <c r="Q152" t="n">
        <v>1213.92</v>
      </c>
      <c r="R152" t="n">
        <v>175.68</v>
      </c>
      <c r="S152" t="n">
        <v>90.51000000000001</v>
      </c>
      <c r="T152" t="n">
        <v>31341.1</v>
      </c>
      <c r="U152" t="n">
        <v>0.52</v>
      </c>
      <c r="V152" t="n">
        <v>0.76</v>
      </c>
      <c r="W152" t="n">
        <v>4.08</v>
      </c>
      <c r="X152" t="n">
        <v>1.84</v>
      </c>
      <c r="Y152" t="n">
        <v>0.5</v>
      </c>
      <c r="Z152" t="n">
        <v>10</v>
      </c>
    </row>
    <row r="153">
      <c r="A153" t="n">
        <v>10</v>
      </c>
      <c r="B153" t="n">
        <v>60</v>
      </c>
      <c r="C153" t="inlineStr">
        <is>
          <t xml:space="preserve">CONCLUIDO	</t>
        </is>
      </c>
      <c r="D153" t="n">
        <v>1.6155</v>
      </c>
      <c r="E153" t="n">
        <v>61.9</v>
      </c>
      <c r="F153" t="n">
        <v>58.82</v>
      </c>
      <c r="G153" t="n">
        <v>95.39</v>
      </c>
      <c r="H153" t="n">
        <v>1.41</v>
      </c>
      <c r="I153" t="n">
        <v>37</v>
      </c>
      <c r="J153" t="n">
        <v>137.96</v>
      </c>
      <c r="K153" t="n">
        <v>45</v>
      </c>
      <c r="L153" t="n">
        <v>11</v>
      </c>
      <c r="M153" t="n">
        <v>35</v>
      </c>
      <c r="N153" t="n">
        <v>21.96</v>
      </c>
      <c r="O153" t="n">
        <v>17249.3</v>
      </c>
      <c r="P153" t="n">
        <v>545.99</v>
      </c>
      <c r="Q153" t="n">
        <v>1213.91</v>
      </c>
      <c r="R153" t="n">
        <v>168.66</v>
      </c>
      <c r="S153" t="n">
        <v>90.51000000000001</v>
      </c>
      <c r="T153" t="n">
        <v>27852.66</v>
      </c>
      <c r="U153" t="n">
        <v>0.54</v>
      </c>
      <c r="V153" t="n">
        <v>0.76</v>
      </c>
      <c r="W153" t="n">
        <v>4.06</v>
      </c>
      <c r="X153" t="n">
        <v>1.63</v>
      </c>
      <c r="Y153" t="n">
        <v>0.5</v>
      </c>
      <c r="Z153" t="n">
        <v>10</v>
      </c>
    </row>
    <row r="154">
      <c r="A154" t="n">
        <v>11</v>
      </c>
      <c r="B154" t="n">
        <v>60</v>
      </c>
      <c r="C154" t="inlineStr">
        <is>
          <t xml:space="preserve">CONCLUIDO	</t>
        </is>
      </c>
      <c r="D154" t="n">
        <v>1.6205</v>
      </c>
      <c r="E154" t="n">
        <v>61.71</v>
      </c>
      <c r="F154" t="n">
        <v>58.71</v>
      </c>
      <c r="G154" t="n">
        <v>103.6</v>
      </c>
      <c r="H154" t="n">
        <v>1.52</v>
      </c>
      <c r="I154" t="n">
        <v>34</v>
      </c>
      <c r="J154" t="n">
        <v>139.32</v>
      </c>
      <c r="K154" t="n">
        <v>45</v>
      </c>
      <c r="L154" t="n">
        <v>12</v>
      </c>
      <c r="M154" t="n">
        <v>32</v>
      </c>
      <c r="N154" t="n">
        <v>22.32</v>
      </c>
      <c r="O154" t="n">
        <v>17416.34</v>
      </c>
      <c r="P154" t="n">
        <v>537.21</v>
      </c>
      <c r="Q154" t="n">
        <v>1213.96</v>
      </c>
      <c r="R154" t="n">
        <v>164.95</v>
      </c>
      <c r="S154" t="n">
        <v>90.51000000000001</v>
      </c>
      <c r="T154" t="n">
        <v>26010.07</v>
      </c>
      <c r="U154" t="n">
        <v>0.55</v>
      </c>
      <c r="V154" t="n">
        <v>0.76</v>
      </c>
      <c r="W154" t="n">
        <v>4.06</v>
      </c>
      <c r="X154" t="n">
        <v>1.51</v>
      </c>
      <c r="Y154" t="n">
        <v>0.5</v>
      </c>
      <c r="Z154" t="n">
        <v>10</v>
      </c>
    </row>
    <row r="155">
      <c r="A155" t="n">
        <v>12</v>
      </c>
      <c r="B155" t="n">
        <v>60</v>
      </c>
      <c r="C155" t="inlineStr">
        <is>
          <t xml:space="preserve">CONCLUIDO	</t>
        </is>
      </c>
      <c r="D155" t="n">
        <v>1.6281</v>
      </c>
      <c r="E155" t="n">
        <v>61.42</v>
      </c>
      <c r="F155" t="n">
        <v>58.52</v>
      </c>
      <c r="G155" t="n">
        <v>117.04</v>
      </c>
      <c r="H155" t="n">
        <v>1.63</v>
      </c>
      <c r="I155" t="n">
        <v>30</v>
      </c>
      <c r="J155" t="n">
        <v>140.67</v>
      </c>
      <c r="K155" t="n">
        <v>45</v>
      </c>
      <c r="L155" t="n">
        <v>13</v>
      </c>
      <c r="M155" t="n">
        <v>28</v>
      </c>
      <c r="N155" t="n">
        <v>22.68</v>
      </c>
      <c r="O155" t="n">
        <v>17583.88</v>
      </c>
      <c r="P155" t="n">
        <v>526.05</v>
      </c>
      <c r="Q155" t="n">
        <v>1213.91</v>
      </c>
      <c r="R155" t="n">
        <v>158.57</v>
      </c>
      <c r="S155" t="n">
        <v>90.51000000000001</v>
      </c>
      <c r="T155" t="n">
        <v>22840.69</v>
      </c>
      <c r="U155" t="n">
        <v>0.57</v>
      </c>
      <c r="V155" t="n">
        <v>0.77</v>
      </c>
      <c r="W155" t="n">
        <v>4.06</v>
      </c>
      <c r="X155" t="n">
        <v>1.33</v>
      </c>
      <c r="Y155" t="n">
        <v>0.5</v>
      </c>
      <c r="Z155" t="n">
        <v>10</v>
      </c>
    </row>
    <row r="156">
      <c r="A156" t="n">
        <v>13</v>
      </c>
      <c r="B156" t="n">
        <v>60</v>
      </c>
      <c r="C156" t="inlineStr">
        <is>
          <t xml:space="preserve">CONCLUIDO	</t>
        </is>
      </c>
      <c r="D156" t="n">
        <v>1.6319</v>
      </c>
      <c r="E156" t="n">
        <v>61.28</v>
      </c>
      <c r="F156" t="n">
        <v>58.43</v>
      </c>
      <c r="G156" t="n">
        <v>125.21</v>
      </c>
      <c r="H156" t="n">
        <v>1.74</v>
      </c>
      <c r="I156" t="n">
        <v>28</v>
      </c>
      <c r="J156" t="n">
        <v>142.04</v>
      </c>
      <c r="K156" t="n">
        <v>45</v>
      </c>
      <c r="L156" t="n">
        <v>14</v>
      </c>
      <c r="M156" t="n">
        <v>26</v>
      </c>
      <c r="N156" t="n">
        <v>23.04</v>
      </c>
      <c r="O156" t="n">
        <v>17751.93</v>
      </c>
      <c r="P156" t="n">
        <v>518.87</v>
      </c>
      <c r="Q156" t="n">
        <v>1213.91</v>
      </c>
      <c r="R156" t="n">
        <v>155.21</v>
      </c>
      <c r="S156" t="n">
        <v>90.51000000000001</v>
      </c>
      <c r="T156" t="n">
        <v>21173.31</v>
      </c>
      <c r="U156" t="n">
        <v>0.58</v>
      </c>
      <c r="V156" t="n">
        <v>0.77</v>
      </c>
      <c r="W156" t="n">
        <v>4.06</v>
      </c>
      <c r="X156" t="n">
        <v>1.24</v>
      </c>
      <c r="Y156" t="n">
        <v>0.5</v>
      </c>
      <c r="Z156" t="n">
        <v>10</v>
      </c>
    </row>
    <row r="157">
      <c r="A157" t="n">
        <v>14</v>
      </c>
      <c r="B157" t="n">
        <v>60</v>
      </c>
      <c r="C157" t="inlineStr">
        <is>
          <t xml:space="preserve">CONCLUIDO	</t>
        </is>
      </c>
      <c r="D157" t="n">
        <v>1.6353</v>
      </c>
      <c r="E157" t="n">
        <v>61.15</v>
      </c>
      <c r="F157" t="n">
        <v>58.35</v>
      </c>
      <c r="G157" t="n">
        <v>134.66</v>
      </c>
      <c r="H157" t="n">
        <v>1.85</v>
      </c>
      <c r="I157" t="n">
        <v>26</v>
      </c>
      <c r="J157" t="n">
        <v>143.4</v>
      </c>
      <c r="K157" t="n">
        <v>45</v>
      </c>
      <c r="L157" t="n">
        <v>15</v>
      </c>
      <c r="M157" t="n">
        <v>23</v>
      </c>
      <c r="N157" t="n">
        <v>23.41</v>
      </c>
      <c r="O157" t="n">
        <v>17920.49</v>
      </c>
      <c r="P157" t="n">
        <v>509.51</v>
      </c>
      <c r="Q157" t="n">
        <v>1213.91</v>
      </c>
      <c r="R157" t="n">
        <v>152.75</v>
      </c>
      <c r="S157" t="n">
        <v>90.51000000000001</v>
      </c>
      <c r="T157" t="n">
        <v>19952.39</v>
      </c>
      <c r="U157" t="n">
        <v>0.59</v>
      </c>
      <c r="V157" t="n">
        <v>0.77</v>
      </c>
      <c r="W157" t="n">
        <v>4.05</v>
      </c>
      <c r="X157" t="n">
        <v>1.16</v>
      </c>
      <c r="Y157" t="n">
        <v>0.5</v>
      </c>
      <c r="Z157" t="n">
        <v>10</v>
      </c>
    </row>
    <row r="158">
      <c r="A158" t="n">
        <v>15</v>
      </c>
      <c r="B158" t="n">
        <v>60</v>
      </c>
      <c r="C158" t="inlineStr">
        <is>
          <t xml:space="preserve">CONCLUIDO	</t>
        </is>
      </c>
      <c r="D158" t="n">
        <v>1.6398</v>
      </c>
      <c r="E158" t="n">
        <v>60.98</v>
      </c>
      <c r="F158" t="n">
        <v>58.24</v>
      </c>
      <c r="G158" t="n">
        <v>145.59</v>
      </c>
      <c r="H158" t="n">
        <v>1.96</v>
      </c>
      <c r="I158" t="n">
        <v>24</v>
      </c>
      <c r="J158" t="n">
        <v>144.77</v>
      </c>
      <c r="K158" t="n">
        <v>45</v>
      </c>
      <c r="L158" t="n">
        <v>16</v>
      </c>
      <c r="M158" t="n">
        <v>19</v>
      </c>
      <c r="N158" t="n">
        <v>23.78</v>
      </c>
      <c r="O158" t="n">
        <v>18089.56</v>
      </c>
      <c r="P158" t="n">
        <v>501.67</v>
      </c>
      <c r="Q158" t="n">
        <v>1213.91</v>
      </c>
      <c r="R158" t="n">
        <v>148.93</v>
      </c>
      <c r="S158" t="n">
        <v>90.51000000000001</v>
      </c>
      <c r="T158" t="n">
        <v>18053.32</v>
      </c>
      <c r="U158" t="n">
        <v>0.61</v>
      </c>
      <c r="V158" t="n">
        <v>0.77</v>
      </c>
      <c r="W158" t="n">
        <v>4.04</v>
      </c>
      <c r="X158" t="n">
        <v>1.04</v>
      </c>
      <c r="Y158" t="n">
        <v>0.5</v>
      </c>
      <c r="Z158" t="n">
        <v>10</v>
      </c>
    </row>
    <row r="159">
      <c r="A159" t="n">
        <v>16</v>
      </c>
      <c r="B159" t="n">
        <v>60</v>
      </c>
      <c r="C159" t="inlineStr">
        <is>
          <t xml:space="preserve">CONCLUIDO	</t>
        </is>
      </c>
      <c r="D159" t="n">
        <v>1.6412</v>
      </c>
      <c r="E159" t="n">
        <v>60.93</v>
      </c>
      <c r="F159" t="n">
        <v>58.21</v>
      </c>
      <c r="G159" t="n">
        <v>151.86</v>
      </c>
      <c r="H159" t="n">
        <v>2.06</v>
      </c>
      <c r="I159" t="n">
        <v>23</v>
      </c>
      <c r="J159" t="n">
        <v>146.15</v>
      </c>
      <c r="K159" t="n">
        <v>45</v>
      </c>
      <c r="L159" t="n">
        <v>17</v>
      </c>
      <c r="M159" t="n">
        <v>13</v>
      </c>
      <c r="N159" t="n">
        <v>24.15</v>
      </c>
      <c r="O159" t="n">
        <v>18259.16</v>
      </c>
      <c r="P159" t="n">
        <v>497.01</v>
      </c>
      <c r="Q159" t="n">
        <v>1213.92</v>
      </c>
      <c r="R159" t="n">
        <v>147.48</v>
      </c>
      <c r="S159" t="n">
        <v>90.51000000000001</v>
      </c>
      <c r="T159" t="n">
        <v>17333.89</v>
      </c>
      <c r="U159" t="n">
        <v>0.61</v>
      </c>
      <c r="V159" t="n">
        <v>0.77</v>
      </c>
      <c r="W159" t="n">
        <v>4.06</v>
      </c>
      <c r="X159" t="n">
        <v>1.02</v>
      </c>
      <c r="Y159" t="n">
        <v>0.5</v>
      </c>
      <c r="Z159" t="n">
        <v>10</v>
      </c>
    </row>
    <row r="160">
      <c r="A160" t="n">
        <v>17</v>
      </c>
      <c r="B160" t="n">
        <v>60</v>
      </c>
      <c r="C160" t="inlineStr">
        <is>
          <t xml:space="preserve">CONCLUIDO	</t>
        </is>
      </c>
      <c r="D160" t="n">
        <v>1.6431</v>
      </c>
      <c r="E160" t="n">
        <v>60.86</v>
      </c>
      <c r="F160" t="n">
        <v>58.16</v>
      </c>
      <c r="G160" t="n">
        <v>158.63</v>
      </c>
      <c r="H160" t="n">
        <v>2.16</v>
      </c>
      <c r="I160" t="n">
        <v>22</v>
      </c>
      <c r="J160" t="n">
        <v>147.53</v>
      </c>
      <c r="K160" t="n">
        <v>45</v>
      </c>
      <c r="L160" t="n">
        <v>18</v>
      </c>
      <c r="M160" t="n">
        <v>5</v>
      </c>
      <c r="N160" t="n">
        <v>24.53</v>
      </c>
      <c r="O160" t="n">
        <v>18429.27</v>
      </c>
      <c r="P160" t="n">
        <v>496.42</v>
      </c>
      <c r="Q160" t="n">
        <v>1213.92</v>
      </c>
      <c r="R160" t="n">
        <v>145.89</v>
      </c>
      <c r="S160" t="n">
        <v>90.51000000000001</v>
      </c>
      <c r="T160" t="n">
        <v>16542.19</v>
      </c>
      <c r="U160" t="n">
        <v>0.62</v>
      </c>
      <c r="V160" t="n">
        <v>0.77</v>
      </c>
      <c r="W160" t="n">
        <v>4.06</v>
      </c>
      <c r="X160" t="n">
        <v>0.97</v>
      </c>
      <c r="Y160" t="n">
        <v>0.5</v>
      </c>
      <c r="Z160" t="n">
        <v>10</v>
      </c>
    </row>
    <row r="161">
      <c r="A161" t="n">
        <v>18</v>
      </c>
      <c r="B161" t="n">
        <v>60</v>
      </c>
      <c r="C161" t="inlineStr">
        <is>
          <t xml:space="preserve">CONCLUIDO	</t>
        </is>
      </c>
      <c r="D161" t="n">
        <v>1.643</v>
      </c>
      <c r="E161" t="n">
        <v>60.87</v>
      </c>
      <c r="F161" t="n">
        <v>58.17</v>
      </c>
      <c r="G161" t="n">
        <v>158.65</v>
      </c>
      <c r="H161" t="n">
        <v>2.26</v>
      </c>
      <c r="I161" t="n">
        <v>22</v>
      </c>
      <c r="J161" t="n">
        <v>148.91</v>
      </c>
      <c r="K161" t="n">
        <v>45</v>
      </c>
      <c r="L161" t="n">
        <v>19</v>
      </c>
      <c r="M161" t="n">
        <v>1</v>
      </c>
      <c r="N161" t="n">
        <v>24.92</v>
      </c>
      <c r="O161" t="n">
        <v>18599.92</v>
      </c>
      <c r="P161" t="n">
        <v>497.52</v>
      </c>
      <c r="Q161" t="n">
        <v>1213.93</v>
      </c>
      <c r="R161" t="n">
        <v>145.86</v>
      </c>
      <c r="S161" t="n">
        <v>90.51000000000001</v>
      </c>
      <c r="T161" t="n">
        <v>16525.6</v>
      </c>
      <c r="U161" t="n">
        <v>0.62</v>
      </c>
      <c r="V161" t="n">
        <v>0.77</v>
      </c>
      <c r="W161" t="n">
        <v>4.07</v>
      </c>
      <c r="X161" t="n">
        <v>0.98</v>
      </c>
      <c r="Y161" t="n">
        <v>0.5</v>
      </c>
      <c r="Z161" t="n">
        <v>10</v>
      </c>
    </row>
    <row r="162">
      <c r="A162" t="n">
        <v>19</v>
      </c>
      <c r="B162" t="n">
        <v>60</v>
      </c>
      <c r="C162" t="inlineStr">
        <is>
          <t xml:space="preserve">CONCLUIDO	</t>
        </is>
      </c>
      <c r="D162" t="n">
        <v>1.6431</v>
      </c>
      <c r="E162" t="n">
        <v>60.86</v>
      </c>
      <c r="F162" t="n">
        <v>58.16</v>
      </c>
      <c r="G162" t="n">
        <v>158.63</v>
      </c>
      <c r="H162" t="n">
        <v>2.36</v>
      </c>
      <c r="I162" t="n">
        <v>22</v>
      </c>
      <c r="J162" t="n">
        <v>150.3</v>
      </c>
      <c r="K162" t="n">
        <v>45</v>
      </c>
      <c r="L162" t="n">
        <v>20</v>
      </c>
      <c r="M162" t="n">
        <v>0</v>
      </c>
      <c r="N162" t="n">
        <v>25.3</v>
      </c>
      <c r="O162" t="n">
        <v>18771.1</v>
      </c>
      <c r="P162" t="n">
        <v>501.35</v>
      </c>
      <c r="Q162" t="n">
        <v>1213.93</v>
      </c>
      <c r="R162" t="n">
        <v>145.61</v>
      </c>
      <c r="S162" t="n">
        <v>90.51000000000001</v>
      </c>
      <c r="T162" t="n">
        <v>16402.6</v>
      </c>
      <c r="U162" t="n">
        <v>0.62</v>
      </c>
      <c r="V162" t="n">
        <v>0.77</v>
      </c>
      <c r="W162" t="n">
        <v>4.07</v>
      </c>
      <c r="X162" t="n">
        <v>0.97</v>
      </c>
      <c r="Y162" t="n">
        <v>0.5</v>
      </c>
      <c r="Z162" t="n">
        <v>10</v>
      </c>
    </row>
    <row r="163">
      <c r="A163" t="n">
        <v>0</v>
      </c>
      <c r="B163" t="n">
        <v>80</v>
      </c>
      <c r="C163" t="inlineStr">
        <is>
          <t xml:space="preserve">CONCLUIDO	</t>
        </is>
      </c>
      <c r="D163" t="n">
        <v>0.7364000000000001</v>
      </c>
      <c r="E163" t="n">
        <v>135.8</v>
      </c>
      <c r="F163" t="n">
        <v>103.45</v>
      </c>
      <c r="G163" t="n">
        <v>6.66</v>
      </c>
      <c r="H163" t="n">
        <v>0.11</v>
      </c>
      <c r="I163" t="n">
        <v>932</v>
      </c>
      <c r="J163" t="n">
        <v>159.12</v>
      </c>
      <c r="K163" t="n">
        <v>50.28</v>
      </c>
      <c r="L163" t="n">
        <v>1</v>
      </c>
      <c r="M163" t="n">
        <v>930</v>
      </c>
      <c r="N163" t="n">
        <v>27.84</v>
      </c>
      <c r="O163" t="n">
        <v>19859.16</v>
      </c>
      <c r="P163" t="n">
        <v>1267.77</v>
      </c>
      <c r="Q163" t="n">
        <v>1214.07</v>
      </c>
      <c r="R163" t="n">
        <v>1685.35</v>
      </c>
      <c r="S163" t="n">
        <v>90.51000000000001</v>
      </c>
      <c r="T163" t="n">
        <v>781719.09</v>
      </c>
      <c r="U163" t="n">
        <v>0.05</v>
      </c>
      <c r="V163" t="n">
        <v>0.43</v>
      </c>
      <c r="W163" t="n">
        <v>5.56</v>
      </c>
      <c r="X163" t="n">
        <v>46.24</v>
      </c>
      <c r="Y163" t="n">
        <v>0.5</v>
      </c>
      <c r="Z163" t="n">
        <v>10</v>
      </c>
    </row>
    <row r="164">
      <c r="A164" t="n">
        <v>1</v>
      </c>
      <c r="B164" t="n">
        <v>80</v>
      </c>
      <c r="C164" t="inlineStr">
        <is>
          <t xml:space="preserve">CONCLUIDO	</t>
        </is>
      </c>
      <c r="D164" t="n">
        <v>1.1804</v>
      </c>
      <c r="E164" t="n">
        <v>84.72</v>
      </c>
      <c r="F164" t="n">
        <v>72.12</v>
      </c>
      <c r="G164" t="n">
        <v>13.56</v>
      </c>
      <c r="H164" t="n">
        <v>0.22</v>
      </c>
      <c r="I164" t="n">
        <v>319</v>
      </c>
      <c r="J164" t="n">
        <v>160.54</v>
      </c>
      <c r="K164" t="n">
        <v>50.28</v>
      </c>
      <c r="L164" t="n">
        <v>2</v>
      </c>
      <c r="M164" t="n">
        <v>317</v>
      </c>
      <c r="N164" t="n">
        <v>28.26</v>
      </c>
      <c r="O164" t="n">
        <v>20034.4</v>
      </c>
      <c r="P164" t="n">
        <v>877.48</v>
      </c>
      <c r="Q164" t="n">
        <v>1213.96</v>
      </c>
      <c r="R164" t="n">
        <v>618.76</v>
      </c>
      <c r="S164" t="n">
        <v>90.51000000000001</v>
      </c>
      <c r="T164" t="n">
        <v>251493.98</v>
      </c>
      <c r="U164" t="n">
        <v>0.15</v>
      </c>
      <c r="V164" t="n">
        <v>0.62</v>
      </c>
      <c r="W164" t="n">
        <v>4.54</v>
      </c>
      <c r="X164" t="n">
        <v>14.92</v>
      </c>
      <c r="Y164" t="n">
        <v>0.5</v>
      </c>
      <c r="Z164" t="n">
        <v>10</v>
      </c>
    </row>
    <row r="165">
      <c r="A165" t="n">
        <v>2</v>
      </c>
      <c r="B165" t="n">
        <v>80</v>
      </c>
      <c r="C165" t="inlineStr">
        <is>
          <t xml:space="preserve">CONCLUIDO	</t>
        </is>
      </c>
      <c r="D165" t="n">
        <v>1.3377</v>
      </c>
      <c r="E165" t="n">
        <v>74.76000000000001</v>
      </c>
      <c r="F165" t="n">
        <v>66.18000000000001</v>
      </c>
      <c r="G165" t="n">
        <v>20.47</v>
      </c>
      <c r="H165" t="n">
        <v>0.33</v>
      </c>
      <c r="I165" t="n">
        <v>194</v>
      </c>
      <c r="J165" t="n">
        <v>161.97</v>
      </c>
      <c r="K165" t="n">
        <v>50.28</v>
      </c>
      <c r="L165" t="n">
        <v>3</v>
      </c>
      <c r="M165" t="n">
        <v>192</v>
      </c>
      <c r="N165" t="n">
        <v>28.69</v>
      </c>
      <c r="O165" t="n">
        <v>20210.21</v>
      </c>
      <c r="P165" t="n">
        <v>800.3200000000001</v>
      </c>
      <c r="Q165" t="n">
        <v>1213.95</v>
      </c>
      <c r="R165" t="n">
        <v>417.59</v>
      </c>
      <c r="S165" t="n">
        <v>90.51000000000001</v>
      </c>
      <c r="T165" t="n">
        <v>151532.3</v>
      </c>
      <c r="U165" t="n">
        <v>0.22</v>
      </c>
      <c r="V165" t="n">
        <v>0.68</v>
      </c>
      <c r="W165" t="n">
        <v>4.33</v>
      </c>
      <c r="X165" t="n">
        <v>8.98</v>
      </c>
      <c r="Y165" t="n">
        <v>0.5</v>
      </c>
      <c r="Z165" t="n">
        <v>10</v>
      </c>
    </row>
    <row r="166">
      <c r="A166" t="n">
        <v>3</v>
      </c>
      <c r="B166" t="n">
        <v>80</v>
      </c>
      <c r="C166" t="inlineStr">
        <is>
          <t xml:space="preserve">CONCLUIDO	</t>
        </is>
      </c>
      <c r="D166" t="n">
        <v>1.4207</v>
      </c>
      <c r="E166" t="n">
        <v>70.39</v>
      </c>
      <c r="F166" t="n">
        <v>63.58</v>
      </c>
      <c r="G166" t="n">
        <v>27.45</v>
      </c>
      <c r="H166" t="n">
        <v>0.43</v>
      </c>
      <c r="I166" t="n">
        <v>139</v>
      </c>
      <c r="J166" t="n">
        <v>163.4</v>
      </c>
      <c r="K166" t="n">
        <v>50.28</v>
      </c>
      <c r="L166" t="n">
        <v>4</v>
      </c>
      <c r="M166" t="n">
        <v>137</v>
      </c>
      <c r="N166" t="n">
        <v>29.12</v>
      </c>
      <c r="O166" t="n">
        <v>20386.62</v>
      </c>
      <c r="P166" t="n">
        <v>764.11</v>
      </c>
      <c r="Q166" t="n">
        <v>1213.94</v>
      </c>
      <c r="R166" t="n">
        <v>329.71</v>
      </c>
      <c r="S166" t="n">
        <v>90.51000000000001</v>
      </c>
      <c r="T166" t="n">
        <v>107865.34</v>
      </c>
      <c r="U166" t="n">
        <v>0.27</v>
      </c>
      <c r="V166" t="n">
        <v>0.71</v>
      </c>
      <c r="W166" t="n">
        <v>4.24</v>
      </c>
      <c r="X166" t="n">
        <v>6.39</v>
      </c>
      <c r="Y166" t="n">
        <v>0.5</v>
      </c>
      <c r="Z166" t="n">
        <v>10</v>
      </c>
    </row>
    <row r="167">
      <c r="A167" t="n">
        <v>4</v>
      </c>
      <c r="B167" t="n">
        <v>80</v>
      </c>
      <c r="C167" t="inlineStr">
        <is>
          <t xml:space="preserve">CONCLUIDO	</t>
        </is>
      </c>
      <c r="D167" t="n">
        <v>1.4716</v>
      </c>
      <c r="E167" t="n">
        <v>67.95</v>
      </c>
      <c r="F167" t="n">
        <v>62.15</v>
      </c>
      <c r="G167" t="n">
        <v>34.53</v>
      </c>
      <c r="H167" t="n">
        <v>0.54</v>
      </c>
      <c r="I167" t="n">
        <v>108</v>
      </c>
      <c r="J167" t="n">
        <v>164.83</v>
      </c>
      <c r="K167" t="n">
        <v>50.28</v>
      </c>
      <c r="L167" t="n">
        <v>5</v>
      </c>
      <c r="M167" t="n">
        <v>106</v>
      </c>
      <c r="N167" t="n">
        <v>29.55</v>
      </c>
      <c r="O167" t="n">
        <v>20563.61</v>
      </c>
      <c r="P167" t="n">
        <v>741.85</v>
      </c>
      <c r="Q167" t="n">
        <v>1213.94</v>
      </c>
      <c r="R167" t="n">
        <v>281.02</v>
      </c>
      <c r="S167" t="n">
        <v>90.51000000000001</v>
      </c>
      <c r="T167" t="n">
        <v>83675.39999999999</v>
      </c>
      <c r="U167" t="n">
        <v>0.32</v>
      </c>
      <c r="V167" t="n">
        <v>0.72</v>
      </c>
      <c r="W167" t="n">
        <v>4.19</v>
      </c>
      <c r="X167" t="n">
        <v>4.95</v>
      </c>
      <c r="Y167" t="n">
        <v>0.5</v>
      </c>
      <c r="Z167" t="n">
        <v>10</v>
      </c>
    </row>
    <row r="168">
      <c r="A168" t="n">
        <v>5</v>
      </c>
      <c r="B168" t="n">
        <v>80</v>
      </c>
      <c r="C168" t="inlineStr">
        <is>
          <t xml:space="preserve">CONCLUIDO	</t>
        </is>
      </c>
      <c r="D168" t="n">
        <v>1.5076</v>
      </c>
      <c r="E168" t="n">
        <v>66.33</v>
      </c>
      <c r="F168" t="n">
        <v>61.17</v>
      </c>
      <c r="G168" t="n">
        <v>41.71</v>
      </c>
      <c r="H168" t="n">
        <v>0.64</v>
      </c>
      <c r="I168" t="n">
        <v>88</v>
      </c>
      <c r="J168" t="n">
        <v>166.27</v>
      </c>
      <c r="K168" t="n">
        <v>50.28</v>
      </c>
      <c r="L168" t="n">
        <v>6</v>
      </c>
      <c r="M168" t="n">
        <v>86</v>
      </c>
      <c r="N168" t="n">
        <v>29.99</v>
      </c>
      <c r="O168" t="n">
        <v>20741.2</v>
      </c>
      <c r="P168" t="n">
        <v>725.59</v>
      </c>
      <c r="Q168" t="n">
        <v>1213.92</v>
      </c>
      <c r="R168" t="n">
        <v>248.28</v>
      </c>
      <c r="S168" t="n">
        <v>90.51000000000001</v>
      </c>
      <c r="T168" t="n">
        <v>67407.60000000001</v>
      </c>
      <c r="U168" t="n">
        <v>0.36</v>
      </c>
      <c r="V168" t="n">
        <v>0.73</v>
      </c>
      <c r="W168" t="n">
        <v>4.14</v>
      </c>
      <c r="X168" t="n">
        <v>3.98</v>
      </c>
      <c r="Y168" t="n">
        <v>0.5</v>
      </c>
      <c r="Z168" t="n">
        <v>10</v>
      </c>
    </row>
    <row r="169">
      <c r="A169" t="n">
        <v>6</v>
      </c>
      <c r="B169" t="n">
        <v>80</v>
      </c>
      <c r="C169" t="inlineStr">
        <is>
          <t xml:space="preserve">CONCLUIDO	</t>
        </is>
      </c>
      <c r="D169" t="n">
        <v>1.531</v>
      </c>
      <c r="E169" t="n">
        <v>65.31999999999999</v>
      </c>
      <c r="F169" t="n">
        <v>60.58</v>
      </c>
      <c r="G169" t="n">
        <v>48.46</v>
      </c>
      <c r="H169" t="n">
        <v>0.74</v>
      </c>
      <c r="I169" t="n">
        <v>75</v>
      </c>
      <c r="J169" t="n">
        <v>167.72</v>
      </c>
      <c r="K169" t="n">
        <v>50.28</v>
      </c>
      <c r="L169" t="n">
        <v>7</v>
      </c>
      <c r="M169" t="n">
        <v>73</v>
      </c>
      <c r="N169" t="n">
        <v>30.44</v>
      </c>
      <c r="O169" t="n">
        <v>20919.39</v>
      </c>
      <c r="P169" t="n">
        <v>714.5</v>
      </c>
      <c r="Q169" t="n">
        <v>1213.92</v>
      </c>
      <c r="R169" t="n">
        <v>227.9</v>
      </c>
      <c r="S169" t="n">
        <v>90.51000000000001</v>
      </c>
      <c r="T169" t="n">
        <v>57279.78</v>
      </c>
      <c r="U169" t="n">
        <v>0.4</v>
      </c>
      <c r="V169" t="n">
        <v>0.74</v>
      </c>
      <c r="W169" t="n">
        <v>4.13</v>
      </c>
      <c r="X169" t="n">
        <v>3.38</v>
      </c>
      <c r="Y169" t="n">
        <v>0.5</v>
      </c>
      <c r="Z169" t="n">
        <v>10</v>
      </c>
    </row>
    <row r="170">
      <c r="A170" t="n">
        <v>7</v>
      </c>
      <c r="B170" t="n">
        <v>80</v>
      </c>
      <c r="C170" t="inlineStr">
        <is>
          <t xml:space="preserve">CONCLUIDO	</t>
        </is>
      </c>
      <c r="D170" t="n">
        <v>1.5491</v>
      </c>
      <c r="E170" t="n">
        <v>64.55</v>
      </c>
      <c r="F170" t="n">
        <v>60.13</v>
      </c>
      <c r="G170" t="n">
        <v>55.51</v>
      </c>
      <c r="H170" t="n">
        <v>0.84</v>
      </c>
      <c r="I170" t="n">
        <v>65</v>
      </c>
      <c r="J170" t="n">
        <v>169.17</v>
      </c>
      <c r="K170" t="n">
        <v>50.28</v>
      </c>
      <c r="L170" t="n">
        <v>8</v>
      </c>
      <c r="M170" t="n">
        <v>63</v>
      </c>
      <c r="N170" t="n">
        <v>30.89</v>
      </c>
      <c r="O170" t="n">
        <v>21098.19</v>
      </c>
      <c r="P170" t="n">
        <v>703.97</v>
      </c>
      <c r="Q170" t="n">
        <v>1213.91</v>
      </c>
      <c r="R170" t="n">
        <v>213.17</v>
      </c>
      <c r="S170" t="n">
        <v>90.51000000000001</v>
      </c>
      <c r="T170" t="n">
        <v>49968.62</v>
      </c>
      <c r="U170" t="n">
        <v>0.42</v>
      </c>
      <c r="V170" t="n">
        <v>0.75</v>
      </c>
      <c r="W170" t="n">
        <v>4.11</v>
      </c>
      <c r="X170" t="n">
        <v>2.94</v>
      </c>
      <c r="Y170" t="n">
        <v>0.5</v>
      </c>
      <c r="Z170" t="n">
        <v>10</v>
      </c>
    </row>
    <row r="171">
      <c r="A171" t="n">
        <v>8</v>
      </c>
      <c r="B171" t="n">
        <v>80</v>
      </c>
      <c r="C171" t="inlineStr">
        <is>
          <t xml:space="preserve">CONCLUIDO	</t>
        </is>
      </c>
      <c r="D171" t="n">
        <v>1.5646</v>
      </c>
      <c r="E171" t="n">
        <v>63.91</v>
      </c>
      <c r="F171" t="n">
        <v>59.75</v>
      </c>
      <c r="G171" t="n">
        <v>62.9</v>
      </c>
      <c r="H171" t="n">
        <v>0.9399999999999999</v>
      </c>
      <c r="I171" t="n">
        <v>57</v>
      </c>
      <c r="J171" t="n">
        <v>170.62</v>
      </c>
      <c r="K171" t="n">
        <v>50.28</v>
      </c>
      <c r="L171" t="n">
        <v>9</v>
      </c>
      <c r="M171" t="n">
        <v>55</v>
      </c>
      <c r="N171" t="n">
        <v>31.34</v>
      </c>
      <c r="O171" t="n">
        <v>21277.6</v>
      </c>
      <c r="P171" t="n">
        <v>695.52</v>
      </c>
      <c r="Q171" t="n">
        <v>1213.92</v>
      </c>
      <c r="R171" t="n">
        <v>200.27</v>
      </c>
      <c r="S171" t="n">
        <v>90.51000000000001</v>
      </c>
      <c r="T171" t="n">
        <v>43555.39</v>
      </c>
      <c r="U171" t="n">
        <v>0.45</v>
      </c>
      <c r="V171" t="n">
        <v>0.75</v>
      </c>
      <c r="W171" t="n">
        <v>4.1</v>
      </c>
      <c r="X171" t="n">
        <v>2.56</v>
      </c>
      <c r="Y171" t="n">
        <v>0.5</v>
      </c>
      <c r="Z171" t="n">
        <v>10</v>
      </c>
    </row>
    <row r="172">
      <c r="A172" t="n">
        <v>9</v>
      </c>
      <c r="B172" t="n">
        <v>80</v>
      </c>
      <c r="C172" t="inlineStr">
        <is>
          <t xml:space="preserve">CONCLUIDO	</t>
        </is>
      </c>
      <c r="D172" t="n">
        <v>1.5762</v>
      </c>
      <c r="E172" t="n">
        <v>63.44</v>
      </c>
      <c r="F172" t="n">
        <v>59.48</v>
      </c>
      <c r="G172" t="n">
        <v>69.97</v>
      </c>
      <c r="H172" t="n">
        <v>1.03</v>
      </c>
      <c r="I172" t="n">
        <v>51</v>
      </c>
      <c r="J172" t="n">
        <v>172.08</v>
      </c>
      <c r="K172" t="n">
        <v>50.28</v>
      </c>
      <c r="L172" t="n">
        <v>10</v>
      </c>
      <c r="M172" t="n">
        <v>49</v>
      </c>
      <c r="N172" t="n">
        <v>31.8</v>
      </c>
      <c r="O172" t="n">
        <v>21457.64</v>
      </c>
      <c r="P172" t="n">
        <v>686.54</v>
      </c>
      <c r="Q172" t="n">
        <v>1213.91</v>
      </c>
      <c r="R172" t="n">
        <v>190.79</v>
      </c>
      <c r="S172" t="n">
        <v>90.51000000000001</v>
      </c>
      <c r="T172" t="n">
        <v>38845.89</v>
      </c>
      <c r="U172" t="n">
        <v>0.47</v>
      </c>
      <c r="V172" t="n">
        <v>0.75</v>
      </c>
      <c r="W172" t="n">
        <v>4.09</v>
      </c>
      <c r="X172" t="n">
        <v>2.28</v>
      </c>
      <c r="Y172" t="n">
        <v>0.5</v>
      </c>
      <c r="Z172" t="n">
        <v>10</v>
      </c>
    </row>
    <row r="173">
      <c r="A173" t="n">
        <v>10</v>
      </c>
      <c r="B173" t="n">
        <v>80</v>
      </c>
      <c r="C173" t="inlineStr">
        <is>
          <t xml:space="preserve">CONCLUIDO	</t>
        </is>
      </c>
      <c r="D173" t="n">
        <v>1.586</v>
      </c>
      <c r="E173" t="n">
        <v>63.05</v>
      </c>
      <c r="F173" t="n">
        <v>59.24</v>
      </c>
      <c r="G173" t="n">
        <v>77.27</v>
      </c>
      <c r="H173" t="n">
        <v>1.12</v>
      </c>
      <c r="I173" t="n">
        <v>46</v>
      </c>
      <c r="J173" t="n">
        <v>173.55</v>
      </c>
      <c r="K173" t="n">
        <v>50.28</v>
      </c>
      <c r="L173" t="n">
        <v>11</v>
      </c>
      <c r="M173" t="n">
        <v>44</v>
      </c>
      <c r="N173" t="n">
        <v>32.27</v>
      </c>
      <c r="O173" t="n">
        <v>21638.31</v>
      </c>
      <c r="P173" t="n">
        <v>680.5599999999999</v>
      </c>
      <c r="Q173" t="n">
        <v>1213.92</v>
      </c>
      <c r="R173" t="n">
        <v>182.98</v>
      </c>
      <c r="S173" t="n">
        <v>90.51000000000001</v>
      </c>
      <c r="T173" t="n">
        <v>34965.5</v>
      </c>
      <c r="U173" t="n">
        <v>0.49</v>
      </c>
      <c r="V173" t="n">
        <v>0.76</v>
      </c>
      <c r="W173" t="n">
        <v>4.08</v>
      </c>
      <c r="X173" t="n">
        <v>2.05</v>
      </c>
      <c r="Y173" t="n">
        <v>0.5</v>
      </c>
      <c r="Z173" t="n">
        <v>10</v>
      </c>
    </row>
    <row r="174">
      <c r="A174" t="n">
        <v>11</v>
      </c>
      <c r="B174" t="n">
        <v>80</v>
      </c>
      <c r="C174" t="inlineStr">
        <is>
          <t xml:space="preserve">CONCLUIDO	</t>
        </is>
      </c>
      <c r="D174" t="n">
        <v>1.5934</v>
      </c>
      <c r="E174" t="n">
        <v>62.76</v>
      </c>
      <c r="F174" t="n">
        <v>59.08</v>
      </c>
      <c r="G174" t="n">
        <v>84.40000000000001</v>
      </c>
      <c r="H174" t="n">
        <v>1.22</v>
      </c>
      <c r="I174" t="n">
        <v>42</v>
      </c>
      <c r="J174" t="n">
        <v>175.02</v>
      </c>
      <c r="K174" t="n">
        <v>50.28</v>
      </c>
      <c r="L174" t="n">
        <v>12</v>
      </c>
      <c r="M174" t="n">
        <v>40</v>
      </c>
      <c r="N174" t="n">
        <v>32.74</v>
      </c>
      <c r="O174" t="n">
        <v>21819.6</v>
      </c>
      <c r="P174" t="n">
        <v>673.86</v>
      </c>
      <c r="Q174" t="n">
        <v>1213.92</v>
      </c>
      <c r="R174" t="n">
        <v>177.11</v>
      </c>
      <c r="S174" t="n">
        <v>90.51000000000001</v>
      </c>
      <c r="T174" t="n">
        <v>32053.84</v>
      </c>
      <c r="U174" t="n">
        <v>0.51</v>
      </c>
      <c r="V174" t="n">
        <v>0.76</v>
      </c>
      <c r="W174" t="n">
        <v>4.08</v>
      </c>
      <c r="X174" t="n">
        <v>1.89</v>
      </c>
      <c r="Y174" t="n">
        <v>0.5</v>
      </c>
      <c r="Z174" t="n">
        <v>10</v>
      </c>
    </row>
    <row r="175">
      <c r="A175" t="n">
        <v>12</v>
      </c>
      <c r="B175" t="n">
        <v>80</v>
      </c>
      <c r="C175" t="inlineStr">
        <is>
          <t xml:space="preserve">CONCLUIDO	</t>
        </is>
      </c>
      <c r="D175" t="n">
        <v>1.6024</v>
      </c>
      <c r="E175" t="n">
        <v>62.41</v>
      </c>
      <c r="F175" t="n">
        <v>58.86</v>
      </c>
      <c r="G175" t="n">
        <v>92.93000000000001</v>
      </c>
      <c r="H175" t="n">
        <v>1.31</v>
      </c>
      <c r="I175" t="n">
        <v>38</v>
      </c>
      <c r="J175" t="n">
        <v>176.49</v>
      </c>
      <c r="K175" t="n">
        <v>50.28</v>
      </c>
      <c r="L175" t="n">
        <v>13</v>
      </c>
      <c r="M175" t="n">
        <v>36</v>
      </c>
      <c r="N175" t="n">
        <v>33.21</v>
      </c>
      <c r="O175" t="n">
        <v>22001.54</v>
      </c>
      <c r="P175" t="n">
        <v>666.79</v>
      </c>
      <c r="Q175" t="n">
        <v>1213.93</v>
      </c>
      <c r="R175" t="n">
        <v>169.59</v>
      </c>
      <c r="S175" t="n">
        <v>90.51000000000001</v>
      </c>
      <c r="T175" t="n">
        <v>28309.53</v>
      </c>
      <c r="U175" t="n">
        <v>0.53</v>
      </c>
      <c r="V175" t="n">
        <v>0.76</v>
      </c>
      <c r="W175" t="n">
        <v>4.07</v>
      </c>
      <c r="X175" t="n">
        <v>1.66</v>
      </c>
      <c r="Y175" t="n">
        <v>0.5</v>
      </c>
      <c r="Z175" t="n">
        <v>10</v>
      </c>
    </row>
    <row r="176">
      <c r="A176" t="n">
        <v>13</v>
      </c>
      <c r="B176" t="n">
        <v>80</v>
      </c>
      <c r="C176" t="inlineStr">
        <is>
          <t xml:space="preserve">CONCLUIDO	</t>
        </is>
      </c>
      <c r="D176" t="n">
        <v>1.6077</v>
      </c>
      <c r="E176" t="n">
        <v>62.2</v>
      </c>
      <c r="F176" t="n">
        <v>58.75</v>
      </c>
      <c r="G176" t="n">
        <v>100.71</v>
      </c>
      <c r="H176" t="n">
        <v>1.4</v>
      </c>
      <c r="I176" t="n">
        <v>35</v>
      </c>
      <c r="J176" t="n">
        <v>177.97</v>
      </c>
      <c r="K176" t="n">
        <v>50.28</v>
      </c>
      <c r="L176" t="n">
        <v>14</v>
      </c>
      <c r="M176" t="n">
        <v>33</v>
      </c>
      <c r="N176" t="n">
        <v>33.69</v>
      </c>
      <c r="O176" t="n">
        <v>22184.13</v>
      </c>
      <c r="P176" t="n">
        <v>662.27</v>
      </c>
      <c r="Q176" t="n">
        <v>1213.93</v>
      </c>
      <c r="R176" t="n">
        <v>166.04</v>
      </c>
      <c r="S176" t="n">
        <v>90.51000000000001</v>
      </c>
      <c r="T176" t="n">
        <v>26550.17</v>
      </c>
      <c r="U176" t="n">
        <v>0.55</v>
      </c>
      <c r="V176" t="n">
        <v>0.76</v>
      </c>
      <c r="W176" t="n">
        <v>4.07</v>
      </c>
      <c r="X176" t="n">
        <v>1.56</v>
      </c>
      <c r="Y176" t="n">
        <v>0.5</v>
      </c>
      <c r="Z176" t="n">
        <v>10</v>
      </c>
    </row>
    <row r="177">
      <c r="A177" t="n">
        <v>14</v>
      </c>
      <c r="B177" t="n">
        <v>80</v>
      </c>
      <c r="C177" t="inlineStr">
        <is>
          <t xml:space="preserve">CONCLUIDO	</t>
        </is>
      </c>
      <c r="D177" t="n">
        <v>1.6122</v>
      </c>
      <c r="E177" t="n">
        <v>62.03</v>
      </c>
      <c r="F177" t="n">
        <v>58.64</v>
      </c>
      <c r="G177" t="n">
        <v>106.62</v>
      </c>
      <c r="H177" t="n">
        <v>1.48</v>
      </c>
      <c r="I177" t="n">
        <v>33</v>
      </c>
      <c r="J177" t="n">
        <v>179.46</v>
      </c>
      <c r="K177" t="n">
        <v>50.28</v>
      </c>
      <c r="L177" t="n">
        <v>15</v>
      </c>
      <c r="M177" t="n">
        <v>31</v>
      </c>
      <c r="N177" t="n">
        <v>34.18</v>
      </c>
      <c r="O177" t="n">
        <v>22367.38</v>
      </c>
      <c r="P177" t="n">
        <v>654.66</v>
      </c>
      <c r="Q177" t="n">
        <v>1213.91</v>
      </c>
      <c r="R177" t="n">
        <v>162.63</v>
      </c>
      <c r="S177" t="n">
        <v>90.51000000000001</v>
      </c>
      <c r="T177" t="n">
        <v>24858.01</v>
      </c>
      <c r="U177" t="n">
        <v>0.5600000000000001</v>
      </c>
      <c r="V177" t="n">
        <v>0.77</v>
      </c>
      <c r="W177" t="n">
        <v>4.06</v>
      </c>
      <c r="X177" t="n">
        <v>1.45</v>
      </c>
      <c r="Y177" t="n">
        <v>0.5</v>
      </c>
      <c r="Z177" t="n">
        <v>10</v>
      </c>
    </row>
    <row r="178">
      <c r="A178" t="n">
        <v>15</v>
      </c>
      <c r="B178" t="n">
        <v>80</v>
      </c>
      <c r="C178" t="inlineStr">
        <is>
          <t xml:space="preserve">CONCLUIDO	</t>
        </is>
      </c>
      <c r="D178" t="n">
        <v>1.6182</v>
      </c>
      <c r="E178" t="n">
        <v>61.8</v>
      </c>
      <c r="F178" t="n">
        <v>58.51</v>
      </c>
      <c r="G178" t="n">
        <v>117.01</v>
      </c>
      <c r="H178" t="n">
        <v>1.57</v>
      </c>
      <c r="I178" t="n">
        <v>30</v>
      </c>
      <c r="J178" t="n">
        <v>180.95</v>
      </c>
      <c r="K178" t="n">
        <v>50.28</v>
      </c>
      <c r="L178" t="n">
        <v>16</v>
      </c>
      <c r="M178" t="n">
        <v>28</v>
      </c>
      <c r="N178" t="n">
        <v>34.67</v>
      </c>
      <c r="O178" t="n">
        <v>22551.28</v>
      </c>
      <c r="P178" t="n">
        <v>646.55</v>
      </c>
      <c r="Q178" t="n">
        <v>1213.91</v>
      </c>
      <c r="R178" t="n">
        <v>158.06</v>
      </c>
      <c r="S178" t="n">
        <v>90.51000000000001</v>
      </c>
      <c r="T178" t="n">
        <v>22588.46</v>
      </c>
      <c r="U178" t="n">
        <v>0.57</v>
      </c>
      <c r="V178" t="n">
        <v>0.77</v>
      </c>
      <c r="W178" t="n">
        <v>4.05</v>
      </c>
      <c r="X178" t="n">
        <v>1.31</v>
      </c>
      <c r="Y178" t="n">
        <v>0.5</v>
      </c>
      <c r="Z178" t="n">
        <v>10</v>
      </c>
    </row>
    <row r="179">
      <c r="A179" t="n">
        <v>16</v>
      </c>
      <c r="B179" t="n">
        <v>80</v>
      </c>
      <c r="C179" t="inlineStr">
        <is>
          <t xml:space="preserve">CONCLUIDO	</t>
        </is>
      </c>
      <c r="D179" t="n">
        <v>1.6199</v>
      </c>
      <c r="E179" t="n">
        <v>61.73</v>
      </c>
      <c r="F179" t="n">
        <v>58.47</v>
      </c>
      <c r="G179" t="n">
        <v>120.98</v>
      </c>
      <c r="H179" t="n">
        <v>1.65</v>
      </c>
      <c r="I179" t="n">
        <v>29</v>
      </c>
      <c r="J179" t="n">
        <v>182.45</v>
      </c>
      <c r="K179" t="n">
        <v>50.28</v>
      </c>
      <c r="L179" t="n">
        <v>17</v>
      </c>
      <c r="M179" t="n">
        <v>27</v>
      </c>
      <c r="N179" t="n">
        <v>35.17</v>
      </c>
      <c r="O179" t="n">
        <v>22735.98</v>
      </c>
      <c r="P179" t="n">
        <v>643.74</v>
      </c>
      <c r="Q179" t="n">
        <v>1213.91</v>
      </c>
      <c r="R179" t="n">
        <v>156.71</v>
      </c>
      <c r="S179" t="n">
        <v>90.51000000000001</v>
      </c>
      <c r="T179" t="n">
        <v>21916.97</v>
      </c>
      <c r="U179" t="n">
        <v>0.58</v>
      </c>
      <c r="V179" t="n">
        <v>0.77</v>
      </c>
      <c r="W179" t="n">
        <v>4.06</v>
      </c>
      <c r="X179" t="n">
        <v>1.28</v>
      </c>
      <c r="Y179" t="n">
        <v>0.5</v>
      </c>
      <c r="Z179" t="n">
        <v>10</v>
      </c>
    </row>
    <row r="180">
      <c r="A180" t="n">
        <v>17</v>
      </c>
      <c r="B180" t="n">
        <v>80</v>
      </c>
      <c r="C180" t="inlineStr">
        <is>
          <t xml:space="preserve">CONCLUIDO	</t>
        </is>
      </c>
      <c r="D180" t="n">
        <v>1.6243</v>
      </c>
      <c r="E180" t="n">
        <v>61.57</v>
      </c>
      <c r="F180" t="n">
        <v>58.37</v>
      </c>
      <c r="G180" t="n">
        <v>129.71</v>
      </c>
      <c r="H180" t="n">
        <v>1.74</v>
      </c>
      <c r="I180" t="n">
        <v>27</v>
      </c>
      <c r="J180" t="n">
        <v>183.95</v>
      </c>
      <c r="K180" t="n">
        <v>50.28</v>
      </c>
      <c r="L180" t="n">
        <v>18</v>
      </c>
      <c r="M180" t="n">
        <v>25</v>
      </c>
      <c r="N180" t="n">
        <v>35.67</v>
      </c>
      <c r="O180" t="n">
        <v>22921.24</v>
      </c>
      <c r="P180" t="n">
        <v>639.2</v>
      </c>
      <c r="Q180" t="n">
        <v>1213.91</v>
      </c>
      <c r="R180" t="n">
        <v>153.62</v>
      </c>
      <c r="S180" t="n">
        <v>90.51000000000001</v>
      </c>
      <c r="T180" t="n">
        <v>20382.27</v>
      </c>
      <c r="U180" t="n">
        <v>0.59</v>
      </c>
      <c r="V180" t="n">
        <v>0.77</v>
      </c>
      <c r="W180" t="n">
        <v>4.04</v>
      </c>
      <c r="X180" t="n">
        <v>1.18</v>
      </c>
      <c r="Y180" t="n">
        <v>0.5</v>
      </c>
      <c r="Z180" t="n">
        <v>10</v>
      </c>
    </row>
    <row r="181">
      <c r="A181" t="n">
        <v>18</v>
      </c>
      <c r="B181" t="n">
        <v>80</v>
      </c>
      <c r="C181" t="inlineStr">
        <is>
          <t xml:space="preserve">CONCLUIDO	</t>
        </is>
      </c>
      <c r="D181" t="n">
        <v>1.6287</v>
      </c>
      <c r="E181" t="n">
        <v>61.4</v>
      </c>
      <c r="F181" t="n">
        <v>58.27</v>
      </c>
      <c r="G181" t="n">
        <v>139.84</v>
      </c>
      <c r="H181" t="n">
        <v>1.82</v>
      </c>
      <c r="I181" t="n">
        <v>25</v>
      </c>
      <c r="J181" t="n">
        <v>185.46</v>
      </c>
      <c r="K181" t="n">
        <v>50.28</v>
      </c>
      <c r="L181" t="n">
        <v>19</v>
      </c>
      <c r="M181" t="n">
        <v>23</v>
      </c>
      <c r="N181" t="n">
        <v>36.18</v>
      </c>
      <c r="O181" t="n">
        <v>23107.19</v>
      </c>
      <c r="P181" t="n">
        <v>628.59</v>
      </c>
      <c r="Q181" t="n">
        <v>1213.91</v>
      </c>
      <c r="R181" t="n">
        <v>150.01</v>
      </c>
      <c r="S181" t="n">
        <v>90.51000000000001</v>
      </c>
      <c r="T181" t="n">
        <v>18588.59</v>
      </c>
      <c r="U181" t="n">
        <v>0.6</v>
      </c>
      <c r="V181" t="n">
        <v>0.77</v>
      </c>
      <c r="W181" t="n">
        <v>4.04</v>
      </c>
      <c r="X181" t="n">
        <v>1.07</v>
      </c>
      <c r="Y181" t="n">
        <v>0.5</v>
      </c>
      <c r="Z181" t="n">
        <v>10</v>
      </c>
    </row>
    <row r="182">
      <c r="A182" t="n">
        <v>19</v>
      </c>
      <c r="B182" t="n">
        <v>80</v>
      </c>
      <c r="C182" t="inlineStr">
        <is>
          <t xml:space="preserve">CONCLUIDO	</t>
        </is>
      </c>
      <c r="D182" t="n">
        <v>1.6302</v>
      </c>
      <c r="E182" t="n">
        <v>61.34</v>
      </c>
      <c r="F182" t="n">
        <v>58.24</v>
      </c>
      <c r="G182" t="n">
        <v>145.61</v>
      </c>
      <c r="H182" t="n">
        <v>1.9</v>
      </c>
      <c r="I182" t="n">
        <v>24</v>
      </c>
      <c r="J182" t="n">
        <v>186.97</v>
      </c>
      <c r="K182" t="n">
        <v>50.28</v>
      </c>
      <c r="L182" t="n">
        <v>20</v>
      </c>
      <c r="M182" t="n">
        <v>22</v>
      </c>
      <c r="N182" t="n">
        <v>36.69</v>
      </c>
      <c r="O182" t="n">
        <v>23293.82</v>
      </c>
      <c r="P182" t="n">
        <v>626.36</v>
      </c>
      <c r="Q182" t="n">
        <v>1213.91</v>
      </c>
      <c r="R182" t="n">
        <v>149.28</v>
      </c>
      <c r="S182" t="n">
        <v>90.51000000000001</v>
      </c>
      <c r="T182" t="n">
        <v>18225.83</v>
      </c>
      <c r="U182" t="n">
        <v>0.61</v>
      </c>
      <c r="V182" t="n">
        <v>0.77</v>
      </c>
      <c r="W182" t="n">
        <v>4.04</v>
      </c>
      <c r="X182" t="n">
        <v>1.05</v>
      </c>
      <c r="Y182" t="n">
        <v>0.5</v>
      </c>
      <c r="Z182" t="n">
        <v>10</v>
      </c>
    </row>
    <row r="183">
      <c r="A183" t="n">
        <v>20</v>
      </c>
      <c r="B183" t="n">
        <v>80</v>
      </c>
      <c r="C183" t="inlineStr">
        <is>
          <t xml:space="preserve">CONCLUIDO	</t>
        </is>
      </c>
      <c r="D183" t="n">
        <v>1.6346</v>
      </c>
      <c r="E183" t="n">
        <v>61.18</v>
      </c>
      <c r="F183" t="n">
        <v>58.15</v>
      </c>
      <c r="G183" t="n">
        <v>158.58</v>
      </c>
      <c r="H183" t="n">
        <v>1.98</v>
      </c>
      <c r="I183" t="n">
        <v>22</v>
      </c>
      <c r="J183" t="n">
        <v>188.49</v>
      </c>
      <c r="K183" t="n">
        <v>50.28</v>
      </c>
      <c r="L183" t="n">
        <v>21</v>
      </c>
      <c r="M183" t="n">
        <v>20</v>
      </c>
      <c r="N183" t="n">
        <v>37.21</v>
      </c>
      <c r="O183" t="n">
        <v>23481.16</v>
      </c>
      <c r="P183" t="n">
        <v>616.38</v>
      </c>
      <c r="Q183" t="n">
        <v>1213.92</v>
      </c>
      <c r="R183" t="n">
        <v>145.89</v>
      </c>
      <c r="S183" t="n">
        <v>90.51000000000001</v>
      </c>
      <c r="T183" t="n">
        <v>16543.49</v>
      </c>
      <c r="U183" t="n">
        <v>0.62</v>
      </c>
      <c r="V183" t="n">
        <v>0.77</v>
      </c>
      <c r="W183" t="n">
        <v>4.04</v>
      </c>
      <c r="X183" t="n">
        <v>0.95</v>
      </c>
      <c r="Y183" t="n">
        <v>0.5</v>
      </c>
      <c r="Z183" t="n">
        <v>10</v>
      </c>
    </row>
    <row r="184">
      <c r="A184" t="n">
        <v>21</v>
      </c>
      <c r="B184" t="n">
        <v>80</v>
      </c>
      <c r="C184" t="inlineStr">
        <is>
          <t xml:space="preserve">CONCLUIDO	</t>
        </is>
      </c>
      <c r="D184" t="n">
        <v>1.6356</v>
      </c>
      <c r="E184" t="n">
        <v>61.14</v>
      </c>
      <c r="F184" t="n">
        <v>58.14</v>
      </c>
      <c r="G184" t="n">
        <v>166.11</v>
      </c>
      <c r="H184" t="n">
        <v>2.05</v>
      </c>
      <c r="I184" t="n">
        <v>21</v>
      </c>
      <c r="J184" t="n">
        <v>190.01</v>
      </c>
      <c r="K184" t="n">
        <v>50.28</v>
      </c>
      <c r="L184" t="n">
        <v>22</v>
      </c>
      <c r="M184" t="n">
        <v>19</v>
      </c>
      <c r="N184" t="n">
        <v>37.74</v>
      </c>
      <c r="O184" t="n">
        <v>23669.2</v>
      </c>
      <c r="P184" t="n">
        <v>611.37</v>
      </c>
      <c r="Q184" t="n">
        <v>1213.93</v>
      </c>
      <c r="R184" t="n">
        <v>145.45</v>
      </c>
      <c r="S184" t="n">
        <v>90.51000000000001</v>
      </c>
      <c r="T184" t="n">
        <v>16326.16</v>
      </c>
      <c r="U184" t="n">
        <v>0.62</v>
      </c>
      <c r="V184" t="n">
        <v>0.77</v>
      </c>
      <c r="W184" t="n">
        <v>4.04</v>
      </c>
      <c r="X184" t="n">
        <v>0.9399999999999999</v>
      </c>
      <c r="Y184" t="n">
        <v>0.5</v>
      </c>
      <c r="Z184" t="n">
        <v>10</v>
      </c>
    </row>
    <row r="185">
      <c r="A185" t="n">
        <v>22</v>
      </c>
      <c r="B185" t="n">
        <v>80</v>
      </c>
      <c r="C185" t="inlineStr">
        <is>
          <t xml:space="preserve">CONCLUIDO	</t>
        </is>
      </c>
      <c r="D185" t="n">
        <v>1.6387</v>
      </c>
      <c r="E185" t="n">
        <v>61.02</v>
      </c>
      <c r="F185" t="n">
        <v>58.05</v>
      </c>
      <c r="G185" t="n">
        <v>174.16</v>
      </c>
      <c r="H185" t="n">
        <v>2.13</v>
      </c>
      <c r="I185" t="n">
        <v>20</v>
      </c>
      <c r="J185" t="n">
        <v>191.55</v>
      </c>
      <c r="K185" t="n">
        <v>50.28</v>
      </c>
      <c r="L185" t="n">
        <v>23</v>
      </c>
      <c r="M185" t="n">
        <v>18</v>
      </c>
      <c r="N185" t="n">
        <v>38.27</v>
      </c>
      <c r="O185" t="n">
        <v>23857.96</v>
      </c>
      <c r="P185" t="n">
        <v>607.01</v>
      </c>
      <c r="Q185" t="n">
        <v>1213.92</v>
      </c>
      <c r="R185" t="n">
        <v>142.59</v>
      </c>
      <c r="S185" t="n">
        <v>90.51000000000001</v>
      </c>
      <c r="T185" t="n">
        <v>14899.94</v>
      </c>
      <c r="U185" t="n">
        <v>0.63</v>
      </c>
      <c r="V185" t="n">
        <v>0.77</v>
      </c>
      <c r="W185" t="n">
        <v>4.04</v>
      </c>
      <c r="X185" t="n">
        <v>0.86</v>
      </c>
      <c r="Y185" t="n">
        <v>0.5</v>
      </c>
      <c r="Z185" t="n">
        <v>10</v>
      </c>
    </row>
    <row r="186">
      <c r="A186" t="n">
        <v>23</v>
      </c>
      <c r="B186" t="n">
        <v>80</v>
      </c>
      <c r="C186" t="inlineStr">
        <is>
          <t xml:space="preserve">CONCLUIDO	</t>
        </is>
      </c>
      <c r="D186" t="n">
        <v>1.6407</v>
      </c>
      <c r="E186" t="n">
        <v>60.95</v>
      </c>
      <c r="F186" t="n">
        <v>58.01</v>
      </c>
      <c r="G186" t="n">
        <v>183.2</v>
      </c>
      <c r="H186" t="n">
        <v>2.21</v>
      </c>
      <c r="I186" t="n">
        <v>19</v>
      </c>
      <c r="J186" t="n">
        <v>193.08</v>
      </c>
      <c r="K186" t="n">
        <v>50.28</v>
      </c>
      <c r="L186" t="n">
        <v>24</v>
      </c>
      <c r="M186" t="n">
        <v>16</v>
      </c>
      <c r="N186" t="n">
        <v>38.8</v>
      </c>
      <c r="O186" t="n">
        <v>24047.45</v>
      </c>
      <c r="P186" t="n">
        <v>599.36</v>
      </c>
      <c r="Q186" t="n">
        <v>1213.91</v>
      </c>
      <c r="R186" t="n">
        <v>141.31</v>
      </c>
      <c r="S186" t="n">
        <v>90.51000000000001</v>
      </c>
      <c r="T186" t="n">
        <v>14267.32</v>
      </c>
      <c r="U186" t="n">
        <v>0.64</v>
      </c>
      <c r="V186" t="n">
        <v>0.77</v>
      </c>
      <c r="W186" t="n">
        <v>4.04</v>
      </c>
      <c r="X186" t="n">
        <v>0.82</v>
      </c>
      <c r="Y186" t="n">
        <v>0.5</v>
      </c>
      <c r="Z186" t="n">
        <v>10</v>
      </c>
    </row>
    <row r="187">
      <c r="A187" t="n">
        <v>24</v>
      </c>
      <c r="B187" t="n">
        <v>80</v>
      </c>
      <c r="C187" t="inlineStr">
        <is>
          <t xml:space="preserve">CONCLUIDO	</t>
        </is>
      </c>
      <c r="D187" t="n">
        <v>1.6408</v>
      </c>
      <c r="E187" t="n">
        <v>60.95</v>
      </c>
      <c r="F187" t="n">
        <v>58.01</v>
      </c>
      <c r="G187" t="n">
        <v>183.19</v>
      </c>
      <c r="H187" t="n">
        <v>2.28</v>
      </c>
      <c r="I187" t="n">
        <v>19</v>
      </c>
      <c r="J187" t="n">
        <v>194.62</v>
      </c>
      <c r="K187" t="n">
        <v>50.28</v>
      </c>
      <c r="L187" t="n">
        <v>25</v>
      </c>
      <c r="M187" t="n">
        <v>16</v>
      </c>
      <c r="N187" t="n">
        <v>39.34</v>
      </c>
      <c r="O187" t="n">
        <v>24237.67</v>
      </c>
      <c r="P187" t="n">
        <v>595.72</v>
      </c>
      <c r="Q187" t="n">
        <v>1213.91</v>
      </c>
      <c r="R187" t="n">
        <v>141.41</v>
      </c>
      <c r="S187" t="n">
        <v>90.51000000000001</v>
      </c>
      <c r="T187" t="n">
        <v>14316.75</v>
      </c>
      <c r="U187" t="n">
        <v>0.64</v>
      </c>
      <c r="V187" t="n">
        <v>0.77</v>
      </c>
      <c r="W187" t="n">
        <v>4.03</v>
      </c>
      <c r="X187" t="n">
        <v>0.82</v>
      </c>
      <c r="Y187" t="n">
        <v>0.5</v>
      </c>
      <c r="Z187" t="n">
        <v>10</v>
      </c>
    </row>
    <row r="188">
      <c r="A188" t="n">
        <v>25</v>
      </c>
      <c r="B188" t="n">
        <v>80</v>
      </c>
      <c r="C188" t="inlineStr">
        <is>
          <t xml:space="preserve">CONCLUIDO	</t>
        </is>
      </c>
      <c r="D188" t="n">
        <v>1.6429</v>
      </c>
      <c r="E188" t="n">
        <v>60.87</v>
      </c>
      <c r="F188" t="n">
        <v>57.96</v>
      </c>
      <c r="G188" t="n">
        <v>193.21</v>
      </c>
      <c r="H188" t="n">
        <v>2.35</v>
      </c>
      <c r="I188" t="n">
        <v>18</v>
      </c>
      <c r="J188" t="n">
        <v>196.17</v>
      </c>
      <c r="K188" t="n">
        <v>50.28</v>
      </c>
      <c r="L188" t="n">
        <v>26</v>
      </c>
      <c r="M188" t="n">
        <v>12</v>
      </c>
      <c r="N188" t="n">
        <v>39.89</v>
      </c>
      <c r="O188" t="n">
        <v>24428.62</v>
      </c>
      <c r="P188" t="n">
        <v>594.1</v>
      </c>
      <c r="Q188" t="n">
        <v>1213.93</v>
      </c>
      <c r="R188" t="n">
        <v>139.44</v>
      </c>
      <c r="S188" t="n">
        <v>90.51000000000001</v>
      </c>
      <c r="T188" t="n">
        <v>13334.29</v>
      </c>
      <c r="U188" t="n">
        <v>0.65</v>
      </c>
      <c r="V188" t="n">
        <v>0.77</v>
      </c>
      <c r="W188" t="n">
        <v>4.04</v>
      </c>
      <c r="X188" t="n">
        <v>0.77</v>
      </c>
      <c r="Y188" t="n">
        <v>0.5</v>
      </c>
      <c r="Z188" t="n">
        <v>10</v>
      </c>
    </row>
    <row r="189">
      <c r="A189" t="n">
        <v>26</v>
      </c>
      <c r="B189" t="n">
        <v>80</v>
      </c>
      <c r="C189" t="inlineStr">
        <is>
          <t xml:space="preserve">CONCLUIDO	</t>
        </is>
      </c>
      <c r="D189" t="n">
        <v>1.6447</v>
      </c>
      <c r="E189" t="n">
        <v>60.8</v>
      </c>
      <c r="F189" t="n">
        <v>57.93</v>
      </c>
      <c r="G189" t="n">
        <v>204.46</v>
      </c>
      <c r="H189" t="n">
        <v>2.42</v>
      </c>
      <c r="I189" t="n">
        <v>17</v>
      </c>
      <c r="J189" t="n">
        <v>197.73</v>
      </c>
      <c r="K189" t="n">
        <v>50.28</v>
      </c>
      <c r="L189" t="n">
        <v>27</v>
      </c>
      <c r="M189" t="n">
        <v>8</v>
      </c>
      <c r="N189" t="n">
        <v>40.45</v>
      </c>
      <c r="O189" t="n">
        <v>24620.33</v>
      </c>
      <c r="P189" t="n">
        <v>587.42</v>
      </c>
      <c r="Q189" t="n">
        <v>1213.91</v>
      </c>
      <c r="R189" t="n">
        <v>138.29</v>
      </c>
      <c r="S189" t="n">
        <v>90.51000000000001</v>
      </c>
      <c r="T189" t="n">
        <v>12767.09</v>
      </c>
      <c r="U189" t="n">
        <v>0.65</v>
      </c>
      <c r="V189" t="n">
        <v>0.77</v>
      </c>
      <c r="W189" t="n">
        <v>4.04</v>
      </c>
      <c r="X189" t="n">
        <v>0.74</v>
      </c>
      <c r="Y189" t="n">
        <v>0.5</v>
      </c>
      <c r="Z189" t="n">
        <v>10</v>
      </c>
    </row>
    <row r="190">
      <c r="A190" t="n">
        <v>27</v>
      </c>
      <c r="B190" t="n">
        <v>80</v>
      </c>
      <c r="C190" t="inlineStr">
        <is>
          <t xml:space="preserve">CONCLUIDO	</t>
        </is>
      </c>
      <c r="D190" t="n">
        <v>1.6446</v>
      </c>
      <c r="E190" t="n">
        <v>60.81</v>
      </c>
      <c r="F190" t="n">
        <v>57.93</v>
      </c>
      <c r="G190" t="n">
        <v>204.47</v>
      </c>
      <c r="H190" t="n">
        <v>2.49</v>
      </c>
      <c r="I190" t="n">
        <v>17</v>
      </c>
      <c r="J190" t="n">
        <v>199.29</v>
      </c>
      <c r="K190" t="n">
        <v>50.28</v>
      </c>
      <c r="L190" t="n">
        <v>28</v>
      </c>
      <c r="M190" t="n">
        <v>5</v>
      </c>
      <c r="N190" t="n">
        <v>41.01</v>
      </c>
      <c r="O190" t="n">
        <v>24812.8</v>
      </c>
      <c r="P190" t="n">
        <v>590.14</v>
      </c>
      <c r="Q190" t="n">
        <v>1213.91</v>
      </c>
      <c r="R190" t="n">
        <v>138.04</v>
      </c>
      <c r="S190" t="n">
        <v>90.51000000000001</v>
      </c>
      <c r="T190" t="n">
        <v>12642.35</v>
      </c>
      <c r="U190" t="n">
        <v>0.66</v>
      </c>
      <c r="V190" t="n">
        <v>0.77</v>
      </c>
      <c r="W190" t="n">
        <v>4.05</v>
      </c>
      <c r="X190" t="n">
        <v>0.74</v>
      </c>
      <c r="Y190" t="n">
        <v>0.5</v>
      </c>
      <c r="Z190" t="n">
        <v>10</v>
      </c>
    </row>
    <row r="191">
      <c r="A191" t="n">
        <v>28</v>
      </c>
      <c r="B191" t="n">
        <v>80</v>
      </c>
      <c r="C191" t="inlineStr">
        <is>
          <t xml:space="preserve">CONCLUIDO	</t>
        </is>
      </c>
      <c r="D191" t="n">
        <v>1.6447</v>
      </c>
      <c r="E191" t="n">
        <v>60.8</v>
      </c>
      <c r="F191" t="n">
        <v>57.93</v>
      </c>
      <c r="G191" t="n">
        <v>204.45</v>
      </c>
      <c r="H191" t="n">
        <v>2.56</v>
      </c>
      <c r="I191" t="n">
        <v>17</v>
      </c>
      <c r="J191" t="n">
        <v>200.85</v>
      </c>
      <c r="K191" t="n">
        <v>50.28</v>
      </c>
      <c r="L191" t="n">
        <v>29</v>
      </c>
      <c r="M191" t="n">
        <v>3</v>
      </c>
      <c r="N191" t="n">
        <v>41.57</v>
      </c>
      <c r="O191" t="n">
        <v>25006.03</v>
      </c>
      <c r="P191" t="n">
        <v>591.45</v>
      </c>
      <c r="Q191" t="n">
        <v>1213.91</v>
      </c>
      <c r="R191" t="n">
        <v>137.92</v>
      </c>
      <c r="S191" t="n">
        <v>90.51000000000001</v>
      </c>
      <c r="T191" t="n">
        <v>12580.45</v>
      </c>
      <c r="U191" t="n">
        <v>0.66</v>
      </c>
      <c r="V191" t="n">
        <v>0.77</v>
      </c>
      <c r="W191" t="n">
        <v>4.05</v>
      </c>
      <c r="X191" t="n">
        <v>0.73</v>
      </c>
      <c r="Y191" t="n">
        <v>0.5</v>
      </c>
      <c r="Z191" t="n">
        <v>10</v>
      </c>
    </row>
    <row r="192">
      <c r="A192" t="n">
        <v>29</v>
      </c>
      <c r="B192" t="n">
        <v>80</v>
      </c>
      <c r="C192" t="inlineStr">
        <is>
          <t xml:space="preserve">CONCLUIDO	</t>
        </is>
      </c>
      <c r="D192" t="n">
        <v>1.6445</v>
      </c>
      <c r="E192" t="n">
        <v>60.81</v>
      </c>
      <c r="F192" t="n">
        <v>57.93</v>
      </c>
      <c r="G192" t="n">
        <v>204.48</v>
      </c>
      <c r="H192" t="n">
        <v>2.63</v>
      </c>
      <c r="I192" t="n">
        <v>17</v>
      </c>
      <c r="J192" t="n">
        <v>202.43</v>
      </c>
      <c r="K192" t="n">
        <v>50.28</v>
      </c>
      <c r="L192" t="n">
        <v>30</v>
      </c>
      <c r="M192" t="n">
        <v>3</v>
      </c>
      <c r="N192" t="n">
        <v>42.15</v>
      </c>
      <c r="O192" t="n">
        <v>25200.04</v>
      </c>
      <c r="P192" t="n">
        <v>594.24</v>
      </c>
      <c r="Q192" t="n">
        <v>1213.91</v>
      </c>
      <c r="R192" t="n">
        <v>138.13</v>
      </c>
      <c r="S192" t="n">
        <v>90.51000000000001</v>
      </c>
      <c r="T192" t="n">
        <v>12688.44</v>
      </c>
      <c r="U192" t="n">
        <v>0.66</v>
      </c>
      <c r="V192" t="n">
        <v>0.77</v>
      </c>
      <c r="W192" t="n">
        <v>4.05</v>
      </c>
      <c r="X192" t="n">
        <v>0.74</v>
      </c>
      <c r="Y192" t="n">
        <v>0.5</v>
      </c>
      <c r="Z192" t="n">
        <v>10</v>
      </c>
    </row>
    <row r="193">
      <c r="A193" t="n">
        <v>30</v>
      </c>
      <c r="B193" t="n">
        <v>80</v>
      </c>
      <c r="C193" t="inlineStr">
        <is>
          <t xml:space="preserve">CONCLUIDO	</t>
        </is>
      </c>
      <c r="D193" t="n">
        <v>1.6444</v>
      </c>
      <c r="E193" t="n">
        <v>60.81</v>
      </c>
      <c r="F193" t="n">
        <v>57.94</v>
      </c>
      <c r="G193" t="n">
        <v>204.5</v>
      </c>
      <c r="H193" t="n">
        <v>2.7</v>
      </c>
      <c r="I193" t="n">
        <v>17</v>
      </c>
      <c r="J193" t="n">
        <v>204.01</v>
      </c>
      <c r="K193" t="n">
        <v>50.28</v>
      </c>
      <c r="L193" t="n">
        <v>31</v>
      </c>
      <c r="M193" t="n">
        <v>0</v>
      </c>
      <c r="N193" t="n">
        <v>42.73</v>
      </c>
      <c r="O193" t="n">
        <v>25394.96</v>
      </c>
      <c r="P193" t="n">
        <v>596.24</v>
      </c>
      <c r="Q193" t="n">
        <v>1213.92</v>
      </c>
      <c r="R193" t="n">
        <v>138.18</v>
      </c>
      <c r="S193" t="n">
        <v>90.51000000000001</v>
      </c>
      <c r="T193" t="n">
        <v>12711.37</v>
      </c>
      <c r="U193" t="n">
        <v>0.66</v>
      </c>
      <c r="V193" t="n">
        <v>0.77</v>
      </c>
      <c r="W193" t="n">
        <v>4.05</v>
      </c>
      <c r="X193" t="n">
        <v>0.75</v>
      </c>
      <c r="Y193" t="n">
        <v>0.5</v>
      </c>
      <c r="Z193" t="n">
        <v>10</v>
      </c>
    </row>
    <row r="194">
      <c r="A194" t="n">
        <v>0</v>
      </c>
      <c r="B194" t="n">
        <v>35</v>
      </c>
      <c r="C194" t="inlineStr">
        <is>
          <t xml:space="preserve">CONCLUIDO	</t>
        </is>
      </c>
      <c r="D194" t="n">
        <v>1.1429</v>
      </c>
      <c r="E194" t="n">
        <v>87.48999999999999</v>
      </c>
      <c r="F194" t="n">
        <v>78.02</v>
      </c>
      <c r="G194" t="n">
        <v>10.64</v>
      </c>
      <c r="H194" t="n">
        <v>0.22</v>
      </c>
      <c r="I194" t="n">
        <v>440</v>
      </c>
      <c r="J194" t="n">
        <v>80.84</v>
      </c>
      <c r="K194" t="n">
        <v>35.1</v>
      </c>
      <c r="L194" t="n">
        <v>1</v>
      </c>
      <c r="M194" t="n">
        <v>438</v>
      </c>
      <c r="N194" t="n">
        <v>9.74</v>
      </c>
      <c r="O194" t="n">
        <v>10204.21</v>
      </c>
      <c r="P194" t="n">
        <v>603.76</v>
      </c>
      <c r="Q194" t="n">
        <v>1214.09</v>
      </c>
      <c r="R194" t="n">
        <v>819.67</v>
      </c>
      <c r="S194" t="n">
        <v>90.51000000000001</v>
      </c>
      <c r="T194" t="n">
        <v>351340.73</v>
      </c>
      <c r="U194" t="n">
        <v>0.11</v>
      </c>
      <c r="V194" t="n">
        <v>0.58</v>
      </c>
      <c r="W194" t="n">
        <v>4.73</v>
      </c>
      <c r="X194" t="n">
        <v>20.82</v>
      </c>
      <c r="Y194" t="n">
        <v>0.5</v>
      </c>
      <c r="Z194" t="n">
        <v>10</v>
      </c>
    </row>
    <row r="195">
      <c r="A195" t="n">
        <v>1</v>
      </c>
      <c r="B195" t="n">
        <v>35</v>
      </c>
      <c r="C195" t="inlineStr">
        <is>
          <t xml:space="preserve">CONCLUIDO	</t>
        </is>
      </c>
      <c r="D195" t="n">
        <v>1.4182</v>
      </c>
      <c r="E195" t="n">
        <v>70.51000000000001</v>
      </c>
      <c r="F195" t="n">
        <v>65.52</v>
      </c>
      <c r="G195" t="n">
        <v>21.84</v>
      </c>
      <c r="H195" t="n">
        <v>0.43</v>
      </c>
      <c r="I195" t="n">
        <v>180</v>
      </c>
      <c r="J195" t="n">
        <v>82.04000000000001</v>
      </c>
      <c r="K195" t="n">
        <v>35.1</v>
      </c>
      <c r="L195" t="n">
        <v>2</v>
      </c>
      <c r="M195" t="n">
        <v>178</v>
      </c>
      <c r="N195" t="n">
        <v>9.94</v>
      </c>
      <c r="O195" t="n">
        <v>10352.53</v>
      </c>
      <c r="P195" t="n">
        <v>495.09</v>
      </c>
      <c r="Q195" t="n">
        <v>1214</v>
      </c>
      <c r="R195" t="n">
        <v>395.04</v>
      </c>
      <c r="S195" t="n">
        <v>90.51000000000001</v>
      </c>
      <c r="T195" t="n">
        <v>140324.33</v>
      </c>
      <c r="U195" t="n">
        <v>0.23</v>
      </c>
      <c r="V195" t="n">
        <v>0.68</v>
      </c>
      <c r="W195" t="n">
        <v>4.31</v>
      </c>
      <c r="X195" t="n">
        <v>8.33</v>
      </c>
      <c r="Y195" t="n">
        <v>0.5</v>
      </c>
      <c r="Z195" t="n">
        <v>10</v>
      </c>
    </row>
    <row r="196">
      <c r="A196" t="n">
        <v>2</v>
      </c>
      <c r="B196" t="n">
        <v>35</v>
      </c>
      <c r="C196" t="inlineStr">
        <is>
          <t xml:space="preserve">CONCLUIDO	</t>
        </is>
      </c>
      <c r="D196" t="n">
        <v>1.5141</v>
      </c>
      <c r="E196" t="n">
        <v>66.04000000000001</v>
      </c>
      <c r="F196" t="n">
        <v>62.24</v>
      </c>
      <c r="G196" t="n">
        <v>33.64</v>
      </c>
      <c r="H196" t="n">
        <v>0.63</v>
      </c>
      <c r="I196" t="n">
        <v>111</v>
      </c>
      <c r="J196" t="n">
        <v>83.25</v>
      </c>
      <c r="K196" t="n">
        <v>35.1</v>
      </c>
      <c r="L196" t="n">
        <v>3</v>
      </c>
      <c r="M196" t="n">
        <v>109</v>
      </c>
      <c r="N196" t="n">
        <v>10.15</v>
      </c>
      <c r="O196" t="n">
        <v>10501.19</v>
      </c>
      <c r="P196" t="n">
        <v>458.8</v>
      </c>
      <c r="Q196" t="n">
        <v>1213.97</v>
      </c>
      <c r="R196" t="n">
        <v>284.75</v>
      </c>
      <c r="S196" t="n">
        <v>90.51000000000001</v>
      </c>
      <c r="T196" t="n">
        <v>85527.98</v>
      </c>
      <c r="U196" t="n">
        <v>0.32</v>
      </c>
      <c r="V196" t="n">
        <v>0.72</v>
      </c>
      <c r="W196" t="n">
        <v>4.18</v>
      </c>
      <c r="X196" t="n">
        <v>5.05</v>
      </c>
      <c r="Y196" t="n">
        <v>0.5</v>
      </c>
      <c r="Z196" t="n">
        <v>10</v>
      </c>
    </row>
    <row r="197">
      <c r="A197" t="n">
        <v>3</v>
      </c>
      <c r="B197" t="n">
        <v>35</v>
      </c>
      <c r="C197" t="inlineStr">
        <is>
          <t xml:space="preserve">CONCLUIDO	</t>
        </is>
      </c>
      <c r="D197" t="n">
        <v>1.56</v>
      </c>
      <c r="E197" t="n">
        <v>64.09999999999999</v>
      </c>
      <c r="F197" t="n">
        <v>60.83</v>
      </c>
      <c r="G197" t="n">
        <v>45.62</v>
      </c>
      <c r="H197" t="n">
        <v>0.83</v>
      </c>
      <c r="I197" t="n">
        <v>80</v>
      </c>
      <c r="J197" t="n">
        <v>84.45999999999999</v>
      </c>
      <c r="K197" t="n">
        <v>35.1</v>
      </c>
      <c r="L197" t="n">
        <v>4</v>
      </c>
      <c r="M197" t="n">
        <v>78</v>
      </c>
      <c r="N197" t="n">
        <v>10.36</v>
      </c>
      <c r="O197" t="n">
        <v>10650.22</v>
      </c>
      <c r="P197" t="n">
        <v>436.37</v>
      </c>
      <c r="Q197" t="n">
        <v>1213.96</v>
      </c>
      <c r="R197" t="n">
        <v>236.83</v>
      </c>
      <c r="S197" t="n">
        <v>90.51000000000001</v>
      </c>
      <c r="T197" t="n">
        <v>61720.94</v>
      </c>
      <c r="U197" t="n">
        <v>0.38</v>
      </c>
      <c r="V197" t="n">
        <v>0.74</v>
      </c>
      <c r="W197" t="n">
        <v>4.14</v>
      </c>
      <c r="X197" t="n">
        <v>3.64</v>
      </c>
      <c r="Y197" t="n">
        <v>0.5</v>
      </c>
      <c r="Z197" t="n">
        <v>10</v>
      </c>
    </row>
    <row r="198">
      <c r="A198" t="n">
        <v>4</v>
      </c>
      <c r="B198" t="n">
        <v>35</v>
      </c>
      <c r="C198" t="inlineStr">
        <is>
          <t xml:space="preserve">CONCLUIDO	</t>
        </is>
      </c>
      <c r="D198" t="n">
        <v>1.5901</v>
      </c>
      <c r="E198" t="n">
        <v>62.89</v>
      </c>
      <c r="F198" t="n">
        <v>59.95</v>
      </c>
      <c r="G198" t="n">
        <v>58.96</v>
      </c>
      <c r="H198" t="n">
        <v>1.02</v>
      </c>
      <c r="I198" t="n">
        <v>61</v>
      </c>
      <c r="J198" t="n">
        <v>85.67</v>
      </c>
      <c r="K198" t="n">
        <v>35.1</v>
      </c>
      <c r="L198" t="n">
        <v>5</v>
      </c>
      <c r="M198" t="n">
        <v>59</v>
      </c>
      <c r="N198" t="n">
        <v>10.57</v>
      </c>
      <c r="O198" t="n">
        <v>10799.59</v>
      </c>
      <c r="P198" t="n">
        <v>416.57</v>
      </c>
      <c r="Q198" t="n">
        <v>1213.99</v>
      </c>
      <c r="R198" t="n">
        <v>207.07</v>
      </c>
      <c r="S198" t="n">
        <v>90.51000000000001</v>
      </c>
      <c r="T198" t="n">
        <v>46935.34</v>
      </c>
      <c r="U198" t="n">
        <v>0.44</v>
      </c>
      <c r="V198" t="n">
        <v>0.75</v>
      </c>
      <c r="W198" t="n">
        <v>4.1</v>
      </c>
      <c r="X198" t="n">
        <v>2.75</v>
      </c>
      <c r="Y198" t="n">
        <v>0.5</v>
      </c>
      <c r="Z198" t="n">
        <v>10</v>
      </c>
    </row>
    <row r="199">
      <c r="A199" t="n">
        <v>5</v>
      </c>
      <c r="B199" t="n">
        <v>35</v>
      </c>
      <c r="C199" t="inlineStr">
        <is>
          <t xml:space="preserve">CONCLUIDO	</t>
        </is>
      </c>
      <c r="D199" t="n">
        <v>1.6102</v>
      </c>
      <c r="E199" t="n">
        <v>62.1</v>
      </c>
      <c r="F199" t="n">
        <v>59.37</v>
      </c>
      <c r="G199" t="n">
        <v>72.69</v>
      </c>
      <c r="H199" t="n">
        <v>1.21</v>
      </c>
      <c r="I199" t="n">
        <v>49</v>
      </c>
      <c r="J199" t="n">
        <v>86.88</v>
      </c>
      <c r="K199" t="n">
        <v>35.1</v>
      </c>
      <c r="L199" t="n">
        <v>6</v>
      </c>
      <c r="M199" t="n">
        <v>47</v>
      </c>
      <c r="N199" t="n">
        <v>10.78</v>
      </c>
      <c r="O199" t="n">
        <v>10949.33</v>
      </c>
      <c r="P199" t="n">
        <v>397.96</v>
      </c>
      <c r="Q199" t="n">
        <v>1213.91</v>
      </c>
      <c r="R199" t="n">
        <v>187.04</v>
      </c>
      <c r="S199" t="n">
        <v>90.51000000000001</v>
      </c>
      <c r="T199" t="n">
        <v>36980.97</v>
      </c>
      <c r="U199" t="n">
        <v>0.48</v>
      </c>
      <c r="V199" t="n">
        <v>0.76</v>
      </c>
      <c r="W199" t="n">
        <v>4.09</v>
      </c>
      <c r="X199" t="n">
        <v>2.17</v>
      </c>
      <c r="Y199" t="n">
        <v>0.5</v>
      </c>
      <c r="Z199" t="n">
        <v>10</v>
      </c>
    </row>
    <row r="200">
      <c r="A200" t="n">
        <v>6</v>
      </c>
      <c r="B200" t="n">
        <v>35</v>
      </c>
      <c r="C200" t="inlineStr">
        <is>
          <t xml:space="preserve">CONCLUIDO	</t>
        </is>
      </c>
      <c r="D200" t="n">
        <v>1.6226</v>
      </c>
      <c r="E200" t="n">
        <v>61.63</v>
      </c>
      <c r="F200" t="n">
        <v>59.03</v>
      </c>
      <c r="G200" t="n">
        <v>86.39</v>
      </c>
      <c r="H200" t="n">
        <v>1.39</v>
      </c>
      <c r="I200" t="n">
        <v>41</v>
      </c>
      <c r="J200" t="n">
        <v>88.09999999999999</v>
      </c>
      <c r="K200" t="n">
        <v>35.1</v>
      </c>
      <c r="L200" t="n">
        <v>7</v>
      </c>
      <c r="M200" t="n">
        <v>32</v>
      </c>
      <c r="N200" t="n">
        <v>11</v>
      </c>
      <c r="O200" t="n">
        <v>11099.43</v>
      </c>
      <c r="P200" t="n">
        <v>383.07</v>
      </c>
      <c r="Q200" t="n">
        <v>1213.92</v>
      </c>
      <c r="R200" t="n">
        <v>175.47</v>
      </c>
      <c r="S200" t="n">
        <v>90.51000000000001</v>
      </c>
      <c r="T200" t="n">
        <v>31234.69</v>
      </c>
      <c r="U200" t="n">
        <v>0.52</v>
      </c>
      <c r="V200" t="n">
        <v>0.76</v>
      </c>
      <c r="W200" t="n">
        <v>4.08</v>
      </c>
      <c r="X200" t="n">
        <v>1.84</v>
      </c>
      <c r="Y200" t="n">
        <v>0.5</v>
      </c>
      <c r="Z200" t="n">
        <v>10</v>
      </c>
    </row>
    <row r="201">
      <c r="A201" t="n">
        <v>7</v>
      </c>
      <c r="B201" t="n">
        <v>35</v>
      </c>
      <c r="C201" t="inlineStr">
        <is>
          <t xml:space="preserve">CONCLUIDO	</t>
        </is>
      </c>
      <c r="D201" t="n">
        <v>1.629</v>
      </c>
      <c r="E201" t="n">
        <v>61.39</v>
      </c>
      <c r="F201" t="n">
        <v>58.86</v>
      </c>
      <c r="G201" t="n">
        <v>95.45</v>
      </c>
      <c r="H201" t="n">
        <v>1.57</v>
      </c>
      <c r="I201" t="n">
        <v>37</v>
      </c>
      <c r="J201" t="n">
        <v>89.31999999999999</v>
      </c>
      <c r="K201" t="n">
        <v>35.1</v>
      </c>
      <c r="L201" t="n">
        <v>8</v>
      </c>
      <c r="M201" t="n">
        <v>11</v>
      </c>
      <c r="N201" t="n">
        <v>11.22</v>
      </c>
      <c r="O201" t="n">
        <v>11249.89</v>
      </c>
      <c r="P201" t="n">
        <v>374.05</v>
      </c>
      <c r="Q201" t="n">
        <v>1213.94</v>
      </c>
      <c r="R201" t="n">
        <v>168.81</v>
      </c>
      <c r="S201" t="n">
        <v>90.51000000000001</v>
      </c>
      <c r="T201" t="n">
        <v>27924.71</v>
      </c>
      <c r="U201" t="n">
        <v>0.54</v>
      </c>
      <c r="V201" t="n">
        <v>0.76</v>
      </c>
      <c r="W201" t="n">
        <v>4.1</v>
      </c>
      <c r="X201" t="n">
        <v>1.67</v>
      </c>
      <c r="Y201" t="n">
        <v>0.5</v>
      </c>
      <c r="Z201" t="n">
        <v>10</v>
      </c>
    </row>
    <row r="202">
      <c r="A202" t="n">
        <v>8</v>
      </c>
      <c r="B202" t="n">
        <v>35</v>
      </c>
      <c r="C202" t="inlineStr">
        <is>
          <t xml:space="preserve">CONCLUIDO	</t>
        </is>
      </c>
      <c r="D202" t="n">
        <v>1.6297</v>
      </c>
      <c r="E202" t="n">
        <v>61.36</v>
      </c>
      <c r="F202" t="n">
        <v>58.85</v>
      </c>
      <c r="G202" t="n">
        <v>98.08</v>
      </c>
      <c r="H202" t="n">
        <v>1.75</v>
      </c>
      <c r="I202" t="n">
        <v>36</v>
      </c>
      <c r="J202" t="n">
        <v>90.54000000000001</v>
      </c>
      <c r="K202" t="n">
        <v>35.1</v>
      </c>
      <c r="L202" t="n">
        <v>9</v>
      </c>
      <c r="M202" t="n">
        <v>1</v>
      </c>
      <c r="N202" t="n">
        <v>11.44</v>
      </c>
      <c r="O202" t="n">
        <v>11400.71</v>
      </c>
      <c r="P202" t="n">
        <v>377.36</v>
      </c>
      <c r="Q202" t="n">
        <v>1213.93</v>
      </c>
      <c r="R202" t="n">
        <v>167.97</v>
      </c>
      <c r="S202" t="n">
        <v>90.51000000000001</v>
      </c>
      <c r="T202" t="n">
        <v>27510.24</v>
      </c>
      <c r="U202" t="n">
        <v>0.54</v>
      </c>
      <c r="V202" t="n">
        <v>0.76</v>
      </c>
      <c r="W202" t="n">
        <v>4.11</v>
      </c>
      <c r="X202" t="n">
        <v>1.66</v>
      </c>
      <c r="Y202" t="n">
        <v>0.5</v>
      </c>
      <c r="Z202" t="n">
        <v>10</v>
      </c>
    </row>
    <row r="203">
      <c r="A203" t="n">
        <v>9</v>
      </c>
      <c r="B203" t="n">
        <v>35</v>
      </c>
      <c r="C203" t="inlineStr">
        <is>
          <t xml:space="preserve">CONCLUIDO	</t>
        </is>
      </c>
      <c r="D203" t="n">
        <v>1.6296</v>
      </c>
      <c r="E203" t="n">
        <v>61.36</v>
      </c>
      <c r="F203" t="n">
        <v>58.85</v>
      </c>
      <c r="G203" t="n">
        <v>98.09</v>
      </c>
      <c r="H203" t="n">
        <v>1.91</v>
      </c>
      <c r="I203" t="n">
        <v>36</v>
      </c>
      <c r="J203" t="n">
        <v>91.77</v>
      </c>
      <c r="K203" t="n">
        <v>35.1</v>
      </c>
      <c r="L203" t="n">
        <v>10</v>
      </c>
      <c r="M203" t="n">
        <v>0</v>
      </c>
      <c r="N203" t="n">
        <v>11.67</v>
      </c>
      <c r="O203" t="n">
        <v>11551.91</v>
      </c>
      <c r="P203" t="n">
        <v>382.11</v>
      </c>
      <c r="Q203" t="n">
        <v>1213.97</v>
      </c>
      <c r="R203" t="n">
        <v>167.95</v>
      </c>
      <c r="S203" t="n">
        <v>90.51000000000001</v>
      </c>
      <c r="T203" t="n">
        <v>27502.25</v>
      </c>
      <c r="U203" t="n">
        <v>0.54</v>
      </c>
      <c r="V203" t="n">
        <v>0.76</v>
      </c>
      <c r="W203" t="n">
        <v>4.11</v>
      </c>
      <c r="X203" t="n">
        <v>1.66</v>
      </c>
      <c r="Y203" t="n">
        <v>0.5</v>
      </c>
      <c r="Z203" t="n">
        <v>10</v>
      </c>
    </row>
    <row r="204">
      <c r="A204" t="n">
        <v>0</v>
      </c>
      <c r="B204" t="n">
        <v>50</v>
      </c>
      <c r="C204" t="inlineStr">
        <is>
          <t xml:space="preserve">CONCLUIDO	</t>
        </is>
      </c>
      <c r="D204" t="n">
        <v>0.9938</v>
      </c>
      <c r="E204" t="n">
        <v>100.62</v>
      </c>
      <c r="F204" t="n">
        <v>85.5</v>
      </c>
      <c r="G204" t="n">
        <v>8.710000000000001</v>
      </c>
      <c r="H204" t="n">
        <v>0.16</v>
      </c>
      <c r="I204" t="n">
        <v>589</v>
      </c>
      <c r="J204" t="n">
        <v>107.41</v>
      </c>
      <c r="K204" t="n">
        <v>41.65</v>
      </c>
      <c r="L204" t="n">
        <v>1</v>
      </c>
      <c r="M204" t="n">
        <v>587</v>
      </c>
      <c r="N204" t="n">
        <v>14.77</v>
      </c>
      <c r="O204" t="n">
        <v>13481.73</v>
      </c>
      <c r="P204" t="n">
        <v>806.49</v>
      </c>
      <c r="Q204" t="n">
        <v>1214.04</v>
      </c>
      <c r="R204" t="n">
        <v>1074.06</v>
      </c>
      <c r="S204" t="n">
        <v>90.52</v>
      </c>
      <c r="T204" t="n">
        <v>477792.07</v>
      </c>
      <c r="U204" t="n">
        <v>0.08</v>
      </c>
      <c r="V204" t="n">
        <v>0.52</v>
      </c>
      <c r="W204" t="n">
        <v>4.97</v>
      </c>
      <c r="X204" t="n">
        <v>28.3</v>
      </c>
      <c r="Y204" t="n">
        <v>0.5</v>
      </c>
      <c r="Z204" t="n">
        <v>10</v>
      </c>
    </row>
    <row r="205">
      <c r="A205" t="n">
        <v>1</v>
      </c>
      <c r="B205" t="n">
        <v>50</v>
      </c>
      <c r="C205" t="inlineStr">
        <is>
          <t xml:space="preserve">CONCLUIDO	</t>
        </is>
      </c>
      <c r="D205" t="n">
        <v>1.3351</v>
      </c>
      <c r="E205" t="n">
        <v>74.90000000000001</v>
      </c>
      <c r="F205" t="n">
        <v>67.78</v>
      </c>
      <c r="G205" t="n">
        <v>17.76</v>
      </c>
      <c r="H205" t="n">
        <v>0.32</v>
      </c>
      <c r="I205" t="n">
        <v>229</v>
      </c>
      <c r="J205" t="n">
        <v>108.68</v>
      </c>
      <c r="K205" t="n">
        <v>41.65</v>
      </c>
      <c r="L205" t="n">
        <v>2</v>
      </c>
      <c r="M205" t="n">
        <v>227</v>
      </c>
      <c r="N205" t="n">
        <v>15.03</v>
      </c>
      <c r="O205" t="n">
        <v>13638.32</v>
      </c>
      <c r="P205" t="n">
        <v>630.59</v>
      </c>
      <c r="Q205" t="n">
        <v>1214.01</v>
      </c>
      <c r="R205" t="n">
        <v>471.39</v>
      </c>
      <c r="S205" t="n">
        <v>90.51000000000001</v>
      </c>
      <c r="T205" t="n">
        <v>178255.68</v>
      </c>
      <c r="U205" t="n">
        <v>0.19</v>
      </c>
      <c r="V205" t="n">
        <v>0.66</v>
      </c>
      <c r="W205" t="n">
        <v>4.39</v>
      </c>
      <c r="X205" t="n">
        <v>10.58</v>
      </c>
      <c r="Y205" t="n">
        <v>0.5</v>
      </c>
      <c r="Z205" t="n">
        <v>10</v>
      </c>
    </row>
    <row r="206">
      <c r="A206" t="n">
        <v>2</v>
      </c>
      <c r="B206" t="n">
        <v>50</v>
      </c>
      <c r="C206" t="inlineStr">
        <is>
          <t xml:space="preserve">CONCLUIDO	</t>
        </is>
      </c>
      <c r="D206" t="n">
        <v>1.4535</v>
      </c>
      <c r="E206" t="n">
        <v>68.8</v>
      </c>
      <c r="F206" t="n">
        <v>63.63</v>
      </c>
      <c r="G206" t="n">
        <v>27.08</v>
      </c>
      <c r="H206" t="n">
        <v>0.48</v>
      </c>
      <c r="I206" t="n">
        <v>141</v>
      </c>
      <c r="J206" t="n">
        <v>109.96</v>
      </c>
      <c r="K206" t="n">
        <v>41.65</v>
      </c>
      <c r="L206" t="n">
        <v>3</v>
      </c>
      <c r="M206" t="n">
        <v>139</v>
      </c>
      <c r="N206" t="n">
        <v>15.31</v>
      </c>
      <c r="O206" t="n">
        <v>13795.21</v>
      </c>
      <c r="P206" t="n">
        <v>583.17</v>
      </c>
      <c r="Q206" t="n">
        <v>1213.95</v>
      </c>
      <c r="R206" t="n">
        <v>331.23</v>
      </c>
      <c r="S206" t="n">
        <v>90.51000000000001</v>
      </c>
      <c r="T206" t="n">
        <v>108615.12</v>
      </c>
      <c r="U206" t="n">
        <v>0.27</v>
      </c>
      <c r="V206" t="n">
        <v>0.71</v>
      </c>
      <c r="W206" t="n">
        <v>4.24</v>
      </c>
      <c r="X206" t="n">
        <v>6.43</v>
      </c>
      <c r="Y206" t="n">
        <v>0.5</v>
      </c>
      <c r="Z206" t="n">
        <v>10</v>
      </c>
    </row>
    <row r="207">
      <c r="A207" t="n">
        <v>3</v>
      </c>
      <c r="B207" t="n">
        <v>50</v>
      </c>
      <c r="C207" t="inlineStr">
        <is>
          <t xml:space="preserve">CONCLUIDO	</t>
        </is>
      </c>
      <c r="D207" t="n">
        <v>1.5113</v>
      </c>
      <c r="E207" t="n">
        <v>66.17</v>
      </c>
      <c r="F207" t="n">
        <v>61.87</v>
      </c>
      <c r="G207" t="n">
        <v>36.39</v>
      </c>
      <c r="H207" t="n">
        <v>0.63</v>
      </c>
      <c r="I207" t="n">
        <v>102</v>
      </c>
      <c r="J207" t="n">
        <v>111.23</v>
      </c>
      <c r="K207" t="n">
        <v>41.65</v>
      </c>
      <c r="L207" t="n">
        <v>4</v>
      </c>
      <c r="M207" t="n">
        <v>100</v>
      </c>
      <c r="N207" t="n">
        <v>15.58</v>
      </c>
      <c r="O207" t="n">
        <v>13952.52</v>
      </c>
      <c r="P207" t="n">
        <v>558.91</v>
      </c>
      <c r="Q207" t="n">
        <v>1213.96</v>
      </c>
      <c r="R207" t="n">
        <v>271.67</v>
      </c>
      <c r="S207" t="n">
        <v>90.51000000000001</v>
      </c>
      <c r="T207" t="n">
        <v>79032.5</v>
      </c>
      <c r="U207" t="n">
        <v>0.33</v>
      </c>
      <c r="V207" t="n">
        <v>0.73</v>
      </c>
      <c r="W207" t="n">
        <v>4.17</v>
      </c>
      <c r="X207" t="n">
        <v>4.67</v>
      </c>
      <c r="Y207" t="n">
        <v>0.5</v>
      </c>
      <c r="Z207" t="n">
        <v>10</v>
      </c>
    </row>
    <row r="208">
      <c r="A208" t="n">
        <v>4</v>
      </c>
      <c r="B208" t="n">
        <v>50</v>
      </c>
      <c r="C208" t="inlineStr">
        <is>
          <t xml:space="preserve">CONCLUIDO	</t>
        </is>
      </c>
      <c r="D208" t="n">
        <v>1.5488</v>
      </c>
      <c r="E208" t="n">
        <v>64.56</v>
      </c>
      <c r="F208" t="n">
        <v>60.77</v>
      </c>
      <c r="G208" t="n">
        <v>46.16</v>
      </c>
      <c r="H208" t="n">
        <v>0.78</v>
      </c>
      <c r="I208" t="n">
        <v>79</v>
      </c>
      <c r="J208" t="n">
        <v>112.51</v>
      </c>
      <c r="K208" t="n">
        <v>41.65</v>
      </c>
      <c r="L208" t="n">
        <v>5</v>
      </c>
      <c r="M208" t="n">
        <v>77</v>
      </c>
      <c r="N208" t="n">
        <v>15.86</v>
      </c>
      <c r="O208" t="n">
        <v>14110.24</v>
      </c>
      <c r="P208" t="n">
        <v>541.0599999999999</v>
      </c>
      <c r="Q208" t="n">
        <v>1213.97</v>
      </c>
      <c r="R208" t="n">
        <v>234.52</v>
      </c>
      <c r="S208" t="n">
        <v>90.51000000000001</v>
      </c>
      <c r="T208" t="n">
        <v>60573.45</v>
      </c>
      <c r="U208" t="n">
        <v>0.39</v>
      </c>
      <c r="V208" t="n">
        <v>0.74</v>
      </c>
      <c r="W208" t="n">
        <v>4.14</v>
      </c>
      <c r="X208" t="n">
        <v>3.58</v>
      </c>
      <c r="Y208" t="n">
        <v>0.5</v>
      </c>
      <c r="Z208" t="n">
        <v>10</v>
      </c>
    </row>
    <row r="209">
      <c r="A209" t="n">
        <v>5</v>
      </c>
      <c r="B209" t="n">
        <v>50</v>
      </c>
      <c r="C209" t="inlineStr">
        <is>
          <t xml:space="preserve">CONCLUIDO	</t>
        </is>
      </c>
      <c r="D209" t="n">
        <v>1.5747</v>
      </c>
      <c r="E209" t="n">
        <v>63.51</v>
      </c>
      <c r="F209" t="n">
        <v>60.05</v>
      </c>
      <c r="G209" t="n">
        <v>56.29</v>
      </c>
      <c r="H209" t="n">
        <v>0.93</v>
      </c>
      <c r="I209" t="n">
        <v>64</v>
      </c>
      <c r="J209" t="n">
        <v>113.79</v>
      </c>
      <c r="K209" t="n">
        <v>41.65</v>
      </c>
      <c r="L209" t="n">
        <v>6</v>
      </c>
      <c r="M209" t="n">
        <v>62</v>
      </c>
      <c r="N209" t="n">
        <v>16.14</v>
      </c>
      <c r="O209" t="n">
        <v>14268.39</v>
      </c>
      <c r="P209" t="n">
        <v>526.37</v>
      </c>
      <c r="Q209" t="n">
        <v>1213.92</v>
      </c>
      <c r="R209" t="n">
        <v>209.89</v>
      </c>
      <c r="S209" t="n">
        <v>90.51000000000001</v>
      </c>
      <c r="T209" t="n">
        <v>48331.41</v>
      </c>
      <c r="U209" t="n">
        <v>0.43</v>
      </c>
      <c r="V209" t="n">
        <v>0.75</v>
      </c>
      <c r="W209" t="n">
        <v>4.11</v>
      </c>
      <c r="X209" t="n">
        <v>2.85</v>
      </c>
      <c r="Y209" t="n">
        <v>0.5</v>
      </c>
      <c r="Z209" t="n">
        <v>10</v>
      </c>
    </row>
    <row r="210">
      <c r="A210" t="n">
        <v>6</v>
      </c>
      <c r="B210" t="n">
        <v>50</v>
      </c>
      <c r="C210" t="inlineStr">
        <is>
          <t xml:space="preserve">CONCLUIDO	</t>
        </is>
      </c>
      <c r="D210" t="n">
        <v>1.5905</v>
      </c>
      <c r="E210" t="n">
        <v>62.87</v>
      </c>
      <c r="F210" t="n">
        <v>59.64</v>
      </c>
      <c r="G210" t="n">
        <v>66.26000000000001</v>
      </c>
      <c r="H210" t="n">
        <v>1.07</v>
      </c>
      <c r="I210" t="n">
        <v>54</v>
      </c>
      <c r="J210" t="n">
        <v>115.08</v>
      </c>
      <c r="K210" t="n">
        <v>41.65</v>
      </c>
      <c r="L210" t="n">
        <v>7</v>
      </c>
      <c r="M210" t="n">
        <v>52</v>
      </c>
      <c r="N210" t="n">
        <v>16.43</v>
      </c>
      <c r="O210" t="n">
        <v>14426.96</v>
      </c>
      <c r="P210" t="n">
        <v>512.8</v>
      </c>
      <c r="Q210" t="n">
        <v>1213.92</v>
      </c>
      <c r="R210" t="n">
        <v>195.95</v>
      </c>
      <c r="S210" t="n">
        <v>90.51000000000001</v>
      </c>
      <c r="T210" t="n">
        <v>41411.02</v>
      </c>
      <c r="U210" t="n">
        <v>0.46</v>
      </c>
      <c r="V210" t="n">
        <v>0.75</v>
      </c>
      <c r="W210" t="n">
        <v>4.1</v>
      </c>
      <c r="X210" t="n">
        <v>2.44</v>
      </c>
      <c r="Y210" t="n">
        <v>0.5</v>
      </c>
      <c r="Z210" t="n">
        <v>10</v>
      </c>
    </row>
    <row r="211">
      <c r="A211" t="n">
        <v>7</v>
      </c>
      <c r="B211" t="n">
        <v>50</v>
      </c>
      <c r="C211" t="inlineStr">
        <is>
          <t xml:space="preserve">CONCLUIDO	</t>
        </is>
      </c>
      <c r="D211" t="n">
        <v>1.6047</v>
      </c>
      <c r="E211" t="n">
        <v>62.32</v>
      </c>
      <c r="F211" t="n">
        <v>59.26</v>
      </c>
      <c r="G211" t="n">
        <v>77.29000000000001</v>
      </c>
      <c r="H211" t="n">
        <v>1.21</v>
      </c>
      <c r="I211" t="n">
        <v>46</v>
      </c>
      <c r="J211" t="n">
        <v>116.37</v>
      </c>
      <c r="K211" t="n">
        <v>41.65</v>
      </c>
      <c r="L211" t="n">
        <v>8</v>
      </c>
      <c r="M211" t="n">
        <v>44</v>
      </c>
      <c r="N211" t="n">
        <v>16.72</v>
      </c>
      <c r="O211" t="n">
        <v>14585.96</v>
      </c>
      <c r="P211" t="n">
        <v>501.71</v>
      </c>
      <c r="Q211" t="n">
        <v>1213.92</v>
      </c>
      <c r="R211" t="n">
        <v>183.59</v>
      </c>
      <c r="S211" t="n">
        <v>90.51000000000001</v>
      </c>
      <c r="T211" t="n">
        <v>35273.18</v>
      </c>
      <c r="U211" t="n">
        <v>0.49</v>
      </c>
      <c r="V211" t="n">
        <v>0.76</v>
      </c>
      <c r="W211" t="n">
        <v>4.08</v>
      </c>
      <c r="X211" t="n">
        <v>2.07</v>
      </c>
      <c r="Y211" t="n">
        <v>0.5</v>
      </c>
      <c r="Z211" t="n">
        <v>10</v>
      </c>
    </row>
    <row r="212">
      <c r="A212" t="n">
        <v>8</v>
      </c>
      <c r="B212" t="n">
        <v>50</v>
      </c>
      <c r="C212" t="inlineStr">
        <is>
          <t xml:space="preserve">CONCLUIDO	</t>
        </is>
      </c>
      <c r="D212" t="n">
        <v>1.6156</v>
      </c>
      <c r="E212" t="n">
        <v>61.9</v>
      </c>
      <c r="F212" t="n">
        <v>58.97</v>
      </c>
      <c r="G212" t="n">
        <v>88.45999999999999</v>
      </c>
      <c r="H212" t="n">
        <v>1.35</v>
      </c>
      <c r="I212" t="n">
        <v>40</v>
      </c>
      <c r="J212" t="n">
        <v>117.66</v>
      </c>
      <c r="K212" t="n">
        <v>41.65</v>
      </c>
      <c r="L212" t="n">
        <v>9</v>
      </c>
      <c r="M212" t="n">
        <v>38</v>
      </c>
      <c r="N212" t="n">
        <v>17.01</v>
      </c>
      <c r="O212" t="n">
        <v>14745.39</v>
      </c>
      <c r="P212" t="n">
        <v>489.03</v>
      </c>
      <c r="Q212" t="n">
        <v>1213.93</v>
      </c>
      <c r="R212" t="n">
        <v>173.69</v>
      </c>
      <c r="S212" t="n">
        <v>90.51000000000001</v>
      </c>
      <c r="T212" t="n">
        <v>30349.98</v>
      </c>
      <c r="U212" t="n">
        <v>0.52</v>
      </c>
      <c r="V212" t="n">
        <v>0.76</v>
      </c>
      <c r="W212" t="n">
        <v>4.07</v>
      </c>
      <c r="X212" t="n">
        <v>1.78</v>
      </c>
      <c r="Y212" t="n">
        <v>0.5</v>
      </c>
      <c r="Z212" t="n">
        <v>10</v>
      </c>
    </row>
    <row r="213">
      <c r="A213" t="n">
        <v>9</v>
      </c>
      <c r="B213" t="n">
        <v>50</v>
      </c>
      <c r="C213" t="inlineStr">
        <is>
          <t xml:space="preserve">CONCLUIDO	</t>
        </is>
      </c>
      <c r="D213" t="n">
        <v>1.6224</v>
      </c>
      <c r="E213" t="n">
        <v>61.64</v>
      </c>
      <c r="F213" t="n">
        <v>58.8</v>
      </c>
      <c r="G213" t="n">
        <v>98</v>
      </c>
      <c r="H213" t="n">
        <v>1.48</v>
      </c>
      <c r="I213" t="n">
        <v>36</v>
      </c>
      <c r="J213" t="n">
        <v>118.96</v>
      </c>
      <c r="K213" t="n">
        <v>41.65</v>
      </c>
      <c r="L213" t="n">
        <v>10</v>
      </c>
      <c r="M213" t="n">
        <v>34</v>
      </c>
      <c r="N213" t="n">
        <v>17.31</v>
      </c>
      <c r="O213" t="n">
        <v>14905.25</v>
      </c>
      <c r="P213" t="n">
        <v>480.74</v>
      </c>
      <c r="Q213" t="n">
        <v>1213.92</v>
      </c>
      <c r="R213" t="n">
        <v>167.87</v>
      </c>
      <c r="S213" t="n">
        <v>90.51000000000001</v>
      </c>
      <c r="T213" t="n">
        <v>27463.26</v>
      </c>
      <c r="U213" t="n">
        <v>0.54</v>
      </c>
      <c r="V213" t="n">
        <v>0.76</v>
      </c>
      <c r="W213" t="n">
        <v>4.07</v>
      </c>
      <c r="X213" t="n">
        <v>1.61</v>
      </c>
      <c r="Y213" t="n">
        <v>0.5</v>
      </c>
      <c r="Z213" t="n">
        <v>10</v>
      </c>
    </row>
    <row r="214">
      <c r="A214" t="n">
        <v>10</v>
      </c>
      <c r="B214" t="n">
        <v>50</v>
      </c>
      <c r="C214" t="inlineStr">
        <is>
          <t xml:space="preserve">CONCLUIDO	</t>
        </is>
      </c>
      <c r="D214" t="n">
        <v>1.6302</v>
      </c>
      <c r="E214" t="n">
        <v>61.34</v>
      </c>
      <c r="F214" t="n">
        <v>58.6</v>
      </c>
      <c r="G214" t="n">
        <v>109.87</v>
      </c>
      <c r="H214" t="n">
        <v>1.61</v>
      </c>
      <c r="I214" t="n">
        <v>32</v>
      </c>
      <c r="J214" t="n">
        <v>120.26</v>
      </c>
      <c r="K214" t="n">
        <v>41.65</v>
      </c>
      <c r="L214" t="n">
        <v>11</v>
      </c>
      <c r="M214" t="n">
        <v>30</v>
      </c>
      <c r="N214" t="n">
        <v>17.61</v>
      </c>
      <c r="O214" t="n">
        <v>15065.56</v>
      </c>
      <c r="P214" t="n">
        <v>467.68</v>
      </c>
      <c r="Q214" t="n">
        <v>1213.91</v>
      </c>
      <c r="R214" t="n">
        <v>161.25</v>
      </c>
      <c r="S214" t="n">
        <v>90.51000000000001</v>
      </c>
      <c r="T214" t="n">
        <v>24172.78</v>
      </c>
      <c r="U214" t="n">
        <v>0.5600000000000001</v>
      </c>
      <c r="V214" t="n">
        <v>0.77</v>
      </c>
      <c r="W214" t="n">
        <v>4.05</v>
      </c>
      <c r="X214" t="n">
        <v>1.4</v>
      </c>
      <c r="Y214" t="n">
        <v>0.5</v>
      </c>
      <c r="Z214" t="n">
        <v>10</v>
      </c>
    </row>
    <row r="215">
      <c r="A215" t="n">
        <v>11</v>
      </c>
      <c r="B215" t="n">
        <v>50</v>
      </c>
      <c r="C215" t="inlineStr">
        <is>
          <t xml:space="preserve">CONCLUIDO	</t>
        </is>
      </c>
      <c r="D215" t="n">
        <v>1.6346</v>
      </c>
      <c r="E215" t="n">
        <v>61.18</v>
      </c>
      <c r="F215" t="n">
        <v>58.5</v>
      </c>
      <c r="G215" t="n">
        <v>121.03</v>
      </c>
      <c r="H215" t="n">
        <v>1.74</v>
      </c>
      <c r="I215" t="n">
        <v>29</v>
      </c>
      <c r="J215" t="n">
        <v>121.56</v>
      </c>
      <c r="K215" t="n">
        <v>41.65</v>
      </c>
      <c r="L215" t="n">
        <v>12</v>
      </c>
      <c r="M215" t="n">
        <v>23</v>
      </c>
      <c r="N215" t="n">
        <v>17.91</v>
      </c>
      <c r="O215" t="n">
        <v>15226.31</v>
      </c>
      <c r="P215" t="n">
        <v>459.33</v>
      </c>
      <c r="Q215" t="n">
        <v>1213.92</v>
      </c>
      <c r="R215" t="n">
        <v>157.4</v>
      </c>
      <c r="S215" t="n">
        <v>90.51000000000001</v>
      </c>
      <c r="T215" t="n">
        <v>22263.88</v>
      </c>
      <c r="U215" t="n">
        <v>0.58</v>
      </c>
      <c r="V215" t="n">
        <v>0.77</v>
      </c>
      <c r="W215" t="n">
        <v>4.06</v>
      </c>
      <c r="X215" t="n">
        <v>1.3</v>
      </c>
      <c r="Y215" t="n">
        <v>0.5</v>
      </c>
      <c r="Z215" t="n">
        <v>10</v>
      </c>
    </row>
    <row r="216">
      <c r="A216" t="n">
        <v>12</v>
      </c>
      <c r="B216" t="n">
        <v>50</v>
      </c>
      <c r="C216" t="inlineStr">
        <is>
          <t xml:space="preserve">CONCLUIDO	</t>
        </is>
      </c>
      <c r="D216" t="n">
        <v>1.6389</v>
      </c>
      <c r="E216" t="n">
        <v>61.02</v>
      </c>
      <c r="F216" t="n">
        <v>58.38</v>
      </c>
      <c r="G216" t="n">
        <v>129.74</v>
      </c>
      <c r="H216" t="n">
        <v>1.87</v>
      </c>
      <c r="I216" t="n">
        <v>27</v>
      </c>
      <c r="J216" t="n">
        <v>122.87</v>
      </c>
      <c r="K216" t="n">
        <v>41.65</v>
      </c>
      <c r="L216" t="n">
        <v>13</v>
      </c>
      <c r="M216" t="n">
        <v>12</v>
      </c>
      <c r="N216" t="n">
        <v>18.22</v>
      </c>
      <c r="O216" t="n">
        <v>15387.5</v>
      </c>
      <c r="P216" t="n">
        <v>451.68</v>
      </c>
      <c r="Q216" t="n">
        <v>1213.92</v>
      </c>
      <c r="R216" t="n">
        <v>153.12</v>
      </c>
      <c r="S216" t="n">
        <v>90.51000000000001</v>
      </c>
      <c r="T216" t="n">
        <v>20133.97</v>
      </c>
      <c r="U216" t="n">
        <v>0.59</v>
      </c>
      <c r="V216" t="n">
        <v>0.77</v>
      </c>
      <c r="W216" t="n">
        <v>4.07</v>
      </c>
      <c r="X216" t="n">
        <v>1.19</v>
      </c>
      <c r="Y216" t="n">
        <v>0.5</v>
      </c>
      <c r="Z216" t="n">
        <v>10</v>
      </c>
    </row>
    <row r="217">
      <c r="A217" t="n">
        <v>13</v>
      </c>
      <c r="B217" t="n">
        <v>50</v>
      </c>
      <c r="C217" t="inlineStr">
        <is>
          <t xml:space="preserve">CONCLUIDO	</t>
        </is>
      </c>
      <c r="D217" t="n">
        <v>1.6397</v>
      </c>
      <c r="E217" t="n">
        <v>60.99</v>
      </c>
      <c r="F217" t="n">
        <v>58.37</v>
      </c>
      <c r="G217" t="n">
        <v>134.7</v>
      </c>
      <c r="H217" t="n">
        <v>1.99</v>
      </c>
      <c r="I217" t="n">
        <v>26</v>
      </c>
      <c r="J217" t="n">
        <v>124.18</v>
      </c>
      <c r="K217" t="n">
        <v>41.65</v>
      </c>
      <c r="L217" t="n">
        <v>14</v>
      </c>
      <c r="M217" t="n">
        <v>4</v>
      </c>
      <c r="N217" t="n">
        <v>18.53</v>
      </c>
      <c r="O217" t="n">
        <v>15549.15</v>
      </c>
      <c r="P217" t="n">
        <v>448.57</v>
      </c>
      <c r="Q217" t="n">
        <v>1213.91</v>
      </c>
      <c r="R217" t="n">
        <v>152.44</v>
      </c>
      <c r="S217" t="n">
        <v>90.51000000000001</v>
      </c>
      <c r="T217" t="n">
        <v>19794.32</v>
      </c>
      <c r="U217" t="n">
        <v>0.59</v>
      </c>
      <c r="V217" t="n">
        <v>0.77</v>
      </c>
      <c r="W217" t="n">
        <v>4.08</v>
      </c>
      <c r="X217" t="n">
        <v>1.18</v>
      </c>
      <c r="Y217" t="n">
        <v>0.5</v>
      </c>
      <c r="Z217" t="n">
        <v>10</v>
      </c>
    </row>
    <row r="218">
      <c r="A218" t="n">
        <v>14</v>
      </c>
      <c r="B218" t="n">
        <v>50</v>
      </c>
      <c r="C218" t="inlineStr">
        <is>
          <t xml:space="preserve">CONCLUIDO	</t>
        </is>
      </c>
      <c r="D218" t="n">
        <v>1.6395</v>
      </c>
      <c r="E218" t="n">
        <v>60.99</v>
      </c>
      <c r="F218" t="n">
        <v>58.38</v>
      </c>
      <c r="G218" t="n">
        <v>134.72</v>
      </c>
      <c r="H218" t="n">
        <v>2.11</v>
      </c>
      <c r="I218" t="n">
        <v>26</v>
      </c>
      <c r="J218" t="n">
        <v>125.49</v>
      </c>
      <c r="K218" t="n">
        <v>41.65</v>
      </c>
      <c r="L218" t="n">
        <v>15</v>
      </c>
      <c r="M218" t="n">
        <v>0</v>
      </c>
      <c r="N218" t="n">
        <v>18.84</v>
      </c>
      <c r="O218" t="n">
        <v>15711.24</v>
      </c>
      <c r="P218" t="n">
        <v>452.99</v>
      </c>
      <c r="Q218" t="n">
        <v>1213.91</v>
      </c>
      <c r="R218" t="n">
        <v>152.48</v>
      </c>
      <c r="S218" t="n">
        <v>90.51000000000001</v>
      </c>
      <c r="T218" t="n">
        <v>19816.29</v>
      </c>
      <c r="U218" t="n">
        <v>0.59</v>
      </c>
      <c r="V218" t="n">
        <v>0.77</v>
      </c>
      <c r="W218" t="n">
        <v>4.09</v>
      </c>
      <c r="X218" t="n">
        <v>1.19</v>
      </c>
      <c r="Y218" t="n">
        <v>0.5</v>
      </c>
      <c r="Z218" t="n">
        <v>10</v>
      </c>
    </row>
    <row r="219">
      <c r="A219" t="n">
        <v>0</v>
      </c>
      <c r="B219" t="n">
        <v>25</v>
      </c>
      <c r="C219" t="inlineStr">
        <is>
          <t xml:space="preserve">CONCLUIDO	</t>
        </is>
      </c>
      <c r="D219" t="n">
        <v>1.2582</v>
      </c>
      <c r="E219" t="n">
        <v>79.48</v>
      </c>
      <c r="F219" t="n">
        <v>73</v>
      </c>
      <c r="G219" t="n">
        <v>13</v>
      </c>
      <c r="H219" t="n">
        <v>0.28</v>
      </c>
      <c r="I219" t="n">
        <v>337</v>
      </c>
      <c r="J219" t="n">
        <v>61.76</v>
      </c>
      <c r="K219" t="n">
        <v>28.92</v>
      </c>
      <c r="L219" t="n">
        <v>1</v>
      </c>
      <c r="M219" t="n">
        <v>335</v>
      </c>
      <c r="N219" t="n">
        <v>6.84</v>
      </c>
      <c r="O219" t="n">
        <v>7851.41</v>
      </c>
      <c r="P219" t="n">
        <v>463.63</v>
      </c>
      <c r="Q219" t="n">
        <v>1213.98</v>
      </c>
      <c r="R219" t="n">
        <v>648.91</v>
      </c>
      <c r="S219" t="n">
        <v>90.51000000000001</v>
      </c>
      <c r="T219" t="n">
        <v>266478.49</v>
      </c>
      <c r="U219" t="n">
        <v>0.14</v>
      </c>
      <c r="V219" t="n">
        <v>0.61</v>
      </c>
      <c r="W219" t="n">
        <v>4.57</v>
      </c>
      <c r="X219" t="n">
        <v>15.81</v>
      </c>
      <c r="Y219" t="n">
        <v>0.5</v>
      </c>
      <c r="Z219" t="n">
        <v>10</v>
      </c>
    </row>
    <row r="220">
      <c r="A220" t="n">
        <v>1</v>
      </c>
      <c r="B220" t="n">
        <v>25</v>
      </c>
      <c r="C220" t="inlineStr">
        <is>
          <t xml:space="preserve">CONCLUIDO	</t>
        </is>
      </c>
      <c r="D220" t="n">
        <v>1.483</v>
      </c>
      <c r="E220" t="n">
        <v>67.43000000000001</v>
      </c>
      <c r="F220" t="n">
        <v>63.68</v>
      </c>
      <c r="G220" t="n">
        <v>27.1</v>
      </c>
      <c r="H220" t="n">
        <v>0.55</v>
      </c>
      <c r="I220" t="n">
        <v>141</v>
      </c>
      <c r="J220" t="n">
        <v>62.92</v>
      </c>
      <c r="K220" t="n">
        <v>28.92</v>
      </c>
      <c r="L220" t="n">
        <v>2</v>
      </c>
      <c r="M220" t="n">
        <v>139</v>
      </c>
      <c r="N220" t="n">
        <v>7</v>
      </c>
      <c r="O220" t="n">
        <v>7994.37</v>
      </c>
      <c r="P220" t="n">
        <v>387.98</v>
      </c>
      <c r="Q220" t="n">
        <v>1213.99</v>
      </c>
      <c r="R220" t="n">
        <v>332.76</v>
      </c>
      <c r="S220" t="n">
        <v>90.51000000000001</v>
      </c>
      <c r="T220" t="n">
        <v>109380.08</v>
      </c>
      <c r="U220" t="n">
        <v>0.27</v>
      </c>
      <c r="V220" t="n">
        <v>0.7</v>
      </c>
      <c r="W220" t="n">
        <v>4.25</v>
      </c>
      <c r="X220" t="n">
        <v>6.48</v>
      </c>
      <c r="Y220" t="n">
        <v>0.5</v>
      </c>
      <c r="Z220" t="n">
        <v>10</v>
      </c>
    </row>
    <row r="221">
      <c r="A221" t="n">
        <v>2</v>
      </c>
      <c r="B221" t="n">
        <v>25</v>
      </c>
      <c r="C221" t="inlineStr">
        <is>
          <t xml:space="preserve">CONCLUIDO	</t>
        </is>
      </c>
      <c r="D221" t="n">
        <v>1.5595</v>
      </c>
      <c r="E221" t="n">
        <v>64.12</v>
      </c>
      <c r="F221" t="n">
        <v>61.13</v>
      </c>
      <c r="G221" t="n">
        <v>42.65</v>
      </c>
      <c r="H221" t="n">
        <v>0.8100000000000001</v>
      </c>
      <c r="I221" t="n">
        <v>86</v>
      </c>
      <c r="J221" t="n">
        <v>64.08</v>
      </c>
      <c r="K221" t="n">
        <v>28.92</v>
      </c>
      <c r="L221" t="n">
        <v>3</v>
      </c>
      <c r="M221" t="n">
        <v>84</v>
      </c>
      <c r="N221" t="n">
        <v>7.16</v>
      </c>
      <c r="O221" t="n">
        <v>8137.65</v>
      </c>
      <c r="P221" t="n">
        <v>355.35</v>
      </c>
      <c r="Q221" t="n">
        <v>1213.96</v>
      </c>
      <c r="R221" t="n">
        <v>246.64</v>
      </c>
      <c r="S221" t="n">
        <v>90.51000000000001</v>
      </c>
      <c r="T221" t="n">
        <v>66598.45</v>
      </c>
      <c r="U221" t="n">
        <v>0.37</v>
      </c>
      <c r="V221" t="n">
        <v>0.73</v>
      </c>
      <c r="W221" t="n">
        <v>4.16</v>
      </c>
      <c r="X221" t="n">
        <v>3.94</v>
      </c>
      <c r="Y221" t="n">
        <v>0.5</v>
      </c>
      <c r="Z221" t="n">
        <v>10</v>
      </c>
    </row>
    <row r="222">
      <c r="A222" t="n">
        <v>3</v>
      </c>
      <c r="B222" t="n">
        <v>25</v>
      </c>
      <c r="C222" t="inlineStr">
        <is>
          <t xml:space="preserve">CONCLUIDO	</t>
        </is>
      </c>
      <c r="D222" t="n">
        <v>1.5968</v>
      </c>
      <c r="E222" t="n">
        <v>62.63</v>
      </c>
      <c r="F222" t="n">
        <v>59.98</v>
      </c>
      <c r="G222" t="n">
        <v>59</v>
      </c>
      <c r="H222" t="n">
        <v>1.07</v>
      </c>
      <c r="I222" t="n">
        <v>61</v>
      </c>
      <c r="J222" t="n">
        <v>65.25</v>
      </c>
      <c r="K222" t="n">
        <v>28.92</v>
      </c>
      <c r="L222" t="n">
        <v>4</v>
      </c>
      <c r="M222" t="n">
        <v>52</v>
      </c>
      <c r="N222" t="n">
        <v>7.33</v>
      </c>
      <c r="O222" t="n">
        <v>8281.25</v>
      </c>
      <c r="P222" t="n">
        <v>331</v>
      </c>
      <c r="Q222" t="n">
        <v>1213.96</v>
      </c>
      <c r="R222" t="n">
        <v>207.46</v>
      </c>
      <c r="S222" t="n">
        <v>90.51000000000001</v>
      </c>
      <c r="T222" t="n">
        <v>47132.52</v>
      </c>
      <c r="U222" t="n">
        <v>0.44</v>
      </c>
      <c r="V222" t="n">
        <v>0.75</v>
      </c>
      <c r="W222" t="n">
        <v>4.12</v>
      </c>
      <c r="X222" t="n">
        <v>2.79</v>
      </c>
      <c r="Y222" t="n">
        <v>0.5</v>
      </c>
      <c r="Z222" t="n">
        <v>10</v>
      </c>
    </row>
    <row r="223">
      <c r="A223" t="n">
        <v>4</v>
      </c>
      <c r="B223" t="n">
        <v>25</v>
      </c>
      <c r="C223" t="inlineStr">
        <is>
          <t xml:space="preserve">CONCLUIDO	</t>
        </is>
      </c>
      <c r="D223" t="n">
        <v>1.6123</v>
      </c>
      <c r="E223" t="n">
        <v>62.02</v>
      </c>
      <c r="F223" t="n">
        <v>59.52</v>
      </c>
      <c r="G223" t="n">
        <v>70.02</v>
      </c>
      <c r="H223" t="n">
        <v>1.31</v>
      </c>
      <c r="I223" t="n">
        <v>51</v>
      </c>
      <c r="J223" t="n">
        <v>66.42</v>
      </c>
      <c r="K223" t="n">
        <v>28.92</v>
      </c>
      <c r="L223" t="n">
        <v>5</v>
      </c>
      <c r="M223" t="n">
        <v>11</v>
      </c>
      <c r="N223" t="n">
        <v>7.49</v>
      </c>
      <c r="O223" t="n">
        <v>8425.16</v>
      </c>
      <c r="P223" t="n">
        <v>319.21</v>
      </c>
      <c r="Q223" t="n">
        <v>1213.91</v>
      </c>
      <c r="R223" t="n">
        <v>190.45</v>
      </c>
      <c r="S223" t="n">
        <v>90.51000000000001</v>
      </c>
      <c r="T223" t="n">
        <v>38676.24</v>
      </c>
      <c r="U223" t="n">
        <v>0.48</v>
      </c>
      <c r="V223" t="n">
        <v>0.75</v>
      </c>
      <c r="W223" t="n">
        <v>4.14</v>
      </c>
      <c r="X223" t="n">
        <v>2.32</v>
      </c>
      <c r="Y223" t="n">
        <v>0.5</v>
      </c>
      <c r="Z223" t="n">
        <v>10</v>
      </c>
    </row>
    <row r="224">
      <c r="A224" t="n">
        <v>5</v>
      </c>
      <c r="B224" t="n">
        <v>25</v>
      </c>
      <c r="C224" t="inlineStr">
        <is>
          <t xml:space="preserve">CONCLUIDO	</t>
        </is>
      </c>
      <c r="D224" t="n">
        <v>1.6133</v>
      </c>
      <c r="E224" t="n">
        <v>61.98</v>
      </c>
      <c r="F224" t="n">
        <v>59.49</v>
      </c>
      <c r="G224" t="n">
        <v>71.39</v>
      </c>
      <c r="H224" t="n">
        <v>1.55</v>
      </c>
      <c r="I224" t="n">
        <v>50</v>
      </c>
      <c r="J224" t="n">
        <v>67.59</v>
      </c>
      <c r="K224" t="n">
        <v>28.92</v>
      </c>
      <c r="L224" t="n">
        <v>6</v>
      </c>
      <c r="M224" t="n">
        <v>0</v>
      </c>
      <c r="N224" t="n">
        <v>7.66</v>
      </c>
      <c r="O224" t="n">
        <v>8569.4</v>
      </c>
      <c r="P224" t="n">
        <v>322.66</v>
      </c>
      <c r="Q224" t="n">
        <v>1213.93</v>
      </c>
      <c r="R224" t="n">
        <v>188.93</v>
      </c>
      <c r="S224" t="n">
        <v>90.51000000000001</v>
      </c>
      <c r="T224" t="n">
        <v>37922.65</v>
      </c>
      <c r="U224" t="n">
        <v>0.48</v>
      </c>
      <c r="V224" t="n">
        <v>0.75</v>
      </c>
      <c r="W224" t="n">
        <v>4.16</v>
      </c>
      <c r="X224" t="n">
        <v>2.3</v>
      </c>
      <c r="Y224" t="n">
        <v>0.5</v>
      </c>
      <c r="Z224" t="n">
        <v>10</v>
      </c>
    </row>
    <row r="225">
      <c r="A225" t="n">
        <v>0</v>
      </c>
      <c r="B225" t="n">
        <v>85</v>
      </c>
      <c r="C225" t="inlineStr">
        <is>
          <t xml:space="preserve">CONCLUIDO	</t>
        </is>
      </c>
      <c r="D225" t="n">
        <v>0.6964</v>
      </c>
      <c r="E225" t="n">
        <v>143.6</v>
      </c>
      <c r="F225" t="n">
        <v>107.27</v>
      </c>
      <c r="G225" t="n">
        <v>6.42</v>
      </c>
      <c r="H225" t="n">
        <v>0.11</v>
      </c>
      <c r="I225" t="n">
        <v>1002</v>
      </c>
      <c r="J225" t="n">
        <v>167.88</v>
      </c>
      <c r="K225" t="n">
        <v>51.39</v>
      </c>
      <c r="L225" t="n">
        <v>1</v>
      </c>
      <c r="M225" t="n">
        <v>1000</v>
      </c>
      <c r="N225" t="n">
        <v>30.49</v>
      </c>
      <c r="O225" t="n">
        <v>20939.59</v>
      </c>
      <c r="P225" t="n">
        <v>1361.31</v>
      </c>
      <c r="Q225" t="n">
        <v>1214.15</v>
      </c>
      <c r="R225" t="n">
        <v>1815.32</v>
      </c>
      <c r="S225" t="n">
        <v>90.51000000000001</v>
      </c>
      <c r="T225" t="n">
        <v>846355.27</v>
      </c>
      <c r="U225" t="n">
        <v>0.05</v>
      </c>
      <c r="V225" t="n">
        <v>0.42</v>
      </c>
      <c r="W225" t="n">
        <v>5.69</v>
      </c>
      <c r="X225" t="n">
        <v>50.06</v>
      </c>
      <c r="Y225" t="n">
        <v>0.5</v>
      </c>
      <c r="Z225" t="n">
        <v>10</v>
      </c>
    </row>
    <row r="226">
      <c r="A226" t="n">
        <v>1</v>
      </c>
      <c r="B226" t="n">
        <v>85</v>
      </c>
      <c r="C226" t="inlineStr">
        <is>
          <t xml:space="preserve">CONCLUIDO	</t>
        </is>
      </c>
      <c r="D226" t="n">
        <v>1.1558</v>
      </c>
      <c r="E226" t="n">
        <v>86.52</v>
      </c>
      <c r="F226" t="n">
        <v>72.83</v>
      </c>
      <c r="G226" t="n">
        <v>13.08</v>
      </c>
      <c r="H226" t="n">
        <v>0.21</v>
      </c>
      <c r="I226" t="n">
        <v>334</v>
      </c>
      <c r="J226" t="n">
        <v>169.33</v>
      </c>
      <c r="K226" t="n">
        <v>51.39</v>
      </c>
      <c r="L226" t="n">
        <v>2</v>
      </c>
      <c r="M226" t="n">
        <v>332</v>
      </c>
      <c r="N226" t="n">
        <v>30.94</v>
      </c>
      <c r="O226" t="n">
        <v>21118.46</v>
      </c>
      <c r="P226" t="n">
        <v>918.48</v>
      </c>
      <c r="Q226" t="n">
        <v>1213.99</v>
      </c>
      <c r="R226" t="n">
        <v>643.53</v>
      </c>
      <c r="S226" t="n">
        <v>90.51000000000001</v>
      </c>
      <c r="T226" t="n">
        <v>263801.01</v>
      </c>
      <c r="U226" t="n">
        <v>0.14</v>
      </c>
      <c r="V226" t="n">
        <v>0.62</v>
      </c>
      <c r="W226" t="n">
        <v>4.55</v>
      </c>
      <c r="X226" t="n">
        <v>15.63</v>
      </c>
      <c r="Y226" t="n">
        <v>0.5</v>
      </c>
      <c r="Z226" t="n">
        <v>10</v>
      </c>
    </row>
    <row r="227">
      <c r="A227" t="n">
        <v>2</v>
      </c>
      <c r="B227" t="n">
        <v>85</v>
      </c>
      <c r="C227" t="inlineStr">
        <is>
          <t xml:space="preserve">CONCLUIDO	</t>
        </is>
      </c>
      <c r="D227" t="n">
        <v>1.3208</v>
      </c>
      <c r="E227" t="n">
        <v>75.70999999999999</v>
      </c>
      <c r="F227" t="n">
        <v>66.48999999999999</v>
      </c>
      <c r="G227" t="n">
        <v>19.75</v>
      </c>
      <c r="H227" t="n">
        <v>0.31</v>
      </c>
      <c r="I227" t="n">
        <v>202</v>
      </c>
      <c r="J227" t="n">
        <v>170.79</v>
      </c>
      <c r="K227" t="n">
        <v>51.39</v>
      </c>
      <c r="L227" t="n">
        <v>3</v>
      </c>
      <c r="M227" t="n">
        <v>200</v>
      </c>
      <c r="N227" t="n">
        <v>31.4</v>
      </c>
      <c r="O227" t="n">
        <v>21297.94</v>
      </c>
      <c r="P227" t="n">
        <v>833.63</v>
      </c>
      <c r="Q227" t="n">
        <v>1213.98</v>
      </c>
      <c r="R227" t="n">
        <v>428.44</v>
      </c>
      <c r="S227" t="n">
        <v>90.51000000000001</v>
      </c>
      <c r="T227" t="n">
        <v>156914.88</v>
      </c>
      <c r="U227" t="n">
        <v>0.21</v>
      </c>
      <c r="V227" t="n">
        <v>0.67</v>
      </c>
      <c r="W227" t="n">
        <v>4.33</v>
      </c>
      <c r="X227" t="n">
        <v>9.289999999999999</v>
      </c>
      <c r="Y227" t="n">
        <v>0.5</v>
      </c>
      <c r="Z227" t="n">
        <v>10</v>
      </c>
    </row>
    <row r="228">
      <c r="A228" t="n">
        <v>3</v>
      </c>
      <c r="B228" t="n">
        <v>85</v>
      </c>
      <c r="C228" t="inlineStr">
        <is>
          <t xml:space="preserve">CONCLUIDO	</t>
        </is>
      </c>
      <c r="D228" t="n">
        <v>1.4077</v>
      </c>
      <c r="E228" t="n">
        <v>71.04000000000001</v>
      </c>
      <c r="F228" t="n">
        <v>63.79</v>
      </c>
      <c r="G228" t="n">
        <v>26.58</v>
      </c>
      <c r="H228" t="n">
        <v>0.41</v>
      </c>
      <c r="I228" t="n">
        <v>144</v>
      </c>
      <c r="J228" t="n">
        <v>172.25</v>
      </c>
      <c r="K228" t="n">
        <v>51.39</v>
      </c>
      <c r="L228" t="n">
        <v>4</v>
      </c>
      <c r="M228" t="n">
        <v>142</v>
      </c>
      <c r="N228" t="n">
        <v>31.86</v>
      </c>
      <c r="O228" t="n">
        <v>21478.05</v>
      </c>
      <c r="P228" t="n">
        <v>795.21</v>
      </c>
      <c r="Q228" t="n">
        <v>1213.94</v>
      </c>
      <c r="R228" t="n">
        <v>336.66</v>
      </c>
      <c r="S228" t="n">
        <v>90.51000000000001</v>
      </c>
      <c r="T228" t="n">
        <v>111315.66</v>
      </c>
      <c r="U228" t="n">
        <v>0.27</v>
      </c>
      <c r="V228" t="n">
        <v>0.7</v>
      </c>
      <c r="W228" t="n">
        <v>4.24</v>
      </c>
      <c r="X228" t="n">
        <v>6.59</v>
      </c>
      <c r="Y228" t="n">
        <v>0.5</v>
      </c>
      <c r="Z228" t="n">
        <v>10</v>
      </c>
    </row>
    <row r="229">
      <c r="A229" t="n">
        <v>4</v>
      </c>
      <c r="B229" t="n">
        <v>85</v>
      </c>
      <c r="C229" t="inlineStr">
        <is>
          <t xml:space="preserve">CONCLUIDO	</t>
        </is>
      </c>
      <c r="D229" t="n">
        <v>1.4611</v>
      </c>
      <c r="E229" t="n">
        <v>68.44</v>
      </c>
      <c r="F229" t="n">
        <v>62.27</v>
      </c>
      <c r="G229" t="n">
        <v>33.36</v>
      </c>
      <c r="H229" t="n">
        <v>0.51</v>
      </c>
      <c r="I229" t="n">
        <v>112</v>
      </c>
      <c r="J229" t="n">
        <v>173.71</v>
      </c>
      <c r="K229" t="n">
        <v>51.39</v>
      </c>
      <c r="L229" t="n">
        <v>5</v>
      </c>
      <c r="M229" t="n">
        <v>110</v>
      </c>
      <c r="N229" t="n">
        <v>32.32</v>
      </c>
      <c r="O229" t="n">
        <v>21658.78</v>
      </c>
      <c r="P229" t="n">
        <v>772.52</v>
      </c>
      <c r="Q229" t="n">
        <v>1213.93</v>
      </c>
      <c r="R229" t="n">
        <v>286.01</v>
      </c>
      <c r="S229" t="n">
        <v>90.51000000000001</v>
      </c>
      <c r="T229" t="n">
        <v>86152.12</v>
      </c>
      <c r="U229" t="n">
        <v>0.32</v>
      </c>
      <c r="V229" t="n">
        <v>0.72</v>
      </c>
      <c r="W229" t="n">
        <v>4.18</v>
      </c>
      <c r="X229" t="n">
        <v>5.08</v>
      </c>
      <c r="Y229" t="n">
        <v>0.5</v>
      </c>
      <c r="Z229" t="n">
        <v>10</v>
      </c>
    </row>
    <row r="230">
      <c r="A230" t="n">
        <v>5</v>
      </c>
      <c r="B230" t="n">
        <v>85</v>
      </c>
      <c r="C230" t="inlineStr">
        <is>
          <t xml:space="preserve">CONCLUIDO	</t>
        </is>
      </c>
      <c r="D230" t="n">
        <v>1.4952</v>
      </c>
      <c r="E230" t="n">
        <v>66.88</v>
      </c>
      <c r="F230" t="n">
        <v>61.39</v>
      </c>
      <c r="G230" t="n">
        <v>40.04</v>
      </c>
      <c r="H230" t="n">
        <v>0.61</v>
      </c>
      <c r="I230" t="n">
        <v>92</v>
      </c>
      <c r="J230" t="n">
        <v>175.18</v>
      </c>
      <c r="K230" t="n">
        <v>51.39</v>
      </c>
      <c r="L230" t="n">
        <v>6</v>
      </c>
      <c r="M230" t="n">
        <v>90</v>
      </c>
      <c r="N230" t="n">
        <v>32.79</v>
      </c>
      <c r="O230" t="n">
        <v>21840.16</v>
      </c>
      <c r="P230" t="n">
        <v>757.34</v>
      </c>
      <c r="Q230" t="n">
        <v>1213.95</v>
      </c>
      <c r="R230" t="n">
        <v>255.54</v>
      </c>
      <c r="S230" t="n">
        <v>90.51000000000001</v>
      </c>
      <c r="T230" t="n">
        <v>71017.91</v>
      </c>
      <c r="U230" t="n">
        <v>0.35</v>
      </c>
      <c r="V230" t="n">
        <v>0.73</v>
      </c>
      <c r="W230" t="n">
        <v>4.16</v>
      </c>
      <c r="X230" t="n">
        <v>4.2</v>
      </c>
      <c r="Y230" t="n">
        <v>0.5</v>
      </c>
      <c r="Z230" t="n">
        <v>10</v>
      </c>
    </row>
    <row r="231">
      <c r="A231" t="n">
        <v>6</v>
      </c>
      <c r="B231" t="n">
        <v>85</v>
      </c>
      <c r="C231" t="inlineStr">
        <is>
          <t xml:space="preserve">CONCLUIDO	</t>
        </is>
      </c>
      <c r="D231" t="n">
        <v>1.5209</v>
      </c>
      <c r="E231" t="n">
        <v>65.75</v>
      </c>
      <c r="F231" t="n">
        <v>60.73</v>
      </c>
      <c r="G231" t="n">
        <v>46.72</v>
      </c>
      <c r="H231" t="n">
        <v>0.7</v>
      </c>
      <c r="I231" t="n">
        <v>78</v>
      </c>
      <c r="J231" t="n">
        <v>176.66</v>
      </c>
      <c r="K231" t="n">
        <v>51.39</v>
      </c>
      <c r="L231" t="n">
        <v>7</v>
      </c>
      <c r="M231" t="n">
        <v>76</v>
      </c>
      <c r="N231" t="n">
        <v>33.27</v>
      </c>
      <c r="O231" t="n">
        <v>22022.17</v>
      </c>
      <c r="P231" t="n">
        <v>744.6799999999999</v>
      </c>
      <c r="Q231" t="n">
        <v>1213.93</v>
      </c>
      <c r="R231" t="n">
        <v>233.5</v>
      </c>
      <c r="S231" t="n">
        <v>90.51000000000001</v>
      </c>
      <c r="T231" t="n">
        <v>60064.96</v>
      </c>
      <c r="U231" t="n">
        <v>0.39</v>
      </c>
      <c r="V231" t="n">
        <v>0.74</v>
      </c>
      <c r="W231" t="n">
        <v>4.13</v>
      </c>
      <c r="X231" t="n">
        <v>3.54</v>
      </c>
      <c r="Y231" t="n">
        <v>0.5</v>
      </c>
      <c r="Z231" t="n">
        <v>10</v>
      </c>
    </row>
    <row r="232">
      <c r="A232" t="n">
        <v>7</v>
      </c>
      <c r="B232" t="n">
        <v>85</v>
      </c>
      <c r="C232" t="inlineStr">
        <is>
          <t xml:space="preserve">CONCLUIDO	</t>
        </is>
      </c>
      <c r="D232" t="n">
        <v>1.5414</v>
      </c>
      <c r="E232" t="n">
        <v>64.88</v>
      </c>
      <c r="F232" t="n">
        <v>60.23</v>
      </c>
      <c r="G232" t="n">
        <v>53.94</v>
      </c>
      <c r="H232" t="n">
        <v>0.8</v>
      </c>
      <c r="I232" t="n">
        <v>67</v>
      </c>
      <c r="J232" t="n">
        <v>178.14</v>
      </c>
      <c r="K232" t="n">
        <v>51.39</v>
      </c>
      <c r="L232" t="n">
        <v>8</v>
      </c>
      <c r="M232" t="n">
        <v>65</v>
      </c>
      <c r="N232" t="n">
        <v>33.75</v>
      </c>
      <c r="O232" t="n">
        <v>22204.83</v>
      </c>
      <c r="P232" t="n">
        <v>734.9400000000001</v>
      </c>
      <c r="Q232" t="n">
        <v>1213.93</v>
      </c>
      <c r="R232" t="n">
        <v>216.46</v>
      </c>
      <c r="S232" t="n">
        <v>90.51000000000001</v>
      </c>
      <c r="T232" t="n">
        <v>51599.78</v>
      </c>
      <c r="U232" t="n">
        <v>0.42</v>
      </c>
      <c r="V232" t="n">
        <v>0.74</v>
      </c>
      <c r="W232" t="n">
        <v>4.12</v>
      </c>
      <c r="X232" t="n">
        <v>3.04</v>
      </c>
      <c r="Y232" t="n">
        <v>0.5</v>
      </c>
      <c r="Z232" t="n">
        <v>10</v>
      </c>
    </row>
    <row r="233">
      <c r="A233" t="n">
        <v>8</v>
      </c>
      <c r="B233" t="n">
        <v>85</v>
      </c>
      <c r="C233" t="inlineStr">
        <is>
          <t xml:space="preserve">CONCLUIDO	</t>
        </is>
      </c>
      <c r="D233" t="n">
        <v>1.557</v>
      </c>
      <c r="E233" t="n">
        <v>64.23</v>
      </c>
      <c r="F233" t="n">
        <v>59.85</v>
      </c>
      <c r="G233" t="n">
        <v>60.87</v>
      </c>
      <c r="H233" t="n">
        <v>0.89</v>
      </c>
      <c r="I233" t="n">
        <v>59</v>
      </c>
      <c r="J233" t="n">
        <v>179.63</v>
      </c>
      <c r="K233" t="n">
        <v>51.39</v>
      </c>
      <c r="L233" t="n">
        <v>9</v>
      </c>
      <c r="M233" t="n">
        <v>57</v>
      </c>
      <c r="N233" t="n">
        <v>34.24</v>
      </c>
      <c r="O233" t="n">
        <v>22388.15</v>
      </c>
      <c r="P233" t="n">
        <v>725.48</v>
      </c>
      <c r="Q233" t="n">
        <v>1213.92</v>
      </c>
      <c r="R233" t="n">
        <v>203.52</v>
      </c>
      <c r="S233" t="n">
        <v>90.51000000000001</v>
      </c>
      <c r="T233" t="n">
        <v>45172.51</v>
      </c>
      <c r="U233" t="n">
        <v>0.44</v>
      </c>
      <c r="V233" t="n">
        <v>0.75</v>
      </c>
      <c r="W233" t="n">
        <v>4.11</v>
      </c>
      <c r="X233" t="n">
        <v>2.66</v>
      </c>
      <c r="Y233" t="n">
        <v>0.5</v>
      </c>
      <c r="Z233" t="n">
        <v>10</v>
      </c>
    </row>
    <row r="234">
      <c r="A234" t="n">
        <v>9</v>
      </c>
      <c r="B234" t="n">
        <v>85</v>
      </c>
      <c r="C234" t="inlineStr">
        <is>
          <t xml:space="preserve">CONCLUIDO	</t>
        </is>
      </c>
      <c r="D234" t="n">
        <v>1.5694</v>
      </c>
      <c r="E234" t="n">
        <v>63.72</v>
      </c>
      <c r="F234" t="n">
        <v>59.55</v>
      </c>
      <c r="G234" t="n">
        <v>67.41</v>
      </c>
      <c r="H234" t="n">
        <v>0.98</v>
      </c>
      <c r="I234" t="n">
        <v>53</v>
      </c>
      <c r="J234" t="n">
        <v>181.12</v>
      </c>
      <c r="K234" t="n">
        <v>51.39</v>
      </c>
      <c r="L234" t="n">
        <v>10</v>
      </c>
      <c r="M234" t="n">
        <v>51</v>
      </c>
      <c r="N234" t="n">
        <v>34.73</v>
      </c>
      <c r="O234" t="n">
        <v>22572.13</v>
      </c>
      <c r="P234" t="n">
        <v>717.5599999999999</v>
      </c>
      <c r="Q234" t="n">
        <v>1213.94</v>
      </c>
      <c r="R234" t="n">
        <v>193.29</v>
      </c>
      <c r="S234" t="n">
        <v>90.51000000000001</v>
      </c>
      <c r="T234" t="n">
        <v>40087.23</v>
      </c>
      <c r="U234" t="n">
        <v>0.47</v>
      </c>
      <c r="V234" t="n">
        <v>0.75</v>
      </c>
      <c r="W234" t="n">
        <v>4.09</v>
      </c>
      <c r="X234" t="n">
        <v>2.35</v>
      </c>
      <c r="Y234" t="n">
        <v>0.5</v>
      </c>
      <c r="Z234" t="n">
        <v>10</v>
      </c>
    </row>
    <row r="235">
      <c r="A235" t="n">
        <v>10</v>
      </c>
      <c r="B235" t="n">
        <v>85</v>
      </c>
      <c r="C235" t="inlineStr">
        <is>
          <t xml:space="preserve">CONCLUIDO	</t>
        </is>
      </c>
      <c r="D235" t="n">
        <v>1.5785</v>
      </c>
      <c r="E235" t="n">
        <v>63.35</v>
      </c>
      <c r="F235" t="n">
        <v>59.35</v>
      </c>
      <c r="G235" t="n">
        <v>74.19</v>
      </c>
      <c r="H235" t="n">
        <v>1.07</v>
      </c>
      <c r="I235" t="n">
        <v>48</v>
      </c>
      <c r="J235" t="n">
        <v>182.62</v>
      </c>
      <c r="K235" t="n">
        <v>51.39</v>
      </c>
      <c r="L235" t="n">
        <v>11</v>
      </c>
      <c r="M235" t="n">
        <v>46</v>
      </c>
      <c r="N235" t="n">
        <v>35.22</v>
      </c>
      <c r="O235" t="n">
        <v>22756.91</v>
      </c>
      <c r="P235" t="n">
        <v>710.6</v>
      </c>
      <c r="Q235" t="n">
        <v>1213.92</v>
      </c>
      <c r="R235" t="n">
        <v>186.38</v>
      </c>
      <c r="S235" t="n">
        <v>90.51000000000001</v>
      </c>
      <c r="T235" t="n">
        <v>36657.02</v>
      </c>
      <c r="U235" t="n">
        <v>0.49</v>
      </c>
      <c r="V235" t="n">
        <v>0.76</v>
      </c>
      <c r="W235" t="n">
        <v>4.09</v>
      </c>
      <c r="X235" t="n">
        <v>2.16</v>
      </c>
      <c r="Y235" t="n">
        <v>0.5</v>
      </c>
      <c r="Z235" t="n">
        <v>10</v>
      </c>
    </row>
    <row r="236">
      <c r="A236" t="n">
        <v>11</v>
      </c>
      <c r="B236" t="n">
        <v>85</v>
      </c>
      <c r="C236" t="inlineStr">
        <is>
          <t xml:space="preserve">CONCLUIDO	</t>
        </is>
      </c>
      <c r="D236" t="n">
        <v>1.5862</v>
      </c>
      <c r="E236" t="n">
        <v>63.04</v>
      </c>
      <c r="F236" t="n">
        <v>59.18</v>
      </c>
      <c r="G236" t="n">
        <v>80.7</v>
      </c>
      <c r="H236" t="n">
        <v>1.16</v>
      </c>
      <c r="I236" t="n">
        <v>44</v>
      </c>
      <c r="J236" t="n">
        <v>184.12</v>
      </c>
      <c r="K236" t="n">
        <v>51.39</v>
      </c>
      <c r="L236" t="n">
        <v>12</v>
      </c>
      <c r="M236" t="n">
        <v>42</v>
      </c>
      <c r="N236" t="n">
        <v>35.73</v>
      </c>
      <c r="O236" t="n">
        <v>22942.24</v>
      </c>
      <c r="P236" t="n">
        <v>704.74</v>
      </c>
      <c r="Q236" t="n">
        <v>1213.93</v>
      </c>
      <c r="R236" t="n">
        <v>180.81</v>
      </c>
      <c r="S236" t="n">
        <v>90.51000000000001</v>
      </c>
      <c r="T236" t="n">
        <v>33893.78</v>
      </c>
      <c r="U236" t="n">
        <v>0.5</v>
      </c>
      <c r="V236" t="n">
        <v>0.76</v>
      </c>
      <c r="W236" t="n">
        <v>4.08</v>
      </c>
      <c r="X236" t="n">
        <v>1.99</v>
      </c>
      <c r="Y236" t="n">
        <v>0.5</v>
      </c>
      <c r="Z236" t="n">
        <v>10</v>
      </c>
    </row>
    <row r="237">
      <c r="A237" t="n">
        <v>12</v>
      </c>
      <c r="B237" t="n">
        <v>85</v>
      </c>
      <c r="C237" t="inlineStr">
        <is>
          <t xml:space="preserve">CONCLUIDO	</t>
        </is>
      </c>
      <c r="D237" t="n">
        <v>1.5947</v>
      </c>
      <c r="E237" t="n">
        <v>62.71</v>
      </c>
      <c r="F237" t="n">
        <v>58.98</v>
      </c>
      <c r="G237" t="n">
        <v>88.47</v>
      </c>
      <c r="H237" t="n">
        <v>1.24</v>
      </c>
      <c r="I237" t="n">
        <v>40</v>
      </c>
      <c r="J237" t="n">
        <v>185.63</v>
      </c>
      <c r="K237" t="n">
        <v>51.39</v>
      </c>
      <c r="L237" t="n">
        <v>13</v>
      </c>
      <c r="M237" t="n">
        <v>38</v>
      </c>
      <c r="N237" t="n">
        <v>36.24</v>
      </c>
      <c r="O237" t="n">
        <v>23128.27</v>
      </c>
      <c r="P237" t="n">
        <v>699.03</v>
      </c>
      <c r="Q237" t="n">
        <v>1213.91</v>
      </c>
      <c r="R237" t="n">
        <v>174.05</v>
      </c>
      <c r="S237" t="n">
        <v>90.51000000000001</v>
      </c>
      <c r="T237" t="n">
        <v>30534</v>
      </c>
      <c r="U237" t="n">
        <v>0.52</v>
      </c>
      <c r="V237" t="n">
        <v>0.76</v>
      </c>
      <c r="W237" t="n">
        <v>4.07</v>
      </c>
      <c r="X237" t="n">
        <v>1.79</v>
      </c>
      <c r="Y237" t="n">
        <v>0.5</v>
      </c>
      <c r="Z237" t="n">
        <v>10</v>
      </c>
    </row>
    <row r="238">
      <c r="A238" t="n">
        <v>13</v>
      </c>
      <c r="B238" t="n">
        <v>85</v>
      </c>
      <c r="C238" t="inlineStr">
        <is>
          <t xml:space="preserve">CONCLUIDO	</t>
        </is>
      </c>
      <c r="D238" t="n">
        <v>1.6016</v>
      </c>
      <c r="E238" t="n">
        <v>62.44</v>
      </c>
      <c r="F238" t="n">
        <v>58.81</v>
      </c>
      <c r="G238" t="n">
        <v>95.37</v>
      </c>
      <c r="H238" t="n">
        <v>1.33</v>
      </c>
      <c r="I238" t="n">
        <v>37</v>
      </c>
      <c r="J238" t="n">
        <v>187.14</v>
      </c>
      <c r="K238" t="n">
        <v>51.39</v>
      </c>
      <c r="L238" t="n">
        <v>14</v>
      </c>
      <c r="M238" t="n">
        <v>35</v>
      </c>
      <c r="N238" t="n">
        <v>36.75</v>
      </c>
      <c r="O238" t="n">
        <v>23314.98</v>
      </c>
      <c r="P238" t="n">
        <v>691.42</v>
      </c>
      <c r="Q238" t="n">
        <v>1213.94</v>
      </c>
      <c r="R238" t="n">
        <v>168.33</v>
      </c>
      <c r="S238" t="n">
        <v>90.51000000000001</v>
      </c>
      <c r="T238" t="n">
        <v>27684.19</v>
      </c>
      <c r="U238" t="n">
        <v>0.54</v>
      </c>
      <c r="V238" t="n">
        <v>0.76</v>
      </c>
      <c r="W238" t="n">
        <v>4.06</v>
      </c>
      <c r="X238" t="n">
        <v>1.62</v>
      </c>
      <c r="Y238" t="n">
        <v>0.5</v>
      </c>
      <c r="Z238" t="n">
        <v>10</v>
      </c>
    </row>
    <row r="239">
      <c r="A239" t="n">
        <v>14</v>
      </c>
      <c r="B239" t="n">
        <v>85</v>
      </c>
      <c r="C239" t="inlineStr">
        <is>
          <t xml:space="preserve">CONCLUIDO	</t>
        </is>
      </c>
      <c r="D239" t="n">
        <v>1.6069</v>
      </c>
      <c r="E239" t="n">
        <v>62.23</v>
      </c>
      <c r="F239" t="n">
        <v>58.71</v>
      </c>
      <c r="G239" t="n">
        <v>103.6</v>
      </c>
      <c r="H239" t="n">
        <v>1.41</v>
      </c>
      <c r="I239" t="n">
        <v>34</v>
      </c>
      <c r="J239" t="n">
        <v>188.66</v>
      </c>
      <c r="K239" t="n">
        <v>51.39</v>
      </c>
      <c r="L239" t="n">
        <v>15</v>
      </c>
      <c r="M239" t="n">
        <v>32</v>
      </c>
      <c r="N239" t="n">
        <v>37.27</v>
      </c>
      <c r="O239" t="n">
        <v>23502.4</v>
      </c>
      <c r="P239" t="n">
        <v>686.1</v>
      </c>
      <c r="Q239" t="n">
        <v>1213.91</v>
      </c>
      <c r="R239" t="n">
        <v>165.01</v>
      </c>
      <c r="S239" t="n">
        <v>90.51000000000001</v>
      </c>
      <c r="T239" t="n">
        <v>26043.26</v>
      </c>
      <c r="U239" t="n">
        <v>0.55</v>
      </c>
      <c r="V239" t="n">
        <v>0.76</v>
      </c>
      <c r="W239" t="n">
        <v>4.06</v>
      </c>
      <c r="X239" t="n">
        <v>1.52</v>
      </c>
      <c r="Y239" t="n">
        <v>0.5</v>
      </c>
      <c r="Z239" t="n">
        <v>10</v>
      </c>
    </row>
    <row r="240">
      <c r="A240" t="n">
        <v>15</v>
      </c>
      <c r="B240" t="n">
        <v>85</v>
      </c>
      <c r="C240" t="inlineStr">
        <is>
          <t xml:space="preserve">CONCLUIDO	</t>
        </is>
      </c>
      <c r="D240" t="n">
        <v>1.6114</v>
      </c>
      <c r="E240" t="n">
        <v>62.06</v>
      </c>
      <c r="F240" t="n">
        <v>58.6</v>
      </c>
      <c r="G240" t="n">
        <v>109.87</v>
      </c>
      <c r="H240" t="n">
        <v>1.49</v>
      </c>
      <c r="I240" t="n">
        <v>32</v>
      </c>
      <c r="J240" t="n">
        <v>190.19</v>
      </c>
      <c r="K240" t="n">
        <v>51.39</v>
      </c>
      <c r="L240" t="n">
        <v>16</v>
      </c>
      <c r="M240" t="n">
        <v>30</v>
      </c>
      <c r="N240" t="n">
        <v>37.79</v>
      </c>
      <c r="O240" t="n">
        <v>23690.52</v>
      </c>
      <c r="P240" t="n">
        <v>681.13</v>
      </c>
      <c r="Q240" t="n">
        <v>1213.92</v>
      </c>
      <c r="R240" t="n">
        <v>161.2</v>
      </c>
      <c r="S240" t="n">
        <v>90.51000000000001</v>
      </c>
      <c r="T240" t="n">
        <v>24144.82</v>
      </c>
      <c r="U240" t="n">
        <v>0.5600000000000001</v>
      </c>
      <c r="V240" t="n">
        <v>0.77</v>
      </c>
      <c r="W240" t="n">
        <v>4.06</v>
      </c>
      <c r="X240" t="n">
        <v>1.41</v>
      </c>
      <c r="Y240" t="n">
        <v>0.5</v>
      </c>
      <c r="Z240" t="n">
        <v>10</v>
      </c>
    </row>
    <row r="241">
      <c r="A241" t="n">
        <v>16</v>
      </c>
      <c r="B241" t="n">
        <v>85</v>
      </c>
      <c r="C241" t="inlineStr">
        <is>
          <t xml:space="preserve">CONCLUIDO	</t>
        </is>
      </c>
      <c r="D241" t="n">
        <v>1.6152</v>
      </c>
      <c r="E241" t="n">
        <v>61.91</v>
      </c>
      <c r="F241" t="n">
        <v>58.52</v>
      </c>
      <c r="G241" t="n">
        <v>117.04</v>
      </c>
      <c r="H241" t="n">
        <v>1.57</v>
      </c>
      <c r="I241" t="n">
        <v>30</v>
      </c>
      <c r="J241" t="n">
        <v>191.72</v>
      </c>
      <c r="K241" t="n">
        <v>51.39</v>
      </c>
      <c r="L241" t="n">
        <v>17</v>
      </c>
      <c r="M241" t="n">
        <v>28</v>
      </c>
      <c r="N241" t="n">
        <v>38.33</v>
      </c>
      <c r="O241" t="n">
        <v>23879.37</v>
      </c>
      <c r="P241" t="n">
        <v>677.4299999999999</v>
      </c>
      <c r="Q241" t="n">
        <v>1213.91</v>
      </c>
      <c r="R241" t="n">
        <v>158.43</v>
      </c>
      <c r="S241" t="n">
        <v>90.51000000000001</v>
      </c>
      <c r="T241" t="n">
        <v>22773.14</v>
      </c>
      <c r="U241" t="n">
        <v>0.57</v>
      </c>
      <c r="V241" t="n">
        <v>0.77</v>
      </c>
      <c r="W241" t="n">
        <v>4.06</v>
      </c>
      <c r="X241" t="n">
        <v>1.33</v>
      </c>
      <c r="Y241" t="n">
        <v>0.5</v>
      </c>
      <c r="Z241" t="n">
        <v>10</v>
      </c>
    </row>
    <row r="242">
      <c r="A242" t="n">
        <v>17</v>
      </c>
      <c r="B242" t="n">
        <v>85</v>
      </c>
      <c r="C242" t="inlineStr">
        <is>
          <t xml:space="preserve">CONCLUIDO	</t>
        </is>
      </c>
      <c r="D242" t="n">
        <v>1.6196</v>
      </c>
      <c r="E242" t="n">
        <v>61.74</v>
      </c>
      <c r="F242" t="n">
        <v>58.42</v>
      </c>
      <c r="G242" t="n">
        <v>125.19</v>
      </c>
      <c r="H242" t="n">
        <v>1.65</v>
      </c>
      <c r="I242" t="n">
        <v>28</v>
      </c>
      <c r="J242" t="n">
        <v>193.26</v>
      </c>
      <c r="K242" t="n">
        <v>51.39</v>
      </c>
      <c r="L242" t="n">
        <v>18</v>
      </c>
      <c r="M242" t="n">
        <v>26</v>
      </c>
      <c r="N242" t="n">
        <v>38.86</v>
      </c>
      <c r="O242" t="n">
        <v>24068.93</v>
      </c>
      <c r="P242" t="n">
        <v>671.3099999999999</v>
      </c>
      <c r="Q242" t="n">
        <v>1213.94</v>
      </c>
      <c r="R242" t="n">
        <v>154.88</v>
      </c>
      <c r="S242" t="n">
        <v>90.51000000000001</v>
      </c>
      <c r="T242" t="n">
        <v>21007.8</v>
      </c>
      <c r="U242" t="n">
        <v>0.58</v>
      </c>
      <c r="V242" t="n">
        <v>0.77</v>
      </c>
      <c r="W242" t="n">
        <v>4.06</v>
      </c>
      <c r="X242" t="n">
        <v>1.23</v>
      </c>
      <c r="Y242" t="n">
        <v>0.5</v>
      </c>
      <c r="Z242" t="n">
        <v>10</v>
      </c>
    </row>
    <row r="243">
      <c r="A243" t="n">
        <v>18</v>
      </c>
      <c r="B243" t="n">
        <v>85</v>
      </c>
      <c r="C243" t="inlineStr">
        <is>
          <t xml:space="preserve">CONCLUIDO	</t>
        </is>
      </c>
      <c r="D243" t="n">
        <v>1.6214</v>
      </c>
      <c r="E243" t="n">
        <v>61.67</v>
      </c>
      <c r="F243" t="n">
        <v>58.39</v>
      </c>
      <c r="G243" t="n">
        <v>129.75</v>
      </c>
      <c r="H243" t="n">
        <v>1.73</v>
      </c>
      <c r="I243" t="n">
        <v>27</v>
      </c>
      <c r="J243" t="n">
        <v>194.8</v>
      </c>
      <c r="K243" t="n">
        <v>51.39</v>
      </c>
      <c r="L243" t="n">
        <v>19</v>
      </c>
      <c r="M243" t="n">
        <v>25</v>
      </c>
      <c r="N243" t="n">
        <v>39.41</v>
      </c>
      <c r="O243" t="n">
        <v>24259.23</v>
      </c>
      <c r="P243" t="n">
        <v>666.73</v>
      </c>
      <c r="Q243" t="n">
        <v>1213.91</v>
      </c>
      <c r="R243" t="n">
        <v>154.06</v>
      </c>
      <c r="S243" t="n">
        <v>90.51000000000001</v>
      </c>
      <c r="T243" t="n">
        <v>20600.08</v>
      </c>
      <c r="U243" t="n">
        <v>0.59</v>
      </c>
      <c r="V243" t="n">
        <v>0.77</v>
      </c>
      <c r="W243" t="n">
        <v>4.05</v>
      </c>
      <c r="X243" t="n">
        <v>1.19</v>
      </c>
      <c r="Y243" t="n">
        <v>0.5</v>
      </c>
      <c r="Z243" t="n">
        <v>10</v>
      </c>
    </row>
    <row r="244">
      <c r="A244" t="n">
        <v>19</v>
      </c>
      <c r="B244" t="n">
        <v>85</v>
      </c>
      <c r="C244" t="inlineStr">
        <is>
          <t xml:space="preserve">CONCLUIDO	</t>
        </is>
      </c>
      <c r="D244" t="n">
        <v>1.6258</v>
      </c>
      <c r="E244" t="n">
        <v>61.51</v>
      </c>
      <c r="F244" t="n">
        <v>58.29</v>
      </c>
      <c r="G244" t="n">
        <v>139.89</v>
      </c>
      <c r="H244" t="n">
        <v>1.81</v>
      </c>
      <c r="I244" t="n">
        <v>25</v>
      </c>
      <c r="J244" t="n">
        <v>196.35</v>
      </c>
      <c r="K244" t="n">
        <v>51.39</v>
      </c>
      <c r="L244" t="n">
        <v>20</v>
      </c>
      <c r="M244" t="n">
        <v>23</v>
      </c>
      <c r="N244" t="n">
        <v>39.96</v>
      </c>
      <c r="O244" t="n">
        <v>24450.27</v>
      </c>
      <c r="P244" t="n">
        <v>659.8</v>
      </c>
      <c r="Q244" t="n">
        <v>1213.91</v>
      </c>
      <c r="R244" t="n">
        <v>150.6</v>
      </c>
      <c r="S244" t="n">
        <v>90.51000000000001</v>
      </c>
      <c r="T244" t="n">
        <v>18882.14</v>
      </c>
      <c r="U244" t="n">
        <v>0.6</v>
      </c>
      <c r="V244" t="n">
        <v>0.77</v>
      </c>
      <c r="W244" t="n">
        <v>4.05</v>
      </c>
      <c r="X244" t="n">
        <v>1.09</v>
      </c>
      <c r="Y244" t="n">
        <v>0.5</v>
      </c>
      <c r="Z244" t="n">
        <v>10</v>
      </c>
    </row>
    <row r="245">
      <c r="A245" t="n">
        <v>20</v>
      </c>
      <c r="B245" t="n">
        <v>85</v>
      </c>
      <c r="C245" t="inlineStr">
        <is>
          <t xml:space="preserve">CONCLUIDO	</t>
        </is>
      </c>
      <c r="D245" t="n">
        <v>1.6275</v>
      </c>
      <c r="E245" t="n">
        <v>61.44</v>
      </c>
      <c r="F245" t="n">
        <v>58.26</v>
      </c>
      <c r="G245" t="n">
        <v>145.65</v>
      </c>
      <c r="H245" t="n">
        <v>1.88</v>
      </c>
      <c r="I245" t="n">
        <v>24</v>
      </c>
      <c r="J245" t="n">
        <v>197.9</v>
      </c>
      <c r="K245" t="n">
        <v>51.39</v>
      </c>
      <c r="L245" t="n">
        <v>21</v>
      </c>
      <c r="M245" t="n">
        <v>22</v>
      </c>
      <c r="N245" t="n">
        <v>40.51</v>
      </c>
      <c r="O245" t="n">
        <v>24642.07</v>
      </c>
      <c r="P245" t="n">
        <v>657.21</v>
      </c>
      <c r="Q245" t="n">
        <v>1213.91</v>
      </c>
      <c r="R245" t="n">
        <v>149.71</v>
      </c>
      <c r="S245" t="n">
        <v>90.51000000000001</v>
      </c>
      <c r="T245" t="n">
        <v>18442.88</v>
      </c>
      <c r="U245" t="n">
        <v>0.6</v>
      </c>
      <c r="V245" t="n">
        <v>0.77</v>
      </c>
      <c r="W245" t="n">
        <v>4.04</v>
      </c>
      <c r="X245" t="n">
        <v>1.07</v>
      </c>
      <c r="Y245" t="n">
        <v>0.5</v>
      </c>
      <c r="Z245" t="n">
        <v>10</v>
      </c>
    </row>
    <row r="246">
      <c r="A246" t="n">
        <v>21</v>
      </c>
      <c r="B246" t="n">
        <v>85</v>
      </c>
      <c r="C246" t="inlineStr">
        <is>
          <t xml:space="preserve">CONCLUIDO	</t>
        </is>
      </c>
      <c r="D246" t="n">
        <v>1.6295</v>
      </c>
      <c r="E246" t="n">
        <v>61.37</v>
      </c>
      <c r="F246" t="n">
        <v>58.22</v>
      </c>
      <c r="G246" t="n">
        <v>151.87</v>
      </c>
      <c r="H246" t="n">
        <v>1.96</v>
      </c>
      <c r="I246" t="n">
        <v>23</v>
      </c>
      <c r="J246" t="n">
        <v>199.46</v>
      </c>
      <c r="K246" t="n">
        <v>51.39</v>
      </c>
      <c r="L246" t="n">
        <v>22</v>
      </c>
      <c r="M246" t="n">
        <v>21</v>
      </c>
      <c r="N246" t="n">
        <v>41.07</v>
      </c>
      <c r="O246" t="n">
        <v>24834.62</v>
      </c>
      <c r="P246" t="n">
        <v>648.64</v>
      </c>
      <c r="Q246" t="n">
        <v>1213.91</v>
      </c>
      <c r="R246" t="n">
        <v>148.18</v>
      </c>
      <c r="S246" t="n">
        <v>90.51000000000001</v>
      </c>
      <c r="T246" t="n">
        <v>17680.04</v>
      </c>
      <c r="U246" t="n">
        <v>0.61</v>
      </c>
      <c r="V246" t="n">
        <v>0.77</v>
      </c>
      <c r="W246" t="n">
        <v>4.04</v>
      </c>
      <c r="X246" t="n">
        <v>1.02</v>
      </c>
      <c r="Y246" t="n">
        <v>0.5</v>
      </c>
      <c r="Z246" t="n">
        <v>10</v>
      </c>
    </row>
    <row r="247">
      <c r="A247" t="n">
        <v>22</v>
      </c>
      <c r="B247" t="n">
        <v>85</v>
      </c>
      <c r="C247" t="inlineStr">
        <is>
          <t xml:space="preserve">CONCLUIDO	</t>
        </is>
      </c>
      <c r="D247" t="n">
        <v>1.6339</v>
      </c>
      <c r="E247" t="n">
        <v>61.2</v>
      </c>
      <c r="F247" t="n">
        <v>58.12</v>
      </c>
      <c r="G247" t="n">
        <v>166.06</v>
      </c>
      <c r="H247" t="n">
        <v>2.03</v>
      </c>
      <c r="I247" t="n">
        <v>21</v>
      </c>
      <c r="J247" t="n">
        <v>201.03</v>
      </c>
      <c r="K247" t="n">
        <v>51.39</v>
      </c>
      <c r="L247" t="n">
        <v>23</v>
      </c>
      <c r="M247" t="n">
        <v>19</v>
      </c>
      <c r="N247" t="n">
        <v>41.64</v>
      </c>
      <c r="O247" t="n">
        <v>25027.94</v>
      </c>
      <c r="P247" t="n">
        <v>642.48</v>
      </c>
      <c r="Q247" t="n">
        <v>1213.92</v>
      </c>
      <c r="R247" t="n">
        <v>144.79</v>
      </c>
      <c r="S247" t="n">
        <v>90.51000000000001</v>
      </c>
      <c r="T247" t="n">
        <v>15994.41</v>
      </c>
      <c r="U247" t="n">
        <v>0.63</v>
      </c>
      <c r="V247" t="n">
        <v>0.77</v>
      </c>
      <c r="W247" t="n">
        <v>4.05</v>
      </c>
      <c r="X247" t="n">
        <v>0.93</v>
      </c>
      <c r="Y247" t="n">
        <v>0.5</v>
      </c>
      <c r="Z247" t="n">
        <v>10</v>
      </c>
    </row>
    <row r="248">
      <c r="A248" t="n">
        <v>23</v>
      </c>
      <c r="B248" t="n">
        <v>85</v>
      </c>
      <c r="C248" t="inlineStr">
        <is>
          <t xml:space="preserve">CONCLUIDO	</t>
        </is>
      </c>
      <c r="D248" t="n">
        <v>1.6343</v>
      </c>
      <c r="E248" t="n">
        <v>61.19</v>
      </c>
      <c r="F248" t="n">
        <v>58.1</v>
      </c>
      <c r="G248" t="n">
        <v>166.01</v>
      </c>
      <c r="H248" t="n">
        <v>2.1</v>
      </c>
      <c r="I248" t="n">
        <v>21</v>
      </c>
      <c r="J248" t="n">
        <v>202.61</v>
      </c>
      <c r="K248" t="n">
        <v>51.39</v>
      </c>
      <c r="L248" t="n">
        <v>24</v>
      </c>
      <c r="M248" t="n">
        <v>19</v>
      </c>
      <c r="N248" t="n">
        <v>42.21</v>
      </c>
      <c r="O248" t="n">
        <v>25222.04</v>
      </c>
      <c r="P248" t="n">
        <v>638.97</v>
      </c>
      <c r="Q248" t="n">
        <v>1213.91</v>
      </c>
      <c r="R248" t="n">
        <v>144.36</v>
      </c>
      <c r="S248" t="n">
        <v>90.51000000000001</v>
      </c>
      <c r="T248" t="n">
        <v>15783.01</v>
      </c>
      <c r="U248" t="n">
        <v>0.63</v>
      </c>
      <c r="V248" t="n">
        <v>0.77</v>
      </c>
      <c r="W248" t="n">
        <v>4.04</v>
      </c>
      <c r="X248" t="n">
        <v>0.91</v>
      </c>
      <c r="Y248" t="n">
        <v>0.5</v>
      </c>
      <c r="Z248" t="n">
        <v>10</v>
      </c>
    </row>
    <row r="249">
      <c r="A249" t="n">
        <v>24</v>
      </c>
      <c r="B249" t="n">
        <v>85</v>
      </c>
      <c r="C249" t="inlineStr">
        <is>
          <t xml:space="preserve">CONCLUIDO	</t>
        </is>
      </c>
      <c r="D249" t="n">
        <v>1.6366</v>
      </c>
      <c r="E249" t="n">
        <v>61.1</v>
      </c>
      <c r="F249" t="n">
        <v>58.05</v>
      </c>
      <c r="G249" t="n">
        <v>174.16</v>
      </c>
      <c r="H249" t="n">
        <v>2.17</v>
      </c>
      <c r="I249" t="n">
        <v>20</v>
      </c>
      <c r="J249" t="n">
        <v>204.19</v>
      </c>
      <c r="K249" t="n">
        <v>51.39</v>
      </c>
      <c r="L249" t="n">
        <v>25</v>
      </c>
      <c r="M249" t="n">
        <v>18</v>
      </c>
      <c r="N249" t="n">
        <v>42.79</v>
      </c>
      <c r="O249" t="n">
        <v>25417.05</v>
      </c>
      <c r="P249" t="n">
        <v>633.88</v>
      </c>
      <c r="Q249" t="n">
        <v>1213.91</v>
      </c>
      <c r="R249" t="n">
        <v>142.54</v>
      </c>
      <c r="S249" t="n">
        <v>90.51000000000001</v>
      </c>
      <c r="T249" t="n">
        <v>14874.5</v>
      </c>
      <c r="U249" t="n">
        <v>0.64</v>
      </c>
      <c r="V249" t="n">
        <v>0.77</v>
      </c>
      <c r="W249" t="n">
        <v>4.04</v>
      </c>
      <c r="X249" t="n">
        <v>0.86</v>
      </c>
      <c r="Y249" t="n">
        <v>0.5</v>
      </c>
      <c r="Z249" t="n">
        <v>10</v>
      </c>
    </row>
    <row r="250">
      <c r="A250" t="n">
        <v>25</v>
      </c>
      <c r="B250" t="n">
        <v>85</v>
      </c>
      <c r="C250" t="inlineStr">
        <is>
          <t xml:space="preserve">CONCLUIDO	</t>
        </is>
      </c>
      <c r="D250" t="n">
        <v>1.6385</v>
      </c>
      <c r="E250" t="n">
        <v>61.03</v>
      </c>
      <c r="F250" t="n">
        <v>58.01</v>
      </c>
      <c r="G250" t="n">
        <v>183.2</v>
      </c>
      <c r="H250" t="n">
        <v>2.24</v>
      </c>
      <c r="I250" t="n">
        <v>19</v>
      </c>
      <c r="J250" t="n">
        <v>205.77</v>
      </c>
      <c r="K250" t="n">
        <v>51.39</v>
      </c>
      <c r="L250" t="n">
        <v>26</v>
      </c>
      <c r="M250" t="n">
        <v>17</v>
      </c>
      <c r="N250" t="n">
        <v>43.38</v>
      </c>
      <c r="O250" t="n">
        <v>25612.75</v>
      </c>
      <c r="P250" t="n">
        <v>630.6900000000001</v>
      </c>
      <c r="Q250" t="n">
        <v>1213.91</v>
      </c>
      <c r="R250" t="n">
        <v>141.41</v>
      </c>
      <c r="S250" t="n">
        <v>90.51000000000001</v>
      </c>
      <c r="T250" t="n">
        <v>14314.15</v>
      </c>
      <c r="U250" t="n">
        <v>0.64</v>
      </c>
      <c r="V250" t="n">
        <v>0.77</v>
      </c>
      <c r="W250" t="n">
        <v>4.03</v>
      </c>
      <c r="X250" t="n">
        <v>0.82</v>
      </c>
      <c r="Y250" t="n">
        <v>0.5</v>
      </c>
      <c r="Z250" t="n">
        <v>10</v>
      </c>
    </row>
    <row r="251">
      <c r="A251" t="n">
        <v>26</v>
      </c>
      <c r="B251" t="n">
        <v>85</v>
      </c>
      <c r="C251" t="inlineStr">
        <is>
          <t xml:space="preserve">CONCLUIDO	</t>
        </is>
      </c>
      <c r="D251" t="n">
        <v>1.6405</v>
      </c>
      <c r="E251" t="n">
        <v>60.96</v>
      </c>
      <c r="F251" t="n">
        <v>57.97</v>
      </c>
      <c r="G251" t="n">
        <v>193.24</v>
      </c>
      <c r="H251" t="n">
        <v>2.31</v>
      </c>
      <c r="I251" t="n">
        <v>18</v>
      </c>
      <c r="J251" t="n">
        <v>207.37</v>
      </c>
      <c r="K251" t="n">
        <v>51.39</v>
      </c>
      <c r="L251" t="n">
        <v>27</v>
      </c>
      <c r="M251" t="n">
        <v>15</v>
      </c>
      <c r="N251" t="n">
        <v>43.97</v>
      </c>
      <c r="O251" t="n">
        <v>25809.25</v>
      </c>
      <c r="P251" t="n">
        <v>624.9</v>
      </c>
      <c r="Q251" t="n">
        <v>1213.93</v>
      </c>
      <c r="R251" t="n">
        <v>139.87</v>
      </c>
      <c r="S251" t="n">
        <v>90.51000000000001</v>
      </c>
      <c r="T251" t="n">
        <v>13552.38</v>
      </c>
      <c r="U251" t="n">
        <v>0.65</v>
      </c>
      <c r="V251" t="n">
        <v>0.77</v>
      </c>
      <c r="W251" t="n">
        <v>4.04</v>
      </c>
      <c r="X251" t="n">
        <v>0.78</v>
      </c>
      <c r="Y251" t="n">
        <v>0.5</v>
      </c>
      <c r="Z251" t="n">
        <v>10</v>
      </c>
    </row>
    <row r="252">
      <c r="A252" t="n">
        <v>27</v>
      </c>
      <c r="B252" t="n">
        <v>85</v>
      </c>
      <c r="C252" t="inlineStr">
        <is>
          <t xml:space="preserve">CONCLUIDO	</t>
        </is>
      </c>
      <c r="D252" t="n">
        <v>1.6431</v>
      </c>
      <c r="E252" t="n">
        <v>60.86</v>
      </c>
      <c r="F252" t="n">
        <v>57.91</v>
      </c>
      <c r="G252" t="n">
        <v>204.39</v>
      </c>
      <c r="H252" t="n">
        <v>2.38</v>
      </c>
      <c r="I252" t="n">
        <v>17</v>
      </c>
      <c r="J252" t="n">
        <v>208.97</v>
      </c>
      <c r="K252" t="n">
        <v>51.39</v>
      </c>
      <c r="L252" t="n">
        <v>28</v>
      </c>
      <c r="M252" t="n">
        <v>13</v>
      </c>
      <c r="N252" t="n">
        <v>44.57</v>
      </c>
      <c r="O252" t="n">
        <v>26006.56</v>
      </c>
      <c r="P252" t="n">
        <v>618.9</v>
      </c>
      <c r="Q252" t="n">
        <v>1213.91</v>
      </c>
      <c r="R252" t="n">
        <v>137.7</v>
      </c>
      <c r="S252" t="n">
        <v>90.51000000000001</v>
      </c>
      <c r="T252" t="n">
        <v>12470.48</v>
      </c>
      <c r="U252" t="n">
        <v>0.66</v>
      </c>
      <c r="V252" t="n">
        <v>0.77</v>
      </c>
      <c r="W252" t="n">
        <v>4.04</v>
      </c>
      <c r="X252" t="n">
        <v>0.72</v>
      </c>
      <c r="Y252" t="n">
        <v>0.5</v>
      </c>
      <c r="Z252" t="n">
        <v>10</v>
      </c>
    </row>
    <row r="253">
      <c r="A253" t="n">
        <v>28</v>
      </c>
      <c r="B253" t="n">
        <v>85</v>
      </c>
      <c r="C253" t="inlineStr">
        <is>
          <t xml:space="preserve">CONCLUIDO	</t>
        </is>
      </c>
      <c r="D253" t="n">
        <v>1.6431</v>
      </c>
      <c r="E253" t="n">
        <v>60.86</v>
      </c>
      <c r="F253" t="n">
        <v>57.91</v>
      </c>
      <c r="G253" t="n">
        <v>204.39</v>
      </c>
      <c r="H253" t="n">
        <v>2.45</v>
      </c>
      <c r="I253" t="n">
        <v>17</v>
      </c>
      <c r="J253" t="n">
        <v>210.57</v>
      </c>
      <c r="K253" t="n">
        <v>51.39</v>
      </c>
      <c r="L253" t="n">
        <v>29</v>
      </c>
      <c r="M253" t="n">
        <v>9</v>
      </c>
      <c r="N253" t="n">
        <v>45.18</v>
      </c>
      <c r="O253" t="n">
        <v>26204.71</v>
      </c>
      <c r="P253" t="n">
        <v>612.0700000000001</v>
      </c>
      <c r="Q253" t="n">
        <v>1213.91</v>
      </c>
      <c r="R253" t="n">
        <v>137.51</v>
      </c>
      <c r="S253" t="n">
        <v>90.51000000000001</v>
      </c>
      <c r="T253" t="n">
        <v>12375.66</v>
      </c>
      <c r="U253" t="n">
        <v>0.66</v>
      </c>
      <c r="V253" t="n">
        <v>0.77</v>
      </c>
      <c r="W253" t="n">
        <v>4.04</v>
      </c>
      <c r="X253" t="n">
        <v>0.72</v>
      </c>
      <c r="Y253" t="n">
        <v>0.5</v>
      </c>
      <c r="Z253" t="n">
        <v>10</v>
      </c>
    </row>
    <row r="254">
      <c r="A254" t="n">
        <v>29</v>
      </c>
      <c r="B254" t="n">
        <v>85</v>
      </c>
      <c r="C254" t="inlineStr">
        <is>
          <t xml:space="preserve">CONCLUIDO	</t>
        </is>
      </c>
      <c r="D254" t="n">
        <v>1.6451</v>
      </c>
      <c r="E254" t="n">
        <v>60.79</v>
      </c>
      <c r="F254" t="n">
        <v>57.87</v>
      </c>
      <c r="G254" t="n">
        <v>217.01</v>
      </c>
      <c r="H254" t="n">
        <v>2.51</v>
      </c>
      <c r="I254" t="n">
        <v>16</v>
      </c>
      <c r="J254" t="n">
        <v>212.19</v>
      </c>
      <c r="K254" t="n">
        <v>51.39</v>
      </c>
      <c r="L254" t="n">
        <v>30</v>
      </c>
      <c r="M254" t="n">
        <v>8</v>
      </c>
      <c r="N254" t="n">
        <v>45.79</v>
      </c>
      <c r="O254" t="n">
        <v>26403.69</v>
      </c>
      <c r="P254" t="n">
        <v>612.0700000000001</v>
      </c>
      <c r="Q254" t="n">
        <v>1213.92</v>
      </c>
      <c r="R254" t="n">
        <v>136.22</v>
      </c>
      <c r="S254" t="n">
        <v>90.51000000000001</v>
      </c>
      <c r="T254" t="n">
        <v>11736.79</v>
      </c>
      <c r="U254" t="n">
        <v>0.66</v>
      </c>
      <c r="V254" t="n">
        <v>0.78</v>
      </c>
      <c r="W254" t="n">
        <v>4.04</v>
      </c>
      <c r="X254" t="n">
        <v>0.68</v>
      </c>
      <c r="Y254" t="n">
        <v>0.5</v>
      </c>
      <c r="Z254" t="n">
        <v>10</v>
      </c>
    </row>
    <row r="255">
      <c r="A255" t="n">
        <v>30</v>
      </c>
      <c r="B255" t="n">
        <v>85</v>
      </c>
      <c r="C255" t="inlineStr">
        <is>
          <t xml:space="preserve">CONCLUIDO	</t>
        </is>
      </c>
      <c r="D255" t="n">
        <v>1.6447</v>
      </c>
      <c r="E255" t="n">
        <v>60.8</v>
      </c>
      <c r="F255" t="n">
        <v>57.89</v>
      </c>
      <c r="G255" t="n">
        <v>217.08</v>
      </c>
      <c r="H255" t="n">
        <v>2.58</v>
      </c>
      <c r="I255" t="n">
        <v>16</v>
      </c>
      <c r="J255" t="n">
        <v>213.81</v>
      </c>
      <c r="K255" t="n">
        <v>51.39</v>
      </c>
      <c r="L255" t="n">
        <v>31</v>
      </c>
      <c r="M255" t="n">
        <v>6</v>
      </c>
      <c r="N255" t="n">
        <v>46.41</v>
      </c>
      <c r="O255" t="n">
        <v>26603.52</v>
      </c>
      <c r="P255" t="n">
        <v>616.14</v>
      </c>
      <c r="Q255" t="n">
        <v>1213.91</v>
      </c>
      <c r="R255" t="n">
        <v>136.67</v>
      </c>
      <c r="S255" t="n">
        <v>90.51000000000001</v>
      </c>
      <c r="T255" t="n">
        <v>11959.76</v>
      </c>
      <c r="U255" t="n">
        <v>0.66</v>
      </c>
      <c r="V255" t="n">
        <v>0.78</v>
      </c>
      <c r="W255" t="n">
        <v>4.05</v>
      </c>
      <c r="X255" t="n">
        <v>0.6899999999999999</v>
      </c>
      <c r="Y255" t="n">
        <v>0.5</v>
      </c>
      <c r="Z255" t="n">
        <v>10</v>
      </c>
    </row>
    <row r="256">
      <c r="A256" t="n">
        <v>31</v>
      </c>
      <c r="B256" t="n">
        <v>85</v>
      </c>
      <c r="C256" t="inlineStr">
        <is>
          <t xml:space="preserve">CONCLUIDO	</t>
        </is>
      </c>
      <c r="D256" t="n">
        <v>1.6445</v>
      </c>
      <c r="E256" t="n">
        <v>60.81</v>
      </c>
      <c r="F256" t="n">
        <v>57.89</v>
      </c>
      <c r="G256" t="n">
        <v>217.1</v>
      </c>
      <c r="H256" t="n">
        <v>2.64</v>
      </c>
      <c r="I256" t="n">
        <v>16</v>
      </c>
      <c r="J256" t="n">
        <v>215.43</v>
      </c>
      <c r="K256" t="n">
        <v>51.39</v>
      </c>
      <c r="L256" t="n">
        <v>32</v>
      </c>
      <c r="M256" t="n">
        <v>3</v>
      </c>
      <c r="N256" t="n">
        <v>47.04</v>
      </c>
      <c r="O256" t="n">
        <v>26804.21</v>
      </c>
      <c r="P256" t="n">
        <v>617.85</v>
      </c>
      <c r="Q256" t="n">
        <v>1213.91</v>
      </c>
      <c r="R256" t="n">
        <v>136.64</v>
      </c>
      <c r="S256" t="n">
        <v>90.51000000000001</v>
      </c>
      <c r="T256" t="n">
        <v>11944.77</v>
      </c>
      <c r="U256" t="n">
        <v>0.66</v>
      </c>
      <c r="V256" t="n">
        <v>0.77</v>
      </c>
      <c r="W256" t="n">
        <v>4.05</v>
      </c>
      <c r="X256" t="n">
        <v>0.7</v>
      </c>
      <c r="Y256" t="n">
        <v>0.5</v>
      </c>
      <c r="Z256" t="n">
        <v>10</v>
      </c>
    </row>
    <row r="257">
      <c r="A257" t="n">
        <v>32</v>
      </c>
      <c r="B257" t="n">
        <v>85</v>
      </c>
      <c r="C257" t="inlineStr">
        <is>
          <t xml:space="preserve">CONCLUIDO	</t>
        </is>
      </c>
      <c r="D257" t="n">
        <v>1.6444</v>
      </c>
      <c r="E257" t="n">
        <v>60.81</v>
      </c>
      <c r="F257" t="n">
        <v>57.9</v>
      </c>
      <c r="G257" t="n">
        <v>217.12</v>
      </c>
      <c r="H257" t="n">
        <v>2.7</v>
      </c>
      <c r="I257" t="n">
        <v>16</v>
      </c>
      <c r="J257" t="n">
        <v>217.07</v>
      </c>
      <c r="K257" t="n">
        <v>51.39</v>
      </c>
      <c r="L257" t="n">
        <v>33</v>
      </c>
      <c r="M257" t="n">
        <v>1</v>
      </c>
      <c r="N257" t="n">
        <v>47.68</v>
      </c>
      <c r="O257" t="n">
        <v>27005.77</v>
      </c>
      <c r="P257" t="n">
        <v>620.1799999999999</v>
      </c>
      <c r="Q257" t="n">
        <v>1213.92</v>
      </c>
      <c r="R257" t="n">
        <v>136.96</v>
      </c>
      <c r="S257" t="n">
        <v>90.51000000000001</v>
      </c>
      <c r="T257" t="n">
        <v>12105.96</v>
      </c>
      <c r="U257" t="n">
        <v>0.66</v>
      </c>
      <c r="V257" t="n">
        <v>0.77</v>
      </c>
      <c r="W257" t="n">
        <v>4.05</v>
      </c>
      <c r="X257" t="n">
        <v>0.7</v>
      </c>
      <c r="Y257" t="n">
        <v>0.5</v>
      </c>
      <c r="Z257" t="n">
        <v>10</v>
      </c>
    </row>
    <row r="258">
      <c r="A258" t="n">
        <v>33</v>
      </c>
      <c r="B258" t="n">
        <v>85</v>
      </c>
      <c r="C258" t="inlineStr">
        <is>
          <t xml:space="preserve">CONCLUIDO	</t>
        </is>
      </c>
      <c r="D258" t="n">
        <v>1.6444</v>
      </c>
      <c r="E258" t="n">
        <v>60.81</v>
      </c>
      <c r="F258" t="n">
        <v>57.9</v>
      </c>
      <c r="G258" t="n">
        <v>217.11</v>
      </c>
      <c r="H258" t="n">
        <v>2.76</v>
      </c>
      <c r="I258" t="n">
        <v>16</v>
      </c>
      <c r="J258" t="n">
        <v>218.71</v>
      </c>
      <c r="K258" t="n">
        <v>51.39</v>
      </c>
      <c r="L258" t="n">
        <v>34</v>
      </c>
      <c r="M258" t="n">
        <v>0</v>
      </c>
      <c r="N258" t="n">
        <v>48.32</v>
      </c>
      <c r="O258" t="n">
        <v>27208.22</v>
      </c>
      <c r="P258" t="n">
        <v>624</v>
      </c>
      <c r="Q258" t="n">
        <v>1213.92</v>
      </c>
      <c r="R258" t="n">
        <v>136.86</v>
      </c>
      <c r="S258" t="n">
        <v>90.51000000000001</v>
      </c>
      <c r="T258" t="n">
        <v>12054.89</v>
      </c>
      <c r="U258" t="n">
        <v>0.66</v>
      </c>
      <c r="V258" t="n">
        <v>0.77</v>
      </c>
      <c r="W258" t="n">
        <v>4.05</v>
      </c>
      <c r="X258" t="n">
        <v>0.7</v>
      </c>
      <c r="Y258" t="n">
        <v>0.5</v>
      </c>
      <c r="Z258" t="n">
        <v>10</v>
      </c>
    </row>
    <row r="259">
      <c r="A259" t="n">
        <v>0</v>
      </c>
      <c r="B259" t="n">
        <v>20</v>
      </c>
      <c r="C259" t="inlineStr">
        <is>
          <t xml:space="preserve">CONCLUIDO	</t>
        </is>
      </c>
      <c r="D259" t="n">
        <v>1.3246</v>
      </c>
      <c r="E259" t="n">
        <v>75.48999999999999</v>
      </c>
      <c r="F259" t="n">
        <v>70.31</v>
      </c>
      <c r="G259" t="n">
        <v>15.01</v>
      </c>
      <c r="H259" t="n">
        <v>0.34</v>
      </c>
      <c r="I259" t="n">
        <v>281</v>
      </c>
      <c r="J259" t="n">
        <v>51.33</v>
      </c>
      <c r="K259" t="n">
        <v>24.83</v>
      </c>
      <c r="L259" t="n">
        <v>1</v>
      </c>
      <c r="M259" t="n">
        <v>279</v>
      </c>
      <c r="N259" t="n">
        <v>5.51</v>
      </c>
      <c r="O259" t="n">
        <v>6564.78</v>
      </c>
      <c r="P259" t="n">
        <v>386.46</v>
      </c>
      <c r="Q259" t="n">
        <v>1214.01</v>
      </c>
      <c r="R259" t="n">
        <v>557.41</v>
      </c>
      <c r="S259" t="n">
        <v>90.51000000000001</v>
      </c>
      <c r="T259" t="n">
        <v>221004.05</v>
      </c>
      <c r="U259" t="n">
        <v>0.16</v>
      </c>
      <c r="V259" t="n">
        <v>0.64</v>
      </c>
      <c r="W259" t="n">
        <v>4.48</v>
      </c>
      <c r="X259" t="n">
        <v>13.11</v>
      </c>
      <c r="Y259" t="n">
        <v>0.5</v>
      </c>
      <c r="Z259" t="n">
        <v>10</v>
      </c>
    </row>
    <row r="260">
      <c r="A260" t="n">
        <v>1</v>
      </c>
      <c r="B260" t="n">
        <v>20</v>
      </c>
      <c r="C260" t="inlineStr">
        <is>
          <t xml:space="preserve">CONCLUIDO	</t>
        </is>
      </c>
      <c r="D260" t="n">
        <v>1.5211</v>
      </c>
      <c r="E260" t="n">
        <v>65.73999999999999</v>
      </c>
      <c r="F260" t="n">
        <v>62.55</v>
      </c>
      <c r="G260" t="n">
        <v>31.81</v>
      </c>
      <c r="H260" t="n">
        <v>0.66</v>
      </c>
      <c r="I260" t="n">
        <v>118</v>
      </c>
      <c r="J260" t="n">
        <v>52.47</v>
      </c>
      <c r="K260" t="n">
        <v>24.83</v>
      </c>
      <c r="L260" t="n">
        <v>2</v>
      </c>
      <c r="M260" t="n">
        <v>116</v>
      </c>
      <c r="N260" t="n">
        <v>5.64</v>
      </c>
      <c r="O260" t="n">
        <v>6705.1</v>
      </c>
      <c r="P260" t="n">
        <v>323.94</v>
      </c>
      <c r="Q260" t="n">
        <v>1213.94</v>
      </c>
      <c r="R260" t="n">
        <v>294.8</v>
      </c>
      <c r="S260" t="n">
        <v>90.51000000000001</v>
      </c>
      <c r="T260" t="n">
        <v>90516.45</v>
      </c>
      <c r="U260" t="n">
        <v>0.31</v>
      </c>
      <c r="V260" t="n">
        <v>0.72</v>
      </c>
      <c r="W260" t="n">
        <v>4.2</v>
      </c>
      <c r="X260" t="n">
        <v>5.36</v>
      </c>
      <c r="Y260" t="n">
        <v>0.5</v>
      </c>
      <c r="Z260" t="n">
        <v>10</v>
      </c>
    </row>
    <row r="261">
      <c r="A261" t="n">
        <v>2</v>
      </c>
      <c r="B261" t="n">
        <v>20</v>
      </c>
      <c r="C261" t="inlineStr">
        <is>
          <t xml:space="preserve">CONCLUIDO	</t>
        </is>
      </c>
      <c r="D261" t="n">
        <v>1.5859</v>
      </c>
      <c r="E261" t="n">
        <v>63.05</v>
      </c>
      <c r="F261" t="n">
        <v>60.43</v>
      </c>
      <c r="G261" t="n">
        <v>50.36</v>
      </c>
      <c r="H261" t="n">
        <v>0.97</v>
      </c>
      <c r="I261" t="n">
        <v>72</v>
      </c>
      <c r="J261" t="n">
        <v>53.61</v>
      </c>
      <c r="K261" t="n">
        <v>24.83</v>
      </c>
      <c r="L261" t="n">
        <v>3</v>
      </c>
      <c r="M261" t="n">
        <v>57</v>
      </c>
      <c r="N261" t="n">
        <v>5.78</v>
      </c>
      <c r="O261" t="n">
        <v>6845.59</v>
      </c>
      <c r="P261" t="n">
        <v>291.21</v>
      </c>
      <c r="Q261" t="n">
        <v>1213.95</v>
      </c>
      <c r="R261" t="n">
        <v>222.17</v>
      </c>
      <c r="S261" t="n">
        <v>90.51000000000001</v>
      </c>
      <c r="T261" t="n">
        <v>54432.87</v>
      </c>
      <c r="U261" t="n">
        <v>0.41</v>
      </c>
      <c r="V261" t="n">
        <v>0.74</v>
      </c>
      <c r="W261" t="n">
        <v>4.14</v>
      </c>
      <c r="X261" t="n">
        <v>3.23</v>
      </c>
      <c r="Y261" t="n">
        <v>0.5</v>
      </c>
      <c r="Z261" t="n">
        <v>10</v>
      </c>
    </row>
    <row r="262">
      <c r="A262" t="n">
        <v>3</v>
      </c>
      <c r="B262" t="n">
        <v>20</v>
      </c>
      <c r="C262" t="inlineStr">
        <is>
          <t xml:space="preserve">CONCLUIDO	</t>
        </is>
      </c>
      <c r="D262" t="n">
        <v>1.5979</v>
      </c>
      <c r="E262" t="n">
        <v>62.58</v>
      </c>
      <c r="F262" t="n">
        <v>60.08</v>
      </c>
      <c r="G262" t="n">
        <v>58.14</v>
      </c>
      <c r="H262" t="n">
        <v>1.27</v>
      </c>
      <c r="I262" t="n">
        <v>62</v>
      </c>
      <c r="J262" t="n">
        <v>54.75</v>
      </c>
      <c r="K262" t="n">
        <v>24.83</v>
      </c>
      <c r="L262" t="n">
        <v>4</v>
      </c>
      <c r="M262" t="n">
        <v>3</v>
      </c>
      <c r="N262" t="n">
        <v>5.92</v>
      </c>
      <c r="O262" t="n">
        <v>6986.39</v>
      </c>
      <c r="P262" t="n">
        <v>285.12</v>
      </c>
      <c r="Q262" t="n">
        <v>1214.09</v>
      </c>
      <c r="R262" t="n">
        <v>208.21</v>
      </c>
      <c r="S262" t="n">
        <v>90.51000000000001</v>
      </c>
      <c r="T262" t="n">
        <v>47501.09</v>
      </c>
      <c r="U262" t="n">
        <v>0.43</v>
      </c>
      <c r="V262" t="n">
        <v>0.75</v>
      </c>
      <c r="W262" t="n">
        <v>4.19</v>
      </c>
      <c r="X262" t="n">
        <v>2.88</v>
      </c>
      <c r="Y262" t="n">
        <v>0.5</v>
      </c>
      <c r="Z262" t="n">
        <v>10</v>
      </c>
    </row>
    <row r="263">
      <c r="A263" t="n">
        <v>4</v>
      </c>
      <c r="B263" t="n">
        <v>20</v>
      </c>
      <c r="C263" t="inlineStr">
        <is>
          <t xml:space="preserve">CONCLUIDO	</t>
        </is>
      </c>
      <c r="D263" t="n">
        <v>1.5985</v>
      </c>
      <c r="E263" t="n">
        <v>62.56</v>
      </c>
      <c r="F263" t="n">
        <v>60.05</v>
      </c>
      <c r="G263" t="n">
        <v>58.12</v>
      </c>
      <c r="H263" t="n">
        <v>1.55</v>
      </c>
      <c r="I263" t="n">
        <v>62</v>
      </c>
      <c r="J263" t="n">
        <v>55.89</v>
      </c>
      <c r="K263" t="n">
        <v>24.83</v>
      </c>
      <c r="L263" t="n">
        <v>5</v>
      </c>
      <c r="M263" t="n">
        <v>0</v>
      </c>
      <c r="N263" t="n">
        <v>6.07</v>
      </c>
      <c r="O263" t="n">
        <v>7127.49</v>
      </c>
      <c r="P263" t="n">
        <v>290.39</v>
      </c>
      <c r="Q263" t="n">
        <v>1214.1</v>
      </c>
      <c r="R263" t="n">
        <v>207.27</v>
      </c>
      <c r="S263" t="n">
        <v>90.51000000000001</v>
      </c>
      <c r="T263" t="n">
        <v>47034</v>
      </c>
      <c r="U263" t="n">
        <v>0.44</v>
      </c>
      <c r="V263" t="n">
        <v>0.75</v>
      </c>
      <c r="W263" t="n">
        <v>4.19</v>
      </c>
      <c r="X263" t="n">
        <v>2.86</v>
      </c>
      <c r="Y263" t="n">
        <v>0.5</v>
      </c>
      <c r="Z263" t="n">
        <v>10</v>
      </c>
    </row>
    <row r="264">
      <c r="A264" t="n">
        <v>0</v>
      </c>
      <c r="B264" t="n">
        <v>65</v>
      </c>
      <c r="C264" t="inlineStr">
        <is>
          <t xml:space="preserve">CONCLUIDO	</t>
        </is>
      </c>
      <c r="D264" t="n">
        <v>0.8597</v>
      </c>
      <c r="E264" t="n">
        <v>116.32</v>
      </c>
      <c r="F264" t="n">
        <v>93.75</v>
      </c>
      <c r="G264" t="n">
        <v>7.51</v>
      </c>
      <c r="H264" t="n">
        <v>0.13</v>
      </c>
      <c r="I264" t="n">
        <v>749</v>
      </c>
      <c r="J264" t="n">
        <v>133.21</v>
      </c>
      <c r="K264" t="n">
        <v>46.47</v>
      </c>
      <c r="L264" t="n">
        <v>1</v>
      </c>
      <c r="M264" t="n">
        <v>747</v>
      </c>
      <c r="N264" t="n">
        <v>20.75</v>
      </c>
      <c r="O264" t="n">
        <v>16663.42</v>
      </c>
      <c r="P264" t="n">
        <v>1022.27</v>
      </c>
      <c r="Q264" t="n">
        <v>1214.13</v>
      </c>
      <c r="R264" t="n">
        <v>1354.59</v>
      </c>
      <c r="S264" t="n">
        <v>90.51000000000001</v>
      </c>
      <c r="T264" t="n">
        <v>617256.89</v>
      </c>
      <c r="U264" t="n">
        <v>0.07000000000000001</v>
      </c>
      <c r="V264" t="n">
        <v>0.48</v>
      </c>
      <c r="W264" t="n">
        <v>5.26</v>
      </c>
      <c r="X264" t="n">
        <v>36.55</v>
      </c>
      <c r="Y264" t="n">
        <v>0.5</v>
      </c>
      <c r="Z264" t="n">
        <v>10</v>
      </c>
    </row>
    <row r="265">
      <c r="A265" t="n">
        <v>1</v>
      </c>
      <c r="B265" t="n">
        <v>65</v>
      </c>
      <c r="C265" t="inlineStr">
        <is>
          <t xml:space="preserve">CONCLUIDO	</t>
        </is>
      </c>
      <c r="D265" t="n">
        <v>1.2567</v>
      </c>
      <c r="E265" t="n">
        <v>79.56999999999999</v>
      </c>
      <c r="F265" t="n">
        <v>69.94</v>
      </c>
      <c r="G265" t="n">
        <v>15.31</v>
      </c>
      <c r="H265" t="n">
        <v>0.26</v>
      </c>
      <c r="I265" t="n">
        <v>274</v>
      </c>
      <c r="J265" t="n">
        <v>134.55</v>
      </c>
      <c r="K265" t="n">
        <v>46.47</v>
      </c>
      <c r="L265" t="n">
        <v>2</v>
      </c>
      <c r="M265" t="n">
        <v>272</v>
      </c>
      <c r="N265" t="n">
        <v>21.09</v>
      </c>
      <c r="O265" t="n">
        <v>16828.84</v>
      </c>
      <c r="P265" t="n">
        <v>755.2</v>
      </c>
      <c r="Q265" t="n">
        <v>1214.03</v>
      </c>
      <c r="R265" t="n">
        <v>545.02</v>
      </c>
      <c r="S265" t="n">
        <v>90.51000000000001</v>
      </c>
      <c r="T265" t="n">
        <v>214846.88</v>
      </c>
      <c r="U265" t="n">
        <v>0.17</v>
      </c>
      <c r="V265" t="n">
        <v>0.64</v>
      </c>
      <c r="W265" t="n">
        <v>4.45</v>
      </c>
      <c r="X265" t="n">
        <v>12.73</v>
      </c>
      <c r="Y265" t="n">
        <v>0.5</v>
      </c>
      <c r="Z265" t="n">
        <v>10</v>
      </c>
    </row>
    <row r="266">
      <c r="A266" t="n">
        <v>2</v>
      </c>
      <c r="B266" t="n">
        <v>65</v>
      </c>
      <c r="C266" t="inlineStr">
        <is>
          <t xml:space="preserve">CONCLUIDO	</t>
        </is>
      </c>
      <c r="D266" t="n">
        <v>1.3951</v>
      </c>
      <c r="E266" t="n">
        <v>71.68000000000001</v>
      </c>
      <c r="F266" t="n">
        <v>64.93000000000001</v>
      </c>
      <c r="G266" t="n">
        <v>23.19</v>
      </c>
      <c r="H266" t="n">
        <v>0.39</v>
      </c>
      <c r="I266" t="n">
        <v>168</v>
      </c>
      <c r="J266" t="n">
        <v>135.9</v>
      </c>
      <c r="K266" t="n">
        <v>46.47</v>
      </c>
      <c r="L266" t="n">
        <v>3</v>
      </c>
      <c r="M266" t="n">
        <v>166</v>
      </c>
      <c r="N266" t="n">
        <v>21.43</v>
      </c>
      <c r="O266" t="n">
        <v>16994.64</v>
      </c>
      <c r="P266" t="n">
        <v>694.74</v>
      </c>
      <c r="Q266" t="n">
        <v>1213.95</v>
      </c>
      <c r="R266" t="n">
        <v>375.35</v>
      </c>
      <c r="S266" t="n">
        <v>90.51000000000001</v>
      </c>
      <c r="T266" t="n">
        <v>130540.74</v>
      </c>
      <c r="U266" t="n">
        <v>0.24</v>
      </c>
      <c r="V266" t="n">
        <v>0.6899999999999999</v>
      </c>
      <c r="W266" t="n">
        <v>4.28</v>
      </c>
      <c r="X266" t="n">
        <v>7.73</v>
      </c>
      <c r="Y266" t="n">
        <v>0.5</v>
      </c>
      <c r="Z266" t="n">
        <v>10</v>
      </c>
    </row>
    <row r="267">
      <c r="A267" t="n">
        <v>3</v>
      </c>
      <c r="B267" t="n">
        <v>65</v>
      </c>
      <c r="C267" t="inlineStr">
        <is>
          <t xml:space="preserve">CONCLUIDO	</t>
        </is>
      </c>
      <c r="D267" t="n">
        <v>1.4663</v>
      </c>
      <c r="E267" t="n">
        <v>68.2</v>
      </c>
      <c r="F267" t="n">
        <v>62.72</v>
      </c>
      <c r="G267" t="n">
        <v>31.1</v>
      </c>
      <c r="H267" t="n">
        <v>0.52</v>
      </c>
      <c r="I267" t="n">
        <v>121</v>
      </c>
      <c r="J267" t="n">
        <v>137.25</v>
      </c>
      <c r="K267" t="n">
        <v>46.47</v>
      </c>
      <c r="L267" t="n">
        <v>4</v>
      </c>
      <c r="M267" t="n">
        <v>119</v>
      </c>
      <c r="N267" t="n">
        <v>21.78</v>
      </c>
      <c r="O267" t="n">
        <v>17160.92</v>
      </c>
      <c r="P267" t="n">
        <v>664.95</v>
      </c>
      <c r="Q267" t="n">
        <v>1213.97</v>
      </c>
      <c r="R267" t="n">
        <v>301.2</v>
      </c>
      <c r="S267" t="n">
        <v>90.51000000000001</v>
      </c>
      <c r="T267" t="n">
        <v>93701.84</v>
      </c>
      <c r="U267" t="n">
        <v>0.3</v>
      </c>
      <c r="V267" t="n">
        <v>0.72</v>
      </c>
      <c r="W267" t="n">
        <v>4.19</v>
      </c>
      <c r="X267" t="n">
        <v>5.53</v>
      </c>
      <c r="Y267" t="n">
        <v>0.5</v>
      </c>
      <c r="Z267" t="n">
        <v>10</v>
      </c>
    </row>
    <row r="268">
      <c r="A268" t="n">
        <v>4</v>
      </c>
      <c r="B268" t="n">
        <v>65</v>
      </c>
      <c r="C268" t="inlineStr">
        <is>
          <t xml:space="preserve">CONCLUIDO	</t>
        </is>
      </c>
      <c r="D268" t="n">
        <v>1.5094</v>
      </c>
      <c r="E268" t="n">
        <v>66.25</v>
      </c>
      <c r="F268" t="n">
        <v>61.51</v>
      </c>
      <c r="G268" t="n">
        <v>39.26</v>
      </c>
      <c r="H268" t="n">
        <v>0.64</v>
      </c>
      <c r="I268" t="n">
        <v>94</v>
      </c>
      <c r="J268" t="n">
        <v>138.6</v>
      </c>
      <c r="K268" t="n">
        <v>46.47</v>
      </c>
      <c r="L268" t="n">
        <v>5</v>
      </c>
      <c r="M268" t="n">
        <v>92</v>
      </c>
      <c r="N268" t="n">
        <v>22.13</v>
      </c>
      <c r="O268" t="n">
        <v>17327.69</v>
      </c>
      <c r="P268" t="n">
        <v>646.04</v>
      </c>
      <c r="Q268" t="n">
        <v>1213.93</v>
      </c>
      <c r="R268" t="n">
        <v>258.93</v>
      </c>
      <c r="S268" t="n">
        <v>90.51000000000001</v>
      </c>
      <c r="T268" t="n">
        <v>72700.36</v>
      </c>
      <c r="U268" t="n">
        <v>0.35</v>
      </c>
      <c r="V268" t="n">
        <v>0.73</v>
      </c>
      <c r="W268" t="n">
        <v>4.19</v>
      </c>
      <c r="X268" t="n">
        <v>4.32</v>
      </c>
      <c r="Y268" t="n">
        <v>0.5</v>
      </c>
      <c r="Z268" t="n">
        <v>10</v>
      </c>
    </row>
    <row r="269">
      <c r="A269" t="n">
        <v>5</v>
      </c>
      <c r="B269" t="n">
        <v>65</v>
      </c>
      <c r="C269" t="inlineStr">
        <is>
          <t xml:space="preserve">CONCLUIDO	</t>
        </is>
      </c>
      <c r="D269" t="n">
        <v>1.5399</v>
      </c>
      <c r="E269" t="n">
        <v>64.94</v>
      </c>
      <c r="F269" t="n">
        <v>60.66</v>
      </c>
      <c r="G269" t="n">
        <v>47.27</v>
      </c>
      <c r="H269" t="n">
        <v>0.76</v>
      </c>
      <c r="I269" t="n">
        <v>77</v>
      </c>
      <c r="J269" t="n">
        <v>139.95</v>
      </c>
      <c r="K269" t="n">
        <v>46.47</v>
      </c>
      <c r="L269" t="n">
        <v>6</v>
      </c>
      <c r="M269" t="n">
        <v>75</v>
      </c>
      <c r="N269" t="n">
        <v>22.49</v>
      </c>
      <c r="O269" t="n">
        <v>17494.97</v>
      </c>
      <c r="P269" t="n">
        <v>632</v>
      </c>
      <c r="Q269" t="n">
        <v>1213.91</v>
      </c>
      <c r="R269" t="n">
        <v>230.58</v>
      </c>
      <c r="S269" t="n">
        <v>90.51000000000001</v>
      </c>
      <c r="T269" t="n">
        <v>58612.09</v>
      </c>
      <c r="U269" t="n">
        <v>0.39</v>
      </c>
      <c r="V269" t="n">
        <v>0.74</v>
      </c>
      <c r="W269" t="n">
        <v>4.14</v>
      </c>
      <c r="X269" t="n">
        <v>3.47</v>
      </c>
      <c r="Y269" t="n">
        <v>0.5</v>
      </c>
      <c r="Z269" t="n">
        <v>10</v>
      </c>
    </row>
    <row r="270">
      <c r="A270" t="n">
        <v>6</v>
      </c>
      <c r="B270" t="n">
        <v>65</v>
      </c>
      <c r="C270" t="inlineStr">
        <is>
          <t xml:space="preserve">CONCLUIDO	</t>
        </is>
      </c>
      <c r="D270" t="n">
        <v>1.5607</v>
      </c>
      <c r="E270" t="n">
        <v>64.06999999999999</v>
      </c>
      <c r="F270" t="n">
        <v>60.12</v>
      </c>
      <c r="G270" t="n">
        <v>55.5</v>
      </c>
      <c r="H270" t="n">
        <v>0.88</v>
      </c>
      <c r="I270" t="n">
        <v>65</v>
      </c>
      <c r="J270" t="n">
        <v>141.31</v>
      </c>
      <c r="K270" t="n">
        <v>46.47</v>
      </c>
      <c r="L270" t="n">
        <v>7</v>
      </c>
      <c r="M270" t="n">
        <v>63</v>
      </c>
      <c r="N270" t="n">
        <v>22.85</v>
      </c>
      <c r="O270" t="n">
        <v>17662.75</v>
      </c>
      <c r="P270" t="n">
        <v>619.23</v>
      </c>
      <c r="Q270" t="n">
        <v>1213.91</v>
      </c>
      <c r="R270" t="n">
        <v>212.84</v>
      </c>
      <c r="S270" t="n">
        <v>90.51000000000001</v>
      </c>
      <c r="T270" t="n">
        <v>49801.97</v>
      </c>
      <c r="U270" t="n">
        <v>0.43</v>
      </c>
      <c r="V270" t="n">
        <v>0.75</v>
      </c>
      <c r="W270" t="n">
        <v>4.11</v>
      </c>
      <c r="X270" t="n">
        <v>2.93</v>
      </c>
      <c r="Y270" t="n">
        <v>0.5</v>
      </c>
      <c r="Z270" t="n">
        <v>10</v>
      </c>
    </row>
    <row r="271">
      <c r="A271" t="n">
        <v>7</v>
      </c>
      <c r="B271" t="n">
        <v>65</v>
      </c>
      <c r="C271" t="inlineStr">
        <is>
          <t xml:space="preserve">CONCLUIDO	</t>
        </is>
      </c>
      <c r="D271" t="n">
        <v>1.577</v>
      </c>
      <c r="E271" t="n">
        <v>63.41</v>
      </c>
      <c r="F271" t="n">
        <v>59.71</v>
      </c>
      <c r="G271" t="n">
        <v>63.97</v>
      </c>
      <c r="H271" t="n">
        <v>0.99</v>
      </c>
      <c r="I271" t="n">
        <v>56</v>
      </c>
      <c r="J271" t="n">
        <v>142.68</v>
      </c>
      <c r="K271" t="n">
        <v>46.47</v>
      </c>
      <c r="L271" t="n">
        <v>8</v>
      </c>
      <c r="M271" t="n">
        <v>54</v>
      </c>
      <c r="N271" t="n">
        <v>23.21</v>
      </c>
      <c r="O271" t="n">
        <v>17831.04</v>
      </c>
      <c r="P271" t="n">
        <v>609.59</v>
      </c>
      <c r="Q271" t="n">
        <v>1213.91</v>
      </c>
      <c r="R271" t="n">
        <v>198.59</v>
      </c>
      <c r="S271" t="n">
        <v>90.51000000000001</v>
      </c>
      <c r="T271" t="n">
        <v>42720.63</v>
      </c>
      <c r="U271" t="n">
        <v>0.46</v>
      </c>
      <c r="V271" t="n">
        <v>0.75</v>
      </c>
      <c r="W271" t="n">
        <v>4.1</v>
      </c>
      <c r="X271" t="n">
        <v>2.51</v>
      </c>
      <c r="Y271" t="n">
        <v>0.5</v>
      </c>
      <c r="Z271" t="n">
        <v>10</v>
      </c>
    </row>
    <row r="272">
      <c r="A272" t="n">
        <v>8</v>
      </c>
      <c r="B272" t="n">
        <v>65</v>
      </c>
      <c r="C272" t="inlineStr">
        <is>
          <t xml:space="preserve">CONCLUIDO	</t>
        </is>
      </c>
      <c r="D272" t="n">
        <v>1.5906</v>
      </c>
      <c r="E272" t="n">
        <v>62.87</v>
      </c>
      <c r="F272" t="n">
        <v>59.35</v>
      </c>
      <c r="G272" t="n">
        <v>72.68000000000001</v>
      </c>
      <c r="H272" t="n">
        <v>1.11</v>
      </c>
      <c r="I272" t="n">
        <v>49</v>
      </c>
      <c r="J272" t="n">
        <v>144.05</v>
      </c>
      <c r="K272" t="n">
        <v>46.47</v>
      </c>
      <c r="L272" t="n">
        <v>9</v>
      </c>
      <c r="M272" t="n">
        <v>47</v>
      </c>
      <c r="N272" t="n">
        <v>23.58</v>
      </c>
      <c r="O272" t="n">
        <v>17999.83</v>
      </c>
      <c r="P272" t="n">
        <v>598.41</v>
      </c>
      <c r="Q272" t="n">
        <v>1213.92</v>
      </c>
      <c r="R272" t="n">
        <v>186.74</v>
      </c>
      <c r="S272" t="n">
        <v>90.51000000000001</v>
      </c>
      <c r="T272" t="n">
        <v>36833.22</v>
      </c>
      <c r="U272" t="n">
        <v>0.48</v>
      </c>
      <c r="V272" t="n">
        <v>0.76</v>
      </c>
      <c r="W272" t="n">
        <v>4.08</v>
      </c>
      <c r="X272" t="n">
        <v>2.16</v>
      </c>
      <c r="Y272" t="n">
        <v>0.5</v>
      </c>
      <c r="Z272" t="n">
        <v>10</v>
      </c>
    </row>
    <row r="273">
      <c r="A273" t="n">
        <v>9</v>
      </c>
      <c r="B273" t="n">
        <v>65</v>
      </c>
      <c r="C273" t="inlineStr">
        <is>
          <t xml:space="preserve">CONCLUIDO	</t>
        </is>
      </c>
      <c r="D273" t="n">
        <v>1.5985</v>
      </c>
      <c r="E273" t="n">
        <v>62.56</v>
      </c>
      <c r="F273" t="n">
        <v>59.18</v>
      </c>
      <c r="G273" t="n">
        <v>80.7</v>
      </c>
      <c r="H273" t="n">
        <v>1.22</v>
      </c>
      <c r="I273" t="n">
        <v>44</v>
      </c>
      <c r="J273" t="n">
        <v>145.42</v>
      </c>
      <c r="K273" t="n">
        <v>46.47</v>
      </c>
      <c r="L273" t="n">
        <v>10</v>
      </c>
      <c r="M273" t="n">
        <v>42</v>
      </c>
      <c r="N273" t="n">
        <v>23.95</v>
      </c>
      <c r="O273" t="n">
        <v>18169.15</v>
      </c>
      <c r="P273" t="n">
        <v>591.8</v>
      </c>
      <c r="Q273" t="n">
        <v>1213.91</v>
      </c>
      <c r="R273" t="n">
        <v>180.87</v>
      </c>
      <c r="S273" t="n">
        <v>90.51000000000001</v>
      </c>
      <c r="T273" t="n">
        <v>33921.19</v>
      </c>
      <c r="U273" t="n">
        <v>0.5</v>
      </c>
      <c r="V273" t="n">
        <v>0.76</v>
      </c>
      <c r="W273" t="n">
        <v>4.08</v>
      </c>
      <c r="X273" t="n">
        <v>1.99</v>
      </c>
      <c r="Y273" t="n">
        <v>0.5</v>
      </c>
      <c r="Z273" t="n">
        <v>10</v>
      </c>
    </row>
    <row r="274">
      <c r="A274" t="n">
        <v>10</v>
      </c>
      <c r="B274" t="n">
        <v>65</v>
      </c>
      <c r="C274" t="inlineStr">
        <is>
          <t xml:space="preserve">CONCLUIDO	</t>
        </is>
      </c>
      <c r="D274" t="n">
        <v>1.6086</v>
      </c>
      <c r="E274" t="n">
        <v>62.17</v>
      </c>
      <c r="F274" t="n">
        <v>58.92</v>
      </c>
      <c r="G274" t="n">
        <v>90.65000000000001</v>
      </c>
      <c r="H274" t="n">
        <v>1.33</v>
      </c>
      <c r="I274" t="n">
        <v>39</v>
      </c>
      <c r="J274" t="n">
        <v>146.8</v>
      </c>
      <c r="K274" t="n">
        <v>46.47</v>
      </c>
      <c r="L274" t="n">
        <v>11</v>
      </c>
      <c r="M274" t="n">
        <v>37</v>
      </c>
      <c r="N274" t="n">
        <v>24.33</v>
      </c>
      <c r="O274" t="n">
        <v>18338.99</v>
      </c>
      <c r="P274" t="n">
        <v>580.72</v>
      </c>
      <c r="Q274" t="n">
        <v>1213.93</v>
      </c>
      <c r="R274" t="n">
        <v>172.15</v>
      </c>
      <c r="S274" t="n">
        <v>90.51000000000001</v>
      </c>
      <c r="T274" t="n">
        <v>29585.96</v>
      </c>
      <c r="U274" t="n">
        <v>0.53</v>
      </c>
      <c r="V274" t="n">
        <v>0.76</v>
      </c>
      <c r="W274" t="n">
        <v>4.07</v>
      </c>
      <c r="X274" t="n">
        <v>1.73</v>
      </c>
      <c r="Y274" t="n">
        <v>0.5</v>
      </c>
      <c r="Z274" t="n">
        <v>10</v>
      </c>
    </row>
    <row r="275">
      <c r="A275" t="n">
        <v>11</v>
      </c>
      <c r="B275" t="n">
        <v>65</v>
      </c>
      <c r="C275" t="inlineStr">
        <is>
          <t xml:space="preserve">CONCLUIDO	</t>
        </is>
      </c>
      <c r="D275" t="n">
        <v>1.6134</v>
      </c>
      <c r="E275" t="n">
        <v>61.98</v>
      </c>
      <c r="F275" t="n">
        <v>58.82</v>
      </c>
      <c r="G275" t="n">
        <v>98.03</v>
      </c>
      <c r="H275" t="n">
        <v>1.43</v>
      </c>
      <c r="I275" t="n">
        <v>36</v>
      </c>
      <c r="J275" t="n">
        <v>148.18</v>
      </c>
      <c r="K275" t="n">
        <v>46.47</v>
      </c>
      <c r="L275" t="n">
        <v>12</v>
      </c>
      <c r="M275" t="n">
        <v>34</v>
      </c>
      <c r="N275" t="n">
        <v>24.71</v>
      </c>
      <c r="O275" t="n">
        <v>18509.36</v>
      </c>
      <c r="P275" t="n">
        <v>575.45</v>
      </c>
      <c r="Q275" t="n">
        <v>1213.91</v>
      </c>
      <c r="R275" t="n">
        <v>168.26</v>
      </c>
      <c r="S275" t="n">
        <v>90.51000000000001</v>
      </c>
      <c r="T275" t="n">
        <v>27658.31</v>
      </c>
      <c r="U275" t="n">
        <v>0.54</v>
      </c>
      <c r="V275" t="n">
        <v>0.76</v>
      </c>
      <c r="W275" t="n">
        <v>4.08</v>
      </c>
      <c r="X275" t="n">
        <v>1.63</v>
      </c>
      <c r="Y275" t="n">
        <v>0.5</v>
      </c>
      <c r="Z275" t="n">
        <v>10</v>
      </c>
    </row>
    <row r="276">
      <c r="A276" t="n">
        <v>12</v>
      </c>
      <c r="B276" t="n">
        <v>65</v>
      </c>
      <c r="C276" t="inlineStr">
        <is>
          <t xml:space="preserve">CONCLUIDO	</t>
        </is>
      </c>
      <c r="D276" t="n">
        <v>1.6195</v>
      </c>
      <c r="E276" t="n">
        <v>61.75</v>
      </c>
      <c r="F276" t="n">
        <v>58.67</v>
      </c>
      <c r="G276" t="n">
        <v>106.67</v>
      </c>
      <c r="H276" t="n">
        <v>1.54</v>
      </c>
      <c r="I276" t="n">
        <v>33</v>
      </c>
      <c r="J276" t="n">
        <v>149.56</v>
      </c>
      <c r="K276" t="n">
        <v>46.47</v>
      </c>
      <c r="L276" t="n">
        <v>13</v>
      </c>
      <c r="M276" t="n">
        <v>31</v>
      </c>
      <c r="N276" t="n">
        <v>25.1</v>
      </c>
      <c r="O276" t="n">
        <v>18680.25</v>
      </c>
      <c r="P276" t="n">
        <v>566.35</v>
      </c>
      <c r="Q276" t="n">
        <v>1213.92</v>
      </c>
      <c r="R276" t="n">
        <v>163.26</v>
      </c>
      <c r="S276" t="n">
        <v>90.51000000000001</v>
      </c>
      <c r="T276" t="n">
        <v>25172.2</v>
      </c>
      <c r="U276" t="n">
        <v>0.55</v>
      </c>
      <c r="V276" t="n">
        <v>0.76</v>
      </c>
      <c r="W276" t="n">
        <v>4.07</v>
      </c>
      <c r="X276" t="n">
        <v>1.48</v>
      </c>
      <c r="Y276" t="n">
        <v>0.5</v>
      </c>
      <c r="Z276" t="n">
        <v>10</v>
      </c>
    </row>
    <row r="277">
      <c r="A277" t="n">
        <v>13</v>
      </c>
      <c r="B277" t="n">
        <v>65</v>
      </c>
      <c r="C277" t="inlineStr">
        <is>
          <t xml:space="preserve">CONCLUIDO	</t>
        </is>
      </c>
      <c r="D277" t="n">
        <v>1.6258</v>
      </c>
      <c r="E277" t="n">
        <v>61.51</v>
      </c>
      <c r="F277" t="n">
        <v>58.51</v>
      </c>
      <c r="G277" t="n">
        <v>117.02</v>
      </c>
      <c r="H277" t="n">
        <v>1.64</v>
      </c>
      <c r="I277" t="n">
        <v>30</v>
      </c>
      <c r="J277" t="n">
        <v>150.95</v>
      </c>
      <c r="K277" t="n">
        <v>46.47</v>
      </c>
      <c r="L277" t="n">
        <v>14</v>
      </c>
      <c r="M277" t="n">
        <v>28</v>
      </c>
      <c r="N277" t="n">
        <v>25.49</v>
      </c>
      <c r="O277" t="n">
        <v>18851.69</v>
      </c>
      <c r="P277" t="n">
        <v>558.67</v>
      </c>
      <c r="Q277" t="n">
        <v>1213.92</v>
      </c>
      <c r="R277" t="n">
        <v>158.29</v>
      </c>
      <c r="S277" t="n">
        <v>90.51000000000001</v>
      </c>
      <c r="T277" t="n">
        <v>22701.69</v>
      </c>
      <c r="U277" t="n">
        <v>0.57</v>
      </c>
      <c r="V277" t="n">
        <v>0.77</v>
      </c>
      <c r="W277" t="n">
        <v>4.05</v>
      </c>
      <c r="X277" t="n">
        <v>1.32</v>
      </c>
      <c r="Y277" t="n">
        <v>0.5</v>
      </c>
      <c r="Z277" t="n">
        <v>10</v>
      </c>
    </row>
    <row r="278">
      <c r="A278" t="n">
        <v>14</v>
      </c>
      <c r="B278" t="n">
        <v>65</v>
      </c>
      <c r="C278" t="inlineStr">
        <is>
          <t xml:space="preserve">CONCLUIDO	</t>
        </is>
      </c>
      <c r="D278" t="n">
        <v>1.6289</v>
      </c>
      <c r="E278" t="n">
        <v>61.39</v>
      </c>
      <c r="F278" t="n">
        <v>58.45</v>
      </c>
      <c r="G278" t="n">
        <v>125.25</v>
      </c>
      <c r="H278" t="n">
        <v>1.74</v>
      </c>
      <c r="I278" t="n">
        <v>28</v>
      </c>
      <c r="J278" t="n">
        <v>152.35</v>
      </c>
      <c r="K278" t="n">
        <v>46.47</v>
      </c>
      <c r="L278" t="n">
        <v>15</v>
      </c>
      <c r="M278" t="n">
        <v>26</v>
      </c>
      <c r="N278" t="n">
        <v>25.88</v>
      </c>
      <c r="O278" t="n">
        <v>19023.66</v>
      </c>
      <c r="P278" t="n">
        <v>546.74</v>
      </c>
      <c r="Q278" t="n">
        <v>1213.91</v>
      </c>
      <c r="R278" t="n">
        <v>155.87</v>
      </c>
      <c r="S278" t="n">
        <v>90.51000000000001</v>
      </c>
      <c r="T278" t="n">
        <v>21500.31</v>
      </c>
      <c r="U278" t="n">
        <v>0.58</v>
      </c>
      <c r="V278" t="n">
        <v>0.77</v>
      </c>
      <c r="W278" t="n">
        <v>4.06</v>
      </c>
      <c r="X278" t="n">
        <v>1.26</v>
      </c>
      <c r="Y278" t="n">
        <v>0.5</v>
      </c>
      <c r="Z278" t="n">
        <v>10</v>
      </c>
    </row>
    <row r="279">
      <c r="A279" t="n">
        <v>15</v>
      </c>
      <c r="B279" t="n">
        <v>65</v>
      </c>
      <c r="C279" t="inlineStr">
        <is>
          <t xml:space="preserve">CONCLUIDO	</t>
        </is>
      </c>
      <c r="D279" t="n">
        <v>1.6329</v>
      </c>
      <c r="E279" t="n">
        <v>61.24</v>
      </c>
      <c r="F279" t="n">
        <v>58.35</v>
      </c>
      <c r="G279" t="n">
        <v>134.66</v>
      </c>
      <c r="H279" t="n">
        <v>1.84</v>
      </c>
      <c r="I279" t="n">
        <v>26</v>
      </c>
      <c r="J279" t="n">
        <v>153.75</v>
      </c>
      <c r="K279" t="n">
        <v>46.47</v>
      </c>
      <c r="L279" t="n">
        <v>16</v>
      </c>
      <c r="M279" t="n">
        <v>24</v>
      </c>
      <c r="N279" t="n">
        <v>26.28</v>
      </c>
      <c r="O279" t="n">
        <v>19196.18</v>
      </c>
      <c r="P279" t="n">
        <v>539.17</v>
      </c>
      <c r="Q279" t="n">
        <v>1213.93</v>
      </c>
      <c r="R279" t="n">
        <v>152.68</v>
      </c>
      <c r="S279" t="n">
        <v>90.51000000000001</v>
      </c>
      <c r="T279" t="n">
        <v>19918.01</v>
      </c>
      <c r="U279" t="n">
        <v>0.59</v>
      </c>
      <c r="V279" t="n">
        <v>0.77</v>
      </c>
      <c r="W279" t="n">
        <v>4.05</v>
      </c>
      <c r="X279" t="n">
        <v>1.16</v>
      </c>
      <c r="Y279" t="n">
        <v>0.5</v>
      </c>
      <c r="Z279" t="n">
        <v>10</v>
      </c>
    </row>
    <row r="280">
      <c r="A280" t="n">
        <v>16</v>
      </c>
      <c r="B280" t="n">
        <v>65</v>
      </c>
      <c r="C280" t="inlineStr">
        <is>
          <t xml:space="preserve">CONCLUIDO	</t>
        </is>
      </c>
      <c r="D280" t="n">
        <v>1.6373</v>
      </c>
      <c r="E280" t="n">
        <v>61.08</v>
      </c>
      <c r="F280" t="n">
        <v>58.24</v>
      </c>
      <c r="G280" t="n">
        <v>145.61</v>
      </c>
      <c r="H280" t="n">
        <v>1.94</v>
      </c>
      <c r="I280" t="n">
        <v>24</v>
      </c>
      <c r="J280" t="n">
        <v>155.15</v>
      </c>
      <c r="K280" t="n">
        <v>46.47</v>
      </c>
      <c r="L280" t="n">
        <v>17</v>
      </c>
      <c r="M280" t="n">
        <v>22</v>
      </c>
      <c r="N280" t="n">
        <v>26.68</v>
      </c>
      <c r="O280" t="n">
        <v>19369.26</v>
      </c>
      <c r="P280" t="n">
        <v>533.11</v>
      </c>
      <c r="Q280" t="n">
        <v>1213.92</v>
      </c>
      <c r="R280" t="n">
        <v>149.18</v>
      </c>
      <c r="S280" t="n">
        <v>90.51000000000001</v>
      </c>
      <c r="T280" t="n">
        <v>18177.36</v>
      </c>
      <c r="U280" t="n">
        <v>0.61</v>
      </c>
      <c r="V280" t="n">
        <v>0.77</v>
      </c>
      <c r="W280" t="n">
        <v>4.04</v>
      </c>
      <c r="X280" t="n">
        <v>1.05</v>
      </c>
      <c r="Y280" t="n">
        <v>0.5</v>
      </c>
      <c r="Z280" t="n">
        <v>10</v>
      </c>
    </row>
    <row r="281">
      <c r="A281" t="n">
        <v>17</v>
      </c>
      <c r="B281" t="n">
        <v>65</v>
      </c>
      <c r="C281" t="inlineStr">
        <is>
          <t xml:space="preserve">CONCLUIDO	</t>
        </is>
      </c>
      <c r="D281" t="n">
        <v>1.6413</v>
      </c>
      <c r="E281" t="n">
        <v>60.93</v>
      </c>
      <c r="F281" t="n">
        <v>58.15</v>
      </c>
      <c r="G281" t="n">
        <v>158.59</v>
      </c>
      <c r="H281" t="n">
        <v>2.04</v>
      </c>
      <c r="I281" t="n">
        <v>22</v>
      </c>
      <c r="J281" t="n">
        <v>156.56</v>
      </c>
      <c r="K281" t="n">
        <v>46.47</v>
      </c>
      <c r="L281" t="n">
        <v>18</v>
      </c>
      <c r="M281" t="n">
        <v>20</v>
      </c>
      <c r="N281" t="n">
        <v>27.09</v>
      </c>
      <c r="O281" t="n">
        <v>19542.89</v>
      </c>
      <c r="P281" t="n">
        <v>524.3</v>
      </c>
      <c r="Q281" t="n">
        <v>1213.91</v>
      </c>
      <c r="R281" t="n">
        <v>146.01</v>
      </c>
      <c r="S281" t="n">
        <v>90.51000000000001</v>
      </c>
      <c r="T281" t="n">
        <v>16602.38</v>
      </c>
      <c r="U281" t="n">
        <v>0.62</v>
      </c>
      <c r="V281" t="n">
        <v>0.77</v>
      </c>
      <c r="W281" t="n">
        <v>4.04</v>
      </c>
      <c r="X281" t="n">
        <v>0.96</v>
      </c>
      <c r="Y281" t="n">
        <v>0.5</v>
      </c>
      <c r="Z281" t="n">
        <v>10</v>
      </c>
    </row>
    <row r="282">
      <c r="A282" t="n">
        <v>18</v>
      </c>
      <c r="B282" t="n">
        <v>65</v>
      </c>
      <c r="C282" t="inlineStr">
        <is>
          <t xml:space="preserve">CONCLUIDO	</t>
        </is>
      </c>
      <c r="D282" t="n">
        <v>1.6432</v>
      </c>
      <c r="E282" t="n">
        <v>60.86</v>
      </c>
      <c r="F282" t="n">
        <v>58.1</v>
      </c>
      <c r="G282" t="n">
        <v>166.01</v>
      </c>
      <c r="H282" t="n">
        <v>2.13</v>
      </c>
      <c r="I282" t="n">
        <v>21</v>
      </c>
      <c r="J282" t="n">
        <v>157.97</v>
      </c>
      <c r="K282" t="n">
        <v>46.47</v>
      </c>
      <c r="L282" t="n">
        <v>19</v>
      </c>
      <c r="M282" t="n">
        <v>12</v>
      </c>
      <c r="N282" t="n">
        <v>27.5</v>
      </c>
      <c r="O282" t="n">
        <v>19717.08</v>
      </c>
      <c r="P282" t="n">
        <v>517.53</v>
      </c>
      <c r="Q282" t="n">
        <v>1213.92</v>
      </c>
      <c r="R282" t="n">
        <v>144.24</v>
      </c>
      <c r="S282" t="n">
        <v>90.51000000000001</v>
      </c>
      <c r="T282" t="n">
        <v>15721.52</v>
      </c>
      <c r="U282" t="n">
        <v>0.63</v>
      </c>
      <c r="V282" t="n">
        <v>0.77</v>
      </c>
      <c r="W282" t="n">
        <v>4.04</v>
      </c>
      <c r="X282" t="n">
        <v>0.91</v>
      </c>
      <c r="Y282" t="n">
        <v>0.5</v>
      </c>
      <c r="Z282" t="n">
        <v>10</v>
      </c>
    </row>
    <row r="283">
      <c r="A283" t="n">
        <v>19</v>
      </c>
      <c r="B283" t="n">
        <v>65</v>
      </c>
      <c r="C283" t="inlineStr">
        <is>
          <t xml:space="preserve">CONCLUIDO	</t>
        </is>
      </c>
      <c r="D283" t="n">
        <v>1.6429</v>
      </c>
      <c r="E283" t="n">
        <v>60.87</v>
      </c>
      <c r="F283" t="n">
        <v>58.12</v>
      </c>
      <c r="G283" t="n">
        <v>166.04</v>
      </c>
      <c r="H283" t="n">
        <v>2.22</v>
      </c>
      <c r="I283" t="n">
        <v>21</v>
      </c>
      <c r="J283" t="n">
        <v>159.39</v>
      </c>
      <c r="K283" t="n">
        <v>46.47</v>
      </c>
      <c r="L283" t="n">
        <v>20</v>
      </c>
      <c r="M283" t="n">
        <v>7</v>
      </c>
      <c r="N283" t="n">
        <v>27.92</v>
      </c>
      <c r="O283" t="n">
        <v>19891.97</v>
      </c>
      <c r="P283" t="n">
        <v>515.53</v>
      </c>
      <c r="Q283" t="n">
        <v>1213.91</v>
      </c>
      <c r="R283" t="n">
        <v>144.28</v>
      </c>
      <c r="S283" t="n">
        <v>90.51000000000001</v>
      </c>
      <c r="T283" t="n">
        <v>15743.23</v>
      </c>
      <c r="U283" t="n">
        <v>0.63</v>
      </c>
      <c r="V283" t="n">
        <v>0.77</v>
      </c>
      <c r="W283" t="n">
        <v>4.05</v>
      </c>
      <c r="X283" t="n">
        <v>0.92</v>
      </c>
      <c r="Y283" t="n">
        <v>0.5</v>
      </c>
      <c r="Z283" t="n">
        <v>10</v>
      </c>
    </row>
    <row r="284">
      <c r="A284" t="n">
        <v>20</v>
      </c>
      <c r="B284" t="n">
        <v>65</v>
      </c>
      <c r="C284" t="inlineStr">
        <is>
          <t xml:space="preserve">CONCLUIDO	</t>
        </is>
      </c>
      <c r="D284" t="n">
        <v>1.6449</v>
      </c>
      <c r="E284" t="n">
        <v>60.79</v>
      </c>
      <c r="F284" t="n">
        <v>58.07</v>
      </c>
      <c r="G284" t="n">
        <v>174.21</v>
      </c>
      <c r="H284" t="n">
        <v>2.31</v>
      </c>
      <c r="I284" t="n">
        <v>20</v>
      </c>
      <c r="J284" t="n">
        <v>160.81</v>
      </c>
      <c r="K284" t="n">
        <v>46.47</v>
      </c>
      <c r="L284" t="n">
        <v>21</v>
      </c>
      <c r="M284" t="n">
        <v>3</v>
      </c>
      <c r="N284" t="n">
        <v>28.34</v>
      </c>
      <c r="O284" t="n">
        <v>20067.32</v>
      </c>
      <c r="P284" t="n">
        <v>518.6900000000001</v>
      </c>
      <c r="Q284" t="n">
        <v>1213.91</v>
      </c>
      <c r="R284" t="n">
        <v>142.46</v>
      </c>
      <c r="S284" t="n">
        <v>90.51000000000001</v>
      </c>
      <c r="T284" t="n">
        <v>14836.08</v>
      </c>
      <c r="U284" t="n">
        <v>0.64</v>
      </c>
      <c r="V284" t="n">
        <v>0.77</v>
      </c>
      <c r="W284" t="n">
        <v>4.06</v>
      </c>
      <c r="X284" t="n">
        <v>0.88</v>
      </c>
      <c r="Y284" t="n">
        <v>0.5</v>
      </c>
      <c r="Z284" t="n">
        <v>10</v>
      </c>
    </row>
    <row r="285">
      <c r="A285" t="n">
        <v>21</v>
      </c>
      <c r="B285" t="n">
        <v>65</v>
      </c>
      <c r="C285" t="inlineStr">
        <is>
          <t xml:space="preserve">CONCLUIDO	</t>
        </is>
      </c>
      <c r="D285" t="n">
        <v>1.6447</v>
      </c>
      <c r="E285" t="n">
        <v>60.8</v>
      </c>
      <c r="F285" t="n">
        <v>58.08</v>
      </c>
      <c r="G285" t="n">
        <v>174.23</v>
      </c>
      <c r="H285" t="n">
        <v>2.4</v>
      </c>
      <c r="I285" t="n">
        <v>20</v>
      </c>
      <c r="J285" t="n">
        <v>162.24</v>
      </c>
      <c r="K285" t="n">
        <v>46.47</v>
      </c>
      <c r="L285" t="n">
        <v>22</v>
      </c>
      <c r="M285" t="n">
        <v>0</v>
      </c>
      <c r="N285" t="n">
        <v>28.77</v>
      </c>
      <c r="O285" t="n">
        <v>20243.25</v>
      </c>
      <c r="P285" t="n">
        <v>522.49</v>
      </c>
      <c r="Q285" t="n">
        <v>1213.91</v>
      </c>
      <c r="R285" t="n">
        <v>142.57</v>
      </c>
      <c r="S285" t="n">
        <v>90.51000000000001</v>
      </c>
      <c r="T285" t="n">
        <v>14892.32</v>
      </c>
      <c r="U285" t="n">
        <v>0.63</v>
      </c>
      <c r="V285" t="n">
        <v>0.77</v>
      </c>
      <c r="W285" t="n">
        <v>4.07</v>
      </c>
      <c r="X285" t="n">
        <v>0.89</v>
      </c>
      <c r="Y285" t="n">
        <v>0.5</v>
      </c>
      <c r="Z285" t="n">
        <v>10</v>
      </c>
    </row>
    <row r="286">
      <c r="A286" t="n">
        <v>0</v>
      </c>
      <c r="B286" t="n">
        <v>75</v>
      </c>
      <c r="C286" t="inlineStr">
        <is>
          <t xml:space="preserve">CONCLUIDO	</t>
        </is>
      </c>
      <c r="D286" t="n">
        <v>0.7762</v>
      </c>
      <c r="E286" t="n">
        <v>128.83</v>
      </c>
      <c r="F286" t="n">
        <v>100.03</v>
      </c>
      <c r="G286" t="n">
        <v>6.91</v>
      </c>
      <c r="H286" t="n">
        <v>0.12</v>
      </c>
      <c r="I286" t="n">
        <v>868</v>
      </c>
      <c r="J286" t="n">
        <v>150.44</v>
      </c>
      <c r="K286" t="n">
        <v>49.1</v>
      </c>
      <c r="L286" t="n">
        <v>1</v>
      </c>
      <c r="M286" t="n">
        <v>866</v>
      </c>
      <c r="N286" t="n">
        <v>25.34</v>
      </c>
      <c r="O286" t="n">
        <v>18787.76</v>
      </c>
      <c r="P286" t="n">
        <v>1181.74</v>
      </c>
      <c r="Q286" t="n">
        <v>1214.05</v>
      </c>
      <c r="R286" t="n">
        <v>1568.73</v>
      </c>
      <c r="S286" t="n">
        <v>90.51000000000001</v>
      </c>
      <c r="T286" t="n">
        <v>723729.2</v>
      </c>
      <c r="U286" t="n">
        <v>0.06</v>
      </c>
      <c r="V286" t="n">
        <v>0.45</v>
      </c>
      <c r="W286" t="n">
        <v>5.45</v>
      </c>
      <c r="X286" t="n">
        <v>42.83</v>
      </c>
      <c r="Y286" t="n">
        <v>0.5</v>
      </c>
      <c r="Z286" t="n">
        <v>10</v>
      </c>
    </row>
    <row r="287">
      <c r="A287" t="n">
        <v>1</v>
      </c>
      <c r="B287" t="n">
        <v>75</v>
      </c>
      <c r="C287" t="inlineStr">
        <is>
          <t xml:space="preserve">CONCLUIDO	</t>
        </is>
      </c>
      <c r="D287" t="n">
        <v>1.2054</v>
      </c>
      <c r="E287" t="n">
        <v>82.95999999999999</v>
      </c>
      <c r="F287" t="n">
        <v>71.40000000000001</v>
      </c>
      <c r="G287" t="n">
        <v>14.09</v>
      </c>
      <c r="H287" t="n">
        <v>0.23</v>
      </c>
      <c r="I287" t="n">
        <v>304</v>
      </c>
      <c r="J287" t="n">
        <v>151.83</v>
      </c>
      <c r="K287" t="n">
        <v>49.1</v>
      </c>
      <c r="L287" t="n">
        <v>2</v>
      </c>
      <c r="M287" t="n">
        <v>302</v>
      </c>
      <c r="N287" t="n">
        <v>25.73</v>
      </c>
      <c r="O287" t="n">
        <v>18959.54</v>
      </c>
      <c r="P287" t="n">
        <v>837.13</v>
      </c>
      <c r="Q287" t="n">
        <v>1213.98</v>
      </c>
      <c r="R287" t="n">
        <v>594.24</v>
      </c>
      <c r="S287" t="n">
        <v>90.51000000000001</v>
      </c>
      <c r="T287" t="n">
        <v>239305.47</v>
      </c>
      <c r="U287" t="n">
        <v>0.15</v>
      </c>
      <c r="V287" t="n">
        <v>0.63</v>
      </c>
      <c r="W287" t="n">
        <v>4.52</v>
      </c>
      <c r="X287" t="n">
        <v>14.2</v>
      </c>
      <c r="Y287" t="n">
        <v>0.5</v>
      </c>
      <c r="Z287" t="n">
        <v>10</v>
      </c>
    </row>
    <row r="288">
      <c r="A288" t="n">
        <v>2</v>
      </c>
      <c r="B288" t="n">
        <v>75</v>
      </c>
      <c r="C288" t="inlineStr">
        <is>
          <t xml:space="preserve">CONCLUIDO	</t>
        </is>
      </c>
      <c r="D288" t="n">
        <v>1.358</v>
      </c>
      <c r="E288" t="n">
        <v>73.64</v>
      </c>
      <c r="F288" t="n">
        <v>65.70999999999999</v>
      </c>
      <c r="G288" t="n">
        <v>21.31</v>
      </c>
      <c r="H288" t="n">
        <v>0.35</v>
      </c>
      <c r="I288" t="n">
        <v>185</v>
      </c>
      <c r="J288" t="n">
        <v>153.23</v>
      </c>
      <c r="K288" t="n">
        <v>49.1</v>
      </c>
      <c r="L288" t="n">
        <v>3</v>
      </c>
      <c r="M288" t="n">
        <v>183</v>
      </c>
      <c r="N288" t="n">
        <v>26.13</v>
      </c>
      <c r="O288" t="n">
        <v>19131.85</v>
      </c>
      <c r="P288" t="n">
        <v>764.8099999999999</v>
      </c>
      <c r="Q288" t="n">
        <v>1213.97</v>
      </c>
      <c r="R288" t="n">
        <v>401.19</v>
      </c>
      <c r="S288" t="n">
        <v>90.51000000000001</v>
      </c>
      <c r="T288" t="n">
        <v>143375.09</v>
      </c>
      <c r="U288" t="n">
        <v>0.23</v>
      </c>
      <c r="V288" t="n">
        <v>0.68</v>
      </c>
      <c r="W288" t="n">
        <v>4.32</v>
      </c>
      <c r="X288" t="n">
        <v>8.51</v>
      </c>
      <c r="Y288" t="n">
        <v>0.5</v>
      </c>
      <c r="Z288" t="n">
        <v>10</v>
      </c>
    </row>
    <row r="289">
      <c r="A289" t="n">
        <v>3</v>
      </c>
      <c r="B289" t="n">
        <v>75</v>
      </c>
      <c r="C289" t="inlineStr">
        <is>
          <t xml:space="preserve">CONCLUIDO	</t>
        </is>
      </c>
      <c r="D289" t="n">
        <v>1.4363</v>
      </c>
      <c r="E289" t="n">
        <v>69.62</v>
      </c>
      <c r="F289" t="n">
        <v>63.28</v>
      </c>
      <c r="G289" t="n">
        <v>28.55</v>
      </c>
      <c r="H289" t="n">
        <v>0.46</v>
      </c>
      <c r="I289" t="n">
        <v>133</v>
      </c>
      <c r="J289" t="n">
        <v>154.63</v>
      </c>
      <c r="K289" t="n">
        <v>49.1</v>
      </c>
      <c r="L289" t="n">
        <v>4</v>
      </c>
      <c r="M289" t="n">
        <v>131</v>
      </c>
      <c r="N289" t="n">
        <v>26.53</v>
      </c>
      <c r="O289" t="n">
        <v>19304.72</v>
      </c>
      <c r="P289" t="n">
        <v>731.59</v>
      </c>
      <c r="Q289" t="n">
        <v>1213.98</v>
      </c>
      <c r="R289" t="n">
        <v>319.53</v>
      </c>
      <c r="S289" t="n">
        <v>90.51000000000001</v>
      </c>
      <c r="T289" t="n">
        <v>102805.49</v>
      </c>
      <c r="U289" t="n">
        <v>0.28</v>
      </c>
      <c r="V289" t="n">
        <v>0.71</v>
      </c>
      <c r="W289" t="n">
        <v>4.23</v>
      </c>
      <c r="X289" t="n">
        <v>6.09</v>
      </c>
      <c r="Y289" t="n">
        <v>0.5</v>
      </c>
      <c r="Z289" t="n">
        <v>10</v>
      </c>
    </row>
    <row r="290">
      <c r="A290" t="n">
        <v>4</v>
      </c>
      <c r="B290" t="n">
        <v>75</v>
      </c>
      <c r="C290" t="inlineStr">
        <is>
          <t xml:space="preserve">CONCLUIDO	</t>
        </is>
      </c>
      <c r="D290" t="n">
        <v>1.4862</v>
      </c>
      <c r="E290" t="n">
        <v>67.29000000000001</v>
      </c>
      <c r="F290" t="n">
        <v>61.86</v>
      </c>
      <c r="G290" t="n">
        <v>36.04</v>
      </c>
      <c r="H290" t="n">
        <v>0.57</v>
      </c>
      <c r="I290" t="n">
        <v>103</v>
      </c>
      <c r="J290" t="n">
        <v>156.03</v>
      </c>
      <c r="K290" t="n">
        <v>49.1</v>
      </c>
      <c r="L290" t="n">
        <v>5</v>
      </c>
      <c r="M290" t="n">
        <v>101</v>
      </c>
      <c r="N290" t="n">
        <v>26.94</v>
      </c>
      <c r="O290" t="n">
        <v>19478.15</v>
      </c>
      <c r="P290" t="n">
        <v>709.24</v>
      </c>
      <c r="Q290" t="n">
        <v>1213.93</v>
      </c>
      <c r="R290" t="n">
        <v>271.99</v>
      </c>
      <c r="S290" t="n">
        <v>90.51000000000001</v>
      </c>
      <c r="T290" t="n">
        <v>79185.21000000001</v>
      </c>
      <c r="U290" t="n">
        <v>0.33</v>
      </c>
      <c r="V290" t="n">
        <v>0.73</v>
      </c>
      <c r="W290" t="n">
        <v>4.17</v>
      </c>
      <c r="X290" t="n">
        <v>4.67</v>
      </c>
      <c r="Y290" t="n">
        <v>0.5</v>
      </c>
      <c r="Z290" t="n">
        <v>10</v>
      </c>
    </row>
    <row r="291">
      <c r="A291" t="n">
        <v>5</v>
      </c>
      <c r="B291" t="n">
        <v>75</v>
      </c>
      <c r="C291" t="inlineStr">
        <is>
          <t xml:space="preserve">CONCLUIDO	</t>
        </is>
      </c>
      <c r="D291" t="n">
        <v>1.5166</v>
      </c>
      <c r="E291" t="n">
        <v>65.94</v>
      </c>
      <c r="F291" t="n">
        <v>61.07</v>
      </c>
      <c r="G291" t="n">
        <v>43.1</v>
      </c>
      <c r="H291" t="n">
        <v>0.67</v>
      </c>
      <c r="I291" t="n">
        <v>85</v>
      </c>
      <c r="J291" t="n">
        <v>157.44</v>
      </c>
      <c r="K291" t="n">
        <v>49.1</v>
      </c>
      <c r="L291" t="n">
        <v>6</v>
      </c>
      <c r="M291" t="n">
        <v>83</v>
      </c>
      <c r="N291" t="n">
        <v>27.35</v>
      </c>
      <c r="O291" t="n">
        <v>19652.13</v>
      </c>
      <c r="P291" t="n">
        <v>695.88</v>
      </c>
      <c r="Q291" t="n">
        <v>1213.97</v>
      </c>
      <c r="R291" t="n">
        <v>244.72</v>
      </c>
      <c r="S291" t="n">
        <v>90.51000000000001</v>
      </c>
      <c r="T291" t="n">
        <v>65639.67999999999</v>
      </c>
      <c r="U291" t="n">
        <v>0.37</v>
      </c>
      <c r="V291" t="n">
        <v>0.73</v>
      </c>
      <c r="W291" t="n">
        <v>4.14</v>
      </c>
      <c r="X291" t="n">
        <v>3.87</v>
      </c>
      <c r="Y291" t="n">
        <v>0.5</v>
      </c>
      <c r="Z291" t="n">
        <v>10</v>
      </c>
    </row>
    <row r="292">
      <c r="A292" t="n">
        <v>6</v>
      </c>
      <c r="B292" t="n">
        <v>75</v>
      </c>
      <c r="C292" t="inlineStr">
        <is>
          <t xml:space="preserve">CONCLUIDO	</t>
        </is>
      </c>
      <c r="D292" t="n">
        <v>1.5422</v>
      </c>
      <c r="E292" t="n">
        <v>64.84</v>
      </c>
      <c r="F292" t="n">
        <v>60.4</v>
      </c>
      <c r="G292" t="n">
        <v>51.04</v>
      </c>
      <c r="H292" t="n">
        <v>0.78</v>
      </c>
      <c r="I292" t="n">
        <v>71</v>
      </c>
      <c r="J292" t="n">
        <v>158.86</v>
      </c>
      <c r="K292" t="n">
        <v>49.1</v>
      </c>
      <c r="L292" t="n">
        <v>7</v>
      </c>
      <c r="M292" t="n">
        <v>69</v>
      </c>
      <c r="N292" t="n">
        <v>27.77</v>
      </c>
      <c r="O292" t="n">
        <v>19826.68</v>
      </c>
      <c r="P292" t="n">
        <v>682.1900000000001</v>
      </c>
      <c r="Q292" t="n">
        <v>1213.93</v>
      </c>
      <c r="R292" t="n">
        <v>221.66</v>
      </c>
      <c r="S292" t="n">
        <v>90.51000000000001</v>
      </c>
      <c r="T292" t="n">
        <v>54179.49</v>
      </c>
      <c r="U292" t="n">
        <v>0.41</v>
      </c>
      <c r="V292" t="n">
        <v>0.74</v>
      </c>
      <c r="W292" t="n">
        <v>4.13</v>
      </c>
      <c r="X292" t="n">
        <v>3.2</v>
      </c>
      <c r="Y292" t="n">
        <v>0.5</v>
      </c>
      <c r="Z292" t="n">
        <v>10</v>
      </c>
    </row>
    <row r="293">
      <c r="A293" t="n">
        <v>7</v>
      </c>
      <c r="B293" t="n">
        <v>75</v>
      </c>
      <c r="C293" t="inlineStr">
        <is>
          <t xml:space="preserve">CONCLUIDO	</t>
        </is>
      </c>
      <c r="D293" t="n">
        <v>1.5588</v>
      </c>
      <c r="E293" t="n">
        <v>64.15000000000001</v>
      </c>
      <c r="F293" t="n">
        <v>59.98</v>
      </c>
      <c r="G293" t="n">
        <v>58.05</v>
      </c>
      <c r="H293" t="n">
        <v>0.88</v>
      </c>
      <c r="I293" t="n">
        <v>62</v>
      </c>
      <c r="J293" t="n">
        <v>160.28</v>
      </c>
      <c r="K293" t="n">
        <v>49.1</v>
      </c>
      <c r="L293" t="n">
        <v>8</v>
      </c>
      <c r="M293" t="n">
        <v>60</v>
      </c>
      <c r="N293" t="n">
        <v>28.19</v>
      </c>
      <c r="O293" t="n">
        <v>20001.93</v>
      </c>
      <c r="P293" t="n">
        <v>674.1799999999999</v>
      </c>
      <c r="Q293" t="n">
        <v>1213.92</v>
      </c>
      <c r="R293" t="n">
        <v>207.96</v>
      </c>
      <c r="S293" t="n">
        <v>90.51000000000001</v>
      </c>
      <c r="T293" t="n">
        <v>47378.76</v>
      </c>
      <c r="U293" t="n">
        <v>0.44</v>
      </c>
      <c r="V293" t="n">
        <v>0.75</v>
      </c>
      <c r="W293" t="n">
        <v>4.11</v>
      </c>
      <c r="X293" t="n">
        <v>2.79</v>
      </c>
      <c r="Y293" t="n">
        <v>0.5</v>
      </c>
      <c r="Z293" t="n">
        <v>10</v>
      </c>
    </row>
    <row r="294">
      <c r="A294" t="n">
        <v>8</v>
      </c>
      <c r="B294" t="n">
        <v>75</v>
      </c>
      <c r="C294" t="inlineStr">
        <is>
          <t xml:space="preserve">CONCLUIDO	</t>
        </is>
      </c>
      <c r="D294" t="n">
        <v>1.5737</v>
      </c>
      <c r="E294" t="n">
        <v>63.54</v>
      </c>
      <c r="F294" t="n">
        <v>59.62</v>
      </c>
      <c r="G294" t="n">
        <v>66.23999999999999</v>
      </c>
      <c r="H294" t="n">
        <v>0.99</v>
      </c>
      <c r="I294" t="n">
        <v>54</v>
      </c>
      <c r="J294" t="n">
        <v>161.71</v>
      </c>
      <c r="K294" t="n">
        <v>49.1</v>
      </c>
      <c r="L294" t="n">
        <v>9</v>
      </c>
      <c r="M294" t="n">
        <v>52</v>
      </c>
      <c r="N294" t="n">
        <v>28.61</v>
      </c>
      <c r="O294" t="n">
        <v>20177.64</v>
      </c>
      <c r="P294" t="n">
        <v>663.78</v>
      </c>
      <c r="Q294" t="n">
        <v>1213.9</v>
      </c>
      <c r="R294" t="n">
        <v>195.64</v>
      </c>
      <c r="S294" t="n">
        <v>90.51000000000001</v>
      </c>
      <c r="T294" t="n">
        <v>41257.2</v>
      </c>
      <c r="U294" t="n">
        <v>0.46</v>
      </c>
      <c r="V294" t="n">
        <v>0.75</v>
      </c>
      <c r="W294" t="n">
        <v>4.1</v>
      </c>
      <c r="X294" t="n">
        <v>2.42</v>
      </c>
      <c r="Y294" t="n">
        <v>0.5</v>
      </c>
      <c r="Z294" t="n">
        <v>10</v>
      </c>
    </row>
    <row r="295">
      <c r="A295" t="n">
        <v>9</v>
      </c>
      <c r="B295" t="n">
        <v>75</v>
      </c>
      <c r="C295" t="inlineStr">
        <is>
          <t xml:space="preserve">CONCLUIDO	</t>
        </is>
      </c>
      <c r="D295" t="n">
        <v>1.5849</v>
      </c>
      <c r="E295" t="n">
        <v>63.1</v>
      </c>
      <c r="F295" t="n">
        <v>59.35</v>
      </c>
      <c r="G295" t="n">
        <v>74.19</v>
      </c>
      <c r="H295" t="n">
        <v>1.09</v>
      </c>
      <c r="I295" t="n">
        <v>48</v>
      </c>
      <c r="J295" t="n">
        <v>163.13</v>
      </c>
      <c r="K295" t="n">
        <v>49.1</v>
      </c>
      <c r="L295" t="n">
        <v>10</v>
      </c>
      <c r="M295" t="n">
        <v>46</v>
      </c>
      <c r="N295" t="n">
        <v>29.04</v>
      </c>
      <c r="O295" t="n">
        <v>20353.94</v>
      </c>
      <c r="P295" t="n">
        <v>655.99</v>
      </c>
      <c r="Q295" t="n">
        <v>1213.91</v>
      </c>
      <c r="R295" t="n">
        <v>186.4</v>
      </c>
      <c r="S295" t="n">
        <v>90.51000000000001</v>
      </c>
      <c r="T295" t="n">
        <v>36664.85</v>
      </c>
      <c r="U295" t="n">
        <v>0.49</v>
      </c>
      <c r="V295" t="n">
        <v>0.76</v>
      </c>
      <c r="W295" t="n">
        <v>4.09</v>
      </c>
      <c r="X295" t="n">
        <v>2.16</v>
      </c>
      <c r="Y295" t="n">
        <v>0.5</v>
      </c>
      <c r="Z295" t="n">
        <v>10</v>
      </c>
    </row>
    <row r="296">
      <c r="A296" t="n">
        <v>10</v>
      </c>
      <c r="B296" t="n">
        <v>75</v>
      </c>
      <c r="C296" t="inlineStr">
        <is>
          <t xml:space="preserve">CONCLUIDO	</t>
        </is>
      </c>
      <c r="D296" t="n">
        <v>1.5925</v>
      </c>
      <c r="E296" t="n">
        <v>62.79</v>
      </c>
      <c r="F296" t="n">
        <v>59.17</v>
      </c>
      <c r="G296" t="n">
        <v>80.69</v>
      </c>
      <c r="H296" t="n">
        <v>1.18</v>
      </c>
      <c r="I296" t="n">
        <v>44</v>
      </c>
      <c r="J296" t="n">
        <v>164.57</v>
      </c>
      <c r="K296" t="n">
        <v>49.1</v>
      </c>
      <c r="L296" t="n">
        <v>11</v>
      </c>
      <c r="M296" t="n">
        <v>42</v>
      </c>
      <c r="N296" t="n">
        <v>29.47</v>
      </c>
      <c r="O296" t="n">
        <v>20530.82</v>
      </c>
      <c r="P296" t="n">
        <v>649.13</v>
      </c>
      <c r="Q296" t="n">
        <v>1213.91</v>
      </c>
      <c r="R296" t="n">
        <v>180.79</v>
      </c>
      <c r="S296" t="n">
        <v>90.51000000000001</v>
      </c>
      <c r="T296" t="n">
        <v>33881.74</v>
      </c>
      <c r="U296" t="n">
        <v>0.5</v>
      </c>
      <c r="V296" t="n">
        <v>0.76</v>
      </c>
      <c r="W296" t="n">
        <v>4.07</v>
      </c>
      <c r="X296" t="n">
        <v>1.98</v>
      </c>
      <c r="Y296" t="n">
        <v>0.5</v>
      </c>
      <c r="Z296" t="n">
        <v>10</v>
      </c>
    </row>
    <row r="297">
      <c r="A297" t="n">
        <v>11</v>
      </c>
      <c r="B297" t="n">
        <v>75</v>
      </c>
      <c r="C297" t="inlineStr">
        <is>
          <t xml:space="preserve">CONCLUIDO	</t>
        </is>
      </c>
      <c r="D297" t="n">
        <v>1.601</v>
      </c>
      <c r="E297" t="n">
        <v>62.46</v>
      </c>
      <c r="F297" t="n">
        <v>58.96</v>
      </c>
      <c r="G297" t="n">
        <v>88.44</v>
      </c>
      <c r="H297" t="n">
        <v>1.28</v>
      </c>
      <c r="I297" t="n">
        <v>40</v>
      </c>
      <c r="J297" t="n">
        <v>166.01</v>
      </c>
      <c r="K297" t="n">
        <v>49.1</v>
      </c>
      <c r="L297" t="n">
        <v>12</v>
      </c>
      <c r="M297" t="n">
        <v>38</v>
      </c>
      <c r="N297" t="n">
        <v>29.91</v>
      </c>
      <c r="O297" t="n">
        <v>20708.3</v>
      </c>
      <c r="P297" t="n">
        <v>640.8</v>
      </c>
      <c r="Q297" t="n">
        <v>1213.91</v>
      </c>
      <c r="R297" t="n">
        <v>173.35</v>
      </c>
      <c r="S297" t="n">
        <v>90.51000000000001</v>
      </c>
      <c r="T297" t="n">
        <v>30182.71</v>
      </c>
      <c r="U297" t="n">
        <v>0.52</v>
      </c>
      <c r="V297" t="n">
        <v>0.76</v>
      </c>
      <c r="W297" t="n">
        <v>4.07</v>
      </c>
      <c r="X297" t="n">
        <v>1.77</v>
      </c>
      <c r="Y297" t="n">
        <v>0.5</v>
      </c>
      <c r="Z297" t="n">
        <v>10</v>
      </c>
    </row>
    <row r="298">
      <c r="A298" t="n">
        <v>12</v>
      </c>
      <c r="B298" t="n">
        <v>75</v>
      </c>
      <c r="C298" t="inlineStr">
        <is>
          <t xml:space="preserve">CONCLUIDO	</t>
        </is>
      </c>
      <c r="D298" t="n">
        <v>1.6079</v>
      </c>
      <c r="E298" t="n">
        <v>62.19</v>
      </c>
      <c r="F298" t="n">
        <v>58.82</v>
      </c>
      <c r="G298" t="n">
        <v>98.03</v>
      </c>
      <c r="H298" t="n">
        <v>1.38</v>
      </c>
      <c r="I298" t="n">
        <v>36</v>
      </c>
      <c r="J298" t="n">
        <v>167.45</v>
      </c>
      <c r="K298" t="n">
        <v>49.1</v>
      </c>
      <c r="L298" t="n">
        <v>13</v>
      </c>
      <c r="M298" t="n">
        <v>34</v>
      </c>
      <c r="N298" t="n">
        <v>30.36</v>
      </c>
      <c r="O298" t="n">
        <v>20886.38</v>
      </c>
      <c r="P298" t="n">
        <v>633.1900000000001</v>
      </c>
      <c r="Q298" t="n">
        <v>1213.92</v>
      </c>
      <c r="R298" t="n">
        <v>168.47</v>
      </c>
      <c r="S298" t="n">
        <v>90.51000000000001</v>
      </c>
      <c r="T298" t="n">
        <v>27761.46</v>
      </c>
      <c r="U298" t="n">
        <v>0.54</v>
      </c>
      <c r="V298" t="n">
        <v>0.76</v>
      </c>
      <c r="W298" t="n">
        <v>4.07</v>
      </c>
      <c r="X298" t="n">
        <v>1.62</v>
      </c>
      <c r="Y298" t="n">
        <v>0.5</v>
      </c>
      <c r="Z298" t="n">
        <v>10</v>
      </c>
    </row>
    <row r="299">
      <c r="A299" t="n">
        <v>13</v>
      </c>
      <c r="B299" t="n">
        <v>75</v>
      </c>
      <c r="C299" t="inlineStr">
        <is>
          <t xml:space="preserve">CONCLUIDO	</t>
        </is>
      </c>
      <c r="D299" t="n">
        <v>1.6127</v>
      </c>
      <c r="E299" t="n">
        <v>62.01</v>
      </c>
      <c r="F299" t="n">
        <v>58.69</v>
      </c>
      <c r="G299" t="n">
        <v>103.58</v>
      </c>
      <c r="H299" t="n">
        <v>1.47</v>
      </c>
      <c r="I299" t="n">
        <v>34</v>
      </c>
      <c r="J299" t="n">
        <v>168.9</v>
      </c>
      <c r="K299" t="n">
        <v>49.1</v>
      </c>
      <c r="L299" t="n">
        <v>14</v>
      </c>
      <c r="M299" t="n">
        <v>32</v>
      </c>
      <c r="N299" t="n">
        <v>30.81</v>
      </c>
      <c r="O299" t="n">
        <v>21065.06</v>
      </c>
      <c r="P299" t="n">
        <v>627.33</v>
      </c>
      <c r="Q299" t="n">
        <v>1213.92</v>
      </c>
      <c r="R299" t="n">
        <v>164.54</v>
      </c>
      <c r="S299" t="n">
        <v>90.51000000000001</v>
      </c>
      <c r="T299" t="n">
        <v>25808.72</v>
      </c>
      <c r="U299" t="n">
        <v>0.55</v>
      </c>
      <c r="V299" t="n">
        <v>0.76</v>
      </c>
      <c r="W299" t="n">
        <v>4.06</v>
      </c>
      <c r="X299" t="n">
        <v>1.5</v>
      </c>
      <c r="Y299" t="n">
        <v>0.5</v>
      </c>
      <c r="Z299" t="n">
        <v>10</v>
      </c>
    </row>
    <row r="300">
      <c r="A300" t="n">
        <v>14</v>
      </c>
      <c r="B300" t="n">
        <v>75</v>
      </c>
      <c r="C300" t="inlineStr">
        <is>
          <t xml:space="preserve">CONCLUIDO	</t>
        </is>
      </c>
      <c r="D300" t="n">
        <v>1.6181</v>
      </c>
      <c r="E300" t="n">
        <v>61.8</v>
      </c>
      <c r="F300" t="n">
        <v>58.58</v>
      </c>
      <c r="G300" t="n">
        <v>113.38</v>
      </c>
      <c r="H300" t="n">
        <v>1.56</v>
      </c>
      <c r="I300" t="n">
        <v>31</v>
      </c>
      <c r="J300" t="n">
        <v>170.35</v>
      </c>
      <c r="K300" t="n">
        <v>49.1</v>
      </c>
      <c r="L300" t="n">
        <v>15</v>
      </c>
      <c r="M300" t="n">
        <v>29</v>
      </c>
      <c r="N300" t="n">
        <v>31.26</v>
      </c>
      <c r="O300" t="n">
        <v>21244.37</v>
      </c>
      <c r="P300" t="n">
        <v>621.61</v>
      </c>
      <c r="Q300" t="n">
        <v>1213.92</v>
      </c>
      <c r="R300" t="n">
        <v>160.34</v>
      </c>
      <c r="S300" t="n">
        <v>90.51000000000001</v>
      </c>
      <c r="T300" t="n">
        <v>23719.5</v>
      </c>
      <c r="U300" t="n">
        <v>0.5600000000000001</v>
      </c>
      <c r="V300" t="n">
        <v>0.77</v>
      </c>
      <c r="W300" t="n">
        <v>4.06</v>
      </c>
      <c r="X300" t="n">
        <v>1.39</v>
      </c>
      <c r="Y300" t="n">
        <v>0.5</v>
      </c>
      <c r="Z300" t="n">
        <v>10</v>
      </c>
    </row>
    <row r="301">
      <c r="A301" t="n">
        <v>15</v>
      </c>
      <c r="B301" t="n">
        <v>75</v>
      </c>
      <c r="C301" t="inlineStr">
        <is>
          <t xml:space="preserve">CONCLUIDO	</t>
        </is>
      </c>
      <c r="D301" t="n">
        <v>1.6225</v>
      </c>
      <c r="E301" t="n">
        <v>61.63</v>
      </c>
      <c r="F301" t="n">
        <v>58.47</v>
      </c>
      <c r="G301" t="n">
        <v>120.97</v>
      </c>
      <c r="H301" t="n">
        <v>1.65</v>
      </c>
      <c r="I301" t="n">
        <v>29</v>
      </c>
      <c r="J301" t="n">
        <v>171.81</v>
      </c>
      <c r="K301" t="n">
        <v>49.1</v>
      </c>
      <c r="L301" t="n">
        <v>16</v>
      </c>
      <c r="M301" t="n">
        <v>27</v>
      </c>
      <c r="N301" t="n">
        <v>31.72</v>
      </c>
      <c r="O301" t="n">
        <v>21424.29</v>
      </c>
      <c r="P301" t="n">
        <v>615.34</v>
      </c>
      <c r="Q301" t="n">
        <v>1213.92</v>
      </c>
      <c r="R301" t="n">
        <v>156.9</v>
      </c>
      <c r="S301" t="n">
        <v>90.51000000000001</v>
      </c>
      <c r="T301" t="n">
        <v>22012.63</v>
      </c>
      <c r="U301" t="n">
        <v>0.58</v>
      </c>
      <c r="V301" t="n">
        <v>0.77</v>
      </c>
      <c r="W301" t="n">
        <v>4.05</v>
      </c>
      <c r="X301" t="n">
        <v>1.28</v>
      </c>
      <c r="Y301" t="n">
        <v>0.5</v>
      </c>
      <c r="Z301" t="n">
        <v>10</v>
      </c>
    </row>
    <row r="302">
      <c r="A302" t="n">
        <v>16</v>
      </c>
      <c r="B302" t="n">
        <v>75</v>
      </c>
      <c r="C302" t="inlineStr">
        <is>
          <t xml:space="preserve">CONCLUIDO	</t>
        </is>
      </c>
      <c r="D302" t="n">
        <v>1.6267</v>
      </c>
      <c r="E302" t="n">
        <v>61.47</v>
      </c>
      <c r="F302" t="n">
        <v>58.37</v>
      </c>
      <c r="G302" t="n">
        <v>129.72</v>
      </c>
      <c r="H302" t="n">
        <v>1.74</v>
      </c>
      <c r="I302" t="n">
        <v>27</v>
      </c>
      <c r="J302" t="n">
        <v>173.28</v>
      </c>
      <c r="K302" t="n">
        <v>49.1</v>
      </c>
      <c r="L302" t="n">
        <v>17</v>
      </c>
      <c r="M302" t="n">
        <v>25</v>
      </c>
      <c r="N302" t="n">
        <v>32.18</v>
      </c>
      <c r="O302" t="n">
        <v>21604.83</v>
      </c>
      <c r="P302" t="n">
        <v>608.6799999999999</v>
      </c>
      <c r="Q302" t="n">
        <v>1213.93</v>
      </c>
      <c r="R302" t="n">
        <v>153.22</v>
      </c>
      <c r="S302" t="n">
        <v>90.51000000000001</v>
      </c>
      <c r="T302" t="n">
        <v>20181.94</v>
      </c>
      <c r="U302" t="n">
        <v>0.59</v>
      </c>
      <c r="V302" t="n">
        <v>0.77</v>
      </c>
      <c r="W302" t="n">
        <v>4.06</v>
      </c>
      <c r="X302" t="n">
        <v>1.18</v>
      </c>
      <c r="Y302" t="n">
        <v>0.5</v>
      </c>
      <c r="Z302" t="n">
        <v>10</v>
      </c>
    </row>
    <row r="303">
      <c r="A303" t="n">
        <v>17</v>
      </c>
      <c r="B303" t="n">
        <v>75</v>
      </c>
      <c r="C303" t="inlineStr">
        <is>
          <t xml:space="preserve">CONCLUIDO	</t>
        </is>
      </c>
      <c r="D303" t="n">
        <v>1.6305</v>
      </c>
      <c r="E303" t="n">
        <v>61.33</v>
      </c>
      <c r="F303" t="n">
        <v>58.29</v>
      </c>
      <c r="G303" t="n">
        <v>139.9</v>
      </c>
      <c r="H303" t="n">
        <v>1.83</v>
      </c>
      <c r="I303" t="n">
        <v>25</v>
      </c>
      <c r="J303" t="n">
        <v>174.75</v>
      </c>
      <c r="K303" t="n">
        <v>49.1</v>
      </c>
      <c r="L303" t="n">
        <v>18</v>
      </c>
      <c r="M303" t="n">
        <v>23</v>
      </c>
      <c r="N303" t="n">
        <v>32.65</v>
      </c>
      <c r="O303" t="n">
        <v>21786.02</v>
      </c>
      <c r="P303" t="n">
        <v>601.34</v>
      </c>
      <c r="Q303" t="n">
        <v>1213.91</v>
      </c>
      <c r="R303" t="n">
        <v>150.65</v>
      </c>
      <c r="S303" t="n">
        <v>90.51000000000001</v>
      </c>
      <c r="T303" t="n">
        <v>18906.35</v>
      </c>
      <c r="U303" t="n">
        <v>0.6</v>
      </c>
      <c r="V303" t="n">
        <v>0.77</v>
      </c>
      <c r="W303" t="n">
        <v>4.05</v>
      </c>
      <c r="X303" t="n">
        <v>1.1</v>
      </c>
      <c r="Y303" t="n">
        <v>0.5</v>
      </c>
      <c r="Z303" t="n">
        <v>10</v>
      </c>
    </row>
    <row r="304">
      <c r="A304" t="n">
        <v>18</v>
      </c>
      <c r="B304" t="n">
        <v>75</v>
      </c>
      <c r="C304" t="inlineStr">
        <is>
          <t xml:space="preserve">CONCLUIDO	</t>
        </is>
      </c>
      <c r="D304" t="n">
        <v>1.6326</v>
      </c>
      <c r="E304" t="n">
        <v>61.25</v>
      </c>
      <c r="F304" t="n">
        <v>58.24</v>
      </c>
      <c r="G304" t="n">
        <v>145.61</v>
      </c>
      <c r="H304" t="n">
        <v>1.91</v>
      </c>
      <c r="I304" t="n">
        <v>24</v>
      </c>
      <c r="J304" t="n">
        <v>176.22</v>
      </c>
      <c r="K304" t="n">
        <v>49.1</v>
      </c>
      <c r="L304" t="n">
        <v>19</v>
      </c>
      <c r="M304" t="n">
        <v>22</v>
      </c>
      <c r="N304" t="n">
        <v>33.13</v>
      </c>
      <c r="O304" t="n">
        <v>21967.84</v>
      </c>
      <c r="P304" t="n">
        <v>595.4299999999999</v>
      </c>
      <c r="Q304" t="n">
        <v>1213.91</v>
      </c>
      <c r="R304" t="n">
        <v>149.27</v>
      </c>
      <c r="S304" t="n">
        <v>90.51000000000001</v>
      </c>
      <c r="T304" t="n">
        <v>18223.08</v>
      </c>
      <c r="U304" t="n">
        <v>0.61</v>
      </c>
      <c r="V304" t="n">
        <v>0.77</v>
      </c>
      <c r="W304" t="n">
        <v>4.04</v>
      </c>
      <c r="X304" t="n">
        <v>1.05</v>
      </c>
      <c r="Y304" t="n">
        <v>0.5</v>
      </c>
      <c r="Z304" t="n">
        <v>10</v>
      </c>
    </row>
    <row r="305">
      <c r="A305" t="n">
        <v>19</v>
      </c>
      <c r="B305" t="n">
        <v>75</v>
      </c>
      <c r="C305" t="inlineStr">
        <is>
          <t xml:space="preserve">CONCLUIDO	</t>
        </is>
      </c>
      <c r="D305" t="n">
        <v>1.6365</v>
      </c>
      <c r="E305" t="n">
        <v>61.11</v>
      </c>
      <c r="F305" t="n">
        <v>58.16</v>
      </c>
      <c r="G305" t="n">
        <v>158.62</v>
      </c>
      <c r="H305" t="n">
        <v>2</v>
      </c>
      <c r="I305" t="n">
        <v>22</v>
      </c>
      <c r="J305" t="n">
        <v>177.7</v>
      </c>
      <c r="K305" t="n">
        <v>49.1</v>
      </c>
      <c r="L305" t="n">
        <v>20</v>
      </c>
      <c r="M305" t="n">
        <v>20</v>
      </c>
      <c r="N305" t="n">
        <v>33.61</v>
      </c>
      <c r="O305" t="n">
        <v>22150.3</v>
      </c>
      <c r="P305" t="n">
        <v>586.26</v>
      </c>
      <c r="Q305" t="n">
        <v>1213.91</v>
      </c>
      <c r="R305" t="n">
        <v>146.13</v>
      </c>
      <c r="S305" t="n">
        <v>90.51000000000001</v>
      </c>
      <c r="T305" t="n">
        <v>16662.6</v>
      </c>
      <c r="U305" t="n">
        <v>0.62</v>
      </c>
      <c r="V305" t="n">
        <v>0.77</v>
      </c>
      <c r="W305" t="n">
        <v>4.05</v>
      </c>
      <c r="X305" t="n">
        <v>0.97</v>
      </c>
      <c r="Y305" t="n">
        <v>0.5</v>
      </c>
      <c r="Z305" t="n">
        <v>10</v>
      </c>
    </row>
    <row r="306">
      <c r="A306" t="n">
        <v>20</v>
      </c>
      <c r="B306" t="n">
        <v>75</v>
      </c>
      <c r="C306" t="inlineStr">
        <is>
          <t xml:space="preserve">CONCLUIDO	</t>
        </is>
      </c>
      <c r="D306" t="n">
        <v>1.6389</v>
      </c>
      <c r="E306" t="n">
        <v>61.02</v>
      </c>
      <c r="F306" t="n">
        <v>58.1</v>
      </c>
      <c r="G306" t="n">
        <v>166</v>
      </c>
      <c r="H306" t="n">
        <v>2.08</v>
      </c>
      <c r="I306" t="n">
        <v>21</v>
      </c>
      <c r="J306" t="n">
        <v>179.18</v>
      </c>
      <c r="K306" t="n">
        <v>49.1</v>
      </c>
      <c r="L306" t="n">
        <v>21</v>
      </c>
      <c r="M306" t="n">
        <v>19</v>
      </c>
      <c r="N306" t="n">
        <v>34.09</v>
      </c>
      <c r="O306" t="n">
        <v>22333.43</v>
      </c>
      <c r="P306" t="n">
        <v>579.15</v>
      </c>
      <c r="Q306" t="n">
        <v>1213.91</v>
      </c>
      <c r="R306" t="n">
        <v>144.21</v>
      </c>
      <c r="S306" t="n">
        <v>90.51000000000001</v>
      </c>
      <c r="T306" t="n">
        <v>15704.47</v>
      </c>
      <c r="U306" t="n">
        <v>0.63</v>
      </c>
      <c r="V306" t="n">
        <v>0.77</v>
      </c>
      <c r="W306" t="n">
        <v>4.04</v>
      </c>
      <c r="X306" t="n">
        <v>0.91</v>
      </c>
      <c r="Y306" t="n">
        <v>0.5</v>
      </c>
      <c r="Z306" t="n">
        <v>10</v>
      </c>
    </row>
    <row r="307">
      <c r="A307" t="n">
        <v>21</v>
      </c>
      <c r="B307" t="n">
        <v>75</v>
      </c>
      <c r="C307" t="inlineStr">
        <is>
          <t xml:space="preserve">CONCLUIDO	</t>
        </is>
      </c>
      <c r="D307" t="n">
        <v>1.641</v>
      </c>
      <c r="E307" t="n">
        <v>60.94</v>
      </c>
      <c r="F307" t="n">
        <v>58.05</v>
      </c>
      <c r="G307" t="n">
        <v>174.16</v>
      </c>
      <c r="H307" t="n">
        <v>2.16</v>
      </c>
      <c r="I307" t="n">
        <v>20</v>
      </c>
      <c r="J307" t="n">
        <v>180.67</v>
      </c>
      <c r="K307" t="n">
        <v>49.1</v>
      </c>
      <c r="L307" t="n">
        <v>22</v>
      </c>
      <c r="M307" t="n">
        <v>17</v>
      </c>
      <c r="N307" t="n">
        <v>34.58</v>
      </c>
      <c r="O307" t="n">
        <v>22517.21</v>
      </c>
      <c r="P307" t="n">
        <v>576.4</v>
      </c>
      <c r="Q307" t="n">
        <v>1213.91</v>
      </c>
      <c r="R307" t="n">
        <v>142.58</v>
      </c>
      <c r="S307" t="n">
        <v>90.51000000000001</v>
      </c>
      <c r="T307" t="n">
        <v>14895.88</v>
      </c>
      <c r="U307" t="n">
        <v>0.63</v>
      </c>
      <c r="V307" t="n">
        <v>0.77</v>
      </c>
      <c r="W307" t="n">
        <v>4.04</v>
      </c>
      <c r="X307" t="n">
        <v>0.86</v>
      </c>
      <c r="Y307" t="n">
        <v>0.5</v>
      </c>
      <c r="Z307" t="n">
        <v>10</v>
      </c>
    </row>
    <row r="308">
      <c r="A308" t="n">
        <v>22</v>
      </c>
      <c r="B308" t="n">
        <v>75</v>
      </c>
      <c r="C308" t="inlineStr">
        <is>
          <t xml:space="preserve">CONCLUIDO	</t>
        </is>
      </c>
      <c r="D308" t="n">
        <v>1.643</v>
      </c>
      <c r="E308" t="n">
        <v>60.86</v>
      </c>
      <c r="F308" t="n">
        <v>58.01</v>
      </c>
      <c r="G308" t="n">
        <v>183.18</v>
      </c>
      <c r="H308" t="n">
        <v>2.24</v>
      </c>
      <c r="I308" t="n">
        <v>19</v>
      </c>
      <c r="J308" t="n">
        <v>182.17</v>
      </c>
      <c r="K308" t="n">
        <v>49.1</v>
      </c>
      <c r="L308" t="n">
        <v>23</v>
      </c>
      <c r="M308" t="n">
        <v>14</v>
      </c>
      <c r="N308" t="n">
        <v>35.08</v>
      </c>
      <c r="O308" t="n">
        <v>22701.78</v>
      </c>
      <c r="P308" t="n">
        <v>568.8099999999999</v>
      </c>
      <c r="Q308" t="n">
        <v>1213.91</v>
      </c>
      <c r="R308" t="n">
        <v>140.86</v>
      </c>
      <c r="S308" t="n">
        <v>90.51000000000001</v>
      </c>
      <c r="T308" t="n">
        <v>14039.38</v>
      </c>
      <c r="U308" t="n">
        <v>0.64</v>
      </c>
      <c r="V308" t="n">
        <v>0.77</v>
      </c>
      <c r="W308" t="n">
        <v>4.04</v>
      </c>
      <c r="X308" t="n">
        <v>0.8100000000000001</v>
      </c>
      <c r="Y308" t="n">
        <v>0.5</v>
      </c>
      <c r="Z308" t="n">
        <v>10</v>
      </c>
    </row>
    <row r="309">
      <c r="A309" t="n">
        <v>23</v>
      </c>
      <c r="B309" t="n">
        <v>75</v>
      </c>
      <c r="C309" t="inlineStr">
        <is>
          <t xml:space="preserve">CONCLUIDO	</t>
        </is>
      </c>
      <c r="D309" t="n">
        <v>1.6424</v>
      </c>
      <c r="E309" t="n">
        <v>60.89</v>
      </c>
      <c r="F309" t="n">
        <v>58.03</v>
      </c>
      <c r="G309" t="n">
        <v>183.25</v>
      </c>
      <c r="H309" t="n">
        <v>2.32</v>
      </c>
      <c r="I309" t="n">
        <v>19</v>
      </c>
      <c r="J309" t="n">
        <v>183.67</v>
      </c>
      <c r="K309" t="n">
        <v>49.1</v>
      </c>
      <c r="L309" t="n">
        <v>24</v>
      </c>
      <c r="M309" t="n">
        <v>11</v>
      </c>
      <c r="N309" t="n">
        <v>35.58</v>
      </c>
      <c r="O309" t="n">
        <v>22886.92</v>
      </c>
      <c r="P309" t="n">
        <v>566.6</v>
      </c>
      <c r="Q309" t="n">
        <v>1213.92</v>
      </c>
      <c r="R309" t="n">
        <v>141.37</v>
      </c>
      <c r="S309" t="n">
        <v>90.51000000000001</v>
      </c>
      <c r="T309" t="n">
        <v>14295.66</v>
      </c>
      <c r="U309" t="n">
        <v>0.64</v>
      </c>
      <c r="V309" t="n">
        <v>0.77</v>
      </c>
      <c r="W309" t="n">
        <v>4.05</v>
      </c>
      <c r="X309" t="n">
        <v>0.83</v>
      </c>
      <c r="Y309" t="n">
        <v>0.5</v>
      </c>
      <c r="Z309" t="n">
        <v>10</v>
      </c>
    </row>
    <row r="310">
      <c r="A310" t="n">
        <v>24</v>
      </c>
      <c r="B310" t="n">
        <v>75</v>
      </c>
      <c r="C310" t="inlineStr">
        <is>
          <t xml:space="preserve">CONCLUIDO	</t>
        </is>
      </c>
      <c r="D310" t="n">
        <v>1.6443</v>
      </c>
      <c r="E310" t="n">
        <v>60.82</v>
      </c>
      <c r="F310" t="n">
        <v>57.99</v>
      </c>
      <c r="G310" t="n">
        <v>193.3</v>
      </c>
      <c r="H310" t="n">
        <v>2.4</v>
      </c>
      <c r="I310" t="n">
        <v>18</v>
      </c>
      <c r="J310" t="n">
        <v>185.18</v>
      </c>
      <c r="K310" t="n">
        <v>49.1</v>
      </c>
      <c r="L310" t="n">
        <v>25</v>
      </c>
      <c r="M310" t="n">
        <v>8</v>
      </c>
      <c r="N310" t="n">
        <v>36.08</v>
      </c>
      <c r="O310" t="n">
        <v>23072.73</v>
      </c>
      <c r="P310" t="n">
        <v>566.86</v>
      </c>
      <c r="Q310" t="n">
        <v>1213.91</v>
      </c>
      <c r="R310" t="n">
        <v>140.25</v>
      </c>
      <c r="S310" t="n">
        <v>90.51000000000001</v>
      </c>
      <c r="T310" t="n">
        <v>13739.69</v>
      </c>
      <c r="U310" t="n">
        <v>0.65</v>
      </c>
      <c r="V310" t="n">
        <v>0.77</v>
      </c>
      <c r="W310" t="n">
        <v>4.05</v>
      </c>
      <c r="X310" t="n">
        <v>0.8</v>
      </c>
      <c r="Y310" t="n">
        <v>0.5</v>
      </c>
      <c r="Z310" t="n">
        <v>10</v>
      </c>
    </row>
    <row r="311">
      <c r="A311" t="n">
        <v>25</v>
      </c>
      <c r="B311" t="n">
        <v>75</v>
      </c>
      <c r="C311" t="inlineStr">
        <is>
          <t xml:space="preserve">CONCLUIDO	</t>
        </is>
      </c>
      <c r="D311" t="n">
        <v>1.6441</v>
      </c>
      <c r="E311" t="n">
        <v>60.82</v>
      </c>
      <c r="F311" t="n">
        <v>58</v>
      </c>
      <c r="G311" t="n">
        <v>193.32</v>
      </c>
      <c r="H311" t="n">
        <v>2.47</v>
      </c>
      <c r="I311" t="n">
        <v>18</v>
      </c>
      <c r="J311" t="n">
        <v>186.69</v>
      </c>
      <c r="K311" t="n">
        <v>49.1</v>
      </c>
      <c r="L311" t="n">
        <v>26</v>
      </c>
      <c r="M311" t="n">
        <v>3</v>
      </c>
      <c r="N311" t="n">
        <v>36.6</v>
      </c>
      <c r="O311" t="n">
        <v>23259.24</v>
      </c>
      <c r="P311" t="n">
        <v>569.71</v>
      </c>
      <c r="Q311" t="n">
        <v>1213.91</v>
      </c>
      <c r="R311" t="n">
        <v>139.93</v>
      </c>
      <c r="S311" t="n">
        <v>90.51000000000001</v>
      </c>
      <c r="T311" t="n">
        <v>13582.14</v>
      </c>
      <c r="U311" t="n">
        <v>0.65</v>
      </c>
      <c r="V311" t="n">
        <v>0.77</v>
      </c>
      <c r="W311" t="n">
        <v>4.06</v>
      </c>
      <c r="X311" t="n">
        <v>0.8</v>
      </c>
      <c r="Y311" t="n">
        <v>0.5</v>
      </c>
      <c r="Z311" t="n">
        <v>10</v>
      </c>
    </row>
    <row r="312">
      <c r="A312" t="n">
        <v>26</v>
      </c>
      <c r="B312" t="n">
        <v>75</v>
      </c>
      <c r="C312" t="inlineStr">
        <is>
          <t xml:space="preserve">CONCLUIDO	</t>
        </is>
      </c>
      <c r="D312" t="n">
        <v>1.6447</v>
      </c>
      <c r="E312" t="n">
        <v>60.8</v>
      </c>
      <c r="F312" t="n">
        <v>57.98</v>
      </c>
      <c r="G312" t="n">
        <v>193.25</v>
      </c>
      <c r="H312" t="n">
        <v>2.55</v>
      </c>
      <c r="I312" t="n">
        <v>18</v>
      </c>
      <c r="J312" t="n">
        <v>188.21</v>
      </c>
      <c r="K312" t="n">
        <v>49.1</v>
      </c>
      <c r="L312" t="n">
        <v>27</v>
      </c>
      <c r="M312" t="n">
        <v>2</v>
      </c>
      <c r="N312" t="n">
        <v>37.11</v>
      </c>
      <c r="O312" t="n">
        <v>23446.45</v>
      </c>
      <c r="P312" t="n">
        <v>570.8</v>
      </c>
      <c r="Q312" t="n">
        <v>1213.91</v>
      </c>
      <c r="R312" t="n">
        <v>139.25</v>
      </c>
      <c r="S312" t="n">
        <v>90.51000000000001</v>
      </c>
      <c r="T312" t="n">
        <v>13239.27</v>
      </c>
      <c r="U312" t="n">
        <v>0.65</v>
      </c>
      <c r="V312" t="n">
        <v>0.77</v>
      </c>
      <c r="W312" t="n">
        <v>4.06</v>
      </c>
      <c r="X312" t="n">
        <v>0.78</v>
      </c>
      <c r="Y312" t="n">
        <v>0.5</v>
      </c>
      <c r="Z312" t="n">
        <v>10</v>
      </c>
    </row>
    <row r="313">
      <c r="A313" t="n">
        <v>27</v>
      </c>
      <c r="B313" t="n">
        <v>75</v>
      </c>
      <c r="C313" t="inlineStr">
        <is>
          <t xml:space="preserve">CONCLUIDO	</t>
        </is>
      </c>
      <c r="D313" t="n">
        <v>1.6443</v>
      </c>
      <c r="E313" t="n">
        <v>60.82</v>
      </c>
      <c r="F313" t="n">
        <v>57.99</v>
      </c>
      <c r="G313" t="n">
        <v>193.3</v>
      </c>
      <c r="H313" t="n">
        <v>2.62</v>
      </c>
      <c r="I313" t="n">
        <v>18</v>
      </c>
      <c r="J313" t="n">
        <v>189.73</v>
      </c>
      <c r="K313" t="n">
        <v>49.1</v>
      </c>
      <c r="L313" t="n">
        <v>28</v>
      </c>
      <c r="M313" t="n">
        <v>0</v>
      </c>
      <c r="N313" t="n">
        <v>37.64</v>
      </c>
      <c r="O313" t="n">
        <v>23634.36</v>
      </c>
      <c r="P313" t="n">
        <v>574.04</v>
      </c>
      <c r="Q313" t="n">
        <v>1213.94</v>
      </c>
      <c r="R313" t="n">
        <v>139.76</v>
      </c>
      <c r="S313" t="n">
        <v>90.51000000000001</v>
      </c>
      <c r="T313" t="n">
        <v>13496.56</v>
      </c>
      <c r="U313" t="n">
        <v>0.65</v>
      </c>
      <c r="V313" t="n">
        <v>0.77</v>
      </c>
      <c r="W313" t="n">
        <v>4.06</v>
      </c>
      <c r="X313" t="n">
        <v>0.8</v>
      </c>
      <c r="Y313" t="n">
        <v>0.5</v>
      </c>
      <c r="Z313" t="n">
        <v>10</v>
      </c>
    </row>
    <row r="314">
      <c r="A314" t="n">
        <v>0</v>
      </c>
      <c r="B314" t="n">
        <v>95</v>
      </c>
      <c r="C314" t="inlineStr">
        <is>
          <t xml:space="preserve">CONCLUIDO	</t>
        </is>
      </c>
      <c r="D314" t="n">
        <v>0.6188</v>
      </c>
      <c r="E314" t="n">
        <v>161.59</v>
      </c>
      <c r="F314" t="n">
        <v>115.98</v>
      </c>
      <c r="G314" t="n">
        <v>6</v>
      </c>
      <c r="H314" t="n">
        <v>0.1</v>
      </c>
      <c r="I314" t="n">
        <v>1159</v>
      </c>
      <c r="J314" t="n">
        <v>185.69</v>
      </c>
      <c r="K314" t="n">
        <v>53.44</v>
      </c>
      <c r="L314" t="n">
        <v>1</v>
      </c>
      <c r="M314" t="n">
        <v>1157</v>
      </c>
      <c r="N314" t="n">
        <v>36.26</v>
      </c>
      <c r="O314" t="n">
        <v>23136.14</v>
      </c>
      <c r="P314" t="n">
        <v>1571.06</v>
      </c>
      <c r="Q314" t="n">
        <v>1214.29</v>
      </c>
      <c r="R314" t="n">
        <v>2112.45</v>
      </c>
      <c r="S314" t="n">
        <v>90.51000000000001</v>
      </c>
      <c r="T314" t="n">
        <v>994137.1</v>
      </c>
      <c r="U314" t="n">
        <v>0.04</v>
      </c>
      <c r="V314" t="n">
        <v>0.39</v>
      </c>
      <c r="W314" t="n">
        <v>5.96</v>
      </c>
      <c r="X314" t="n">
        <v>58.77</v>
      </c>
      <c r="Y314" t="n">
        <v>0.5</v>
      </c>
      <c r="Z314" t="n">
        <v>10</v>
      </c>
    </row>
    <row r="315">
      <c r="A315" t="n">
        <v>1</v>
      </c>
      <c r="B315" t="n">
        <v>95</v>
      </c>
      <c r="C315" t="inlineStr">
        <is>
          <t xml:space="preserve">CONCLUIDO	</t>
        </is>
      </c>
      <c r="D315" t="n">
        <v>1.107</v>
      </c>
      <c r="E315" t="n">
        <v>90.33</v>
      </c>
      <c r="F315" t="n">
        <v>74.31999999999999</v>
      </c>
      <c r="G315" t="n">
        <v>12.25</v>
      </c>
      <c r="H315" t="n">
        <v>0.19</v>
      </c>
      <c r="I315" t="n">
        <v>364</v>
      </c>
      <c r="J315" t="n">
        <v>187.21</v>
      </c>
      <c r="K315" t="n">
        <v>53.44</v>
      </c>
      <c r="L315" t="n">
        <v>2</v>
      </c>
      <c r="M315" t="n">
        <v>362</v>
      </c>
      <c r="N315" t="n">
        <v>36.77</v>
      </c>
      <c r="O315" t="n">
        <v>23322.88</v>
      </c>
      <c r="P315" t="n">
        <v>1001.34</v>
      </c>
      <c r="Q315" t="n">
        <v>1213.97</v>
      </c>
      <c r="R315" t="n">
        <v>693.66</v>
      </c>
      <c r="S315" t="n">
        <v>90.51000000000001</v>
      </c>
      <c r="T315" t="n">
        <v>288718.9</v>
      </c>
      <c r="U315" t="n">
        <v>0.13</v>
      </c>
      <c r="V315" t="n">
        <v>0.6</v>
      </c>
      <c r="W315" t="n">
        <v>4.61</v>
      </c>
      <c r="X315" t="n">
        <v>17.12</v>
      </c>
      <c r="Y315" t="n">
        <v>0.5</v>
      </c>
      <c r="Z315" t="n">
        <v>10</v>
      </c>
    </row>
    <row r="316">
      <c r="A316" t="n">
        <v>2</v>
      </c>
      <c r="B316" t="n">
        <v>95</v>
      </c>
      <c r="C316" t="inlineStr">
        <is>
          <t xml:space="preserve">CONCLUIDO	</t>
        </is>
      </c>
      <c r="D316" t="n">
        <v>1.2841</v>
      </c>
      <c r="E316" t="n">
        <v>77.88</v>
      </c>
      <c r="F316" t="n">
        <v>67.29000000000001</v>
      </c>
      <c r="G316" t="n">
        <v>18.52</v>
      </c>
      <c r="H316" t="n">
        <v>0.28</v>
      </c>
      <c r="I316" t="n">
        <v>218</v>
      </c>
      <c r="J316" t="n">
        <v>188.73</v>
      </c>
      <c r="K316" t="n">
        <v>53.44</v>
      </c>
      <c r="L316" t="n">
        <v>3</v>
      </c>
      <c r="M316" t="n">
        <v>216</v>
      </c>
      <c r="N316" t="n">
        <v>37.29</v>
      </c>
      <c r="O316" t="n">
        <v>23510.33</v>
      </c>
      <c r="P316" t="n">
        <v>902.91</v>
      </c>
      <c r="Q316" t="n">
        <v>1214</v>
      </c>
      <c r="R316" t="n">
        <v>454.48</v>
      </c>
      <c r="S316" t="n">
        <v>90.51000000000001</v>
      </c>
      <c r="T316" t="n">
        <v>169854.59</v>
      </c>
      <c r="U316" t="n">
        <v>0.2</v>
      </c>
      <c r="V316" t="n">
        <v>0.67</v>
      </c>
      <c r="W316" t="n">
        <v>4.39</v>
      </c>
      <c r="X316" t="n">
        <v>10.1</v>
      </c>
      <c r="Y316" t="n">
        <v>0.5</v>
      </c>
      <c r="Z316" t="n">
        <v>10</v>
      </c>
    </row>
    <row r="317">
      <c r="A317" t="n">
        <v>3</v>
      </c>
      <c r="B317" t="n">
        <v>95</v>
      </c>
      <c r="C317" t="inlineStr">
        <is>
          <t xml:space="preserve">CONCLUIDO	</t>
        </is>
      </c>
      <c r="D317" t="n">
        <v>1.3765</v>
      </c>
      <c r="E317" t="n">
        <v>72.65000000000001</v>
      </c>
      <c r="F317" t="n">
        <v>64.37</v>
      </c>
      <c r="G317" t="n">
        <v>24.76</v>
      </c>
      <c r="H317" t="n">
        <v>0.37</v>
      </c>
      <c r="I317" t="n">
        <v>156</v>
      </c>
      <c r="J317" t="n">
        <v>190.25</v>
      </c>
      <c r="K317" t="n">
        <v>53.44</v>
      </c>
      <c r="L317" t="n">
        <v>4</v>
      </c>
      <c r="M317" t="n">
        <v>154</v>
      </c>
      <c r="N317" t="n">
        <v>37.82</v>
      </c>
      <c r="O317" t="n">
        <v>23698.48</v>
      </c>
      <c r="P317" t="n">
        <v>859.66</v>
      </c>
      <c r="Q317" t="n">
        <v>1214.01</v>
      </c>
      <c r="R317" t="n">
        <v>356.28</v>
      </c>
      <c r="S317" t="n">
        <v>90.51000000000001</v>
      </c>
      <c r="T317" t="n">
        <v>121068.04</v>
      </c>
      <c r="U317" t="n">
        <v>0.25</v>
      </c>
      <c r="V317" t="n">
        <v>0.7</v>
      </c>
      <c r="W317" t="n">
        <v>4.27</v>
      </c>
      <c r="X317" t="n">
        <v>7.17</v>
      </c>
      <c r="Y317" t="n">
        <v>0.5</v>
      </c>
      <c r="Z317" t="n">
        <v>10</v>
      </c>
    </row>
    <row r="318">
      <c r="A318" t="n">
        <v>4</v>
      </c>
      <c r="B318" t="n">
        <v>95</v>
      </c>
      <c r="C318" t="inlineStr">
        <is>
          <t xml:space="preserve">CONCLUIDO	</t>
        </is>
      </c>
      <c r="D318" t="n">
        <v>1.4352</v>
      </c>
      <c r="E318" t="n">
        <v>69.68000000000001</v>
      </c>
      <c r="F318" t="n">
        <v>62.7</v>
      </c>
      <c r="G318" t="n">
        <v>31.09</v>
      </c>
      <c r="H318" t="n">
        <v>0.46</v>
      </c>
      <c r="I318" t="n">
        <v>121</v>
      </c>
      <c r="J318" t="n">
        <v>191.78</v>
      </c>
      <c r="K318" t="n">
        <v>53.44</v>
      </c>
      <c r="L318" t="n">
        <v>5</v>
      </c>
      <c r="M318" t="n">
        <v>119</v>
      </c>
      <c r="N318" t="n">
        <v>38.35</v>
      </c>
      <c r="O318" t="n">
        <v>23887.36</v>
      </c>
      <c r="P318" t="n">
        <v>833.65</v>
      </c>
      <c r="Q318" t="n">
        <v>1213.93</v>
      </c>
      <c r="R318" t="n">
        <v>299.75</v>
      </c>
      <c r="S318" t="n">
        <v>90.51000000000001</v>
      </c>
      <c r="T318" t="n">
        <v>92975.67</v>
      </c>
      <c r="U318" t="n">
        <v>0.3</v>
      </c>
      <c r="V318" t="n">
        <v>0.72</v>
      </c>
      <c r="W318" t="n">
        <v>4.21</v>
      </c>
      <c r="X318" t="n">
        <v>5.51</v>
      </c>
      <c r="Y318" t="n">
        <v>0.5</v>
      </c>
      <c r="Z318" t="n">
        <v>10</v>
      </c>
    </row>
    <row r="319">
      <c r="A319" t="n">
        <v>5</v>
      </c>
      <c r="B319" t="n">
        <v>95</v>
      </c>
      <c r="C319" t="inlineStr">
        <is>
          <t xml:space="preserve">CONCLUIDO	</t>
        </is>
      </c>
      <c r="D319" t="n">
        <v>1.4744</v>
      </c>
      <c r="E319" t="n">
        <v>67.81999999999999</v>
      </c>
      <c r="F319" t="n">
        <v>61.67</v>
      </c>
      <c r="G319" t="n">
        <v>37.38</v>
      </c>
      <c r="H319" t="n">
        <v>0.55</v>
      </c>
      <c r="I319" t="n">
        <v>99</v>
      </c>
      <c r="J319" t="n">
        <v>193.32</v>
      </c>
      <c r="K319" t="n">
        <v>53.44</v>
      </c>
      <c r="L319" t="n">
        <v>6</v>
      </c>
      <c r="M319" t="n">
        <v>97</v>
      </c>
      <c r="N319" t="n">
        <v>38.89</v>
      </c>
      <c r="O319" t="n">
        <v>24076.95</v>
      </c>
      <c r="P319" t="n">
        <v>816.54</v>
      </c>
      <c r="Q319" t="n">
        <v>1213.94</v>
      </c>
      <c r="R319" t="n">
        <v>264.89</v>
      </c>
      <c r="S319" t="n">
        <v>90.51000000000001</v>
      </c>
      <c r="T319" t="n">
        <v>75658.06</v>
      </c>
      <c r="U319" t="n">
        <v>0.34</v>
      </c>
      <c r="V319" t="n">
        <v>0.73</v>
      </c>
      <c r="W319" t="n">
        <v>4.17</v>
      </c>
      <c r="X319" t="n">
        <v>4.48</v>
      </c>
      <c r="Y319" t="n">
        <v>0.5</v>
      </c>
      <c r="Z319" t="n">
        <v>10</v>
      </c>
    </row>
    <row r="320">
      <c r="A320" t="n">
        <v>6</v>
      </c>
      <c r="B320" t="n">
        <v>95</v>
      </c>
      <c r="C320" t="inlineStr">
        <is>
          <t xml:space="preserve">CONCLUIDO	</t>
        </is>
      </c>
      <c r="D320" t="n">
        <v>1.5017</v>
      </c>
      <c r="E320" t="n">
        <v>66.59</v>
      </c>
      <c r="F320" t="n">
        <v>61</v>
      </c>
      <c r="G320" t="n">
        <v>43.57</v>
      </c>
      <c r="H320" t="n">
        <v>0.64</v>
      </c>
      <c r="I320" t="n">
        <v>84</v>
      </c>
      <c r="J320" t="n">
        <v>194.86</v>
      </c>
      <c r="K320" t="n">
        <v>53.44</v>
      </c>
      <c r="L320" t="n">
        <v>7</v>
      </c>
      <c r="M320" t="n">
        <v>82</v>
      </c>
      <c r="N320" t="n">
        <v>39.43</v>
      </c>
      <c r="O320" t="n">
        <v>24267.28</v>
      </c>
      <c r="P320" t="n">
        <v>804.6</v>
      </c>
      <c r="Q320" t="n">
        <v>1213.92</v>
      </c>
      <c r="R320" t="n">
        <v>242.46</v>
      </c>
      <c r="S320" t="n">
        <v>90.51000000000001</v>
      </c>
      <c r="T320" t="n">
        <v>64514.81</v>
      </c>
      <c r="U320" t="n">
        <v>0.37</v>
      </c>
      <c r="V320" t="n">
        <v>0.74</v>
      </c>
      <c r="W320" t="n">
        <v>4.14</v>
      </c>
      <c r="X320" t="n">
        <v>3.8</v>
      </c>
      <c r="Y320" t="n">
        <v>0.5</v>
      </c>
      <c r="Z320" t="n">
        <v>10</v>
      </c>
    </row>
    <row r="321">
      <c r="A321" t="n">
        <v>7</v>
      </c>
      <c r="B321" t="n">
        <v>95</v>
      </c>
      <c r="C321" t="inlineStr">
        <is>
          <t xml:space="preserve">CONCLUIDO	</t>
        </is>
      </c>
      <c r="D321" t="n">
        <v>1.5225</v>
      </c>
      <c r="E321" t="n">
        <v>65.68000000000001</v>
      </c>
      <c r="F321" t="n">
        <v>60.5</v>
      </c>
      <c r="G321" t="n">
        <v>49.72</v>
      </c>
      <c r="H321" t="n">
        <v>0.72</v>
      </c>
      <c r="I321" t="n">
        <v>73</v>
      </c>
      <c r="J321" t="n">
        <v>196.41</v>
      </c>
      <c r="K321" t="n">
        <v>53.44</v>
      </c>
      <c r="L321" t="n">
        <v>8</v>
      </c>
      <c r="M321" t="n">
        <v>71</v>
      </c>
      <c r="N321" t="n">
        <v>39.98</v>
      </c>
      <c r="O321" t="n">
        <v>24458.36</v>
      </c>
      <c r="P321" t="n">
        <v>793.54</v>
      </c>
      <c r="Q321" t="n">
        <v>1213.94</v>
      </c>
      <c r="R321" t="n">
        <v>225.05</v>
      </c>
      <c r="S321" t="n">
        <v>90.51000000000001</v>
      </c>
      <c r="T321" t="n">
        <v>55868.53</v>
      </c>
      <c r="U321" t="n">
        <v>0.4</v>
      </c>
      <c r="V321" t="n">
        <v>0.74</v>
      </c>
      <c r="W321" t="n">
        <v>4.13</v>
      </c>
      <c r="X321" t="n">
        <v>3.3</v>
      </c>
      <c r="Y321" t="n">
        <v>0.5</v>
      </c>
      <c r="Z321" t="n">
        <v>10</v>
      </c>
    </row>
    <row r="322">
      <c r="A322" t="n">
        <v>8</v>
      </c>
      <c r="B322" t="n">
        <v>95</v>
      </c>
      <c r="C322" t="inlineStr">
        <is>
          <t xml:space="preserve">CONCLUIDO	</t>
        </is>
      </c>
      <c r="D322" t="n">
        <v>1.5402</v>
      </c>
      <c r="E322" t="n">
        <v>64.93000000000001</v>
      </c>
      <c r="F322" t="n">
        <v>60.08</v>
      </c>
      <c r="G322" t="n">
        <v>56.32</v>
      </c>
      <c r="H322" t="n">
        <v>0.8100000000000001</v>
      </c>
      <c r="I322" t="n">
        <v>64</v>
      </c>
      <c r="J322" t="n">
        <v>197.97</v>
      </c>
      <c r="K322" t="n">
        <v>53.44</v>
      </c>
      <c r="L322" t="n">
        <v>9</v>
      </c>
      <c r="M322" t="n">
        <v>62</v>
      </c>
      <c r="N322" t="n">
        <v>40.53</v>
      </c>
      <c r="O322" t="n">
        <v>24650.18</v>
      </c>
      <c r="P322" t="n">
        <v>785.74</v>
      </c>
      <c r="Q322" t="n">
        <v>1213.91</v>
      </c>
      <c r="R322" t="n">
        <v>210.77</v>
      </c>
      <c r="S322" t="n">
        <v>90.51000000000001</v>
      </c>
      <c r="T322" t="n">
        <v>48770.47</v>
      </c>
      <c r="U322" t="n">
        <v>0.43</v>
      </c>
      <c r="V322" t="n">
        <v>0.75</v>
      </c>
      <c r="W322" t="n">
        <v>4.12</v>
      </c>
      <c r="X322" t="n">
        <v>2.88</v>
      </c>
      <c r="Y322" t="n">
        <v>0.5</v>
      </c>
      <c r="Z322" t="n">
        <v>10</v>
      </c>
    </row>
    <row r="323">
      <c r="A323" t="n">
        <v>9</v>
      </c>
      <c r="B323" t="n">
        <v>95</v>
      </c>
      <c r="C323" t="inlineStr">
        <is>
          <t xml:space="preserve">CONCLUIDO	</t>
        </is>
      </c>
      <c r="D323" t="n">
        <v>1.5549</v>
      </c>
      <c r="E323" t="n">
        <v>64.31</v>
      </c>
      <c r="F323" t="n">
        <v>59.72</v>
      </c>
      <c r="G323" t="n">
        <v>62.86</v>
      </c>
      <c r="H323" t="n">
        <v>0.89</v>
      </c>
      <c r="I323" t="n">
        <v>57</v>
      </c>
      <c r="J323" t="n">
        <v>199.53</v>
      </c>
      <c r="K323" t="n">
        <v>53.44</v>
      </c>
      <c r="L323" t="n">
        <v>10</v>
      </c>
      <c r="M323" t="n">
        <v>55</v>
      </c>
      <c r="N323" t="n">
        <v>41.1</v>
      </c>
      <c r="O323" t="n">
        <v>24842.77</v>
      </c>
      <c r="P323" t="n">
        <v>777.64</v>
      </c>
      <c r="Q323" t="n">
        <v>1213.92</v>
      </c>
      <c r="R323" t="n">
        <v>198.92</v>
      </c>
      <c r="S323" t="n">
        <v>90.51000000000001</v>
      </c>
      <c r="T323" t="n">
        <v>42881.7</v>
      </c>
      <c r="U323" t="n">
        <v>0.46</v>
      </c>
      <c r="V323" t="n">
        <v>0.75</v>
      </c>
      <c r="W323" t="n">
        <v>4.1</v>
      </c>
      <c r="X323" t="n">
        <v>2.53</v>
      </c>
      <c r="Y323" t="n">
        <v>0.5</v>
      </c>
      <c r="Z323" t="n">
        <v>10</v>
      </c>
    </row>
    <row r="324">
      <c r="A324" t="n">
        <v>10</v>
      </c>
      <c r="B324" t="n">
        <v>95</v>
      </c>
      <c r="C324" t="inlineStr">
        <is>
          <t xml:space="preserve">CONCLUIDO	</t>
        </is>
      </c>
      <c r="D324" t="n">
        <v>1.5642</v>
      </c>
      <c r="E324" t="n">
        <v>63.93</v>
      </c>
      <c r="F324" t="n">
        <v>59.53</v>
      </c>
      <c r="G324" t="n">
        <v>68.68000000000001</v>
      </c>
      <c r="H324" t="n">
        <v>0.97</v>
      </c>
      <c r="I324" t="n">
        <v>52</v>
      </c>
      <c r="J324" t="n">
        <v>201.1</v>
      </c>
      <c r="K324" t="n">
        <v>53.44</v>
      </c>
      <c r="L324" t="n">
        <v>11</v>
      </c>
      <c r="M324" t="n">
        <v>50</v>
      </c>
      <c r="N324" t="n">
        <v>41.66</v>
      </c>
      <c r="O324" t="n">
        <v>25036.12</v>
      </c>
      <c r="P324" t="n">
        <v>771.26</v>
      </c>
      <c r="Q324" t="n">
        <v>1213.92</v>
      </c>
      <c r="R324" t="n">
        <v>192.46</v>
      </c>
      <c r="S324" t="n">
        <v>90.51000000000001</v>
      </c>
      <c r="T324" t="n">
        <v>39678.76</v>
      </c>
      <c r="U324" t="n">
        <v>0.47</v>
      </c>
      <c r="V324" t="n">
        <v>0.75</v>
      </c>
      <c r="W324" t="n">
        <v>4.09</v>
      </c>
      <c r="X324" t="n">
        <v>2.33</v>
      </c>
      <c r="Y324" t="n">
        <v>0.5</v>
      </c>
      <c r="Z324" t="n">
        <v>10</v>
      </c>
    </row>
    <row r="325">
      <c r="A325" t="n">
        <v>11</v>
      </c>
      <c r="B325" t="n">
        <v>95</v>
      </c>
      <c r="C325" t="inlineStr">
        <is>
          <t xml:space="preserve">CONCLUIDO	</t>
        </is>
      </c>
      <c r="D325" t="n">
        <v>1.5744</v>
      </c>
      <c r="E325" t="n">
        <v>63.51</v>
      </c>
      <c r="F325" t="n">
        <v>59.3</v>
      </c>
      <c r="G325" t="n">
        <v>75.7</v>
      </c>
      <c r="H325" t="n">
        <v>1.05</v>
      </c>
      <c r="I325" t="n">
        <v>47</v>
      </c>
      <c r="J325" t="n">
        <v>202.67</v>
      </c>
      <c r="K325" t="n">
        <v>53.44</v>
      </c>
      <c r="L325" t="n">
        <v>12</v>
      </c>
      <c r="M325" t="n">
        <v>45</v>
      </c>
      <c r="N325" t="n">
        <v>42.24</v>
      </c>
      <c r="O325" t="n">
        <v>25230.25</v>
      </c>
      <c r="P325" t="n">
        <v>765.1</v>
      </c>
      <c r="Q325" t="n">
        <v>1213.91</v>
      </c>
      <c r="R325" t="n">
        <v>184.53</v>
      </c>
      <c r="S325" t="n">
        <v>90.51000000000001</v>
      </c>
      <c r="T325" t="n">
        <v>35734.94</v>
      </c>
      <c r="U325" t="n">
        <v>0.49</v>
      </c>
      <c r="V325" t="n">
        <v>0.76</v>
      </c>
      <c r="W325" t="n">
        <v>4.09</v>
      </c>
      <c r="X325" t="n">
        <v>2.1</v>
      </c>
      <c r="Y325" t="n">
        <v>0.5</v>
      </c>
      <c r="Z325" t="n">
        <v>10</v>
      </c>
    </row>
    <row r="326">
      <c r="A326" t="n">
        <v>12</v>
      </c>
      <c r="B326" t="n">
        <v>95</v>
      </c>
      <c r="C326" t="inlineStr">
        <is>
          <t xml:space="preserve">CONCLUIDO	</t>
        </is>
      </c>
      <c r="D326" t="n">
        <v>1.5827</v>
      </c>
      <c r="E326" t="n">
        <v>63.18</v>
      </c>
      <c r="F326" t="n">
        <v>59.12</v>
      </c>
      <c r="G326" t="n">
        <v>82.48999999999999</v>
      </c>
      <c r="H326" t="n">
        <v>1.13</v>
      </c>
      <c r="I326" t="n">
        <v>43</v>
      </c>
      <c r="J326" t="n">
        <v>204.25</v>
      </c>
      <c r="K326" t="n">
        <v>53.44</v>
      </c>
      <c r="L326" t="n">
        <v>13</v>
      </c>
      <c r="M326" t="n">
        <v>41</v>
      </c>
      <c r="N326" t="n">
        <v>42.82</v>
      </c>
      <c r="O326" t="n">
        <v>25425.3</v>
      </c>
      <c r="P326" t="n">
        <v>758.83</v>
      </c>
      <c r="Q326" t="n">
        <v>1213.94</v>
      </c>
      <c r="R326" t="n">
        <v>178.55</v>
      </c>
      <c r="S326" t="n">
        <v>90.51000000000001</v>
      </c>
      <c r="T326" t="n">
        <v>32767.83</v>
      </c>
      <c r="U326" t="n">
        <v>0.51</v>
      </c>
      <c r="V326" t="n">
        <v>0.76</v>
      </c>
      <c r="W326" t="n">
        <v>4.08</v>
      </c>
      <c r="X326" t="n">
        <v>1.92</v>
      </c>
      <c r="Y326" t="n">
        <v>0.5</v>
      </c>
      <c r="Z326" t="n">
        <v>10</v>
      </c>
    </row>
    <row r="327">
      <c r="A327" t="n">
        <v>13</v>
      </c>
      <c r="B327" t="n">
        <v>95</v>
      </c>
      <c r="C327" t="inlineStr">
        <is>
          <t xml:space="preserve">CONCLUIDO	</t>
        </is>
      </c>
      <c r="D327" t="n">
        <v>1.5887</v>
      </c>
      <c r="E327" t="n">
        <v>62.95</v>
      </c>
      <c r="F327" t="n">
        <v>58.99</v>
      </c>
      <c r="G327" t="n">
        <v>88.48</v>
      </c>
      <c r="H327" t="n">
        <v>1.21</v>
      </c>
      <c r="I327" t="n">
        <v>40</v>
      </c>
      <c r="J327" t="n">
        <v>205.84</v>
      </c>
      <c r="K327" t="n">
        <v>53.44</v>
      </c>
      <c r="L327" t="n">
        <v>14</v>
      </c>
      <c r="M327" t="n">
        <v>38</v>
      </c>
      <c r="N327" t="n">
        <v>43.4</v>
      </c>
      <c r="O327" t="n">
        <v>25621.03</v>
      </c>
      <c r="P327" t="n">
        <v>754.3</v>
      </c>
      <c r="Q327" t="n">
        <v>1213.93</v>
      </c>
      <c r="R327" t="n">
        <v>174.02</v>
      </c>
      <c r="S327" t="n">
        <v>90.51000000000001</v>
      </c>
      <c r="T327" t="n">
        <v>30515.17</v>
      </c>
      <c r="U327" t="n">
        <v>0.52</v>
      </c>
      <c r="V327" t="n">
        <v>0.76</v>
      </c>
      <c r="W327" t="n">
        <v>4.08</v>
      </c>
      <c r="X327" t="n">
        <v>1.79</v>
      </c>
      <c r="Y327" t="n">
        <v>0.5</v>
      </c>
      <c r="Z327" t="n">
        <v>10</v>
      </c>
    </row>
    <row r="328">
      <c r="A328" t="n">
        <v>14</v>
      </c>
      <c r="B328" t="n">
        <v>95</v>
      </c>
      <c r="C328" t="inlineStr">
        <is>
          <t xml:space="preserve">CONCLUIDO	</t>
        </is>
      </c>
      <c r="D328" t="n">
        <v>1.5956</v>
      </c>
      <c r="E328" t="n">
        <v>62.67</v>
      </c>
      <c r="F328" t="n">
        <v>58.83</v>
      </c>
      <c r="G328" t="n">
        <v>95.39</v>
      </c>
      <c r="H328" t="n">
        <v>1.28</v>
      </c>
      <c r="I328" t="n">
        <v>37</v>
      </c>
      <c r="J328" t="n">
        <v>207.43</v>
      </c>
      <c r="K328" t="n">
        <v>53.44</v>
      </c>
      <c r="L328" t="n">
        <v>15</v>
      </c>
      <c r="M328" t="n">
        <v>35</v>
      </c>
      <c r="N328" t="n">
        <v>44</v>
      </c>
      <c r="O328" t="n">
        <v>25817.56</v>
      </c>
      <c r="P328" t="n">
        <v>748.74</v>
      </c>
      <c r="Q328" t="n">
        <v>1213.91</v>
      </c>
      <c r="R328" t="n">
        <v>168.79</v>
      </c>
      <c r="S328" t="n">
        <v>90.51000000000001</v>
      </c>
      <c r="T328" t="n">
        <v>27917.28</v>
      </c>
      <c r="U328" t="n">
        <v>0.54</v>
      </c>
      <c r="V328" t="n">
        <v>0.76</v>
      </c>
      <c r="W328" t="n">
        <v>4.07</v>
      </c>
      <c r="X328" t="n">
        <v>1.63</v>
      </c>
      <c r="Y328" t="n">
        <v>0.5</v>
      </c>
      <c r="Z328" t="n">
        <v>10</v>
      </c>
    </row>
    <row r="329">
      <c r="A329" t="n">
        <v>15</v>
      </c>
      <c r="B329" t="n">
        <v>95</v>
      </c>
      <c r="C329" t="inlineStr">
        <is>
          <t xml:space="preserve">CONCLUIDO	</t>
        </is>
      </c>
      <c r="D329" t="n">
        <v>1.5995</v>
      </c>
      <c r="E329" t="n">
        <v>62.52</v>
      </c>
      <c r="F329" t="n">
        <v>58.75</v>
      </c>
      <c r="G329" t="n">
        <v>100.71</v>
      </c>
      <c r="H329" t="n">
        <v>1.36</v>
      </c>
      <c r="I329" t="n">
        <v>35</v>
      </c>
      <c r="J329" t="n">
        <v>209.03</v>
      </c>
      <c r="K329" t="n">
        <v>53.44</v>
      </c>
      <c r="L329" t="n">
        <v>16</v>
      </c>
      <c r="M329" t="n">
        <v>33</v>
      </c>
      <c r="N329" t="n">
        <v>44.6</v>
      </c>
      <c r="O329" t="n">
        <v>26014.91</v>
      </c>
      <c r="P329" t="n">
        <v>743.5700000000001</v>
      </c>
      <c r="Q329" t="n">
        <v>1213.92</v>
      </c>
      <c r="R329" t="n">
        <v>166.14</v>
      </c>
      <c r="S329" t="n">
        <v>90.51000000000001</v>
      </c>
      <c r="T329" t="n">
        <v>26601.21</v>
      </c>
      <c r="U329" t="n">
        <v>0.54</v>
      </c>
      <c r="V329" t="n">
        <v>0.76</v>
      </c>
      <c r="W329" t="n">
        <v>4.06</v>
      </c>
      <c r="X329" t="n">
        <v>1.55</v>
      </c>
      <c r="Y329" t="n">
        <v>0.5</v>
      </c>
      <c r="Z329" t="n">
        <v>10</v>
      </c>
    </row>
    <row r="330">
      <c r="A330" t="n">
        <v>16</v>
      </c>
      <c r="B330" t="n">
        <v>95</v>
      </c>
      <c r="C330" t="inlineStr">
        <is>
          <t xml:space="preserve">CONCLUIDO	</t>
        </is>
      </c>
      <c r="D330" t="n">
        <v>1.6036</v>
      </c>
      <c r="E330" t="n">
        <v>62.36</v>
      </c>
      <c r="F330" t="n">
        <v>58.66</v>
      </c>
      <c r="G330" t="n">
        <v>106.66</v>
      </c>
      <c r="H330" t="n">
        <v>1.43</v>
      </c>
      <c r="I330" t="n">
        <v>33</v>
      </c>
      <c r="J330" t="n">
        <v>210.64</v>
      </c>
      <c r="K330" t="n">
        <v>53.44</v>
      </c>
      <c r="L330" t="n">
        <v>17</v>
      </c>
      <c r="M330" t="n">
        <v>31</v>
      </c>
      <c r="N330" t="n">
        <v>45.21</v>
      </c>
      <c r="O330" t="n">
        <v>26213.09</v>
      </c>
      <c r="P330" t="n">
        <v>740.29</v>
      </c>
      <c r="Q330" t="n">
        <v>1213.91</v>
      </c>
      <c r="R330" t="n">
        <v>163.2</v>
      </c>
      <c r="S330" t="n">
        <v>90.51000000000001</v>
      </c>
      <c r="T330" t="n">
        <v>25139.72</v>
      </c>
      <c r="U330" t="n">
        <v>0.55</v>
      </c>
      <c r="V330" t="n">
        <v>0.76</v>
      </c>
      <c r="W330" t="n">
        <v>4.07</v>
      </c>
      <c r="X330" t="n">
        <v>1.47</v>
      </c>
      <c r="Y330" t="n">
        <v>0.5</v>
      </c>
      <c r="Z330" t="n">
        <v>10</v>
      </c>
    </row>
    <row r="331">
      <c r="A331" t="n">
        <v>17</v>
      </c>
      <c r="B331" t="n">
        <v>95</v>
      </c>
      <c r="C331" t="inlineStr">
        <is>
          <t xml:space="preserve">CONCLUIDO	</t>
        </is>
      </c>
      <c r="D331" t="n">
        <v>1.6086</v>
      </c>
      <c r="E331" t="n">
        <v>62.17</v>
      </c>
      <c r="F331" t="n">
        <v>58.54</v>
      </c>
      <c r="G331" t="n">
        <v>113.31</v>
      </c>
      <c r="H331" t="n">
        <v>1.51</v>
      </c>
      <c r="I331" t="n">
        <v>31</v>
      </c>
      <c r="J331" t="n">
        <v>212.25</v>
      </c>
      <c r="K331" t="n">
        <v>53.44</v>
      </c>
      <c r="L331" t="n">
        <v>18</v>
      </c>
      <c r="M331" t="n">
        <v>29</v>
      </c>
      <c r="N331" t="n">
        <v>45.82</v>
      </c>
      <c r="O331" t="n">
        <v>26412.11</v>
      </c>
      <c r="P331" t="n">
        <v>734.51</v>
      </c>
      <c r="Q331" t="n">
        <v>1213.91</v>
      </c>
      <c r="R331" t="n">
        <v>159.14</v>
      </c>
      <c r="S331" t="n">
        <v>90.51000000000001</v>
      </c>
      <c r="T331" t="n">
        <v>23120.47</v>
      </c>
      <c r="U331" t="n">
        <v>0.57</v>
      </c>
      <c r="V331" t="n">
        <v>0.77</v>
      </c>
      <c r="W331" t="n">
        <v>4.06</v>
      </c>
      <c r="X331" t="n">
        <v>1.35</v>
      </c>
      <c r="Y331" t="n">
        <v>0.5</v>
      </c>
      <c r="Z331" t="n">
        <v>10</v>
      </c>
    </row>
    <row r="332">
      <c r="A332" t="n">
        <v>18</v>
      </c>
      <c r="B332" t="n">
        <v>95</v>
      </c>
      <c r="C332" t="inlineStr">
        <is>
          <t xml:space="preserve">CONCLUIDO	</t>
        </is>
      </c>
      <c r="D332" t="n">
        <v>1.6129</v>
      </c>
      <c r="E332" t="n">
        <v>62</v>
      </c>
      <c r="F332" t="n">
        <v>58.45</v>
      </c>
      <c r="G332" t="n">
        <v>120.93</v>
      </c>
      <c r="H332" t="n">
        <v>1.58</v>
      </c>
      <c r="I332" t="n">
        <v>29</v>
      </c>
      <c r="J332" t="n">
        <v>213.87</v>
      </c>
      <c r="K332" t="n">
        <v>53.44</v>
      </c>
      <c r="L332" t="n">
        <v>19</v>
      </c>
      <c r="M332" t="n">
        <v>27</v>
      </c>
      <c r="N332" t="n">
        <v>46.44</v>
      </c>
      <c r="O332" t="n">
        <v>26611.98</v>
      </c>
      <c r="P332" t="n">
        <v>731.53</v>
      </c>
      <c r="Q332" t="n">
        <v>1213.93</v>
      </c>
      <c r="R332" t="n">
        <v>156.32</v>
      </c>
      <c r="S332" t="n">
        <v>90.51000000000001</v>
      </c>
      <c r="T332" t="n">
        <v>21721.85</v>
      </c>
      <c r="U332" t="n">
        <v>0.58</v>
      </c>
      <c r="V332" t="n">
        <v>0.77</v>
      </c>
      <c r="W332" t="n">
        <v>4.05</v>
      </c>
      <c r="X332" t="n">
        <v>1.26</v>
      </c>
      <c r="Y332" t="n">
        <v>0.5</v>
      </c>
      <c r="Z332" t="n">
        <v>10</v>
      </c>
    </row>
    <row r="333">
      <c r="A333" t="n">
        <v>19</v>
      </c>
      <c r="B333" t="n">
        <v>95</v>
      </c>
      <c r="C333" t="inlineStr">
        <is>
          <t xml:space="preserve">CONCLUIDO	</t>
        </is>
      </c>
      <c r="D333" t="n">
        <v>1.6168</v>
      </c>
      <c r="E333" t="n">
        <v>61.85</v>
      </c>
      <c r="F333" t="n">
        <v>58.38</v>
      </c>
      <c r="G333" t="n">
        <v>129.72</v>
      </c>
      <c r="H333" t="n">
        <v>1.65</v>
      </c>
      <c r="I333" t="n">
        <v>27</v>
      </c>
      <c r="J333" t="n">
        <v>215.5</v>
      </c>
      <c r="K333" t="n">
        <v>53.44</v>
      </c>
      <c r="L333" t="n">
        <v>20</v>
      </c>
      <c r="M333" t="n">
        <v>25</v>
      </c>
      <c r="N333" t="n">
        <v>47.07</v>
      </c>
      <c r="O333" t="n">
        <v>26812.71</v>
      </c>
      <c r="P333" t="n">
        <v>724.25</v>
      </c>
      <c r="Q333" t="n">
        <v>1213.9</v>
      </c>
      <c r="R333" t="n">
        <v>153.46</v>
      </c>
      <c r="S333" t="n">
        <v>90.51000000000001</v>
      </c>
      <c r="T333" t="n">
        <v>20300.72</v>
      </c>
      <c r="U333" t="n">
        <v>0.59</v>
      </c>
      <c r="V333" t="n">
        <v>0.77</v>
      </c>
      <c r="W333" t="n">
        <v>4.05</v>
      </c>
      <c r="X333" t="n">
        <v>1.18</v>
      </c>
      <c r="Y333" t="n">
        <v>0.5</v>
      </c>
      <c r="Z333" t="n">
        <v>10</v>
      </c>
    </row>
    <row r="334">
      <c r="A334" t="n">
        <v>20</v>
      </c>
      <c r="B334" t="n">
        <v>95</v>
      </c>
      <c r="C334" t="inlineStr">
        <is>
          <t xml:space="preserve">CONCLUIDO	</t>
        </is>
      </c>
      <c r="D334" t="n">
        <v>1.619</v>
      </c>
      <c r="E334" t="n">
        <v>61.76</v>
      </c>
      <c r="F334" t="n">
        <v>58.33</v>
      </c>
      <c r="G334" t="n">
        <v>134.6</v>
      </c>
      <c r="H334" t="n">
        <v>1.72</v>
      </c>
      <c r="I334" t="n">
        <v>26</v>
      </c>
      <c r="J334" t="n">
        <v>217.14</v>
      </c>
      <c r="K334" t="n">
        <v>53.44</v>
      </c>
      <c r="L334" t="n">
        <v>21</v>
      </c>
      <c r="M334" t="n">
        <v>24</v>
      </c>
      <c r="N334" t="n">
        <v>47.7</v>
      </c>
      <c r="O334" t="n">
        <v>27014.3</v>
      </c>
      <c r="P334" t="n">
        <v>722.01</v>
      </c>
      <c r="Q334" t="n">
        <v>1213.91</v>
      </c>
      <c r="R334" t="n">
        <v>151.96</v>
      </c>
      <c r="S334" t="n">
        <v>90.51000000000001</v>
      </c>
      <c r="T334" t="n">
        <v>19554.22</v>
      </c>
      <c r="U334" t="n">
        <v>0.6</v>
      </c>
      <c r="V334" t="n">
        <v>0.77</v>
      </c>
      <c r="W334" t="n">
        <v>4.05</v>
      </c>
      <c r="X334" t="n">
        <v>1.14</v>
      </c>
      <c r="Y334" t="n">
        <v>0.5</v>
      </c>
      <c r="Z334" t="n">
        <v>10</v>
      </c>
    </row>
    <row r="335">
      <c r="A335" t="n">
        <v>21</v>
      </c>
      <c r="B335" t="n">
        <v>95</v>
      </c>
      <c r="C335" t="inlineStr">
        <is>
          <t xml:space="preserve">CONCLUIDO	</t>
        </is>
      </c>
      <c r="D335" t="n">
        <v>1.6215</v>
      </c>
      <c r="E335" t="n">
        <v>61.67</v>
      </c>
      <c r="F335" t="n">
        <v>58.27</v>
      </c>
      <c r="G335" t="n">
        <v>139.85</v>
      </c>
      <c r="H335" t="n">
        <v>1.79</v>
      </c>
      <c r="I335" t="n">
        <v>25</v>
      </c>
      <c r="J335" t="n">
        <v>218.78</v>
      </c>
      <c r="K335" t="n">
        <v>53.44</v>
      </c>
      <c r="L335" t="n">
        <v>22</v>
      </c>
      <c r="M335" t="n">
        <v>23</v>
      </c>
      <c r="N335" t="n">
        <v>48.34</v>
      </c>
      <c r="O335" t="n">
        <v>27216.79</v>
      </c>
      <c r="P335" t="n">
        <v>717.79</v>
      </c>
      <c r="Q335" t="n">
        <v>1213.93</v>
      </c>
      <c r="R335" t="n">
        <v>150.39</v>
      </c>
      <c r="S335" t="n">
        <v>90.51000000000001</v>
      </c>
      <c r="T335" t="n">
        <v>18777.85</v>
      </c>
      <c r="U335" t="n">
        <v>0.6</v>
      </c>
      <c r="V335" t="n">
        <v>0.77</v>
      </c>
      <c r="W335" t="n">
        <v>4.04</v>
      </c>
      <c r="X335" t="n">
        <v>1.08</v>
      </c>
      <c r="Y335" t="n">
        <v>0.5</v>
      </c>
      <c r="Z335" t="n">
        <v>10</v>
      </c>
    </row>
    <row r="336">
      <c r="A336" t="n">
        <v>22</v>
      </c>
      <c r="B336" t="n">
        <v>95</v>
      </c>
      <c r="C336" t="inlineStr">
        <is>
          <t xml:space="preserve">CONCLUIDO	</t>
        </is>
      </c>
      <c r="D336" t="n">
        <v>1.6234</v>
      </c>
      <c r="E336" t="n">
        <v>61.6</v>
      </c>
      <c r="F336" t="n">
        <v>58.24</v>
      </c>
      <c r="G336" t="n">
        <v>145.59</v>
      </c>
      <c r="H336" t="n">
        <v>1.85</v>
      </c>
      <c r="I336" t="n">
        <v>24</v>
      </c>
      <c r="J336" t="n">
        <v>220.43</v>
      </c>
      <c r="K336" t="n">
        <v>53.44</v>
      </c>
      <c r="L336" t="n">
        <v>23</v>
      </c>
      <c r="M336" t="n">
        <v>22</v>
      </c>
      <c r="N336" t="n">
        <v>48.99</v>
      </c>
      <c r="O336" t="n">
        <v>27420.16</v>
      </c>
      <c r="P336" t="n">
        <v>716.11</v>
      </c>
      <c r="Q336" t="n">
        <v>1213.92</v>
      </c>
      <c r="R336" t="n">
        <v>148.97</v>
      </c>
      <c r="S336" t="n">
        <v>90.51000000000001</v>
      </c>
      <c r="T336" t="n">
        <v>18073.77</v>
      </c>
      <c r="U336" t="n">
        <v>0.61</v>
      </c>
      <c r="V336" t="n">
        <v>0.77</v>
      </c>
      <c r="W336" t="n">
        <v>4.04</v>
      </c>
      <c r="X336" t="n">
        <v>1.04</v>
      </c>
      <c r="Y336" t="n">
        <v>0.5</v>
      </c>
      <c r="Z336" t="n">
        <v>10</v>
      </c>
    </row>
    <row r="337">
      <c r="A337" t="n">
        <v>23</v>
      </c>
      <c r="B337" t="n">
        <v>95</v>
      </c>
      <c r="C337" t="inlineStr">
        <is>
          <t xml:space="preserve">CONCLUIDO	</t>
        </is>
      </c>
      <c r="D337" t="n">
        <v>1.625</v>
      </c>
      <c r="E337" t="n">
        <v>61.54</v>
      </c>
      <c r="F337" t="n">
        <v>58.21</v>
      </c>
      <c r="G337" t="n">
        <v>151.86</v>
      </c>
      <c r="H337" t="n">
        <v>1.92</v>
      </c>
      <c r="I337" t="n">
        <v>23</v>
      </c>
      <c r="J337" t="n">
        <v>222.08</v>
      </c>
      <c r="K337" t="n">
        <v>53.44</v>
      </c>
      <c r="L337" t="n">
        <v>24</v>
      </c>
      <c r="M337" t="n">
        <v>21</v>
      </c>
      <c r="N337" t="n">
        <v>49.65</v>
      </c>
      <c r="O337" t="n">
        <v>27624.44</v>
      </c>
      <c r="P337" t="n">
        <v>708.91</v>
      </c>
      <c r="Q337" t="n">
        <v>1213.91</v>
      </c>
      <c r="R337" t="n">
        <v>148.18</v>
      </c>
      <c r="S337" t="n">
        <v>90.51000000000001</v>
      </c>
      <c r="T337" t="n">
        <v>17682.78</v>
      </c>
      <c r="U337" t="n">
        <v>0.61</v>
      </c>
      <c r="V337" t="n">
        <v>0.77</v>
      </c>
      <c r="W337" t="n">
        <v>4.04</v>
      </c>
      <c r="X337" t="n">
        <v>1.02</v>
      </c>
      <c r="Y337" t="n">
        <v>0.5</v>
      </c>
      <c r="Z337" t="n">
        <v>10</v>
      </c>
    </row>
    <row r="338">
      <c r="A338" t="n">
        <v>24</v>
      </c>
      <c r="B338" t="n">
        <v>95</v>
      </c>
      <c r="C338" t="inlineStr">
        <is>
          <t xml:space="preserve">CONCLUIDO	</t>
        </is>
      </c>
      <c r="D338" t="n">
        <v>1.6278</v>
      </c>
      <c r="E338" t="n">
        <v>61.43</v>
      </c>
      <c r="F338" t="n">
        <v>58.14</v>
      </c>
      <c r="G338" t="n">
        <v>158.57</v>
      </c>
      <c r="H338" t="n">
        <v>1.99</v>
      </c>
      <c r="I338" t="n">
        <v>22</v>
      </c>
      <c r="J338" t="n">
        <v>223.75</v>
      </c>
      <c r="K338" t="n">
        <v>53.44</v>
      </c>
      <c r="L338" t="n">
        <v>25</v>
      </c>
      <c r="M338" t="n">
        <v>20</v>
      </c>
      <c r="N338" t="n">
        <v>50.31</v>
      </c>
      <c r="O338" t="n">
        <v>27829.77</v>
      </c>
      <c r="P338" t="n">
        <v>705.65</v>
      </c>
      <c r="Q338" t="n">
        <v>1213.91</v>
      </c>
      <c r="R338" t="n">
        <v>145.73</v>
      </c>
      <c r="S338" t="n">
        <v>90.51000000000001</v>
      </c>
      <c r="T338" t="n">
        <v>16462.57</v>
      </c>
      <c r="U338" t="n">
        <v>0.62</v>
      </c>
      <c r="V338" t="n">
        <v>0.77</v>
      </c>
      <c r="W338" t="n">
        <v>4.04</v>
      </c>
      <c r="X338" t="n">
        <v>0.95</v>
      </c>
      <c r="Y338" t="n">
        <v>0.5</v>
      </c>
      <c r="Z338" t="n">
        <v>10</v>
      </c>
    </row>
    <row r="339">
      <c r="A339" t="n">
        <v>25</v>
      </c>
      <c r="B339" t="n">
        <v>95</v>
      </c>
      <c r="C339" t="inlineStr">
        <is>
          <t xml:space="preserve">CONCLUIDO	</t>
        </is>
      </c>
      <c r="D339" t="n">
        <v>1.6296</v>
      </c>
      <c r="E339" t="n">
        <v>61.36</v>
      </c>
      <c r="F339" t="n">
        <v>58.11</v>
      </c>
      <c r="G339" t="n">
        <v>166.04</v>
      </c>
      <c r="H339" t="n">
        <v>2.05</v>
      </c>
      <c r="I339" t="n">
        <v>21</v>
      </c>
      <c r="J339" t="n">
        <v>225.42</v>
      </c>
      <c r="K339" t="n">
        <v>53.44</v>
      </c>
      <c r="L339" t="n">
        <v>26</v>
      </c>
      <c r="M339" t="n">
        <v>19</v>
      </c>
      <c r="N339" t="n">
        <v>50.98</v>
      </c>
      <c r="O339" t="n">
        <v>28035.92</v>
      </c>
      <c r="P339" t="n">
        <v>703.39</v>
      </c>
      <c r="Q339" t="n">
        <v>1213.92</v>
      </c>
      <c r="R339" t="n">
        <v>144.91</v>
      </c>
      <c r="S339" t="n">
        <v>90.51000000000001</v>
      </c>
      <c r="T339" t="n">
        <v>16055.57</v>
      </c>
      <c r="U339" t="n">
        <v>0.62</v>
      </c>
      <c r="V339" t="n">
        <v>0.77</v>
      </c>
      <c r="W339" t="n">
        <v>4.04</v>
      </c>
      <c r="X339" t="n">
        <v>0.92</v>
      </c>
      <c r="Y339" t="n">
        <v>0.5</v>
      </c>
      <c r="Z339" t="n">
        <v>10</v>
      </c>
    </row>
    <row r="340">
      <c r="A340" t="n">
        <v>26</v>
      </c>
      <c r="B340" t="n">
        <v>95</v>
      </c>
      <c r="C340" t="inlineStr">
        <is>
          <t xml:space="preserve">CONCLUIDO	</t>
        </is>
      </c>
      <c r="D340" t="n">
        <v>1.6325</v>
      </c>
      <c r="E340" t="n">
        <v>61.25</v>
      </c>
      <c r="F340" t="n">
        <v>58.04</v>
      </c>
      <c r="G340" t="n">
        <v>174.12</v>
      </c>
      <c r="H340" t="n">
        <v>2.11</v>
      </c>
      <c r="I340" t="n">
        <v>20</v>
      </c>
      <c r="J340" t="n">
        <v>227.1</v>
      </c>
      <c r="K340" t="n">
        <v>53.44</v>
      </c>
      <c r="L340" t="n">
        <v>27</v>
      </c>
      <c r="M340" t="n">
        <v>18</v>
      </c>
      <c r="N340" t="n">
        <v>51.66</v>
      </c>
      <c r="O340" t="n">
        <v>28243</v>
      </c>
      <c r="P340" t="n">
        <v>701.99</v>
      </c>
      <c r="Q340" t="n">
        <v>1213.91</v>
      </c>
      <c r="R340" t="n">
        <v>142.26</v>
      </c>
      <c r="S340" t="n">
        <v>90.51000000000001</v>
      </c>
      <c r="T340" t="n">
        <v>14735.56</v>
      </c>
      <c r="U340" t="n">
        <v>0.64</v>
      </c>
      <c r="V340" t="n">
        <v>0.77</v>
      </c>
      <c r="W340" t="n">
        <v>4.04</v>
      </c>
      <c r="X340" t="n">
        <v>0.85</v>
      </c>
      <c r="Y340" t="n">
        <v>0.5</v>
      </c>
      <c r="Z340" t="n">
        <v>10</v>
      </c>
    </row>
    <row r="341">
      <c r="A341" t="n">
        <v>27</v>
      </c>
      <c r="B341" t="n">
        <v>95</v>
      </c>
      <c r="C341" t="inlineStr">
        <is>
          <t xml:space="preserve">CONCLUIDO	</t>
        </is>
      </c>
      <c r="D341" t="n">
        <v>1.6348</v>
      </c>
      <c r="E341" t="n">
        <v>61.17</v>
      </c>
      <c r="F341" t="n">
        <v>58</v>
      </c>
      <c r="G341" t="n">
        <v>183.14</v>
      </c>
      <c r="H341" t="n">
        <v>2.18</v>
      </c>
      <c r="I341" t="n">
        <v>19</v>
      </c>
      <c r="J341" t="n">
        <v>228.79</v>
      </c>
      <c r="K341" t="n">
        <v>53.44</v>
      </c>
      <c r="L341" t="n">
        <v>28</v>
      </c>
      <c r="M341" t="n">
        <v>17</v>
      </c>
      <c r="N341" t="n">
        <v>52.35</v>
      </c>
      <c r="O341" t="n">
        <v>28451.04</v>
      </c>
      <c r="P341" t="n">
        <v>694.79</v>
      </c>
      <c r="Q341" t="n">
        <v>1213.91</v>
      </c>
      <c r="R341" t="n">
        <v>140.73</v>
      </c>
      <c r="S341" t="n">
        <v>90.51000000000001</v>
      </c>
      <c r="T341" t="n">
        <v>13976.23</v>
      </c>
      <c r="U341" t="n">
        <v>0.64</v>
      </c>
      <c r="V341" t="n">
        <v>0.77</v>
      </c>
      <c r="W341" t="n">
        <v>4.04</v>
      </c>
      <c r="X341" t="n">
        <v>0.8</v>
      </c>
      <c r="Y341" t="n">
        <v>0.5</v>
      </c>
      <c r="Z341" t="n">
        <v>10</v>
      </c>
    </row>
    <row r="342">
      <c r="A342" t="n">
        <v>28</v>
      </c>
      <c r="B342" t="n">
        <v>95</v>
      </c>
      <c r="C342" t="inlineStr">
        <is>
          <t xml:space="preserve">CONCLUIDO	</t>
        </is>
      </c>
      <c r="D342" t="n">
        <v>1.634</v>
      </c>
      <c r="E342" t="n">
        <v>61.2</v>
      </c>
      <c r="F342" t="n">
        <v>58.02</v>
      </c>
      <c r="G342" t="n">
        <v>183.24</v>
      </c>
      <c r="H342" t="n">
        <v>2.24</v>
      </c>
      <c r="I342" t="n">
        <v>19</v>
      </c>
      <c r="J342" t="n">
        <v>230.48</v>
      </c>
      <c r="K342" t="n">
        <v>53.44</v>
      </c>
      <c r="L342" t="n">
        <v>29</v>
      </c>
      <c r="M342" t="n">
        <v>17</v>
      </c>
      <c r="N342" t="n">
        <v>53.05</v>
      </c>
      <c r="O342" t="n">
        <v>28660.06</v>
      </c>
      <c r="P342" t="n">
        <v>690.76</v>
      </c>
      <c r="Q342" t="n">
        <v>1213.91</v>
      </c>
      <c r="R342" t="n">
        <v>141.72</v>
      </c>
      <c r="S342" t="n">
        <v>90.51000000000001</v>
      </c>
      <c r="T342" t="n">
        <v>14473.81</v>
      </c>
      <c r="U342" t="n">
        <v>0.64</v>
      </c>
      <c r="V342" t="n">
        <v>0.77</v>
      </c>
      <c r="W342" t="n">
        <v>4.04</v>
      </c>
      <c r="X342" t="n">
        <v>0.83</v>
      </c>
      <c r="Y342" t="n">
        <v>0.5</v>
      </c>
      <c r="Z342" t="n">
        <v>10</v>
      </c>
    </row>
    <row r="343">
      <c r="A343" t="n">
        <v>29</v>
      </c>
      <c r="B343" t="n">
        <v>95</v>
      </c>
      <c r="C343" t="inlineStr">
        <is>
          <t xml:space="preserve">CONCLUIDO	</t>
        </is>
      </c>
      <c r="D343" t="n">
        <v>1.6367</v>
      </c>
      <c r="E343" t="n">
        <v>61.1</v>
      </c>
      <c r="F343" t="n">
        <v>57.96</v>
      </c>
      <c r="G343" t="n">
        <v>193.2</v>
      </c>
      <c r="H343" t="n">
        <v>2.3</v>
      </c>
      <c r="I343" t="n">
        <v>18</v>
      </c>
      <c r="J343" t="n">
        <v>232.18</v>
      </c>
      <c r="K343" t="n">
        <v>53.44</v>
      </c>
      <c r="L343" t="n">
        <v>30</v>
      </c>
      <c r="M343" t="n">
        <v>16</v>
      </c>
      <c r="N343" t="n">
        <v>53.75</v>
      </c>
      <c r="O343" t="n">
        <v>28870.05</v>
      </c>
      <c r="P343" t="n">
        <v>688.12</v>
      </c>
      <c r="Q343" t="n">
        <v>1213.92</v>
      </c>
      <c r="R343" t="n">
        <v>139.5</v>
      </c>
      <c r="S343" t="n">
        <v>90.51000000000001</v>
      </c>
      <c r="T343" t="n">
        <v>13365.86</v>
      </c>
      <c r="U343" t="n">
        <v>0.65</v>
      </c>
      <c r="V343" t="n">
        <v>0.77</v>
      </c>
      <c r="W343" t="n">
        <v>4.03</v>
      </c>
      <c r="X343" t="n">
        <v>0.77</v>
      </c>
      <c r="Y343" t="n">
        <v>0.5</v>
      </c>
      <c r="Z343" t="n">
        <v>10</v>
      </c>
    </row>
    <row r="344">
      <c r="A344" t="n">
        <v>30</v>
      </c>
      <c r="B344" t="n">
        <v>95</v>
      </c>
      <c r="C344" t="inlineStr">
        <is>
          <t xml:space="preserve">CONCLUIDO	</t>
        </is>
      </c>
      <c r="D344" t="n">
        <v>1.6389</v>
      </c>
      <c r="E344" t="n">
        <v>61.02</v>
      </c>
      <c r="F344" t="n">
        <v>57.91</v>
      </c>
      <c r="G344" t="n">
        <v>204.41</v>
      </c>
      <c r="H344" t="n">
        <v>2.36</v>
      </c>
      <c r="I344" t="n">
        <v>17</v>
      </c>
      <c r="J344" t="n">
        <v>233.89</v>
      </c>
      <c r="K344" t="n">
        <v>53.44</v>
      </c>
      <c r="L344" t="n">
        <v>31</v>
      </c>
      <c r="M344" t="n">
        <v>15</v>
      </c>
      <c r="N344" t="n">
        <v>54.46</v>
      </c>
      <c r="O344" t="n">
        <v>29081.05</v>
      </c>
      <c r="P344" t="n">
        <v>681.5700000000001</v>
      </c>
      <c r="Q344" t="n">
        <v>1213.91</v>
      </c>
      <c r="R344" t="n">
        <v>138</v>
      </c>
      <c r="S344" t="n">
        <v>90.51000000000001</v>
      </c>
      <c r="T344" t="n">
        <v>12621.44</v>
      </c>
      <c r="U344" t="n">
        <v>0.66</v>
      </c>
      <c r="V344" t="n">
        <v>0.77</v>
      </c>
      <c r="W344" t="n">
        <v>4.03</v>
      </c>
      <c r="X344" t="n">
        <v>0.72</v>
      </c>
      <c r="Y344" t="n">
        <v>0.5</v>
      </c>
      <c r="Z344" t="n">
        <v>10</v>
      </c>
    </row>
    <row r="345">
      <c r="A345" t="n">
        <v>31</v>
      </c>
      <c r="B345" t="n">
        <v>95</v>
      </c>
      <c r="C345" t="inlineStr">
        <is>
          <t xml:space="preserve">CONCLUIDO	</t>
        </is>
      </c>
      <c r="D345" t="n">
        <v>1.6394</v>
      </c>
      <c r="E345" t="n">
        <v>61</v>
      </c>
      <c r="F345" t="n">
        <v>57.9</v>
      </c>
      <c r="G345" t="n">
        <v>204.34</v>
      </c>
      <c r="H345" t="n">
        <v>2.41</v>
      </c>
      <c r="I345" t="n">
        <v>17</v>
      </c>
      <c r="J345" t="n">
        <v>235.61</v>
      </c>
      <c r="K345" t="n">
        <v>53.44</v>
      </c>
      <c r="L345" t="n">
        <v>32</v>
      </c>
      <c r="M345" t="n">
        <v>15</v>
      </c>
      <c r="N345" t="n">
        <v>55.18</v>
      </c>
      <c r="O345" t="n">
        <v>29293.06</v>
      </c>
      <c r="P345" t="n">
        <v>675.14</v>
      </c>
      <c r="Q345" t="n">
        <v>1213.91</v>
      </c>
      <c r="R345" t="n">
        <v>137.2</v>
      </c>
      <c r="S345" t="n">
        <v>90.51000000000001</v>
      </c>
      <c r="T345" t="n">
        <v>12221.74</v>
      </c>
      <c r="U345" t="n">
        <v>0.66</v>
      </c>
      <c r="V345" t="n">
        <v>0.77</v>
      </c>
      <c r="W345" t="n">
        <v>4.04</v>
      </c>
      <c r="X345" t="n">
        <v>0.7</v>
      </c>
      <c r="Y345" t="n">
        <v>0.5</v>
      </c>
      <c r="Z345" t="n">
        <v>10</v>
      </c>
    </row>
    <row r="346">
      <c r="A346" t="n">
        <v>32</v>
      </c>
      <c r="B346" t="n">
        <v>95</v>
      </c>
      <c r="C346" t="inlineStr">
        <is>
          <t xml:space="preserve">CONCLUIDO	</t>
        </is>
      </c>
      <c r="D346" t="n">
        <v>1.641</v>
      </c>
      <c r="E346" t="n">
        <v>60.94</v>
      </c>
      <c r="F346" t="n">
        <v>57.87</v>
      </c>
      <c r="G346" t="n">
        <v>217.03</v>
      </c>
      <c r="H346" t="n">
        <v>2.47</v>
      </c>
      <c r="I346" t="n">
        <v>16</v>
      </c>
      <c r="J346" t="n">
        <v>237.34</v>
      </c>
      <c r="K346" t="n">
        <v>53.44</v>
      </c>
      <c r="L346" t="n">
        <v>33</v>
      </c>
      <c r="M346" t="n">
        <v>13</v>
      </c>
      <c r="N346" t="n">
        <v>55.91</v>
      </c>
      <c r="O346" t="n">
        <v>29506.09</v>
      </c>
      <c r="P346" t="n">
        <v>676.0700000000001</v>
      </c>
      <c r="Q346" t="n">
        <v>1213.93</v>
      </c>
      <c r="R346" t="n">
        <v>136.43</v>
      </c>
      <c r="S346" t="n">
        <v>90.51000000000001</v>
      </c>
      <c r="T346" t="n">
        <v>11839.56</v>
      </c>
      <c r="U346" t="n">
        <v>0.66</v>
      </c>
      <c r="V346" t="n">
        <v>0.78</v>
      </c>
      <c r="W346" t="n">
        <v>4.04</v>
      </c>
      <c r="X346" t="n">
        <v>0.68</v>
      </c>
      <c r="Y346" t="n">
        <v>0.5</v>
      </c>
      <c r="Z346" t="n">
        <v>10</v>
      </c>
    </row>
    <row r="347">
      <c r="A347" t="n">
        <v>33</v>
      </c>
      <c r="B347" t="n">
        <v>95</v>
      </c>
      <c r="C347" t="inlineStr">
        <is>
          <t xml:space="preserve">CONCLUIDO	</t>
        </is>
      </c>
      <c r="D347" t="n">
        <v>1.6408</v>
      </c>
      <c r="E347" t="n">
        <v>60.95</v>
      </c>
      <c r="F347" t="n">
        <v>57.88</v>
      </c>
      <c r="G347" t="n">
        <v>217.06</v>
      </c>
      <c r="H347" t="n">
        <v>2.53</v>
      </c>
      <c r="I347" t="n">
        <v>16</v>
      </c>
      <c r="J347" t="n">
        <v>239.08</v>
      </c>
      <c r="K347" t="n">
        <v>53.44</v>
      </c>
      <c r="L347" t="n">
        <v>34</v>
      </c>
      <c r="M347" t="n">
        <v>14</v>
      </c>
      <c r="N347" t="n">
        <v>56.64</v>
      </c>
      <c r="O347" t="n">
        <v>29720.17</v>
      </c>
      <c r="P347" t="n">
        <v>667.9</v>
      </c>
      <c r="Q347" t="n">
        <v>1213.91</v>
      </c>
      <c r="R347" t="n">
        <v>137.02</v>
      </c>
      <c r="S347" t="n">
        <v>90.51000000000001</v>
      </c>
      <c r="T347" t="n">
        <v>12135.32</v>
      </c>
      <c r="U347" t="n">
        <v>0.66</v>
      </c>
      <c r="V347" t="n">
        <v>0.78</v>
      </c>
      <c r="W347" t="n">
        <v>4.03</v>
      </c>
      <c r="X347" t="n">
        <v>0.6899999999999999</v>
      </c>
      <c r="Y347" t="n">
        <v>0.5</v>
      </c>
      <c r="Z347" t="n">
        <v>10</v>
      </c>
    </row>
    <row r="348">
      <c r="A348" t="n">
        <v>34</v>
      </c>
      <c r="B348" t="n">
        <v>95</v>
      </c>
      <c r="C348" t="inlineStr">
        <is>
          <t xml:space="preserve">CONCLUIDO	</t>
        </is>
      </c>
      <c r="D348" t="n">
        <v>1.6428</v>
      </c>
      <c r="E348" t="n">
        <v>60.87</v>
      </c>
      <c r="F348" t="n">
        <v>57.84</v>
      </c>
      <c r="G348" t="n">
        <v>231.37</v>
      </c>
      <c r="H348" t="n">
        <v>2.58</v>
      </c>
      <c r="I348" t="n">
        <v>15</v>
      </c>
      <c r="J348" t="n">
        <v>240.82</v>
      </c>
      <c r="K348" t="n">
        <v>53.44</v>
      </c>
      <c r="L348" t="n">
        <v>35</v>
      </c>
      <c r="M348" t="n">
        <v>11</v>
      </c>
      <c r="N348" t="n">
        <v>57.39</v>
      </c>
      <c r="O348" t="n">
        <v>29935.43</v>
      </c>
      <c r="P348" t="n">
        <v>670.15</v>
      </c>
      <c r="Q348" t="n">
        <v>1213.95</v>
      </c>
      <c r="R348" t="n">
        <v>135.47</v>
      </c>
      <c r="S348" t="n">
        <v>90.51000000000001</v>
      </c>
      <c r="T348" t="n">
        <v>11368.29</v>
      </c>
      <c r="U348" t="n">
        <v>0.67</v>
      </c>
      <c r="V348" t="n">
        <v>0.78</v>
      </c>
      <c r="W348" t="n">
        <v>4.03</v>
      </c>
      <c r="X348" t="n">
        <v>0.65</v>
      </c>
      <c r="Y348" t="n">
        <v>0.5</v>
      </c>
      <c r="Z348" t="n">
        <v>10</v>
      </c>
    </row>
    <row r="349">
      <c r="A349" t="n">
        <v>35</v>
      </c>
      <c r="B349" t="n">
        <v>95</v>
      </c>
      <c r="C349" t="inlineStr">
        <is>
          <t xml:space="preserve">CONCLUIDO	</t>
        </is>
      </c>
      <c r="D349" t="n">
        <v>1.6431</v>
      </c>
      <c r="E349" t="n">
        <v>60.86</v>
      </c>
      <c r="F349" t="n">
        <v>57.84</v>
      </c>
      <c r="G349" t="n">
        <v>231.34</v>
      </c>
      <c r="H349" t="n">
        <v>2.64</v>
      </c>
      <c r="I349" t="n">
        <v>15</v>
      </c>
      <c r="J349" t="n">
        <v>242.57</v>
      </c>
      <c r="K349" t="n">
        <v>53.44</v>
      </c>
      <c r="L349" t="n">
        <v>36</v>
      </c>
      <c r="M349" t="n">
        <v>8</v>
      </c>
      <c r="N349" t="n">
        <v>58.14</v>
      </c>
      <c r="O349" t="n">
        <v>30151.65</v>
      </c>
      <c r="P349" t="n">
        <v>670.49</v>
      </c>
      <c r="Q349" t="n">
        <v>1213.91</v>
      </c>
      <c r="R349" t="n">
        <v>135.12</v>
      </c>
      <c r="S349" t="n">
        <v>90.51000000000001</v>
      </c>
      <c r="T349" t="n">
        <v>11192.61</v>
      </c>
      <c r="U349" t="n">
        <v>0.67</v>
      </c>
      <c r="V349" t="n">
        <v>0.78</v>
      </c>
      <c r="W349" t="n">
        <v>4.04</v>
      </c>
      <c r="X349" t="n">
        <v>0.64</v>
      </c>
      <c r="Y349" t="n">
        <v>0.5</v>
      </c>
      <c r="Z349" t="n">
        <v>10</v>
      </c>
    </row>
    <row r="350">
      <c r="A350" t="n">
        <v>36</v>
      </c>
      <c r="B350" t="n">
        <v>95</v>
      </c>
      <c r="C350" t="inlineStr">
        <is>
          <t xml:space="preserve">CONCLUIDO	</t>
        </is>
      </c>
      <c r="D350" t="n">
        <v>1.6427</v>
      </c>
      <c r="E350" t="n">
        <v>60.88</v>
      </c>
      <c r="F350" t="n">
        <v>57.85</v>
      </c>
      <c r="G350" t="n">
        <v>231.4</v>
      </c>
      <c r="H350" t="n">
        <v>2.69</v>
      </c>
      <c r="I350" t="n">
        <v>15</v>
      </c>
      <c r="J350" t="n">
        <v>244.34</v>
      </c>
      <c r="K350" t="n">
        <v>53.44</v>
      </c>
      <c r="L350" t="n">
        <v>37</v>
      </c>
      <c r="M350" t="n">
        <v>6</v>
      </c>
      <c r="N350" t="n">
        <v>58.9</v>
      </c>
      <c r="O350" t="n">
        <v>30368.96</v>
      </c>
      <c r="P350" t="n">
        <v>670.91</v>
      </c>
      <c r="Q350" t="n">
        <v>1213.91</v>
      </c>
      <c r="R350" t="n">
        <v>135.58</v>
      </c>
      <c r="S350" t="n">
        <v>90.51000000000001</v>
      </c>
      <c r="T350" t="n">
        <v>11419.69</v>
      </c>
      <c r="U350" t="n">
        <v>0.67</v>
      </c>
      <c r="V350" t="n">
        <v>0.78</v>
      </c>
      <c r="W350" t="n">
        <v>4.04</v>
      </c>
      <c r="X350" t="n">
        <v>0.66</v>
      </c>
      <c r="Y350" t="n">
        <v>0.5</v>
      </c>
      <c r="Z350" t="n">
        <v>10</v>
      </c>
    </row>
    <row r="351">
      <c r="A351" t="n">
        <v>37</v>
      </c>
      <c r="B351" t="n">
        <v>95</v>
      </c>
      <c r="C351" t="inlineStr">
        <is>
          <t xml:space="preserve">CONCLUIDO	</t>
        </is>
      </c>
      <c r="D351" t="n">
        <v>1.6453</v>
      </c>
      <c r="E351" t="n">
        <v>60.78</v>
      </c>
      <c r="F351" t="n">
        <v>57.79</v>
      </c>
      <c r="G351" t="n">
        <v>247.67</v>
      </c>
      <c r="H351" t="n">
        <v>2.75</v>
      </c>
      <c r="I351" t="n">
        <v>14</v>
      </c>
      <c r="J351" t="n">
        <v>246.11</v>
      </c>
      <c r="K351" t="n">
        <v>53.44</v>
      </c>
      <c r="L351" t="n">
        <v>38</v>
      </c>
      <c r="M351" t="n">
        <v>4</v>
      </c>
      <c r="N351" t="n">
        <v>59.67</v>
      </c>
      <c r="O351" t="n">
        <v>30587.38</v>
      </c>
      <c r="P351" t="n">
        <v>666.63</v>
      </c>
      <c r="Q351" t="n">
        <v>1213.93</v>
      </c>
      <c r="R351" t="n">
        <v>133.25</v>
      </c>
      <c r="S351" t="n">
        <v>90.51000000000001</v>
      </c>
      <c r="T351" t="n">
        <v>10260.34</v>
      </c>
      <c r="U351" t="n">
        <v>0.68</v>
      </c>
      <c r="V351" t="n">
        <v>0.78</v>
      </c>
      <c r="W351" t="n">
        <v>4.04</v>
      </c>
      <c r="X351" t="n">
        <v>0.6</v>
      </c>
      <c r="Y351" t="n">
        <v>0.5</v>
      </c>
      <c r="Z351" t="n">
        <v>10</v>
      </c>
    </row>
    <row r="352">
      <c r="A352" t="n">
        <v>38</v>
      </c>
      <c r="B352" t="n">
        <v>95</v>
      </c>
      <c r="C352" t="inlineStr">
        <is>
          <t xml:space="preserve">CONCLUIDO	</t>
        </is>
      </c>
      <c r="D352" t="n">
        <v>1.6455</v>
      </c>
      <c r="E352" t="n">
        <v>60.77</v>
      </c>
      <c r="F352" t="n">
        <v>57.78</v>
      </c>
      <c r="G352" t="n">
        <v>247.64</v>
      </c>
      <c r="H352" t="n">
        <v>2.8</v>
      </c>
      <c r="I352" t="n">
        <v>14</v>
      </c>
      <c r="J352" t="n">
        <v>247.89</v>
      </c>
      <c r="K352" t="n">
        <v>53.44</v>
      </c>
      <c r="L352" t="n">
        <v>39</v>
      </c>
      <c r="M352" t="n">
        <v>3</v>
      </c>
      <c r="N352" t="n">
        <v>60.45</v>
      </c>
      <c r="O352" t="n">
        <v>30806.92</v>
      </c>
      <c r="P352" t="n">
        <v>670.38</v>
      </c>
      <c r="Q352" t="n">
        <v>1213.91</v>
      </c>
      <c r="R352" t="n">
        <v>133.08</v>
      </c>
      <c r="S352" t="n">
        <v>90.51000000000001</v>
      </c>
      <c r="T352" t="n">
        <v>10174.71</v>
      </c>
      <c r="U352" t="n">
        <v>0.68</v>
      </c>
      <c r="V352" t="n">
        <v>0.78</v>
      </c>
      <c r="W352" t="n">
        <v>4.04</v>
      </c>
      <c r="X352" t="n">
        <v>0.59</v>
      </c>
      <c r="Y352" t="n">
        <v>0.5</v>
      </c>
      <c r="Z352" t="n">
        <v>10</v>
      </c>
    </row>
    <row r="353">
      <c r="A353" t="n">
        <v>39</v>
      </c>
      <c r="B353" t="n">
        <v>95</v>
      </c>
      <c r="C353" t="inlineStr">
        <is>
          <t xml:space="preserve">CONCLUIDO	</t>
        </is>
      </c>
      <c r="D353" t="n">
        <v>1.6452</v>
      </c>
      <c r="E353" t="n">
        <v>60.78</v>
      </c>
      <c r="F353" t="n">
        <v>57.79</v>
      </c>
      <c r="G353" t="n">
        <v>247.68</v>
      </c>
      <c r="H353" t="n">
        <v>2.85</v>
      </c>
      <c r="I353" t="n">
        <v>14</v>
      </c>
      <c r="J353" t="n">
        <v>249.68</v>
      </c>
      <c r="K353" t="n">
        <v>53.44</v>
      </c>
      <c r="L353" t="n">
        <v>40</v>
      </c>
      <c r="M353" t="n">
        <v>0</v>
      </c>
      <c r="N353" t="n">
        <v>61.24</v>
      </c>
      <c r="O353" t="n">
        <v>31027.6</v>
      </c>
      <c r="P353" t="n">
        <v>675.15</v>
      </c>
      <c r="Q353" t="n">
        <v>1213.92</v>
      </c>
      <c r="R353" t="n">
        <v>133.15</v>
      </c>
      <c r="S353" t="n">
        <v>90.51000000000001</v>
      </c>
      <c r="T353" t="n">
        <v>10211.78</v>
      </c>
      <c r="U353" t="n">
        <v>0.68</v>
      </c>
      <c r="V353" t="n">
        <v>0.78</v>
      </c>
      <c r="W353" t="n">
        <v>4.05</v>
      </c>
      <c r="X353" t="n">
        <v>0.6</v>
      </c>
      <c r="Y353" t="n">
        <v>0.5</v>
      </c>
      <c r="Z353" t="n">
        <v>10</v>
      </c>
    </row>
    <row r="354">
      <c r="A354" t="n">
        <v>0</v>
      </c>
      <c r="B354" t="n">
        <v>55</v>
      </c>
      <c r="C354" t="inlineStr">
        <is>
          <t xml:space="preserve">CONCLUIDO	</t>
        </is>
      </c>
      <c r="D354" t="n">
        <v>0.9473</v>
      </c>
      <c r="E354" t="n">
        <v>105.57</v>
      </c>
      <c r="F354" t="n">
        <v>88.17</v>
      </c>
      <c r="G354" t="n">
        <v>8.25</v>
      </c>
      <c r="H354" t="n">
        <v>0.15</v>
      </c>
      <c r="I354" t="n">
        <v>641</v>
      </c>
      <c r="J354" t="n">
        <v>116.05</v>
      </c>
      <c r="K354" t="n">
        <v>43.4</v>
      </c>
      <c r="L354" t="n">
        <v>1</v>
      </c>
      <c r="M354" t="n">
        <v>639</v>
      </c>
      <c r="N354" t="n">
        <v>16.65</v>
      </c>
      <c r="O354" t="n">
        <v>14546.17</v>
      </c>
      <c r="P354" t="n">
        <v>876.45</v>
      </c>
      <c r="Q354" t="n">
        <v>1214.2</v>
      </c>
      <c r="R354" t="n">
        <v>1164.55</v>
      </c>
      <c r="S354" t="n">
        <v>90.51000000000001</v>
      </c>
      <c r="T354" t="n">
        <v>522777.15</v>
      </c>
      <c r="U354" t="n">
        <v>0.08</v>
      </c>
      <c r="V354" t="n">
        <v>0.51</v>
      </c>
      <c r="W354" t="n">
        <v>5.07</v>
      </c>
      <c r="X354" t="n">
        <v>30.96</v>
      </c>
      <c r="Y354" t="n">
        <v>0.5</v>
      </c>
      <c r="Z354" t="n">
        <v>10</v>
      </c>
    </row>
    <row r="355">
      <c r="A355" t="n">
        <v>1</v>
      </c>
      <c r="B355" t="n">
        <v>55</v>
      </c>
      <c r="C355" t="inlineStr">
        <is>
          <t xml:space="preserve">CONCLUIDO	</t>
        </is>
      </c>
      <c r="D355" t="n">
        <v>1.3079</v>
      </c>
      <c r="E355" t="n">
        <v>76.45999999999999</v>
      </c>
      <c r="F355" t="n">
        <v>68.54000000000001</v>
      </c>
      <c r="G355" t="n">
        <v>16.86</v>
      </c>
      <c r="H355" t="n">
        <v>0.3</v>
      </c>
      <c r="I355" t="n">
        <v>244</v>
      </c>
      <c r="J355" t="n">
        <v>117.34</v>
      </c>
      <c r="K355" t="n">
        <v>43.4</v>
      </c>
      <c r="L355" t="n">
        <v>2</v>
      </c>
      <c r="M355" t="n">
        <v>242</v>
      </c>
      <c r="N355" t="n">
        <v>16.94</v>
      </c>
      <c r="O355" t="n">
        <v>14705.49</v>
      </c>
      <c r="P355" t="n">
        <v>673.38</v>
      </c>
      <c r="Q355" t="n">
        <v>1213.99</v>
      </c>
      <c r="R355" t="n">
        <v>496.73</v>
      </c>
      <c r="S355" t="n">
        <v>90.51000000000001</v>
      </c>
      <c r="T355" t="n">
        <v>190850.49</v>
      </c>
      <c r="U355" t="n">
        <v>0.18</v>
      </c>
      <c r="V355" t="n">
        <v>0.65</v>
      </c>
      <c r="W355" t="n">
        <v>4.44</v>
      </c>
      <c r="X355" t="n">
        <v>11.35</v>
      </c>
      <c r="Y355" t="n">
        <v>0.5</v>
      </c>
      <c r="Z355" t="n">
        <v>10</v>
      </c>
    </row>
    <row r="356">
      <c r="A356" t="n">
        <v>2</v>
      </c>
      <c r="B356" t="n">
        <v>55</v>
      </c>
      <c r="C356" t="inlineStr">
        <is>
          <t xml:space="preserve">CONCLUIDO	</t>
        </is>
      </c>
      <c r="D356" t="n">
        <v>1.4343</v>
      </c>
      <c r="E356" t="n">
        <v>69.72</v>
      </c>
      <c r="F356" t="n">
        <v>64.05</v>
      </c>
      <c r="G356" t="n">
        <v>25.62</v>
      </c>
      <c r="H356" t="n">
        <v>0.45</v>
      </c>
      <c r="I356" t="n">
        <v>150</v>
      </c>
      <c r="J356" t="n">
        <v>118.63</v>
      </c>
      <c r="K356" t="n">
        <v>43.4</v>
      </c>
      <c r="L356" t="n">
        <v>3</v>
      </c>
      <c r="M356" t="n">
        <v>148</v>
      </c>
      <c r="N356" t="n">
        <v>17.23</v>
      </c>
      <c r="O356" t="n">
        <v>14865.24</v>
      </c>
      <c r="P356" t="n">
        <v>621.24</v>
      </c>
      <c r="Q356" t="n">
        <v>1213.95</v>
      </c>
      <c r="R356" t="n">
        <v>345.56</v>
      </c>
      <c r="S356" t="n">
        <v>90.51000000000001</v>
      </c>
      <c r="T356" t="n">
        <v>115738.48</v>
      </c>
      <c r="U356" t="n">
        <v>0.26</v>
      </c>
      <c r="V356" t="n">
        <v>0.7</v>
      </c>
      <c r="W356" t="n">
        <v>4.26</v>
      </c>
      <c r="X356" t="n">
        <v>6.86</v>
      </c>
      <c r="Y356" t="n">
        <v>0.5</v>
      </c>
      <c r="Z356" t="n">
        <v>10</v>
      </c>
    </row>
    <row r="357">
      <c r="A357" t="n">
        <v>3</v>
      </c>
      <c r="B357" t="n">
        <v>55</v>
      </c>
      <c r="C357" t="inlineStr">
        <is>
          <t xml:space="preserve">CONCLUIDO	</t>
        </is>
      </c>
      <c r="D357" t="n">
        <v>1.4974</v>
      </c>
      <c r="E357" t="n">
        <v>66.78</v>
      </c>
      <c r="F357" t="n">
        <v>62.12</v>
      </c>
      <c r="G357" t="n">
        <v>34.51</v>
      </c>
      <c r="H357" t="n">
        <v>0.59</v>
      </c>
      <c r="I357" t="n">
        <v>108</v>
      </c>
      <c r="J357" t="n">
        <v>119.93</v>
      </c>
      <c r="K357" t="n">
        <v>43.4</v>
      </c>
      <c r="L357" t="n">
        <v>4</v>
      </c>
      <c r="M357" t="n">
        <v>106</v>
      </c>
      <c r="N357" t="n">
        <v>17.53</v>
      </c>
      <c r="O357" t="n">
        <v>15025.44</v>
      </c>
      <c r="P357" t="n">
        <v>594.3200000000001</v>
      </c>
      <c r="Q357" t="n">
        <v>1214</v>
      </c>
      <c r="R357" t="n">
        <v>280.26</v>
      </c>
      <c r="S357" t="n">
        <v>90.51000000000001</v>
      </c>
      <c r="T357" t="n">
        <v>83297.22</v>
      </c>
      <c r="U357" t="n">
        <v>0.32</v>
      </c>
      <c r="V357" t="n">
        <v>0.72</v>
      </c>
      <c r="W357" t="n">
        <v>4.18</v>
      </c>
      <c r="X357" t="n">
        <v>4.92</v>
      </c>
      <c r="Y357" t="n">
        <v>0.5</v>
      </c>
      <c r="Z357" t="n">
        <v>10</v>
      </c>
    </row>
    <row r="358">
      <c r="A358" t="n">
        <v>4</v>
      </c>
      <c r="B358" t="n">
        <v>55</v>
      </c>
      <c r="C358" t="inlineStr">
        <is>
          <t xml:space="preserve">CONCLUIDO	</t>
        </is>
      </c>
      <c r="D358" t="n">
        <v>1.5366</v>
      </c>
      <c r="E358" t="n">
        <v>65.08</v>
      </c>
      <c r="F358" t="n">
        <v>60.99</v>
      </c>
      <c r="G358" t="n">
        <v>43.56</v>
      </c>
      <c r="H358" t="n">
        <v>0.73</v>
      </c>
      <c r="I358" t="n">
        <v>84</v>
      </c>
      <c r="J358" t="n">
        <v>121.23</v>
      </c>
      <c r="K358" t="n">
        <v>43.4</v>
      </c>
      <c r="L358" t="n">
        <v>5</v>
      </c>
      <c r="M358" t="n">
        <v>82</v>
      </c>
      <c r="N358" t="n">
        <v>17.83</v>
      </c>
      <c r="O358" t="n">
        <v>15186.08</v>
      </c>
      <c r="P358" t="n">
        <v>577.24</v>
      </c>
      <c r="Q358" t="n">
        <v>1213.92</v>
      </c>
      <c r="R358" t="n">
        <v>241.79</v>
      </c>
      <c r="S358" t="n">
        <v>90.51000000000001</v>
      </c>
      <c r="T358" t="n">
        <v>64181.89</v>
      </c>
      <c r="U358" t="n">
        <v>0.37</v>
      </c>
      <c r="V358" t="n">
        <v>0.74</v>
      </c>
      <c r="W358" t="n">
        <v>4.15</v>
      </c>
      <c r="X358" t="n">
        <v>3.79</v>
      </c>
      <c r="Y358" t="n">
        <v>0.5</v>
      </c>
      <c r="Z358" t="n">
        <v>10</v>
      </c>
    </row>
    <row r="359">
      <c r="A359" t="n">
        <v>5</v>
      </c>
      <c r="B359" t="n">
        <v>55</v>
      </c>
      <c r="C359" t="inlineStr">
        <is>
          <t xml:space="preserve">CONCLUIDO	</t>
        </is>
      </c>
      <c r="D359" t="n">
        <v>1.5612</v>
      </c>
      <c r="E359" t="n">
        <v>64.05</v>
      </c>
      <c r="F359" t="n">
        <v>60.32</v>
      </c>
      <c r="G359" t="n">
        <v>52.45</v>
      </c>
      <c r="H359" t="n">
        <v>0.86</v>
      </c>
      <c r="I359" t="n">
        <v>69</v>
      </c>
      <c r="J359" t="n">
        <v>122.54</v>
      </c>
      <c r="K359" t="n">
        <v>43.4</v>
      </c>
      <c r="L359" t="n">
        <v>6</v>
      </c>
      <c r="M359" t="n">
        <v>67</v>
      </c>
      <c r="N359" t="n">
        <v>18.14</v>
      </c>
      <c r="O359" t="n">
        <v>15347.16</v>
      </c>
      <c r="P359" t="n">
        <v>563.49</v>
      </c>
      <c r="Q359" t="n">
        <v>1213.93</v>
      </c>
      <c r="R359" t="n">
        <v>218.96</v>
      </c>
      <c r="S359" t="n">
        <v>90.51000000000001</v>
      </c>
      <c r="T359" t="n">
        <v>52843.29</v>
      </c>
      <c r="U359" t="n">
        <v>0.41</v>
      </c>
      <c r="V359" t="n">
        <v>0.74</v>
      </c>
      <c r="W359" t="n">
        <v>4.13</v>
      </c>
      <c r="X359" t="n">
        <v>3.12</v>
      </c>
      <c r="Y359" t="n">
        <v>0.5</v>
      </c>
      <c r="Z359" t="n">
        <v>10</v>
      </c>
    </row>
    <row r="360">
      <c r="A360" t="n">
        <v>6</v>
      </c>
      <c r="B360" t="n">
        <v>55</v>
      </c>
      <c r="C360" t="inlineStr">
        <is>
          <t xml:space="preserve">CONCLUIDO	</t>
        </is>
      </c>
      <c r="D360" t="n">
        <v>1.5808</v>
      </c>
      <c r="E360" t="n">
        <v>63.26</v>
      </c>
      <c r="F360" t="n">
        <v>59.79</v>
      </c>
      <c r="G360" t="n">
        <v>61.85</v>
      </c>
      <c r="H360" t="n">
        <v>1</v>
      </c>
      <c r="I360" t="n">
        <v>58</v>
      </c>
      <c r="J360" t="n">
        <v>123.85</v>
      </c>
      <c r="K360" t="n">
        <v>43.4</v>
      </c>
      <c r="L360" t="n">
        <v>7</v>
      </c>
      <c r="M360" t="n">
        <v>56</v>
      </c>
      <c r="N360" t="n">
        <v>18.45</v>
      </c>
      <c r="O360" t="n">
        <v>15508.69</v>
      </c>
      <c r="P360" t="n">
        <v>550.47</v>
      </c>
      <c r="Q360" t="n">
        <v>1213.91</v>
      </c>
      <c r="R360" t="n">
        <v>201.23</v>
      </c>
      <c r="S360" t="n">
        <v>90.51000000000001</v>
      </c>
      <c r="T360" t="n">
        <v>44033.82</v>
      </c>
      <c r="U360" t="n">
        <v>0.45</v>
      </c>
      <c r="V360" t="n">
        <v>0.75</v>
      </c>
      <c r="W360" t="n">
        <v>4.1</v>
      </c>
      <c r="X360" t="n">
        <v>2.59</v>
      </c>
      <c r="Y360" t="n">
        <v>0.5</v>
      </c>
      <c r="Z360" t="n">
        <v>10</v>
      </c>
    </row>
    <row r="361">
      <c r="A361" t="n">
        <v>7</v>
      </c>
      <c r="B361" t="n">
        <v>55</v>
      </c>
      <c r="C361" t="inlineStr">
        <is>
          <t xml:space="preserve">CONCLUIDO	</t>
        </is>
      </c>
      <c r="D361" t="n">
        <v>1.594</v>
      </c>
      <c r="E361" t="n">
        <v>62.74</v>
      </c>
      <c r="F361" t="n">
        <v>59.46</v>
      </c>
      <c r="G361" t="n">
        <v>71.34999999999999</v>
      </c>
      <c r="H361" t="n">
        <v>1.13</v>
      </c>
      <c r="I361" t="n">
        <v>50</v>
      </c>
      <c r="J361" t="n">
        <v>125.16</v>
      </c>
      <c r="K361" t="n">
        <v>43.4</v>
      </c>
      <c r="L361" t="n">
        <v>8</v>
      </c>
      <c r="M361" t="n">
        <v>48</v>
      </c>
      <c r="N361" t="n">
        <v>18.76</v>
      </c>
      <c r="O361" t="n">
        <v>15670.68</v>
      </c>
      <c r="P361" t="n">
        <v>539.75</v>
      </c>
      <c r="Q361" t="n">
        <v>1213.91</v>
      </c>
      <c r="R361" t="n">
        <v>190.21</v>
      </c>
      <c r="S361" t="n">
        <v>90.51000000000001</v>
      </c>
      <c r="T361" t="n">
        <v>38563.55</v>
      </c>
      <c r="U361" t="n">
        <v>0.48</v>
      </c>
      <c r="V361" t="n">
        <v>0.75</v>
      </c>
      <c r="W361" t="n">
        <v>4.09</v>
      </c>
      <c r="X361" t="n">
        <v>2.26</v>
      </c>
      <c r="Y361" t="n">
        <v>0.5</v>
      </c>
      <c r="Z361" t="n">
        <v>10</v>
      </c>
    </row>
    <row r="362">
      <c r="A362" t="n">
        <v>8</v>
      </c>
      <c r="B362" t="n">
        <v>55</v>
      </c>
      <c r="C362" t="inlineStr">
        <is>
          <t xml:space="preserve">CONCLUIDO	</t>
        </is>
      </c>
      <c r="D362" t="n">
        <v>1.6047</v>
      </c>
      <c r="E362" t="n">
        <v>62.32</v>
      </c>
      <c r="F362" t="n">
        <v>59.18</v>
      </c>
      <c r="G362" t="n">
        <v>80.7</v>
      </c>
      <c r="H362" t="n">
        <v>1.26</v>
      </c>
      <c r="I362" t="n">
        <v>44</v>
      </c>
      <c r="J362" t="n">
        <v>126.48</v>
      </c>
      <c r="K362" t="n">
        <v>43.4</v>
      </c>
      <c r="L362" t="n">
        <v>9</v>
      </c>
      <c r="M362" t="n">
        <v>42</v>
      </c>
      <c r="N362" t="n">
        <v>19.08</v>
      </c>
      <c r="O362" t="n">
        <v>15833.12</v>
      </c>
      <c r="P362" t="n">
        <v>529.05</v>
      </c>
      <c r="Q362" t="n">
        <v>1213.92</v>
      </c>
      <c r="R362" t="n">
        <v>180.87</v>
      </c>
      <c r="S362" t="n">
        <v>90.51000000000001</v>
      </c>
      <c r="T362" t="n">
        <v>33922.66</v>
      </c>
      <c r="U362" t="n">
        <v>0.5</v>
      </c>
      <c r="V362" t="n">
        <v>0.76</v>
      </c>
      <c r="W362" t="n">
        <v>4.08</v>
      </c>
      <c r="X362" t="n">
        <v>1.99</v>
      </c>
      <c r="Y362" t="n">
        <v>0.5</v>
      </c>
      <c r="Z362" t="n">
        <v>10</v>
      </c>
    </row>
    <row r="363">
      <c r="A363" t="n">
        <v>9</v>
      </c>
      <c r="B363" t="n">
        <v>55</v>
      </c>
      <c r="C363" t="inlineStr">
        <is>
          <t xml:space="preserve">CONCLUIDO	</t>
        </is>
      </c>
      <c r="D363" t="n">
        <v>1.6144</v>
      </c>
      <c r="E363" t="n">
        <v>61.94</v>
      </c>
      <c r="F363" t="n">
        <v>58.93</v>
      </c>
      <c r="G363" t="n">
        <v>90.66</v>
      </c>
      <c r="H363" t="n">
        <v>1.38</v>
      </c>
      <c r="I363" t="n">
        <v>39</v>
      </c>
      <c r="J363" t="n">
        <v>127.8</v>
      </c>
      <c r="K363" t="n">
        <v>43.4</v>
      </c>
      <c r="L363" t="n">
        <v>10</v>
      </c>
      <c r="M363" t="n">
        <v>37</v>
      </c>
      <c r="N363" t="n">
        <v>19.4</v>
      </c>
      <c r="O363" t="n">
        <v>15996.02</v>
      </c>
      <c r="P363" t="n">
        <v>520.85</v>
      </c>
      <c r="Q363" t="n">
        <v>1213.92</v>
      </c>
      <c r="R363" t="n">
        <v>172.18</v>
      </c>
      <c r="S363" t="n">
        <v>90.51000000000001</v>
      </c>
      <c r="T363" t="n">
        <v>29600.67</v>
      </c>
      <c r="U363" t="n">
        <v>0.53</v>
      </c>
      <c r="V363" t="n">
        <v>0.76</v>
      </c>
      <c r="W363" t="n">
        <v>4.07</v>
      </c>
      <c r="X363" t="n">
        <v>1.73</v>
      </c>
      <c r="Y363" t="n">
        <v>0.5</v>
      </c>
      <c r="Z363" t="n">
        <v>10</v>
      </c>
    </row>
    <row r="364">
      <c r="A364" t="n">
        <v>10</v>
      </c>
      <c r="B364" t="n">
        <v>55</v>
      </c>
      <c r="C364" t="inlineStr">
        <is>
          <t xml:space="preserve">CONCLUIDO	</t>
        </is>
      </c>
      <c r="D364" t="n">
        <v>1.6235</v>
      </c>
      <c r="E364" t="n">
        <v>61.6</v>
      </c>
      <c r="F364" t="n">
        <v>58.7</v>
      </c>
      <c r="G364" t="n">
        <v>103.59</v>
      </c>
      <c r="H364" t="n">
        <v>1.5</v>
      </c>
      <c r="I364" t="n">
        <v>34</v>
      </c>
      <c r="J364" t="n">
        <v>129.13</v>
      </c>
      <c r="K364" t="n">
        <v>43.4</v>
      </c>
      <c r="L364" t="n">
        <v>11</v>
      </c>
      <c r="M364" t="n">
        <v>32</v>
      </c>
      <c r="N364" t="n">
        <v>19.73</v>
      </c>
      <c r="O364" t="n">
        <v>16159.39</v>
      </c>
      <c r="P364" t="n">
        <v>507.02</v>
      </c>
      <c r="Q364" t="n">
        <v>1213.91</v>
      </c>
      <c r="R364" t="n">
        <v>164.56</v>
      </c>
      <c r="S364" t="n">
        <v>90.51000000000001</v>
      </c>
      <c r="T364" t="n">
        <v>25814.7</v>
      </c>
      <c r="U364" t="n">
        <v>0.55</v>
      </c>
      <c r="V364" t="n">
        <v>0.76</v>
      </c>
      <c r="W364" t="n">
        <v>4.06</v>
      </c>
      <c r="X364" t="n">
        <v>1.51</v>
      </c>
      <c r="Y364" t="n">
        <v>0.5</v>
      </c>
      <c r="Z364" t="n">
        <v>10</v>
      </c>
    </row>
    <row r="365">
      <c r="A365" t="n">
        <v>11</v>
      </c>
      <c r="B365" t="n">
        <v>55</v>
      </c>
      <c r="C365" t="inlineStr">
        <is>
          <t xml:space="preserve">CONCLUIDO	</t>
        </is>
      </c>
      <c r="D365" t="n">
        <v>1.6283</v>
      </c>
      <c r="E365" t="n">
        <v>61.41</v>
      </c>
      <c r="F365" t="n">
        <v>58.59</v>
      </c>
      <c r="G365" t="n">
        <v>113.4</v>
      </c>
      <c r="H365" t="n">
        <v>1.63</v>
      </c>
      <c r="I365" t="n">
        <v>31</v>
      </c>
      <c r="J365" t="n">
        <v>130.45</v>
      </c>
      <c r="K365" t="n">
        <v>43.4</v>
      </c>
      <c r="L365" t="n">
        <v>12</v>
      </c>
      <c r="M365" t="n">
        <v>29</v>
      </c>
      <c r="N365" t="n">
        <v>20.05</v>
      </c>
      <c r="O365" t="n">
        <v>16323.22</v>
      </c>
      <c r="P365" t="n">
        <v>499.95</v>
      </c>
      <c r="Q365" t="n">
        <v>1213.91</v>
      </c>
      <c r="R365" t="n">
        <v>160.85</v>
      </c>
      <c r="S365" t="n">
        <v>90.51000000000001</v>
      </c>
      <c r="T365" t="n">
        <v>23978.4</v>
      </c>
      <c r="U365" t="n">
        <v>0.5600000000000001</v>
      </c>
      <c r="V365" t="n">
        <v>0.77</v>
      </c>
      <c r="W365" t="n">
        <v>4.06</v>
      </c>
      <c r="X365" t="n">
        <v>1.4</v>
      </c>
      <c r="Y365" t="n">
        <v>0.5</v>
      </c>
      <c r="Z365" t="n">
        <v>10</v>
      </c>
    </row>
    <row r="366">
      <c r="A366" t="n">
        <v>12</v>
      </c>
      <c r="B366" t="n">
        <v>55</v>
      </c>
      <c r="C366" t="inlineStr">
        <is>
          <t xml:space="preserve">CONCLUIDO	</t>
        </is>
      </c>
      <c r="D366" t="n">
        <v>1.6349</v>
      </c>
      <c r="E366" t="n">
        <v>61.17</v>
      </c>
      <c r="F366" t="n">
        <v>58.41</v>
      </c>
      <c r="G366" t="n">
        <v>125.17</v>
      </c>
      <c r="H366" t="n">
        <v>1.74</v>
      </c>
      <c r="I366" t="n">
        <v>28</v>
      </c>
      <c r="J366" t="n">
        <v>131.79</v>
      </c>
      <c r="K366" t="n">
        <v>43.4</v>
      </c>
      <c r="L366" t="n">
        <v>13</v>
      </c>
      <c r="M366" t="n">
        <v>26</v>
      </c>
      <c r="N366" t="n">
        <v>20.39</v>
      </c>
      <c r="O366" t="n">
        <v>16487.53</v>
      </c>
      <c r="P366" t="n">
        <v>489.4</v>
      </c>
      <c r="Q366" t="n">
        <v>1213.92</v>
      </c>
      <c r="R366" t="n">
        <v>155.04</v>
      </c>
      <c r="S366" t="n">
        <v>90.51000000000001</v>
      </c>
      <c r="T366" t="n">
        <v>21086.2</v>
      </c>
      <c r="U366" t="n">
        <v>0.58</v>
      </c>
      <c r="V366" t="n">
        <v>0.77</v>
      </c>
      <c r="W366" t="n">
        <v>4.05</v>
      </c>
      <c r="X366" t="n">
        <v>1.22</v>
      </c>
      <c r="Y366" t="n">
        <v>0.5</v>
      </c>
      <c r="Z366" t="n">
        <v>10</v>
      </c>
    </row>
    <row r="367">
      <c r="A367" t="n">
        <v>13</v>
      </c>
      <c r="B367" t="n">
        <v>55</v>
      </c>
      <c r="C367" t="inlineStr">
        <is>
          <t xml:space="preserve">CONCLUIDO	</t>
        </is>
      </c>
      <c r="D367" t="n">
        <v>1.6382</v>
      </c>
      <c r="E367" t="n">
        <v>61.04</v>
      </c>
      <c r="F367" t="n">
        <v>58.34</v>
      </c>
      <c r="G367" t="n">
        <v>134.63</v>
      </c>
      <c r="H367" t="n">
        <v>1.86</v>
      </c>
      <c r="I367" t="n">
        <v>26</v>
      </c>
      <c r="J367" t="n">
        <v>133.12</v>
      </c>
      <c r="K367" t="n">
        <v>43.4</v>
      </c>
      <c r="L367" t="n">
        <v>14</v>
      </c>
      <c r="M367" t="n">
        <v>20</v>
      </c>
      <c r="N367" t="n">
        <v>20.72</v>
      </c>
      <c r="O367" t="n">
        <v>16652.31</v>
      </c>
      <c r="P367" t="n">
        <v>478.66</v>
      </c>
      <c r="Q367" t="n">
        <v>1213.91</v>
      </c>
      <c r="R367" t="n">
        <v>151.93</v>
      </c>
      <c r="S367" t="n">
        <v>90.51000000000001</v>
      </c>
      <c r="T367" t="n">
        <v>19541.7</v>
      </c>
      <c r="U367" t="n">
        <v>0.6</v>
      </c>
      <c r="V367" t="n">
        <v>0.77</v>
      </c>
      <c r="W367" t="n">
        <v>4.06</v>
      </c>
      <c r="X367" t="n">
        <v>1.14</v>
      </c>
      <c r="Y367" t="n">
        <v>0.5</v>
      </c>
      <c r="Z367" t="n">
        <v>10</v>
      </c>
    </row>
    <row r="368">
      <c r="A368" t="n">
        <v>14</v>
      </c>
      <c r="B368" t="n">
        <v>55</v>
      </c>
      <c r="C368" t="inlineStr">
        <is>
          <t xml:space="preserve">CONCLUIDO	</t>
        </is>
      </c>
      <c r="D368" t="n">
        <v>1.6398</v>
      </c>
      <c r="E368" t="n">
        <v>60.98</v>
      </c>
      <c r="F368" t="n">
        <v>58.3</v>
      </c>
      <c r="G368" t="n">
        <v>139.92</v>
      </c>
      <c r="H368" t="n">
        <v>1.97</v>
      </c>
      <c r="I368" t="n">
        <v>25</v>
      </c>
      <c r="J368" t="n">
        <v>134.46</v>
      </c>
      <c r="K368" t="n">
        <v>43.4</v>
      </c>
      <c r="L368" t="n">
        <v>15</v>
      </c>
      <c r="M368" t="n">
        <v>13</v>
      </c>
      <c r="N368" t="n">
        <v>21.06</v>
      </c>
      <c r="O368" t="n">
        <v>16817.7</v>
      </c>
      <c r="P368" t="n">
        <v>472.1</v>
      </c>
      <c r="Q368" t="n">
        <v>1213.91</v>
      </c>
      <c r="R368" t="n">
        <v>150.81</v>
      </c>
      <c r="S368" t="n">
        <v>90.51000000000001</v>
      </c>
      <c r="T368" t="n">
        <v>18988.28</v>
      </c>
      <c r="U368" t="n">
        <v>0.6</v>
      </c>
      <c r="V368" t="n">
        <v>0.77</v>
      </c>
      <c r="W368" t="n">
        <v>4.05</v>
      </c>
      <c r="X368" t="n">
        <v>1.11</v>
      </c>
      <c r="Y368" t="n">
        <v>0.5</v>
      </c>
      <c r="Z368" t="n">
        <v>10</v>
      </c>
    </row>
    <row r="369">
      <c r="A369" t="n">
        <v>15</v>
      </c>
      <c r="B369" t="n">
        <v>55</v>
      </c>
      <c r="C369" t="inlineStr">
        <is>
          <t xml:space="preserve">CONCLUIDO	</t>
        </is>
      </c>
      <c r="D369" t="n">
        <v>1.6413</v>
      </c>
      <c r="E369" t="n">
        <v>60.93</v>
      </c>
      <c r="F369" t="n">
        <v>58.27</v>
      </c>
      <c r="G369" t="n">
        <v>145.67</v>
      </c>
      <c r="H369" t="n">
        <v>2.08</v>
      </c>
      <c r="I369" t="n">
        <v>24</v>
      </c>
      <c r="J369" t="n">
        <v>135.81</v>
      </c>
      <c r="K369" t="n">
        <v>43.4</v>
      </c>
      <c r="L369" t="n">
        <v>16</v>
      </c>
      <c r="M369" t="n">
        <v>4</v>
      </c>
      <c r="N369" t="n">
        <v>21.41</v>
      </c>
      <c r="O369" t="n">
        <v>16983.46</v>
      </c>
      <c r="P369" t="n">
        <v>473.01</v>
      </c>
      <c r="Q369" t="n">
        <v>1213.94</v>
      </c>
      <c r="R369" t="n">
        <v>149.07</v>
      </c>
      <c r="S369" t="n">
        <v>90.51000000000001</v>
      </c>
      <c r="T369" t="n">
        <v>18119.44</v>
      </c>
      <c r="U369" t="n">
        <v>0.61</v>
      </c>
      <c r="V369" t="n">
        <v>0.77</v>
      </c>
      <c r="W369" t="n">
        <v>4.07</v>
      </c>
      <c r="X369" t="n">
        <v>1.07</v>
      </c>
      <c r="Y369" t="n">
        <v>0.5</v>
      </c>
      <c r="Z369" t="n">
        <v>10</v>
      </c>
    </row>
    <row r="370">
      <c r="A370" t="n">
        <v>16</v>
      </c>
      <c r="B370" t="n">
        <v>55</v>
      </c>
      <c r="C370" t="inlineStr">
        <is>
          <t xml:space="preserve">CONCLUIDO	</t>
        </is>
      </c>
      <c r="D370" t="n">
        <v>1.641</v>
      </c>
      <c r="E370" t="n">
        <v>60.94</v>
      </c>
      <c r="F370" t="n">
        <v>58.28</v>
      </c>
      <c r="G370" t="n">
        <v>145.7</v>
      </c>
      <c r="H370" t="n">
        <v>2.19</v>
      </c>
      <c r="I370" t="n">
        <v>24</v>
      </c>
      <c r="J370" t="n">
        <v>137.15</v>
      </c>
      <c r="K370" t="n">
        <v>43.4</v>
      </c>
      <c r="L370" t="n">
        <v>17</v>
      </c>
      <c r="M370" t="n">
        <v>0</v>
      </c>
      <c r="N370" t="n">
        <v>21.75</v>
      </c>
      <c r="O370" t="n">
        <v>17149.71</v>
      </c>
      <c r="P370" t="n">
        <v>475.8</v>
      </c>
      <c r="Q370" t="n">
        <v>1213.94</v>
      </c>
      <c r="R370" t="n">
        <v>149.38</v>
      </c>
      <c r="S370" t="n">
        <v>90.51000000000001</v>
      </c>
      <c r="T370" t="n">
        <v>18276.74</v>
      </c>
      <c r="U370" t="n">
        <v>0.61</v>
      </c>
      <c r="V370" t="n">
        <v>0.77</v>
      </c>
      <c r="W370" t="n">
        <v>4.08</v>
      </c>
      <c r="X370" t="n">
        <v>1.09</v>
      </c>
      <c r="Y370" t="n">
        <v>0.5</v>
      </c>
      <c r="Z3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INDEX(resultados!$A$2:$ZZ$370, 1, MATCH($B$1, resultados!$A$1:$ZZ$1, 0))</f>
        <v/>
      </c>
      <c r="B7">
        <f>INDEX(resultados!$A$2:$ZZ$370, 1, MATCH($B$2, resultados!$A$1:$ZZ$1, 0))</f>
        <v/>
      </c>
      <c r="C7">
        <f>INDEX(resultados!$A$2:$ZZ$370, 1, MATCH($B$3, resultados!$A$1:$ZZ$1, 0))</f>
        <v/>
      </c>
    </row>
    <row r="8">
      <c r="A8">
        <f>INDEX(resultados!$A$2:$ZZ$370, 2, MATCH($B$1, resultados!$A$1:$ZZ$1, 0))</f>
        <v/>
      </c>
      <c r="B8">
        <f>INDEX(resultados!$A$2:$ZZ$370, 2, MATCH($B$2, resultados!$A$1:$ZZ$1, 0))</f>
        <v/>
      </c>
      <c r="C8">
        <f>INDEX(resultados!$A$2:$ZZ$370, 2, MATCH($B$3, resultados!$A$1:$ZZ$1, 0))</f>
        <v/>
      </c>
    </row>
    <row r="9">
      <c r="A9">
        <f>INDEX(resultados!$A$2:$ZZ$370, 3, MATCH($B$1, resultados!$A$1:$ZZ$1, 0))</f>
        <v/>
      </c>
      <c r="B9">
        <f>INDEX(resultados!$A$2:$ZZ$370, 3, MATCH($B$2, resultados!$A$1:$ZZ$1, 0))</f>
        <v/>
      </c>
      <c r="C9">
        <f>INDEX(resultados!$A$2:$ZZ$370, 3, MATCH($B$3, resultados!$A$1:$ZZ$1, 0))</f>
        <v/>
      </c>
    </row>
    <row r="10">
      <c r="A10">
        <f>INDEX(resultados!$A$2:$ZZ$370, 4, MATCH($B$1, resultados!$A$1:$ZZ$1, 0))</f>
        <v/>
      </c>
      <c r="B10">
        <f>INDEX(resultados!$A$2:$ZZ$370, 4, MATCH($B$2, resultados!$A$1:$ZZ$1, 0))</f>
        <v/>
      </c>
      <c r="C10">
        <f>INDEX(resultados!$A$2:$ZZ$370, 4, MATCH($B$3, resultados!$A$1:$ZZ$1, 0))</f>
        <v/>
      </c>
    </row>
    <row r="11">
      <c r="A11">
        <f>INDEX(resultados!$A$2:$ZZ$370, 5, MATCH($B$1, resultados!$A$1:$ZZ$1, 0))</f>
        <v/>
      </c>
      <c r="B11">
        <f>INDEX(resultados!$A$2:$ZZ$370, 5, MATCH($B$2, resultados!$A$1:$ZZ$1, 0))</f>
        <v/>
      </c>
      <c r="C11">
        <f>INDEX(resultados!$A$2:$ZZ$370, 5, MATCH($B$3, resultados!$A$1:$ZZ$1, 0))</f>
        <v/>
      </c>
    </row>
    <row r="12">
      <c r="A12">
        <f>INDEX(resultados!$A$2:$ZZ$370, 6, MATCH($B$1, resultados!$A$1:$ZZ$1, 0))</f>
        <v/>
      </c>
      <c r="B12">
        <f>INDEX(resultados!$A$2:$ZZ$370, 6, MATCH($B$2, resultados!$A$1:$ZZ$1, 0))</f>
        <v/>
      </c>
      <c r="C12">
        <f>INDEX(resultados!$A$2:$ZZ$370, 6, MATCH($B$3, resultados!$A$1:$ZZ$1, 0))</f>
        <v/>
      </c>
    </row>
    <row r="13">
      <c r="A13">
        <f>INDEX(resultados!$A$2:$ZZ$370, 7, MATCH($B$1, resultados!$A$1:$ZZ$1, 0))</f>
        <v/>
      </c>
      <c r="B13">
        <f>INDEX(resultados!$A$2:$ZZ$370, 7, MATCH($B$2, resultados!$A$1:$ZZ$1, 0))</f>
        <v/>
      </c>
      <c r="C13">
        <f>INDEX(resultados!$A$2:$ZZ$370, 7, MATCH($B$3, resultados!$A$1:$ZZ$1, 0))</f>
        <v/>
      </c>
    </row>
    <row r="14">
      <c r="A14">
        <f>INDEX(resultados!$A$2:$ZZ$370, 8, MATCH($B$1, resultados!$A$1:$ZZ$1, 0))</f>
        <v/>
      </c>
      <c r="B14">
        <f>INDEX(resultados!$A$2:$ZZ$370, 8, MATCH($B$2, resultados!$A$1:$ZZ$1, 0))</f>
        <v/>
      </c>
      <c r="C14">
        <f>INDEX(resultados!$A$2:$ZZ$370, 8, MATCH($B$3, resultados!$A$1:$ZZ$1, 0))</f>
        <v/>
      </c>
    </row>
    <row r="15">
      <c r="A15">
        <f>INDEX(resultados!$A$2:$ZZ$370, 9, MATCH($B$1, resultados!$A$1:$ZZ$1, 0))</f>
        <v/>
      </c>
      <c r="B15">
        <f>INDEX(resultados!$A$2:$ZZ$370, 9, MATCH($B$2, resultados!$A$1:$ZZ$1, 0))</f>
        <v/>
      </c>
      <c r="C15">
        <f>INDEX(resultados!$A$2:$ZZ$370, 9, MATCH($B$3, resultados!$A$1:$ZZ$1, 0))</f>
        <v/>
      </c>
    </row>
    <row r="16">
      <c r="A16">
        <f>INDEX(resultados!$A$2:$ZZ$370, 10, MATCH($B$1, resultados!$A$1:$ZZ$1, 0))</f>
        <v/>
      </c>
      <c r="B16">
        <f>INDEX(resultados!$A$2:$ZZ$370, 10, MATCH($B$2, resultados!$A$1:$ZZ$1, 0))</f>
        <v/>
      </c>
      <c r="C16">
        <f>INDEX(resultados!$A$2:$ZZ$370, 10, MATCH($B$3, resultados!$A$1:$ZZ$1, 0))</f>
        <v/>
      </c>
    </row>
    <row r="17">
      <c r="A17">
        <f>INDEX(resultados!$A$2:$ZZ$370, 11, MATCH($B$1, resultados!$A$1:$ZZ$1, 0))</f>
        <v/>
      </c>
      <c r="B17">
        <f>INDEX(resultados!$A$2:$ZZ$370, 11, MATCH($B$2, resultados!$A$1:$ZZ$1, 0))</f>
        <v/>
      </c>
      <c r="C17">
        <f>INDEX(resultados!$A$2:$ZZ$370, 11, MATCH($B$3, resultados!$A$1:$ZZ$1, 0))</f>
        <v/>
      </c>
    </row>
    <row r="18">
      <c r="A18">
        <f>INDEX(resultados!$A$2:$ZZ$370, 12, MATCH($B$1, resultados!$A$1:$ZZ$1, 0))</f>
        <v/>
      </c>
      <c r="B18">
        <f>INDEX(resultados!$A$2:$ZZ$370, 12, MATCH($B$2, resultados!$A$1:$ZZ$1, 0))</f>
        <v/>
      </c>
      <c r="C18">
        <f>INDEX(resultados!$A$2:$ZZ$370, 12, MATCH($B$3, resultados!$A$1:$ZZ$1, 0))</f>
        <v/>
      </c>
    </row>
    <row r="19">
      <c r="A19">
        <f>INDEX(resultados!$A$2:$ZZ$370, 13, MATCH($B$1, resultados!$A$1:$ZZ$1, 0))</f>
        <v/>
      </c>
      <c r="B19">
        <f>INDEX(resultados!$A$2:$ZZ$370, 13, MATCH($B$2, resultados!$A$1:$ZZ$1, 0))</f>
        <v/>
      </c>
      <c r="C19">
        <f>INDEX(resultados!$A$2:$ZZ$370, 13, MATCH($B$3, resultados!$A$1:$ZZ$1, 0))</f>
        <v/>
      </c>
    </row>
    <row r="20">
      <c r="A20">
        <f>INDEX(resultados!$A$2:$ZZ$370, 14, MATCH($B$1, resultados!$A$1:$ZZ$1, 0))</f>
        <v/>
      </c>
      <c r="B20">
        <f>INDEX(resultados!$A$2:$ZZ$370, 14, MATCH($B$2, resultados!$A$1:$ZZ$1, 0))</f>
        <v/>
      </c>
      <c r="C20">
        <f>INDEX(resultados!$A$2:$ZZ$370, 14, MATCH($B$3, resultados!$A$1:$ZZ$1, 0))</f>
        <v/>
      </c>
    </row>
    <row r="21">
      <c r="A21">
        <f>INDEX(resultados!$A$2:$ZZ$370, 15, MATCH($B$1, resultados!$A$1:$ZZ$1, 0))</f>
        <v/>
      </c>
      <c r="B21">
        <f>INDEX(resultados!$A$2:$ZZ$370, 15, MATCH($B$2, resultados!$A$1:$ZZ$1, 0))</f>
        <v/>
      </c>
      <c r="C21">
        <f>INDEX(resultados!$A$2:$ZZ$370, 15, MATCH($B$3, resultados!$A$1:$ZZ$1, 0))</f>
        <v/>
      </c>
    </row>
    <row r="22">
      <c r="A22">
        <f>INDEX(resultados!$A$2:$ZZ$370, 16, MATCH($B$1, resultados!$A$1:$ZZ$1, 0))</f>
        <v/>
      </c>
      <c r="B22">
        <f>INDEX(resultados!$A$2:$ZZ$370, 16, MATCH($B$2, resultados!$A$1:$ZZ$1, 0))</f>
        <v/>
      </c>
      <c r="C22">
        <f>INDEX(resultados!$A$2:$ZZ$370, 16, MATCH($B$3, resultados!$A$1:$ZZ$1, 0))</f>
        <v/>
      </c>
    </row>
    <row r="23">
      <c r="A23">
        <f>INDEX(resultados!$A$2:$ZZ$370, 17, MATCH($B$1, resultados!$A$1:$ZZ$1, 0))</f>
        <v/>
      </c>
      <c r="B23">
        <f>INDEX(resultados!$A$2:$ZZ$370, 17, MATCH($B$2, resultados!$A$1:$ZZ$1, 0))</f>
        <v/>
      </c>
      <c r="C23">
        <f>INDEX(resultados!$A$2:$ZZ$370, 17, MATCH($B$3, resultados!$A$1:$ZZ$1, 0))</f>
        <v/>
      </c>
    </row>
    <row r="24">
      <c r="A24">
        <f>INDEX(resultados!$A$2:$ZZ$370, 18, MATCH($B$1, resultados!$A$1:$ZZ$1, 0))</f>
        <v/>
      </c>
      <c r="B24">
        <f>INDEX(resultados!$A$2:$ZZ$370, 18, MATCH($B$2, resultados!$A$1:$ZZ$1, 0))</f>
        <v/>
      </c>
      <c r="C24">
        <f>INDEX(resultados!$A$2:$ZZ$370, 18, MATCH($B$3, resultados!$A$1:$ZZ$1, 0))</f>
        <v/>
      </c>
    </row>
    <row r="25">
      <c r="A25">
        <f>INDEX(resultados!$A$2:$ZZ$370, 19, MATCH($B$1, resultados!$A$1:$ZZ$1, 0))</f>
        <v/>
      </c>
      <c r="B25">
        <f>INDEX(resultados!$A$2:$ZZ$370, 19, MATCH($B$2, resultados!$A$1:$ZZ$1, 0))</f>
        <v/>
      </c>
      <c r="C25">
        <f>INDEX(resultados!$A$2:$ZZ$370, 19, MATCH($B$3, resultados!$A$1:$ZZ$1, 0))</f>
        <v/>
      </c>
    </row>
    <row r="26">
      <c r="A26">
        <f>INDEX(resultados!$A$2:$ZZ$370, 20, MATCH($B$1, resultados!$A$1:$ZZ$1, 0))</f>
        <v/>
      </c>
      <c r="B26">
        <f>INDEX(resultados!$A$2:$ZZ$370, 20, MATCH($B$2, resultados!$A$1:$ZZ$1, 0))</f>
        <v/>
      </c>
      <c r="C26">
        <f>INDEX(resultados!$A$2:$ZZ$370, 20, MATCH($B$3, resultados!$A$1:$ZZ$1, 0))</f>
        <v/>
      </c>
    </row>
    <row r="27">
      <c r="A27">
        <f>INDEX(resultados!$A$2:$ZZ$370, 21, MATCH($B$1, resultados!$A$1:$ZZ$1, 0))</f>
        <v/>
      </c>
      <c r="B27">
        <f>INDEX(resultados!$A$2:$ZZ$370, 21, MATCH($B$2, resultados!$A$1:$ZZ$1, 0))</f>
        <v/>
      </c>
      <c r="C27">
        <f>INDEX(resultados!$A$2:$ZZ$370, 21, MATCH($B$3, resultados!$A$1:$ZZ$1, 0))</f>
        <v/>
      </c>
    </row>
    <row r="28">
      <c r="A28">
        <f>INDEX(resultados!$A$2:$ZZ$370, 22, MATCH($B$1, resultados!$A$1:$ZZ$1, 0))</f>
        <v/>
      </c>
      <c r="B28">
        <f>INDEX(resultados!$A$2:$ZZ$370, 22, MATCH($B$2, resultados!$A$1:$ZZ$1, 0))</f>
        <v/>
      </c>
      <c r="C28">
        <f>INDEX(resultados!$A$2:$ZZ$370, 22, MATCH($B$3, resultados!$A$1:$ZZ$1, 0))</f>
        <v/>
      </c>
    </row>
    <row r="29">
      <c r="A29">
        <f>INDEX(resultados!$A$2:$ZZ$370, 23, MATCH($B$1, resultados!$A$1:$ZZ$1, 0))</f>
        <v/>
      </c>
      <c r="B29">
        <f>INDEX(resultados!$A$2:$ZZ$370, 23, MATCH($B$2, resultados!$A$1:$ZZ$1, 0))</f>
        <v/>
      </c>
      <c r="C29">
        <f>INDEX(resultados!$A$2:$ZZ$370, 23, MATCH($B$3, resultados!$A$1:$ZZ$1, 0))</f>
        <v/>
      </c>
    </row>
    <row r="30">
      <c r="A30">
        <f>INDEX(resultados!$A$2:$ZZ$370, 24, MATCH($B$1, resultados!$A$1:$ZZ$1, 0))</f>
        <v/>
      </c>
      <c r="B30">
        <f>INDEX(resultados!$A$2:$ZZ$370, 24, MATCH($B$2, resultados!$A$1:$ZZ$1, 0))</f>
        <v/>
      </c>
      <c r="C30">
        <f>INDEX(resultados!$A$2:$ZZ$370, 24, MATCH($B$3, resultados!$A$1:$ZZ$1, 0))</f>
        <v/>
      </c>
    </row>
    <row r="31">
      <c r="A31">
        <f>INDEX(resultados!$A$2:$ZZ$370, 25, MATCH($B$1, resultados!$A$1:$ZZ$1, 0))</f>
        <v/>
      </c>
      <c r="B31">
        <f>INDEX(resultados!$A$2:$ZZ$370, 25, MATCH($B$2, resultados!$A$1:$ZZ$1, 0))</f>
        <v/>
      </c>
      <c r="C31">
        <f>INDEX(resultados!$A$2:$ZZ$370, 25, MATCH($B$3, resultados!$A$1:$ZZ$1, 0))</f>
        <v/>
      </c>
    </row>
    <row r="32">
      <c r="A32">
        <f>INDEX(resultados!$A$2:$ZZ$370, 26, MATCH($B$1, resultados!$A$1:$ZZ$1, 0))</f>
        <v/>
      </c>
      <c r="B32">
        <f>INDEX(resultados!$A$2:$ZZ$370, 26, MATCH($B$2, resultados!$A$1:$ZZ$1, 0))</f>
        <v/>
      </c>
      <c r="C32">
        <f>INDEX(resultados!$A$2:$ZZ$370, 26, MATCH($B$3, resultados!$A$1:$ZZ$1, 0))</f>
        <v/>
      </c>
    </row>
    <row r="33">
      <c r="A33">
        <f>INDEX(resultados!$A$2:$ZZ$370, 27, MATCH($B$1, resultados!$A$1:$ZZ$1, 0))</f>
        <v/>
      </c>
      <c r="B33">
        <f>INDEX(resultados!$A$2:$ZZ$370, 27, MATCH($B$2, resultados!$A$1:$ZZ$1, 0))</f>
        <v/>
      </c>
      <c r="C33">
        <f>INDEX(resultados!$A$2:$ZZ$370, 27, MATCH($B$3, resultados!$A$1:$ZZ$1, 0))</f>
        <v/>
      </c>
    </row>
    <row r="34">
      <c r="A34">
        <f>INDEX(resultados!$A$2:$ZZ$370, 28, MATCH($B$1, resultados!$A$1:$ZZ$1, 0))</f>
        <v/>
      </c>
      <c r="B34">
        <f>INDEX(resultados!$A$2:$ZZ$370, 28, MATCH($B$2, resultados!$A$1:$ZZ$1, 0))</f>
        <v/>
      </c>
      <c r="C34">
        <f>INDEX(resultados!$A$2:$ZZ$370, 28, MATCH($B$3, resultados!$A$1:$ZZ$1, 0))</f>
        <v/>
      </c>
    </row>
    <row r="35">
      <c r="A35">
        <f>INDEX(resultados!$A$2:$ZZ$370, 29, MATCH($B$1, resultados!$A$1:$ZZ$1, 0))</f>
        <v/>
      </c>
      <c r="B35">
        <f>INDEX(resultados!$A$2:$ZZ$370, 29, MATCH($B$2, resultados!$A$1:$ZZ$1, 0))</f>
        <v/>
      </c>
      <c r="C35">
        <f>INDEX(resultados!$A$2:$ZZ$370, 29, MATCH($B$3, resultados!$A$1:$ZZ$1, 0))</f>
        <v/>
      </c>
    </row>
    <row r="36">
      <c r="A36">
        <f>INDEX(resultados!$A$2:$ZZ$370, 30, MATCH($B$1, resultados!$A$1:$ZZ$1, 0))</f>
        <v/>
      </c>
      <c r="B36">
        <f>INDEX(resultados!$A$2:$ZZ$370, 30, MATCH($B$2, resultados!$A$1:$ZZ$1, 0))</f>
        <v/>
      </c>
      <c r="C36">
        <f>INDEX(resultados!$A$2:$ZZ$370, 30, MATCH($B$3, resultados!$A$1:$ZZ$1, 0))</f>
        <v/>
      </c>
    </row>
    <row r="37">
      <c r="A37">
        <f>INDEX(resultados!$A$2:$ZZ$370, 31, MATCH($B$1, resultados!$A$1:$ZZ$1, 0))</f>
        <v/>
      </c>
      <c r="B37">
        <f>INDEX(resultados!$A$2:$ZZ$370, 31, MATCH($B$2, resultados!$A$1:$ZZ$1, 0))</f>
        <v/>
      </c>
      <c r="C37">
        <f>INDEX(resultados!$A$2:$ZZ$370, 31, MATCH($B$3, resultados!$A$1:$ZZ$1, 0))</f>
        <v/>
      </c>
    </row>
    <row r="38">
      <c r="A38">
        <f>INDEX(resultados!$A$2:$ZZ$370, 32, MATCH($B$1, resultados!$A$1:$ZZ$1, 0))</f>
        <v/>
      </c>
      <c r="B38">
        <f>INDEX(resultados!$A$2:$ZZ$370, 32, MATCH($B$2, resultados!$A$1:$ZZ$1, 0))</f>
        <v/>
      </c>
      <c r="C38">
        <f>INDEX(resultados!$A$2:$ZZ$370, 32, MATCH($B$3, resultados!$A$1:$ZZ$1, 0))</f>
        <v/>
      </c>
    </row>
    <row r="39">
      <c r="A39">
        <f>INDEX(resultados!$A$2:$ZZ$370, 33, MATCH($B$1, resultados!$A$1:$ZZ$1, 0))</f>
        <v/>
      </c>
      <c r="B39">
        <f>INDEX(resultados!$A$2:$ZZ$370, 33, MATCH($B$2, resultados!$A$1:$ZZ$1, 0))</f>
        <v/>
      </c>
      <c r="C39">
        <f>INDEX(resultados!$A$2:$ZZ$370, 33, MATCH($B$3, resultados!$A$1:$ZZ$1, 0))</f>
        <v/>
      </c>
    </row>
    <row r="40">
      <c r="A40">
        <f>INDEX(resultados!$A$2:$ZZ$370, 34, MATCH($B$1, resultados!$A$1:$ZZ$1, 0))</f>
        <v/>
      </c>
      <c r="B40">
        <f>INDEX(resultados!$A$2:$ZZ$370, 34, MATCH($B$2, resultados!$A$1:$ZZ$1, 0))</f>
        <v/>
      </c>
      <c r="C40">
        <f>INDEX(resultados!$A$2:$ZZ$370, 34, MATCH($B$3, resultados!$A$1:$ZZ$1, 0))</f>
        <v/>
      </c>
    </row>
    <row r="41">
      <c r="A41">
        <f>INDEX(resultados!$A$2:$ZZ$370, 35, MATCH($B$1, resultados!$A$1:$ZZ$1, 0))</f>
        <v/>
      </c>
      <c r="B41">
        <f>INDEX(resultados!$A$2:$ZZ$370, 35, MATCH($B$2, resultados!$A$1:$ZZ$1, 0))</f>
        <v/>
      </c>
      <c r="C41">
        <f>INDEX(resultados!$A$2:$ZZ$370, 35, MATCH($B$3, resultados!$A$1:$ZZ$1, 0))</f>
        <v/>
      </c>
    </row>
    <row r="42">
      <c r="A42">
        <f>INDEX(resultados!$A$2:$ZZ$370, 36, MATCH($B$1, resultados!$A$1:$ZZ$1, 0))</f>
        <v/>
      </c>
      <c r="B42">
        <f>INDEX(resultados!$A$2:$ZZ$370, 36, MATCH($B$2, resultados!$A$1:$ZZ$1, 0))</f>
        <v/>
      </c>
      <c r="C42">
        <f>INDEX(resultados!$A$2:$ZZ$370, 36, MATCH($B$3, resultados!$A$1:$ZZ$1, 0))</f>
        <v/>
      </c>
    </row>
    <row r="43">
      <c r="A43">
        <f>INDEX(resultados!$A$2:$ZZ$370, 37, MATCH($B$1, resultados!$A$1:$ZZ$1, 0))</f>
        <v/>
      </c>
      <c r="B43">
        <f>INDEX(resultados!$A$2:$ZZ$370, 37, MATCH($B$2, resultados!$A$1:$ZZ$1, 0))</f>
        <v/>
      </c>
      <c r="C43">
        <f>INDEX(resultados!$A$2:$ZZ$370, 37, MATCH($B$3, resultados!$A$1:$ZZ$1, 0))</f>
        <v/>
      </c>
    </row>
    <row r="44">
      <c r="A44">
        <f>INDEX(resultados!$A$2:$ZZ$370, 38, MATCH($B$1, resultados!$A$1:$ZZ$1, 0))</f>
        <v/>
      </c>
      <c r="B44">
        <f>INDEX(resultados!$A$2:$ZZ$370, 38, MATCH($B$2, resultados!$A$1:$ZZ$1, 0))</f>
        <v/>
      </c>
      <c r="C44">
        <f>INDEX(resultados!$A$2:$ZZ$370, 38, MATCH($B$3, resultados!$A$1:$ZZ$1, 0))</f>
        <v/>
      </c>
    </row>
    <row r="45">
      <c r="A45">
        <f>INDEX(resultados!$A$2:$ZZ$370, 39, MATCH($B$1, resultados!$A$1:$ZZ$1, 0))</f>
        <v/>
      </c>
      <c r="B45">
        <f>INDEX(resultados!$A$2:$ZZ$370, 39, MATCH($B$2, resultados!$A$1:$ZZ$1, 0))</f>
        <v/>
      </c>
      <c r="C45">
        <f>INDEX(resultados!$A$2:$ZZ$370, 39, MATCH($B$3, resultados!$A$1:$ZZ$1, 0))</f>
        <v/>
      </c>
    </row>
    <row r="46">
      <c r="A46">
        <f>INDEX(resultados!$A$2:$ZZ$370, 40, MATCH($B$1, resultados!$A$1:$ZZ$1, 0))</f>
        <v/>
      </c>
      <c r="B46">
        <f>INDEX(resultados!$A$2:$ZZ$370, 40, MATCH($B$2, resultados!$A$1:$ZZ$1, 0))</f>
        <v/>
      </c>
      <c r="C46">
        <f>INDEX(resultados!$A$2:$ZZ$370, 40, MATCH($B$3, resultados!$A$1:$ZZ$1, 0))</f>
        <v/>
      </c>
    </row>
    <row r="47">
      <c r="A47">
        <f>INDEX(resultados!$A$2:$ZZ$370, 41, MATCH($B$1, resultados!$A$1:$ZZ$1, 0))</f>
        <v/>
      </c>
      <c r="B47">
        <f>INDEX(resultados!$A$2:$ZZ$370, 41, MATCH($B$2, resultados!$A$1:$ZZ$1, 0))</f>
        <v/>
      </c>
      <c r="C47">
        <f>INDEX(resultados!$A$2:$ZZ$370, 41, MATCH($B$3, resultados!$A$1:$ZZ$1, 0))</f>
        <v/>
      </c>
    </row>
    <row r="48">
      <c r="A48">
        <f>INDEX(resultados!$A$2:$ZZ$370, 42, MATCH($B$1, resultados!$A$1:$ZZ$1, 0))</f>
        <v/>
      </c>
      <c r="B48">
        <f>INDEX(resultados!$A$2:$ZZ$370, 42, MATCH($B$2, resultados!$A$1:$ZZ$1, 0))</f>
        <v/>
      </c>
      <c r="C48">
        <f>INDEX(resultados!$A$2:$ZZ$370, 42, MATCH($B$3, resultados!$A$1:$ZZ$1, 0))</f>
        <v/>
      </c>
    </row>
    <row r="49">
      <c r="A49">
        <f>INDEX(resultados!$A$2:$ZZ$370, 43, MATCH($B$1, resultados!$A$1:$ZZ$1, 0))</f>
        <v/>
      </c>
      <c r="B49">
        <f>INDEX(resultados!$A$2:$ZZ$370, 43, MATCH($B$2, resultados!$A$1:$ZZ$1, 0))</f>
        <v/>
      </c>
      <c r="C49">
        <f>INDEX(resultados!$A$2:$ZZ$370, 43, MATCH($B$3, resultados!$A$1:$ZZ$1, 0))</f>
        <v/>
      </c>
    </row>
    <row r="50">
      <c r="A50">
        <f>INDEX(resultados!$A$2:$ZZ$370, 44, MATCH($B$1, resultados!$A$1:$ZZ$1, 0))</f>
        <v/>
      </c>
      <c r="B50">
        <f>INDEX(resultados!$A$2:$ZZ$370, 44, MATCH($B$2, resultados!$A$1:$ZZ$1, 0))</f>
        <v/>
      </c>
      <c r="C50">
        <f>INDEX(resultados!$A$2:$ZZ$370, 44, MATCH($B$3, resultados!$A$1:$ZZ$1, 0))</f>
        <v/>
      </c>
    </row>
    <row r="51">
      <c r="A51">
        <f>INDEX(resultados!$A$2:$ZZ$370, 45, MATCH($B$1, resultados!$A$1:$ZZ$1, 0))</f>
        <v/>
      </c>
      <c r="B51">
        <f>INDEX(resultados!$A$2:$ZZ$370, 45, MATCH($B$2, resultados!$A$1:$ZZ$1, 0))</f>
        <v/>
      </c>
      <c r="C51">
        <f>INDEX(resultados!$A$2:$ZZ$370, 45, MATCH($B$3, resultados!$A$1:$ZZ$1, 0))</f>
        <v/>
      </c>
    </row>
    <row r="52">
      <c r="A52">
        <f>INDEX(resultados!$A$2:$ZZ$370, 46, MATCH($B$1, resultados!$A$1:$ZZ$1, 0))</f>
        <v/>
      </c>
      <c r="B52">
        <f>INDEX(resultados!$A$2:$ZZ$370, 46, MATCH($B$2, resultados!$A$1:$ZZ$1, 0))</f>
        <v/>
      </c>
      <c r="C52">
        <f>INDEX(resultados!$A$2:$ZZ$370, 46, MATCH($B$3, resultados!$A$1:$ZZ$1, 0))</f>
        <v/>
      </c>
    </row>
    <row r="53">
      <c r="A53">
        <f>INDEX(resultados!$A$2:$ZZ$370, 47, MATCH($B$1, resultados!$A$1:$ZZ$1, 0))</f>
        <v/>
      </c>
      <c r="B53">
        <f>INDEX(resultados!$A$2:$ZZ$370, 47, MATCH($B$2, resultados!$A$1:$ZZ$1, 0))</f>
        <v/>
      </c>
      <c r="C53">
        <f>INDEX(resultados!$A$2:$ZZ$370, 47, MATCH($B$3, resultados!$A$1:$ZZ$1, 0))</f>
        <v/>
      </c>
    </row>
    <row r="54">
      <c r="A54">
        <f>INDEX(resultados!$A$2:$ZZ$370, 48, MATCH($B$1, resultados!$A$1:$ZZ$1, 0))</f>
        <v/>
      </c>
      <c r="B54">
        <f>INDEX(resultados!$A$2:$ZZ$370, 48, MATCH($B$2, resultados!$A$1:$ZZ$1, 0))</f>
        <v/>
      </c>
      <c r="C54">
        <f>INDEX(resultados!$A$2:$ZZ$370, 48, MATCH($B$3, resultados!$A$1:$ZZ$1, 0))</f>
        <v/>
      </c>
    </row>
    <row r="55">
      <c r="A55">
        <f>INDEX(resultados!$A$2:$ZZ$370, 49, MATCH($B$1, resultados!$A$1:$ZZ$1, 0))</f>
        <v/>
      </c>
      <c r="B55">
        <f>INDEX(resultados!$A$2:$ZZ$370, 49, MATCH($B$2, resultados!$A$1:$ZZ$1, 0))</f>
        <v/>
      </c>
      <c r="C55">
        <f>INDEX(resultados!$A$2:$ZZ$370, 49, MATCH($B$3, resultados!$A$1:$ZZ$1, 0))</f>
        <v/>
      </c>
    </row>
    <row r="56">
      <c r="A56">
        <f>INDEX(resultados!$A$2:$ZZ$370, 50, MATCH($B$1, resultados!$A$1:$ZZ$1, 0))</f>
        <v/>
      </c>
      <c r="B56">
        <f>INDEX(resultados!$A$2:$ZZ$370, 50, MATCH($B$2, resultados!$A$1:$ZZ$1, 0))</f>
        <v/>
      </c>
      <c r="C56">
        <f>INDEX(resultados!$A$2:$ZZ$370, 50, MATCH($B$3, resultados!$A$1:$ZZ$1, 0))</f>
        <v/>
      </c>
    </row>
    <row r="57">
      <c r="A57">
        <f>INDEX(resultados!$A$2:$ZZ$370, 51, MATCH($B$1, resultados!$A$1:$ZZ$1, 0))</f>
        <v/>
      </c>
      <c r="B57">
        <f>INDEX(resultados!$A$2:$ZZ$370, 51, MATCH($B$2, resultados!$A$1:$ZZ$1, 0))</f>
        <v/>
      </c>
      <c r="C57">
        <f>INDEX(resultados!$A$2:$ZZ$370, 51, MATCH($B$3, resultados!$A$1:$ZZ$1, 0))</f>
        <v/>
      </c>
    </row>
    <row r="58">
      <c r="A58">
        <f>INDEX(resultados!$A$2:$ZZ$370, 52, MATCH($B$1, resultados!$A$1:$ZZ$1, 0))</f>
        <v/>
      </c>
      <c r="B58">
        <f>INDEX(resultados!$A$2:$ZZ$370, 52, MATCH($B$2, resultados!$A$1:$ZZ$1, 0))</f>
        <v/>
      </c>
      <c r="C58">
        <f>INDEX(resultados!$A$2:$ZZ$370, 52, MATCH($B$3, resultados!$A$1:$ZZ$1, 0))</f>
        <v/>
      </c>
    </row>
    <row r="59">
      <c r="A59">
        <f>INDEX(resultados!$A$2:$ZZ$370, 53, MATCH($B$1, resultados!$A$1:$ZZ$1, 0))</f>
        <v/>
      </c>
      <c r="B59">
        <f>INDEX(resultados!$A$2:$ZZ$370, 53, MATCH($B$2, resultados!$A$1:$ZZ$1, 0))</f>
        <v/>
      </c>
      <c r="C59">
        <f>INDEX(resultados!$A$2:$ZZ$370, 53, MATCH($B$3, resultados!$A$1:$ZZ$1, 0))</f>
        <v/>
      </c>
    </row>
    <row r="60">
      <c r="A60">
        <f>INDEX(resultados!$A$2:$ZZ$370, 54, MATCH($B$1, resultados!$A$1:$ZZ$1, 0))</f>
        <v/>
      </c>
      <c r="B60">
        <f>INDEX(resultados!$A$2:$ZZ$370, 54, MATCH($B$2, resultados!$A$1:$ZZ$1, 0))</f>
        <v/>
      </c>
      <c r="C60">
        <f>INDEX(resultados!$A$2:$ZZ$370, 54, MATCH($B$3, resultados!$A$1:$ZZ$1, 0))</f>
        <v/>
      </c>
    </row>
    <row r="61">
      <c r="A61">
        <f>INDEX(resultados!$A$2:$ZZ$370, 55, MATCH($B$1, resultados!$A$1:$ZZ$1, 0))</f>
        <v/>
      </c>
      <c r="B61">
        <f>INDEX(resultados!$A$2:$ZZ$370, 55, MATCH($B$2, resultados!$A$1:$ZZ$1, 0))</f>
        <v/>
      </c>
      <c r="C61">
        <f>INDEX(resultados!$A$2:$ZZ$370, 55, MATCH($B$3, resultados!$A$1:$ZZ$1, 0))</f>
        <v/>
      </c>
    </row>
    <row r="62">
      <c r="A62">
        <f>INDEX(resultados!$A$2:$ZZ$370, 56, MATCH($B$1, resultados!$A$1:$ZZ$1, 0))</f>
        <v/>
      </c>
      <c r="B62">
        <f>INDEX(resultados!$A$2:$ZZ$370, 56, MATCH($B$2, resultados!$A$1:$ZZ$1, 0))</f>
        <v/>
      </c>
      <c r="C62">
        <f>INDEX(resultados!$A$2:$ZZ$370, 56, MATCH($B$3, resultados!$A$1:$ZZ$1, 0))</f>
        <v/>
      </c>
    </row>
    <row r="63">
      <c r="A63">
        <f>INDEX(resultados!$A$2:$ZZ$370, 57, MATCH($B$1, resultados!$A$1:$ZZ$1, 0))</f>
        <v/>
      </c>
      <c r="B63">
        <f>INDEX(resultados!$A$2:$ZZ$370, 57, MATCH($B$2, resultados!$A$1:$ZZ$1, 0))</f>
        <v/>
      </c>
      <c r="C63">
        <f>INDEX(resultados!$A$2:$ZZ$370, 57, MATCH($B$3, resultados!$A$1:$ZZ$1, 0))</f>
        <v/>
      </c>
    </row>
    <row r="64">
      <c r="A64">
        <f>INDEX(resultados!$A$2:$ZZ$370, 58, MATCH($B$1, resultados!$A$1:$ZZ$1, 0))</f>
        <v/>
      </c>
      <c r="B64">
        <f>INDEX(resultados!$A$2:$ZZ$370, 58, MATCH($B$2, resultados!$A$1:$ZZ$1, 0))</f>
        <v/>
      </c>
      <c r="C64">
        <f>INDEX(resultados!$A$2:$ZZ$370, 58, MATCH($B$3, resultados!$A$1:$ZZ$1, 0))</f>
        <v/>
      </c>
    </row>
    <row r="65">
      <c r="A65">
        <f>INDEX(resultados!$A$2:$ZZ$370, 59, MATCH($B$1, resultados!$A$1:$ZZ$1, 0))</f>
        <v/>
      </c>
      <c r="B65">
        <f>INDEX(resultados!$A$2:$ZZ$370, 59, MATCH($B$2, resultados!$A$1:$ZZ$1, 0))</f>
        <v/>
      </c>
      <c r="C65">
        <f>INDEX(resultados!$A$2:$ZZ$370, 59, MATCH($B$3, resultados!$A$1:$ZZ$1, 0))</f>
        <v/>
      </c>
    </row>
    <row r="66">
      <c r="A66">
        <f>INDEX(resultados!$A$2:$ZZ$370, 60, MATCH($B$1, resultados!$A$1:$ZZ$1, 0))</f>
        <v/>
      </c>
      <c r="B66">
        <f>INDEX(resultados!$A$2:$ZZ$370, 60, MATCH($B$2, resultados!$A$1:$ZZ$1, 0))</f>
        <v/>
      </c>
      <c r="C66">
        <f>INDEX(resultados!$A$2:$ZZ$370, 60, MATCH($B$3, resultados!$A$1:$ZZ$1, 0))</f>
        <v/>
      </c>
    </row>
    <row r="67">
      <c r="A67">
        <f>INDEX(resultados!$A$2:$ZZ$370, 61, MATCH($B$1, resultados!$A$1:$ZZ$1, 0))</f>
        <v/>
      </c>
      <c r="B67">
        <f>INDEX(resultados!$A$2:$ZZ$370, 61, MATCH($B$2, resultados!$A$1:$ZZ$1, 0))</f>
        <v/>
      </c>
      <c r="C67">
        <f>INDEX(resultados!$A$2:$ZZ$370, 61, MATCH($B$3, resultados!$A$1:$ZZ$1, 0))</f>
        <v/>
      </c>
    </row>
    <row r="68">
      <c r="A68">
        <f>INDEX(resultados!$A$2:$ZZ$370, 62, MATCH($B$1, resultados!$A$1:$ZZ$1, 0))</f>
        <v/>
      </c>
      <c r="B68">
        <f>INDEX(resultados!$A$2:$ZZ$370, 62, MATCH($B$2, resultados!$A$1:$ZZ$1, 0))</f>
        <v/>
      </c>
      <c r="C68">
        <f>INDEX(resultados!$A$2:$ZZ$370, 62, MATCH($B$3, resultados!$A$1:$ZZ$1, 0))</f>
        <v/>
      </c>
    </row>
    <row r="69">
      <c r="A69">
        <f>INDEX(resultados!$A$2:$ZZ$370, 63, MATCH($B$1, resultados!$A$1:$ZZ$1, 0))</f>
        <v/>
      </c>
      <c r="B69">
        <f>INDEX(resultados!$A$2:$ZZ$370, 63, MATCH($B$2, resultados!$A$1:$ZZ$1, 0))</f>
        <v/>
      </c>
      <c r="C69">
        <f>INDEX(resultados!$A$2:$ZZ$370, 63, MATCH($B$3, resultados!$A$1:$ZZ$1, 0))</f>
        <v/>
      </c>
    </row>
    <row r="70">
      <c r="A70">
        <f>INDEX(resultados!$A$2:$ZZ$370, 64, MATCH($B$1, resultados!$A$1:$ZZ$1, 0))</f>
        <v/>
      </c>
      <c r="B70">
        <f>INDEX(resultados!$A$2:$ZZ$370, 64, MATCH($B$2, resultados!$A$1:$ZZ$1, 0))</f>
        <v/>
      </c>
      <c r="C70">
        <f>INDEX(resultados!$A$2:$ZZ$370, 64, MATCH($B$3, resultados!$A$1:$ZZ$1, 0))</f>
        <v/>
      </c>
    </row>
    <row r="71">
      <c r="A71">
        <f>INDEX(resultados!$A$2:$ZZ$370, 65, MATCH($B$1, resultados!$A$1:$ZZ$1, 0))</f>
        <v/>
      </c>
      <c r="B71">
        <f>INDEX(resultados!$A$2:$ZZ$370, 65, MATCH($B$2, resultados!$A$1:$ZZ$1, 0))</f>
        <v/>
      </c>
      <c r="C71">
        <f>INDEX(resultados!$A$2:$ZZ$370, 65, MATCH($B$3, resultados!$A$1:$ZZ$1, 0))</f>
        <v/>
      </c>
    </row>
    <row r="72">
      <c r="A72">
        <f>INDEX(resultados!$A$2:$ZZ$370, 66, MATCH($B$1, resultados!$A$1:$ZZ$1, 0))</f>
        <v/>
      </c>
      <c r="B72">
        <f>INDEX(resultados!$A$2:$ZZ$370, 66, MATCH($B$2, resultados!$A$1:$ZZ$1, 0))</f>
        <v/>
      </c>
      <c r="C72">
        <f>INDEX(resultados!$A$2:$ZZ$370, 66, MATCH($B$3, resultados!$A$1:$ZZ$1, 0))</f>
        <v/>
      </c>
    </row>
    <row r="73">
      <c r="A73">
        <f>INDEX(resultados!$A$2:$ZZ$370, 67, MATCH($B$1, resultados!$A$1:$ZZ$1, 0))</f>
        <v/>
      </c>
      <c r="B73">
        <f>INDEX(resultados!$A$2:$ZZ$370, 67, MATCH($B$2, resultados!$A$1:$ZZ$1, 0))</f>
        <v/>
      </c>
      <c r="C73">
        <f>INDEX(resultados!$A$2:$ZZ$370, 67, MATCH($B$3, resultados!$A$1:$ZZ$1, 0))</f>
        <v/>
      </c>
    </row>
    <row r="74">
      <c r="A74">
        <f>INDEX(resultados!$A$2:$ZZ$370, 68, MATCH($B$1, resultados!$A$1:$ZZ$1, 0))</f>
        <v/>
      </c>
      <c r="B74">
        <f>INDEX(resultados!$A$2:$ZZ$370, 68, MATCH($B$2, resultados!$A$1:$ZZ$1, 0))</f>
        <v/>
      </c>
      <c r="C74">
        <f>INDEX(resultados!$A$2:$ZZ$370, 68, MATCH($B$3, resultados!$A$1:$ZZ$1, 0))</f>
        <v/>
      </c>
    </row>
    <row r="75">
      <c r="A75">
        <f>INDEX(resultados!$A$2:$ZZ$370, 69, MATCH($B$1, resultados!$A$1:$ZZ$1, 0))</f>
        <v/>
      </c>
      <c r="B75">
        <f>INDEX(resultados!$A$2:$ZZ$370, 69, MATCH($B$2, resultados!$A$1:$ZZ$1, 0))</f>
        <v/>
      </c>
      <c r="C75">
        <f>INDEX(resultados!$A$2:$ZZ$370, 69, MATCH($B$3, resultados!$A$1:$ZZ$1, 0))</f>
        <v/>
      </c>
    </row>
    <row r="76">
      <c r="A76">
        <f>INDEX(resultados!$A$2:$ZZ$370, 70, MATCH($B$1, resultados!$A$1:$ZZ$1, 0))</f>
        <v/>
      </c>
      <c r="B76">
        <f>INDEX(resultados!$A$2:$ZZ$370, 70, MATCH($B$2, resultados!$A$1:$ZZ$1, 0))</f>
        <v/>
      </c>
      <c r="C76">
        <f>INDEX(resultados!$A$2:$ZZ$370, 70, MATCH($B$3, resultados!$A$1:$ZZ$1, 0))</f>
        <v/>
      </c>
    </row>
    <row r="77">
      <c r="A77">
        <f>INDEX(resultados!$A$2:$ZZ$370, 71, MATCH($B$1, resultados!$A$1:$ZZ$1, 0))</f>
        <v/>
      </c>
      <c r="B77">
        <f>INDEX(resultados!$A$2:$ZZ$370, 71, MATCH($B$2, resultados!$A$1:$ZZ$1, 0))</f>
        <v/>
      </c>
      <c r="C77">
        <f>INDEX(resultados!$A$2:$ZZ$370, 71, MATCH($B$3, resultados!$A$1:$ZZ$1, 0))</f>
        <v/>
      </c>
    </row>
    <row r="78">
      <c r="A78">
        <f>INDEX(resultados!$A$2:$ZZ$370, 72, MATCH($B$1, resultados!$A$1:$ZZ$1, 0))</f>
        <v/>
      </c>
      <c r="B78">
        <f>INDEX(resultados!$A$2:$ZZ$370, 72, MATCH($B$2, resultados!$A$1:$ZZ$1, 0))</f>
        <v/>
      </c>
      <c r="C78">
        <f>INDEX(resultados!$A$2:$ZZ$370, 72, MATCH($B$3, resultados!$A$1:$ZZ$1, 0))</f>
        <v/>
      </c>
    </row>
    <row r="79">
      <c r="A79">
        <f>INDEX(resultados!$A$2:$ZZ$370, 73, MATCH($B$1, resultados!$A$1:$ZZ$1, 0))</f>
        <v/>
      </c>
      <c r="B79">
        <f>INDEX(resultados!$A$2:$ZZ$370, 73, MATCH($B$2, resultados!$A$1:$ZZ$1, 0))</f>
        <v/>
      </c>
      <c r="C79">
        <f>INDEX(resultados!$A$2:$ZZ$370, 73, MATCH($B$3, resultados!$A$1:$ZZ$1, 0))</f>
        <v/>
      </c>
    </row>
    <row r="80">
      <c r="A80">
        <f>INDEX(resultados!$A$2:$ZZ$370, 74, MATCH($B$1, resultados!$A$1:$ZZ$1, 0))</f>
        <v/>
      </c>
      <c r="B80">
        <f>INDEX(resultados!$A$2:$ZZ$370, 74, MATCH($B$2, resultados!$A$1:$ZZ$1, 0))</f>
        <v/>
      </c>
      <c r="C80">
        <f>INDEX(resultados!$A$2:$ZZ$370, 74, MATCH($B$3, resultados!$A$1:$ZZ$1, 0))</f>
        <v/>
      </c>
    </row>
    <row r="81">
      <c r="A81">
        <f>INDEX(resultados!$A$2:$ZZ$370, 75, MATCH($B$1, resultados!$A$1:$ZZ$1, 0))</f>
        <v/>
      </c>
      <c r="B81">
        <f>INDEX(resultados!$A$2:$ZZ$370, 75, MATCH($B$2, resultados!$A$1:$ZZ$1, 0))</f>
        <v/>
      </c>
      <c r="C81">
        <f>INDEX(resultados!$A$2:$ZZ$370, 75, MATCH($B$3, resultados!$A$1:$ZZ$1, 0))</f>
        <v/>
      </c>
    </row>
    <row r="82">
      <c r="A82">
        <f>INDEX(resultados!$A$2:$ZZ$370, 76, MATCH($B$1, resultados!$A$1:$ZZ$1, 0))</f>
        <v/>
      </c>
      <c r="B82">
        <f>INDEX(resultados!$A$2:$ZZ$370, 76, MATCH($B$2, resultados!$A$1:$ZZ$1, 0))</f>
        <v/>
      </c>
      <c r="C82">
        <f>INDEX(resultados!$A$2:$ZZ$370, 76, MATCH($B$3, resultados!$A$1:$ZZ$1, 0))</f>
        <v/>
      </c>
    </row>
    <row r="83">
      <c r="A83">
        <f>INDEX(resultados!$A$2:$ZZ$370, 77, MATCH($B$1, resultados!$A$1:$ZZ$1, 0))</f>
        <v/>
      </c>
      <c r="B83">
        <f>INDEX(resultados!$A$2:$ZZ$370, 77, MATCH($B$2, resultados!$A$1:$ZZ$1, 0))</f>
        <v/>
      </c>
      <c r="C83">
        <f>INDEX(resultados!$A$2:$ZZ$370, 77, MATCH($B$3, resultados!$A$1:$ZZ$1, 0))</f>
        <v/>
      </c>
    </row>
    <row r="84">
      <c r="A84">
        <f>INDEX(resultados!$A$2:$ZZ$370, 78, MATCH($B$1, resultados!$A$1:$ZZ$1, 0))</f>
        <v/>
      </c>
      <c r="B84">
        <f>INDEX(resultados!$A$2:$ZZ$370, 78, MATCH($B$2, resultados!$A$1:$ZZ$1, 0))</f>
        <v/>
      </c>
      <c r="C84">
        <f>INDEX(resultados!$A$2:$ZZ$370, 78, MATCH($B$3, resultados!$A$1:$ZZ$1, 0))</f>
        <v/>
      </c>
    </row>
    <row r="85">
      <c r="A85">
        <f>INDEX(resultados!$A$2:$ZZ$370, 79, MATCH($B$1, resultados!$A$1:$ZZ$1, 0))</f>
        <v/>
      </c>
      <c r="B85">
        <f>INDEX(resultados!$A$2:$ZZ$370, 79, MATCH($B$2, resultados!$A$1:$ZZ$1, 0))</f>
        <v/>
      </c>
      <c r="C85">
        <f>INDEX(resultados!$A$2:$ZZ$370, 79, MATCH($B$3, resultados!$A$1:$ZZ$1, 0))</f>
        <v/>
      </c>
    </row>
    <row r="86">
      <c r="A86">
        <f>INDEX(resultados!$A$2:$ZZ$370, 80, MATCH($B$1, resultados!$A$1:$ZZ$1, 0))</f>
        <v/>
      </c>
      <c r="B86">
        <f>INDEX(resultados!$A$2:$ZZ$370, 80, MATCH($B$2, resultados!$A$1:$ZZ$1, 0))</f>
        <v/>
      </c>
      <c r="C86">
        <f>INDEX(resultados!$A$2:$ZZ$370, 80, MATCH($B$3, resultados!$A$1:$ZZ$1, 0))</f>
        <v/>
      </c>
    </row>
    <row r="87">
      <c r="A87">
        <f>INDEX(resultados!$A$2:$ZZ$370, 81, MATCH($B$1, resultados!$A$1:$ZZ$1, 0))</f>
        <v/>
      </c>
      <c r="B87">
        <f>INDEX(resultados!$A$2:$ZZ$370, 81, MATCH($B$2, resultados!$A$1:$ZZ$1, 0))</f>
        <v/>
      </c>
      <c r="C87">
        <f>INDEX(resultados!$A$2:$ZZ$370, 81, MATCH($B$3, resultados!$A$1:$ZZ$1, 0))</f>
        <v/>
      </c>
    </row>
    <row r="88">
      <c r="A88">
        <f>INDEX(resultados!$A$2:$ZZ$370, 82, MATCH($B$1, resultados!$A$1:$ZZ$1, 0))</f>
        <v/>
      </c>
      <c r="B88">
        <f>INDEX(resultados!$A$2:$ZZ$370, 82, MATCH($B$2, resultados!$A$1:$ZZ$1, 0))</f>
        <v/>
      </c>
      <c r="C88">
        <f>INDEX(resultados!$A$2:$ZZ$370, 82, MATCH($B$3, resultados!$A$1:$ZZ$1, 0))</f>
        <v/>
      </c>
    </row>
    <row r="89">
      <c r="A89">
        <f>INDEX(resultados!$A$2:$ZZ$370, 83, MATCH($B$1, resultados!$A$1:$ZZ$1, 0))</f>
        <v/>
      </c>
      <c r="B89">
        <f>INDEX(resultados!$A$2:$ZZ$370, 83, MATCH($B$2, resultados!$A$1:$ZZ$1, 0))</f>
        <v/>
      </c>
      <c r="C89">
        <f>INDEX(resultados!$A$2:$ZZ$370, 83, MATCH($B$3, resultados!$A$1:$ZZ$1, 0))</f>
        <v/>
      </c>
    </row>
    <row r="90">
      <c r="A90">
        <f>INDEX(resultados!$A$2:$ZZ$370, 84, MATCH($B$1, resultados!$A$1:$ZZ$1, 0))</f>
        <v/>
      </c>
      <c r="B90">
        <f>INDEX(resultados!$A$2:$ZZ$370, 84, MATCH($B$2, resultados!$A$1:$ZZ$1, 0))</f>
        <v/>
      </c>
      <c r="C90">
        <f>INDEX(resultados!$A$2:$ZZ$370, 84, MATCH($B$3, resultados!$A$1:$ZZ$1, 0))</f>
        <v/>
      </c>
    </row>
    <row r="91">
      <c r="A91">
        <f>INDEX(resultados!$A$2:$ZZ$370, 85, MATCH($B$1, resultados!$A$1:$ZZ$1, 0))</f>
        <v/>
      </c>
      <c r="B91">
        <f>INDEX(resultados!$A$2:$ZZ$370, 85, MATCH($B$2, resultados!$A$1:$ZZ$1, 0))</f>
        <v/>
      </c>
      <c r="C91">
        <f>INDEX(resultados!$A$2:$ZZ$370, 85, MATCH($B$3, resultados!$A$1:$ZZ$1, 0))</f>
        <v/>
      </c>
    </row>
    <row r="92">
      <c r="A92">
        <f>INDEX(resultados!$A$2:$ZZ$370, 86, MATCH($B$1, resultados!$A$1:$ZZ$1, 0))</f>
        <v/>
      </c>
      <c r="B92">
        <f>INDEX(resultados!$A$2:$ZZ$370, 86, MATCH($B$2, resultados!$A$1:$ZZ$1, 0))</f>
        <v/>
      </c>
      <c r="C92">
        <f>INDEX(resultados!$A$2:$ZZ$370, 86, MATCH($B$3, resultados!$A$1:$ZZ$1, 0))</f>
        <v/>
      </c>
    </row>
    <row r="93">
      <c r="A93">
        <f>INDEX(resultados!$A$2:$ZZ$370, 87, MATCH($B$1, resultados!$A$1:$ZZ$1, 0))</f>
        <v/>
      </c>
      <c r="B93">
        <f>INDEX(resultados!$A$2:$ZZ$370, 87, MATCH($B$2, resultados!$A$1:$ZZ$1, 0))</f>
        <v/>
      </c>
      <c r="C93">
        <f>INDEX(resultados!$A$2:$ZZ$370, 87, MATCH($B$3, resultados!$A$1:$ZZ$1, 0))</f>
        <v/>
      </c>
    </row>
    <row r="94">
      <c r="A94">
        <f>INDEX(resultados!$A$2:$ZZ$370, 88, MATCH($B$1, resultados!$A$1:$ZZ$1, 0))</f>
        <v/>
      </c>
      <c r="B94">
        <f>INDEX(resultados!$A$2:$ZZ$370, 88, MATCH($B$2, resultados!$A$1:$ZZ$1, 0))</f>
        <v/>
      </c>
      <c r="C94">
        <f>INDEX(resultados!$A$2:$ZZ$370, 88, MATCH($B$3, resultados!$A$1:$ZZ$1, 0))</f>
        <v/>
      </c>
    </row>
    <row r="95">
      <c r="A95">
        <f>INDEX(resultados!$A$2:$ZZ$370, 89, MATCH($B$1, resultados!$A$1:$ZZ$1, 0))</f>
        <v/>
      </c>
      <c r="B95">
        <f>INDEX(resultados!$A$2:$ZZ$370, 89, MATCH($B$2, resultados!$A$1:$ZZ$1, 0))</f>
        <v/>
      </c>
      <c r="C95">
        <f>INDEX(resultados!$A$2:$ZZ$370, 89, MATCH($B$3, resultados!$A$1:$ZZ$1, 0))</f>
        <v/>
      </c>
    </row>
    <row r="96">
      <c r="A96">
        <f>INDEX(resultados!$A$2:$ZZ$370, 90, MATCH($B$1, resultados!$A$1:$ZZ$1, 0))</f>
        <v/>
      </c>
      <c r="B96">
        <f>INDEX(resultados!$A$2:$ZZ$370, 90, MATCH($B$2, resultados!$A$1:$ZZ$1, 0))</f>
        <v/>
      </c>
      <c r="C96">
        <f>INDEX(resultados!$A$2:$ZZ$370, 90, MATCH($B$3, resultados!$A$1:$ZZ$1, 0))</f>
        <v/>
      </c>
    </row>
    <row r="97">
      <c r="A97">
        <f>INDEX(resultados!$A$2:$ZZ$370, 91, MATCH($B$1, resultados!$A$1:$ZZ$1, 0))</f>
        <v/>
      </c>
      <c r="B97">
        <f>INDEX(resultados!$A$2:$ZZ$370, 91, MATCH($B$2, resultados!$A$1:$ZZ$1, 0))</f>
        <v/>
      </c>
      <c r="C97">
        <f>INDEX(resultados!$A$2:$ZZ$370, 91, MATCH($B$3, resultados!$A$1:$ZZ$1, 0))</f>
        <v/>
      </c>
    </row>
    <row r="98">
      <c r="A98">
        <f>INDEX(resultados!$A$2:$ZZ$370, 92, MATCH($B$1, resultados!$A$1:$ZZ$1, 0))</f>
        <v/>
      </c>
      <c r="B98">
        <f>INDEX(resultados!$A$2:$ZZ$370, 92, MATCH($B$2, resultados!$A$1:$ZZ$1, 0))</f>
        <v/>
      </c>
      <c r="C98">
        <f>INDEX(resultados!$A$2:$ZZ$370, 92, MATCH($B$3, resultados!$A$1:$ZZ$1, 0))</f>
        <v/>
      </c>
    </row>
    <row r="99">
      <c r="A99">
        <f>INDEX(resultados!$A$2:$ZZ$370, 93, MATCH($B$1, resultados!$A$1:$ZZ$1, 0))</f>
        <v/>
      </c>
      <c r="B99">
        <f>INDEX(resultados!$A$2:$ZZ$370, 93, MATCH($B$2, resultados!$A$1:$ZZ$1, 0))</f>
        <v/>
      </c>
      <c r="C99">
        <f>INDEX(resultados!$A$2:$ZZ$370, 93, MATCH($B$3, resultados!$A$1:$ZZ$1, 0))</f>
        <v/>
      </c>
    </row>
    <row r="100">
      <c r="A100">
        <f>INDEX(resultados!$A$2:$ZZ$370, 94, MATCH($B$1, resultados!$A$1:$ZZ$1, 0))</f>
        <v/>
      </c>
      <c r="B100">
        <f>INDEX(resultados!$A$2:$ZZ$370, 94, MATCH($B$2, resultados!$A$1:$ZZ$1, 0))</f>
        <v/>
      </c>
      <c r="C100">
        <f>INDEX(resultados!$A$2:$ZZ$370, 94, MATCH($B$3, resultados!$A$1:$ZZ$1, 0))</f>
        <v/>
      </c>
    </row>
    <row r="101">
      <c r="A101">
        <f>INDEX(resultados!$A$2:$ZZ$370, 95, MATCH($B$1, resultados!$A$1:$ZZ$1, 0))</f>
        <v/>
      </c>
      <c r="B101">
        <f>INDEX(resultados!$A$2:$ZZ$370, 95, MATCH($B$2, resultados!$A$1:$ZZ$1, 0))</f>
        <v/>
      </c>
      <c r="C101">
        <f>INDEX(resultados!$A$2:$ZZ$370, 95, MATCH($B$3, resultados!$A$1:$ZZ$1, 0))</f>
        <v/>
      </c>
    </row>
    <row r="102">
      <c r="A102">
        <f>INDEX(resultados!$A$2:$ZZ$370, 96, MATCH($B$1, resultados!$A$1:$ZZ$1, 0))</f>
        <v/>
      </c>
      <c r="B102">
        <f>INDEX(resultados!$A$2:$ZZ$370, 96, MATCH($B$2, resultados!$A$1:$ZZ$1, 0))</f>
        <v/>
      </c>
      <c r="C102">
        <f>INDEX(resultados!$A$2:$ZZ$370, 96, MATCH($B$3, resultados!$A$1:$ZZ$1, 0))</f>
        <v/>
      </c>
    </row>
    <row r="103">
      <c r="A103">
        <f>INDEX(resultados!$A$2:$ZZ$370, 97, MATCH($B$1, resultados!$A$1:$ZZ$1, 0))</f>
        <v/>
      </c>
      <c r="B103">
        <f>INDEX(resultados!$A$2:$ZZ$370, 97, MATCH($B$2, resultados!$A$1:$ZZ$1, 0))</f>
        <v/>
      </c>
      <c r="C103">
        <f>INDEX(resultados!$A$2:$ZZ$370, 97, MATCH($B$3, resultados!$A$1:$ZZ$1, 0))</f>
        <v/>
      </c>
    </row>
    <row r="104">
      <c r="A104">
        <f>INDEX(resultados!$A$2:$ZZ$370, 98, MATCH($B$1, resultados!$A$1:$ZZ$1, 0))</f>
        <v/>
      </c>
      <c r="B104">
        <f>INDEX(resultados!$A$2:$ZZ$370, 98, MATCH($B$2, resultados!$A$1:$ZZ$1, 0))</f>
        <v/>
      </c>
      <c r="C104">
        <f>INDEX(resultados!$A$2:$ZZ$370, 98, MATCH($B$3, resultados!$A$1:$ZZ$1, 0))</f>
        <v/>
      </c>
    </row>
    <row r="105">
      <c r="A105">
        <f>INDEX(resultados!$A$2:$ZZ$370, 99, MATCH($B$1, resultados!$A$1:$ZZ$1, 0))</f>
        <v/>
      </c>
      <c r="B105">
        <f>INDEX(resultados!$A$2:$ZZ$370, 99, MATCH($B$2, resultados!$A$1:$ZZ$1, 0))</f>
        <v/>
      </c>
      <c r="C105">
        <f>INDEX(resultados!$A$2:$ZZ$370, 99, MATCH($B$3, resultados!$A$1:$ZZ$1, 0))</f>
        <v/>
      </c>
    </row>
    <row r="106">
      <c r="A106">
        <f>INDEX(resultados!$A$2:$ZZ$370, 100, MATCH($B$1, resultados!$A$1:$ZZ$1, 0))</f>
        <v/>
      </c>
      <c r="B106">
        <f>INDEX(resultados!$A$2:$ZZ$370, 100, MATCH($B$2, resultados!$A$1:$ZZ$1, 0))</f>
        <v/>
      </c>
      <c r="C106">
        <f>INDEX(resultados!$A$2:$ZZ$370, 100, MATCH($B$3, resultados!$A$1:$ZZ$1, 0))</f>
        <v/>
      </c>
    </row>
    <row r="107">
      <c r="A107">
        <f>INDEX(resultados!$A$2:$ZZ$370, 101, MATCH($B$1, resultados!$A$1:$ZZ$1, 0))</f>
        <v/>
      </c>
      <c r="B107">
        <f>INDEX(resultados!$A$2:$ZZ$370, 101, MATCH($B$2, resultados!$A$1:$ZZ$1, 0))</f>
        <v/>
      </c>
      <c r="C107">
        <f>INDEX(resultados!$A$2:$ZZ$370, 101, MATCH($B$3, resultados!$A$1:$ZZ$1, 0))</f>
        <v/>
      </c>
    </row>
    <row r="108">
      <c r="A108">
        <f>INDEX(resultados!$A$2:$ZZ$370, 102, MATCH($B$1, resultados!$A$1:$ZZ$1, 0))</f>
        <v/>
      </c>
      <c r="B108">
        <f>INDEX(resultados!$A$2:$ZZ$370, 102, MATCH($B$2, resultados!$A$1:$ZZ$1, 0))</f>
        <v/>
      </c>
      <c r="C108">
        <f>INDEX(resultados!$A$2:$ZZ$370, 102, MATCH($B$3, resultados!$A$1:$ZZ$1, 0))</f>
        <v/>
      </c>
    </row>
    <row r="109">
      <c r="A109">
        <f>INDEX(resultados!$A$2:$ZZ$370, 103, MATCH($B$1, resultados!$A$1:$ZZ$1, 0))</f>
        <v/>
      </c>
      <c r="B109">
        <f>INDEX(resultados!$A$2:$ZZ$370, 103, MATCH($B$2, resultados!$A$1:$ZZ$1, 0))</f>
        <v/>
      </c>
      <c r="C109">
        <f>INDEX(resultados!$A$2:$ZZ$370, 103, MATCH($B$3, resultados!$A$1:$ZZ$1, 0))</f>
        <v/>
      </c>
    </row>
    <row r="110">
      <c r="A110">
        <f>INDEX(resultados!$A$2:$ZZ$370, 104, MATCH($B$1, resultados!$A$1:$ZZ$1, 0))</f>
        <v/>
      </c>
      <c r="B110">
        <f>INDEX(resultados!$A$2:$ZZ$370, 104, MATCH($B$2, resultados!$A$1:$ZZ$1, 0))</f>
        <v/>
      </c>
      <c r="C110">
        <f>INDEX(resultados!$A$2:$ZZ$370, 104, MATCH($B$3, resultados!$A$1:$ZZ$1, 0))</f>
        <v/>
      </c>
    </row>
    <row r="111">
      <c r="A111">
        <f>INDEX(resultados!$A$2:$ZZ$370, 105, MATCH($B$1, resultados!$A$1:$ZZ$1, 0))</f>
        <v/>
      </c>
      <c r="B111">
        <f>INDEX(resultados!$A$2:$ZZ$370, 105, MATCH($B$2, resultados!$A$1:$ZZ$1, 0))</f>
        <v/>
      </c>
      <c r="C111">
        <f>INDEX(resultados!$A$2:$ZZ$370, 105, MATCH($B$3, resultados!$A$1:$ZZ$1, 0))</f>
        <v/>
      </c>
    </row>
    <row r="112">
      <c r="A112">
        <f>INDEX(resultados!$A$2:$ZZ$370, 106, MATCH($B$1, resultados!$A$1:$ZZ$1, 0))</f>
        <v/>
      </c>
      <c r="B112">
        <f>INDEX(resultados!$A$2:$ZZ$370, 106, MATCH($B$2, resultados!$A$1:$ZZ$1, 0))</f>
        <v/>
      </c>
      <c r="C112">
        <f>INDEX(resultados!$A$2:$ZZ$370, 106, MATCH($B$3, resultados!$A$1:$ZZ$1, 0))</f>
        <v/>
      </c>
    </row>
    <row r="113">
      <c r="A113">
        <f>INDEX(resultados!$A$2:$ZZ$370, 107, MATCH($B$1, resultados!$A$1:$ZZ$1, 0))</f>
        <v/>
      </c>
      <c r="B113">
        <f>INDEX(resultados!$A$2:$ZZ$370, 107, MATCH($B$2, resultados!$A$1:$ZZ$1, 0))</f>
        <v/>
      </c>
      <c r="C113">
        <f>INDEX(resultados!$A$2:$ZZ$370, 107, MATCH($B$3, resultados!$A$1:$ZZ$1, 0))</f>
        <v/>
      </c>
    </row>
    <row r="114">
      <c r="A114">
        <f>INDEX(resultados!$A$2:$ZZ$370, 108, MATCH($B$1, resultados!$A$1:$ZZ$1, 0))</f>
        <v/>
      </c>
      <c r="B114">
        <f>INDEX(resultados!$A$2:$ZZ$370, 108, MATCH($B$2, resultados!$A$1:$ZZ$1, 0))</f>
        <v/>
      </c>
      <c r="C114">
        <f>INDEX(resultados!$A$2:$ZZ$370, 108, MATCH($B$3, resultados!$A$1:$ZZ$1, 0))</f>
        <v/>
      </c>
    </row>
    <row r="115">
      <c r="A115">
        <f>INDEX(resultados!$A$2:$ZZ$370, 109, MATCH($B$1, resultados!$A$1:$ZZ$1, 0))</f>
        <v/>
      </c>
      <c r="B115">
        <f>INDEX(resultados!$A$2:$ZZ$370, 109, MATCH($B$2, resultados!$A$1:$ZZ$1, 0))</f>
        <v/>
      </c>
      <c r="C115">
        <f>INDEX(resultados!$A$2:$ZZ$370, 109, MATCH($B$3, resultados!$A$1:$ZZ$1, 0))</f>
        <v/>
      </c>
    </row>
    <row r="116">
      <c r="A116">
        <f>INDEX(resultados!$A$2:$ZZ$370, 110, MATCH($B$1, resultados!$A$1:$ZZ$1, 0))</f>
        <v/>
      </c>
      <c r="B116">
        <f>INDEX(resultados!$A$2:$ZZ$370, 110, MATCH($B$2, resultados!$A$1:$ZZ$1, 0))</f>
        <v/>
      </c>
      <c r="C116">
        <f>INDEX(resultados!$A$2:$ZZ$370, 110, MATCH($B$3, resultados!$A$1:$ZZ$1, 0))</f>
        <v/>
      </c>
    </row>
    <row r="117">
      <c r="A117">
        <f>INDEX(resultados!$A$2:$ZZ$370, 111, MATCH($B$1, resultados!$A$1:$ZZ$1, 0))</f>
        <v/>
      </c>
      <c r="B117">
        <f>INDEX(resultados!$A$2:$ZZ$370, 111, MATCH($B$2, resultados!$A$1:$ZZ$1, 0))</f>
        <v/>
      </c>
      <c r="C117">
        <f>INDEX(resultados!$A$2:$ZZ$370, 111, MATCH($B$3, resultados!$A$1:$ZZ$1, 0))</f>
        <v/>
      </c>
    </row>
    <row r="118">
      <c r="A118">
        <f>INDEX(resultados!$A$2:$ZZ$370, 112, MATCH($B$1, resultados!$A$1:$ZZ$1, 0))</f>
        <v/>
      </c>
      <c r="B118">
        <f>INDEX(resultados!$A$2:$ZZ$370, 112, MATCH($B$2, resultados!$A$1:$ZZ$1, 0))</f>
        <v/>
      </c>
      <c r="C118">
        <f>INDEX(resultados!$A$2:$ZZ$370, 112, MATCH($B$3, resultados!$A$1:$ZZ$1, 0))</f>
        <v/>
      </c>
    </row>
    <row r="119">
      <c r="A119">
        <f>INDEX(resultados!$A$2:$ZZ$370, 113, MATCH($B$1, resultados!$A$1:$ZZ$1, 0))</f>
        <v/>
      </c>
      <c r="B119">
        <f>INDEX(resultados!$A$2:$ZZ$370, 113, MATCH($B$2, resultados!$A$1:$ZZ$1, 0))</f>
        <v/>
      </c>
      <c r="C119">
        <f>INDEX(resultados!$A$2:$ZZ$370, 113, MATCH($B$3, resultados!$A$1:$ZZ$1, 0))</f>
        <v/>
      </c>
    </row>
    <row r="120">
      <c r="A120">
        <f>INDEX(resultados!$A$2:$ZZ$370, 114, MATCH($B$1, resultados!$A$1:$ZZ$1, 0))</f>
        <v/>
      </c>
      <c r="B120">
        <f>INDEX(resultados!$A$2:$ZZ$370, 114, MATCH($B$2, resultados!$A$1:$ZZ$1, 0))</f>
        <v/>
      </c>
      <c r="C120">
        <f>INDEX(resultados!$A$2:$ZZ$370, 114, MATCH($B$3, resultados!$A$1:$ZZ$1, 0))</f>
        <v/>
      </c>
    </row>
    <row r="121">
      <c r="A121">
        <f>INDEX(resultados!$A$2:$ZZ$370, 115, MATCH($B$1, resultados!$A$1:$ZZ$1, 0))</f>
        <v/>
      </c>
      <c r="B121">
        <f>INDEX(resultados!$A$2:$ZZ$370, 115, MATCH($B$2, resultados!$A$1:$ZZ$1, 0))</f>
        <v/>
      </c>
      <c r="C121">
        <f>INDEX(resultados!$A$2:$ZZ$370, 115, MATCH($B$3, resultados!$A$1:$ZZ$1, 0))</f>
        <v/>
      </c>
    </row>
    <row r="122">
      <c r="A122">
        <f>INDEX(resultados!$A$2:$ZZ$370, 116, MATCH($B$1, resultados!$A$1:$ZZ$1, 0))</f>
        <v/>
      </c>
      <c r="B122">
        <f>INDEX(resultados!$A$2:$ZZ$370, 116, MATCH($B$2, resultados!$A$1:$ZZ$1, 0))</f>
        <v/>
      </c>
      <c r="C122">
        <f>INDEX(resultados!$A$2:$ZZ$370, 116, MATCH($B$3, resultados!$A$1:$ZZ$1, 0))</f>
        <v/>
      </c>
    </row>
    <row r="123">
      <c r="A123">
        <f>INDEX(resultados!$A$2:$ZZ$370, 117, MATCH($B$1, resultados!$A$1:$ZZ$1, 0))</f>
        <v/>
      </c>
      <c r="B123">
        <f>INDEX(resultados!$A$2:$ZZ$370, 117, MATCH($B$2, resultados!$A$1:$ZZ$1, 0))</f>
        <v/>
      </c>
      <c r="C123">
        <f>INDEX(resultados!$A$2:$ZZ$370, 117, MATCH($B$3, resultados!$A$1:$ZZ$1, 0))</f>
        <v/>
      </c>
    </row>
    <row r="124">
      <c r="A124">
        <f>INDEX(resultados!$A$2:$ZZ$370, 118, MATCH($B$1, resultados!$A$1:$ZZ$1, 0))</f>
        <v/>
      </c>
      <c r="B124">
        <f>INDEX(resultados!$A$2:$ZZ$370, 118, MATCH($B$2, resultados!$A$1:$ZZ$1, 0))</f>
        <v/>
      </c>
      <c r="C124">
        <f>INDEX(resultados!$A$2:$ZZ$370, 118, MATCH($B$3, resultados!$A$1:$ZZ$1, 0))</f>
        <v/>
      </c>
    </row>
    <row r="125">
      <c r="A125">
        <f>INDEX(resultados!$A$2:$ZZ$370, 119, MATCH($B$1, resultados!$A$1:$ZZ$1, 0))</f>
        <v/>
      </c>
      <c r="B125">
        <f>INDEX(resultados!$A$2:$ZZ$370, 119, MATCH($B$2, resultados!$A$1:$ZZ$1, 0))</f>
        <v/>
      </c>
      <c r="C125">
        <f>INDEX(resultados!$A$2:$ZZ$370, 119, MATCH($B$3, resultados!$A$1:$ZZ$1, 0))</f>
        <v/>
      </c>
    </row>
    <row r="126">
      <c r="A126">
        <f>INDEX(resultados!$A$2:$ZZ$370, 120, MATCH($B$1, resultados!$A$1:$ZZ$1, 0))</f>
        <v/>
      </c>
      <c r="B126">
        <f>INDEX(resultados!$A$2:$ZZ$370, 120, MATCH($B$2, resultados!$A$1:$ZZ$1, 0))</f>
        <v/>
      </c>
      <c r="C126">
        <f>INDEX(resultados!$A$2:$ZZ$370, 120, MATCH($B$3, resultados!$A$1:$ZZ$1, 0))</f>
        <v/>
      </c>
    </row>
    <row r="127">
      <c r="A127">
        <f>INDEX(resultados!$A$2:$ZZ$370, 121, MATCH($B$1, resultados!$A$1:$ZZ$1, 0))</f>
        <v/>
      </c>
      <c r="B127">
        <f>INDEX(resultados!$A$2:$ZZ$370, 121, MATCH($B$2, resultados!$A$1:$ZZ$1, 0))</f>
        <v/>
      </c>
      <c r="C127">
        <f>INDEX(resultados!$A$2:$ZZ$370, 121, MATCH($B$3, resultados!$A$1:$ZZ$1, 0))</f>
        <v/>
      </c>
    </row>
    <row r="128">
      <c r="A128">
        <f>INDEX(resultados!$A$2:$ZZ$370, 122, MATCH($B$1, resultados!$A$1:$ZZ$1, 0))</f>
        <v/>
      </c>
      <c r="B128">
        <f>INDEX(resultados!$A$2:$ZZ$370, 122, MATCH($B$2, resultados!$A$1:$ZZ$1, 0))</f>
        <v/>
      </c>
      <c r="C128">
        <f>INDEX(resultados!$A$2:$ZZ$370, 122, MATCH($B$3, resultados!$A$1:$ZZ$1, 0))</f>
        <v/>
      </c>
    </row>
    <row r="129">
      <c r="A129">
        <f>INDEX(resultados!$A$2:$ZZ$370, 123, MATCH($B$1, resultados!$A$1:$ZZ$1, 0))</f>
        <v/>
      </c>
      <c r="B129">
        <f>INDEX(resultados!$A$2:$ZZ$370, 123, MATCH($B$2, resultados!$A$1:$ZZ$1, 0))</f>
        <v/>
      </c>
      <c r="C129">
        <f>INDEX(resultados!$A$2:$ZZ$370, 123, MATCH($B$3, resultados!$A$1:$ZZ$1, 0))</f>
        <v/>
      </c>
    </row>
    <row r="130">
      <c r="A130">
        <f>INDEX(resultados!$A$2:$ZZ$370, 124, MATCH($B$1, resultados!$A$1:$ZZ$1, 0))</f>
        <v/>
      </c>
      <c r="B130">
        <f>INDEX(resultados!$A$2:$ZZ$370, 124, MATCH($B$2, resultados!$A$1:$ZZ$1, 0))</f>
        <v/>
      </c>
      <c r="C130">
        <f>INDEX(resultados!$A$2:$ZZ$370, 124, MATCH($B$3, resultados!$A$1:$ZZ$1, 0))</f>
        <v/>
      </c>
    </row>
    <row r="131">
      <c r="A131">
        <f>INDEX(resultados!$A$2:$ZZ$370, 125, MATCH($B$1, resultados!$A$1:$ZZ$1, 0))</f>
        <v/>
      </c>
      <c r="B131">
        <f>INDEX(resultados!$A$2:$ZZ$370, 125, MATCH($B$2, resultados!$A$1:$ZZ$1, 0))</f>
        <v/>
      </c>
      <c r="C131">
        <f>INDEX(resultados!$A$2:$ZZ$370, 125, MATCH($B$3, resultados!$A$1:$ZZ$1, 0))</f>
        <v/>
      </c>
    </row>
    <row r="132">
      <c r="A132">
        <f>INDEX(resultados!$A$2:$ZZ$370, 126, MATCH($B$1, resultados!$A$1:$ZZ$1, 0))</f>
        <v/>
      </c>
      <c r="B132">
        <f>INDEX(resultados!$A$2:$ZZ$370, 126, MATCH($B$2, resultados!$A$1:$ZZ$1, 0))</f>
        <v/>
      </c>
      <c r="C132">
        <f>INDEX(resultados!$A$2:$ZZ$370, 126, MATCH($B$3, resultados!$A$1:$ZZ$1, 0))</f>
        <v/>
      </c>
    </row>
    <row r="133">
      <c r="A133">
        <f>INDEX(resultados!$A$2:$ZZ$370, 127, MATCH($B$1, resultados!$A$1:$ZZ$1, 0))</f>
        <v/>
      </c>
      <c r="B133">
        <f>INDEX(resultados!$A$2:$ZZ$370, 127, MATCH($B$2, resultados!$A$1:$ZZ$1, 0))</f>
        <v/>
      </c>
      <c r="C133">
        <f>INDEX(resultados!$A$2:$ZZ$370, 127, MATCH($B$3, resultados!$A$1:$ZZ$1, 0))</f>
        <v/>
      </c>
    </row>
    <row r="134">
      <c r="A134">
        <f>INDEX(resultados!$A$2:$ZZ$370, 128, MATCH($B$1, resultados!$A$1:$ZZ$1, 0))</f>
        <v/>
      </c>
      <c r="B134">
        <f>INDEX(resultados!$A$2:$ZZ$370, 128, MATCH($B$2, resultados!$A$1:$ZZ$1, 0))</f>
        <v/>
      </c>
      <c r="C134">
        <f>INDEX(resultados!$A$2:$ZZ$370, 128, MATCH($B$3, resultados!$A$1:$ZZ$1, 0))</f>
        <v/>
      </c>
    </row>
    <row r="135">
      <c r="A135">
        <f>INDEX(resultados!$A$2:$ZZ$370, 129, MATCH($B$1, resultados!$A$1:$ZZ$1, 0))</f>
        <v/>
      </c>
      <c r="B135">
        <f>INDEX(resultados!$A$2:$ZZ$370, 129, MATCH($B$2, resultados!$A$1:$ZZ$1, 0))</f>
        <v/>
      </c>
      <c r="C135">
        <f>INDEX(resultados!$A$2:$ZZ$370, 129, MATCH($B$3, resultados!$A$1:$ZZ$1, 0))</f>
        <v/>
      </c>
    </row>
    <row r="136">
      <c r="A136">
        <f>INDEX(resultados!$A$2:$ZZ$370, 130, MATCH($B$1, resultados!$A$1:$ZZ$1, 0))</f>
        <v/>
      </c>
      <c r="B136">
        <f>INDEX(resultados!$A$2:$ZZ$370, 130, MATCH($B$2, resultados!$A$1:$ZZ$1, 0))</f>
        <v/>
      </c>
      <c r="C136">
        <f>INDEX(resultados!$A$2:$ZZ$370, 130, MATCH($B$3, resultados!$A$1:$ZZ$1, 0))</f>
        <v/>
      </c>
    </row>
    <row r="137">
      <c r="A137">
        <f>INDEX(resultados!$A$2:$ZZ$370, 131, MATCH($B$1, resultados!$A$1:$ZZ$1, 0))</f>
        <v/>
      </c>
      <c r="B137">
        <f>INDEX(resultados!$A$2:$ZZ$370, 131, MATCH($B$2, resultados!$A$1:$ZZ$1, 0))</f>
        <v/>
      </c>
      <c r="C137">
        <f>INDEX(resultados!$A$2:$ZZ$370, 131, MATCH($B$3, resultados!$A$1:$ZZ$1, 0))</f>
        <v/>
      </c>
    </row>
    <row r="138">
      <c r="A138">
        <f>INDEX(resultados!$A$2:$ZZ$370, 132, MATCH($B$1, resultados!$A$1:$ZZ$1, 0))</f>
        <v/>
      </c>
      <c r="B138">
        <f>INDEX(resultados!$A$2:$ZZ$370, 132, MATCH($B$2, resultados!$A$1:$ZZ$1, 0))</f>
        <v/>
      </c>
      <c r="C138">
        <f>INDEX(resultados!$A$2:$ZZ$370, 132, MATCH($B$3, resultados!$A$1:$ZZ$1, 0))</f>
        <v/>
      </c>
    </row>
    <row r="139">
      <c r="A139">
        <f>INDEX(resultados!$A$2:$ZZ$370, 133, MATCH($B$1, resultados!$A$1:$ZZ$1, 0))</f>
        <v/>
      </c>
      <c r="B139">
        <f>INDEX(resultados!$A$2:$ZZ$370, 133, MATCH($B$2, resultados!$A$1:$ZZ$1, 0))</f>
        <v/>
      </c>
      <c r="C139">
        <f>INDEX(resultados!$A$2:$ZZ$370, 133, MATCH($B$3, resultados!$A$1:$ZZ$1, 0))</f>
        <v/>
      </c>
    </row>
    <row r="140">
      <c r="A140">
        <f>INDEX(resultados!$A$2:$ZZ$370, 134, MATCH($B$1, resultados!$A$1:$ZZ$1, 0))</f>
        <v/>
      </c>
      <c r="B140">
        <f>INDEX(resultados!$A$2:$ZZ$370, 134, MATCH($B$2, resultados!$A$1:$ZZ$1, 0))</f>
        <v/>
      </c>
      <c r="C140">
        <f>INDEX(resultados!$A$2:$ZZ$370, 134, MATCH($B$3, resultados!$A$1:$ZZ$1, 0))</f>
        <v/>
      </c>
    </row>
    <row r="141">
      <c r="A141">
        <f>INDEX(resultados!$A$2:$ZZ$370, 135, MATCH($B$1, resultados!$A$1:$ZZ$1, 0))</f>
        <v/>
      </c>
      <c r="B141">
        <f>INDEX(resultados!$A$2:$ZZ$370, 135, MATCH($B$2, resultados!$A$1:$ZZ$1, 0))</f>
        <v/>
      </c>
      <c r="C141">
        <f>INDEX(resultados!$A$2:$ZZ$370, 135, MATCH($B$3, resultados!$A$1:$ZZ$1, 0))</f>
        <v/>
      </c>
    </row>
    <row r="142">
      <c r="A142">
        <f>INDEX(resultados!$A$2:$ZZ$370, 136, MATCH($B$1, resultados!$A$1:$ZZ$1, 0))</f>
        <v/>
      </c>
      <c r="B142">
        <f>INDEX(resultados!$A$2:$ZZ$370, 136, MATCH($B$2, resultados!$A$1:$ZZ$1, 0))</f>
        <v/>
      </c>
      <c r="C142">
        <f>INDEX(resultados!$A$2:$ZZ$370, 136, MATCH($B$3, resultados!$A$1:$ZZ$1, 0))</f>
        <v/>
      </c>
    </row>
    <row r="143">
      <c r="A143">
        <f>INDEX(resultados!$A$2:$ZZ$370, 137, MATCH($B$1, resultados!$A$1:$ZZ$1, 0))</f>
        <v/>
      </c>
      <c r="B143">
        <f>INDEX(resultados!$A$2:$ZZ$370, 137, MATCH($B$2, resultados!$A$1:$ZZ$1, 0))</f>
        <v/>
      </c>
      <c r="C143">
        <f>INDEX(resultados!$A$2:$ZZ$370, 137, MATCH($B$3, resultados!$A$1:$ZZ$1, 0))</f>
        <v/>
      </c>
    </row>
    <row r="144">
      <c r="A144">
        <f>INDEX(resultados!$A$2:$ZZ$370, 138, MATCH($B$1, resultados!$A$1:$ZZ$1, 0))</f>
        <v/>
      </c>
      <c r="B144">
        <f>INDEX(resultados!$A$2:$ZZ$370, 138, MATCH($B$2, resultados!$A$1:$ZZ$1, 0))</f>
        <v/>
      </c>
      <c r="C144">
        <f>INDEX(resultados!$A$2:$ZZ$370, 138, MATCH($B$3, resultados!$A$1:$ZZ$1, 0))</f>
        <v/>
      </c>
    </row>
    <row r="145">
      <c r="A145">
        <f>INDEX(resultados!$A$2:$ZZ$370, 139, MATCH($B$1, resultados!$A$1:$ZZ$1, 0))</f>
        <v/>
      </c>
      <c r="B145">
        <f>INDEX(resultados!$A$2:$ZZ$370, 139, MATCH($B$2, resultados!$A$1:$ZZ$1, 0))</f>
        <v/>
      </c>
      <c r="C145">
        <f>INDEX(resultados!$A$2:$ZZ$370, 139, MATCH($B$3, resultados!$A$1:$ZZ$1, 0))</f>
        <v/>
      </c>
    </row>
    <row r="146">
      <c r="A146">
        <f>INDEX(resultados!$A$2:$ZZ$370, 140, MATCH($B$1, resultados!$A$1:$ZZ$1, 0))</f>
        <v/>
      </c>
      <c r="B146">
        <f>INDEX(resultados!$A$2:$ZZ$370, 140, MATCH($B$2, resultados!$A$1:$ZZ$1, 0))</f>
        <v/>
      </c>
      <c r="C146">
        <f>INDEX(resultados!$A$2:$ZZ$370, 140, MATCH($B$3, resultados!$A$1:$ZZ$1, 0))</f>
        <v/>
      </c>
    </row>
    <row r="147">
      <c r="A147">
        <f>INDEX(resultados!$A$2:$ZZ$370, 141, MATCH($B$1, resultados!$A$1:$ZZ$1, 0))</f>
        <v/>
      </c>
      <c r="B147">
        <f>INDEX(resultados!$A$2:$ZZ$370, 141, MATCH($B$2, resultados!$A$1:$ZZ$1, 0))</f>
        <v/>
      </c>
      <c r="C147">
        <f>INDEX(resultados!$A$2:$ZZ$370, 141, MATCH($B$3, resultados!$A$1:$ZZ$1, 0))</f>
        <v/>
      </c>
    </row>
    <row r="148">
      <c r="A148">
        <f>INDEX(resultados!$A$2:$ZZ$370, 142, MATCH($B$1, resultados!$A$1:$ZZ$1, 0))</f>
        <v/>
      </c>
      <c r="B148">
        <f>INDEX(resultados!$A$2:$ZZ$370, 142, MATCH($B$2, resultados!$A$1:$ZZ$1, 0))</f>
        <v/>
      </c>
      <c r="C148">
        <f>INDEX(resultados!$A$2:$ZZ$370, 142, MATCH($B$3, resultados!$A$1:$ZZ$1, 0))</f>
        <v/>
      </c>
    </row>
    <row r="149">
      <c r="A149">
        <f>INDEX(resultados!$A$2:$ZZ$370, 143, MATCH($B$1, resultados!$A$1:$ZZ$1, 0))</f>
        <v/>
      </c>
      <c r="B149">
        <f>INDEX(resultados!$A$2:$ZZ$370, 143, MATCH($B$2, resultados!$A$1:$ZZ$1, 0))</f>
        <v/>
      </c>
      <c r="C149">
        <f>INDEX(resultados!$A$2:$ZZ$370, 143, MATCH($B$3, resultados!$A$1:$ZZ$1, 0))</f>
        <v/>
      </c>
    </row>
    <row r="150">
      <c r="A150">
        <f>INDEX(resultados!$A$2:$ZZ$370, 144, MATCH($B$1, resultados!$A$1:$ZZ$1, 0))</f>
        <v/>
      </c>
      <c r="B150">
        <f>INDEX(resultados!$A$2:$ZZ$370, 144, MATCH($B$2, resultados!$A$1:$ZZ$1, 0))</f>
        <v/>
      </c>
      <c r="C150">
        <f>INDEX(resultados!$A$2:$ZZ$370, 144, MATCH($B$3, resultados!$A$1:$ZZ$1, 0))</f>
        <v/>
      </c>
    </row>
    <row r="151">
      <c r="A151">
        <f>INDEX(resultados!$A$2:$ZZ$370, 145, MATCH($B$1, resultados!$A$1:$ZZ$1, 0))</f>
        <v/>
      </c>
      <c r="B151">
        <f>INDEX(resultados!$A$2:$ZZ$370, 145, MATCH($B$2, resultados!$A$1:$ZZ$1, 0))</f>
        <v/>
      </c>
      <c r="C151">
        <f>INDEX(resultados!$A$2:$ZZ$370, 145, MATCH($B$3, resultados!$A$1:$ZZ$1, 0))</f>
        <v/>
      </c>
    </row>
    <row r="152">
      <c r="A152">
        <f>INDEX(resultados!$A$2:$ZZ$370, 146, MATCH($B$1, resultados!$A$1:$ZZ$1, 0))</f>
        <v/>
      </c>
      <c r="B152">
        <f>INDEX(resultados!$A$2:$ZZ$370, 146, MATCH($B$2, resultados!$A$1:$ZZ$1, 0))</f>
        <v/>
      </c>
      <c r="C152">
        <f>INDEX(resultados!$A$2:$ZZ$370, 146, MATCH($B$3, resultados!$A$1:$ZZ$1, 0))</f>
        <v/>
      </c>
    </row>
    <row r="153">
      <c r="A153">
        <f>INDEX(resultados!$A$2:$ZZ$370, 147, MATCH($B$1, resultados!$A$1:$ZZ$1, 0))</f>
        <v/>
      </c>
      <c r="B153">
        <f>INDEX(resultados!$A$2:$ZZ$370, 147, MATCH($B$2, resultados!$A$1:$ZZ$1, 0))</f>
        <v/>
      </c>
      <c r="C153">
        <f>INDEX(resultados!$A$2:$ZZ$370, 147, MATCH($B$3, resultados!$A$1:$ZZ$1, 0))</f>
        <v/>
      </c>
    </row>
    <row r="154">
      <c r="A154">
        <f>INDEX(resultados!$A$2:$ZZ$370, 148, MATCH($B$1, resultados!$A$1:$ZZ$1, 0))</f>
        <v/>
      </c>
      <c r="B154">
        <f>INDEX(resultados!$A$2:$ZZ$370, 148, MATCH($B$2, resultados!$A$1:$ZZ$1, 0))</f>
        <v/>
      </c>
      <c r="C154">
        <f>INDEX(resultados!$A$2:$ZZ$370, 148, MATCH($B$3, resultados!$A$1:$ZZ$1, 0))</f>
        <v/>
      </c>
    </row>
    <row r="155">
      <c r="A155">
        <f>INDEX(resultados!$A$2:$ZZ$370, 149, MATCH($B$1, resultados!$A$1:$ZZ$1, 0))</f>
        <v/>
      </c>
      <c r="B155">
        <f>INDEX(resultados!$A$2:$ZZ$370, 149, MATCH($B$2, resultados!$A$1:$ZZ$1, 0))</f>
        <v/>
      </c>
      <c r="C155">
        <f>INDEX(resultados!$A$2:$ZZ$370, 149, MATCH($B$3, resultados!$A$1:$ZZ$1, 0))</f>
        <v/>
      </c>
    </row>
    <row r="156">
      <c r="A156">
        <f>INDEX(resultados!$A$2:$ZZ$370, 150, MATCH($B$1, resultados!$A$1:$ZZ$1, 0))</f>
        <v/>
      </c>
      <c r="B156">
        <f>INDEX(resultados!$A$2:$ZZ$370, 150, MATCH($B$2, resultados!$A$1:$ZZ$1, 0))</f>
        <v/>
      </c>
      <c r="C156">
        <f>INDEX(resultados!$A$2:$ZZ$370, 150, MATCH($B$3, resultados!$A$1:$ZZ$1, 0))</f>
        <v/>
      </c>
    </row>
    <row r="157">
      <c r="A157">
        <f>INDEX(resultados!$A$2:$ZZ$370, 151, MATCH($B$1, resultados!$A$1:$ZZ$1, 0))</f>
        <v/>
      </c>
      <c r="B157">
        <f>INDEX(resultados!$A$2:$ZZ$370, 151, MATCH($B$2, resultados!$A$1:$ZZ$1, 0))</f>
        <v/>
      </c>
      <c r="C157">
        <f>INDEX(resultados!$A$2:$ZZ$370, 151, MATCH($B$3, resultados!$A$1:$ZZ$1, 0))</f>
        <v/>
      </c>
    </row>
    <row r="158">
      <c r="A158">
        <f>INDEX(resultados!$A$2:$ZZ$370, 152, MATCH($B$1, resultados!$A$1:$ZZ$1, 0))</f>
        <v/>
      </c>
      <c r="B158">
        <f>INDEX(resultados!$A$2:$ZZ$370, 152, MATCH($B$2, resultados!$A$1:$ZZ$1, 0))</f>
        <v/>
      </c>
      <c r="C158">
        <f>INDEX(resultados!$A$2:$ZZ$370, 152, MATCH($B$3, resultados!$A$1:$ZZ$1, 0))</f>
        <v/>
      </c>
    </row>
    <row r="159">
      <c r="A159">
        <f>INDEX(resultados!$A$2:$ZZ$370, 153, MATCH($B$1, resultados!$A$1:$ZZ$1, 0))</f>
        <v/>
      </c>
      <c r="B159">
        <f>INDEX(resultados!$A$2:$ZZ$370, 153, MATCH($B$2, resultados!$A$1:$ZZ$1, 0))</f>
        <v/>
      </c>
      <c r="C159">
        <f>INDEX(resultados!$A$2:$ZZ$370, 153, MATCH($B$3, resultados!$A$1:$ZZ$1, 0))</f>
        <v/>
      </c>
    </row>
    <row r="160">
      <c r="A160">
        <f>INDEX(resultados!$A$2:$ZZ$370, 154, MATCH($B$1, resultados!$A$1:$ZZ$1, 0))</f>
        <v/>
      </c>
      <c r="B160">
        <f>INDEX(resultados!$A$2:$ZZ$370, 154, MATCH($B$2, resultados!$A$1:$ZZ$1, 0))</f>
        <v/>
      </c>
      <c r="C160">
        <f>INDEX(resultados!$A$2:$ZZ$370, 154, MATCH($B$3, resultados!$A$1:$ZZ$1, 0))</f>
        <v/>
      </c>
    </row>
    <row r="161">
      <c r="A161">
        <f>INDEX(resultados!$A$2:$ZZ$370, 155, MATCH($B$1, resultados!$A$1:$ZZ$1, 0))</f>
        <v/>
      </c>
      <c r="B161">
        <f>INDEX(resultados!$A$2:$ZZ$370, 155, MATCH($B$2, resultados!$A$1:$ZZ$1, 0))</f>
        <v/>
      </c>
      <c r="C161">
        <f>INDEX(resultados!$A$2:$ZZ$370, 155, MATCH($B$3, resultados!$A$1:$ZZ$1, 0))</f>
        <v/>
      </c>
    </row>
    <row r="162">
      <c r="A162">
        <f>INDEX(resultados!$A$2:$ZZ$370, 156, MATCH($B$1, resultados!$A$1:$ZZ$1, 0))</f>
        <v/>
      </c>
      <c r="B162">
        <f>INDEX(resultados!$A$2:$ZZ$370, 156, MATCH($B$2, resultados!$A$1:$ZZ$1, 0))</f>
        <v/>
      </c>
      <c r="C162">
        <f>INDEX(resultados!$A$2:$ZZ$370, 156, MATCH($B$3, resultados!$A$1:$ZZ$1, 0))</f>
        <v/>
      </c>
    </row>
    <row r="163">
      <c r="A163">
        <f>INDEX(resultados!$A$2:$ZZ$370, 157, MATCH($B$1, resultados!$A$1:$ZZ$1, 0))</f>
        <v/>
      </c>
      <c r="B163">
        <f>INDEX(resultados!$A$2:$ZZ$370, 157, MATCH($B$2, resultados!$A$1:$ZZ$1, 0))</f>
        <v/>
      </c>
      <c r="C163">
        <f>INDEX(resultados!$A$2:$ZZ$370, 157, MATCH($B$3, resultados!$A$1:$ZZ$1, 0))</f>
        <v/>
      </c>
    </row>
    <row r="164">
      <c r="A164">
        <f>INDEX(resultados!$A$2:$ZZ$370, 158, MATCH($B$1, resultados!$A$1:$ZZ$1, 0))</f>
        <v/>
      </c>
      <c r="B164">
        <f>INDEX(resultados!$A$2:$ZZ$370, 158, MATCH($B$2, resultados!$A$1:$ZZ$1, 0))</f>
        <v/>
      </c>
      <c r="C164">
        <f>INDEX(resultados!$A$2:$ZZ$370, 158, MATCH($B$3, resultados!$A$1:$ZZ$1, 0))</f>
        <v/>
      </c>
    </row>
    <row r="165">
      <c r="A165">
        <f>INDEX(resultados!$A$2:$ZZ$370, 159, MATCH($B$1, resultados!$A$1:$ZZ$1, 0))</f>
        <v/>
      </c>
      <c r="B165">
        <f>INDEX(resultados!$A$2:$ZZ$370, 159, MATCH($B$2, resultados!$A$1:$ZZ$1, 0))</f>
        <v/>
      </c>
      <c r="C165">
        <f>INDEX(resultados!$A$2:$ZZ$370, 159, MATCH($B$3, resultados!$A$1:$ZZ$1, 0))</f>
        <v/>
      </c>
    </row>
    <row r="166">
      <c r="A166">
        <f>INDEX(resultados!$A$2:$ZZ$370, 160, MATCH($B$1, resultados!$A$1:$ZZ$1, 0))</f>
        <v/>
      </c>
      <c r="B166">
        <f>INDEX(resultados!$A$2:$ZZ$370, 160, MATCH($B$2, resultados!$A$1:$ZZ$1, 0))</f>
        <v/>
      </c>
      <c r="C166">
        <f>INDEX(resultados!$A$2:$ZZ$370, 160, MATCH($B$3, resultados!$A$1:$ZZ$1, 0))</f>
        <v/>
      </c>
    </row>
    <row r="167">
      <c r="A167">
        <f>INDEX(resultados!$A$2:$ZZ$370, 161, MATCH($B$1, resultados!$A$1:$ZZ$1, 0))</f>
        <v/>
      </c>
      <c r="B167">
        <f>INDEX(resultados!$A$2:$ZZ$370, 161, MATCH($B$2, resultados!$A$1:$ZZ$1, 0))</f>
        <v/>
      </c>
      <c r="C167">
        <f>INDEX(resultados!$A$2:$ZZ$370, 161, MATCH($B$3, resultados!$A$1:$ZZ$1, 0))</f>
        <v/>
      </c>
    </row>
    <row r="168">
      <c r="A168">
        <f>INDEX(resultados!$A$2:$ZZ$370, 162, MATCH($B$1, resultados!$A$1:$ZZ$1, 0))</f>
        <v/>
      </c>
      <c r="B168">
        <f>INDEX(resultados!$A$2:$ZZ$370, 162, MATCH($B$2, resultados!$A$1:$ZZ$1, 0))</f>
        <v/>
      </c>
      <c r="C168">
        <f>INDEX(resultados!$A$2:$ZZ$370, 162, MATCH($B$3, resultados!$A$1:$ZZ$1, 0))</f>
        <v/>
      </c>
    </row>
    <row r="169">
      <c r="A169">
        <f>INDEX(resultados!$A$2:$ZZ$370, 163, MATCH($B$1, resultados!$A$1:$ZZ$1, 0))</f>
        <v/>
      </c>
      <c r="B169">
        <f>INDEX(resultados!$A$2:$ZZ$370, 163, MATCH($B$2, resultados!$A$1:$ZZ$1, 0))</f>
        <v/>
      </c>
      <c r="C169">
        <f>INDEX(resultados!$A$2:$ZZ$370, 163, MATCH($B$3, resultados!$A$1:$ZZ$1, 0))</f>
        <v/>
      </c>
    </row>
    <row r="170">
      <c r="A170">
        <f>INDEX(resultados!$A$2:$ZZ$370, 164, MATCH($B$1, resultados!$A$1:$ZZ$1, 0))</f>
        <v/>
      </c>
      <c r="B170">
        <f>INDEX(resultados!$A$2:$ZZ$370, 164, MATCH($B$2, resultados!$A$1:$ZZ$1, 0))</f>
        <v/>
      </c>
      <c r="C170">
        <f>INDEX(resultados!$A$2:$ZZ$370, 164, MATCH($B$3, resultados!$A$1:$ZZ$1, 0))</f>
        <v/>
      </c>
    </row>
    <row r="171">
      <c r="A171">
        <f>INDEX(resultados!$A$2:$ZZ$370, 165, MATCH($B$1, resultados!$A$1:$ZZ$1, 0))</f>
        <v/>
      </c>
      <c r="B171">
        <f>INDEX(resultados!$A$2:$ZZ$370, 165, MATCH($B$2, resultados!$A$1:$ZZ$1, 0))</f>
        <v/>
      </c>
      <c r="C171">
        <f>INDEX(resultados!$A$2:$ZZ$370, 165, MATCH($B$3, resultados!$A$1:$ZZ$1, 0))</f>
        <v/>
      </c>
    </row>
    <row r="172">
      <c r="A172">
        <f>INDEX(resultados!$A$2:$ZZ$370, 166, MATCH($B$1, resultados!$A$1:$ZZ$1, 0))</f>
        <v/>
      </c>
      <c r="B172">
        <f>INDEX(resultados!$A$2:$ZZ$370, 166, MATCH($B$2, resultados!$A$1:$ZZ$1, 0))</f>
        <v/>
      </c>
      <c r="C172">
        <f>INDEX(resultados!$A$2:$ZZ$370, 166, MATCH($B$3, resultados!$A$1:$ZZ$1, 0))</f>
        <v/>
      </c>
    </row>
    <row r="173">
      <c r="A173">
        <f>INDEX(resultados!$A$2:$ZZ$370, 167, MATCH($B$1, resultados!$A$1:$ZZ$1, 0))</f>
        <v/>
      </c>
      <c r="B173">
        <f>INDEX(resultados!$A$2:$ZZ$370, 167, MATCH($B$2, resultados!$A$1:$ZZ$1, 0))</f>
        <v/>
      </c>
      <c r="C173">
        <f>INDEX(resultados!$A$2:$ZZ$370, 167, MATCH($B$3, resultados!$A$1:$ZZ$1, 0))</f>
        <v/>
      </c>
    </row>
    <row r="174">
      <c r="A174">
        <f>INDEX(resultados!$A$2:$ZZ$370, 168, MATCH($B$1, resultados!$A$1:$ZZ$1, 0))</f>
        <v/>
      </c>
      <c r="B174">
        <f>INDEX(resultados!$A$2:$ZZ$370, 168, MATCH($B$2, resultados!$A$1:$ZZ$1, 0))</f>
        <v/>
      </c>
      <c r="C174">
        <f>INDEX(resultados!$A$2:$ZZ$370, 168, MATCH($B$3, resultados!$A$1:$ZZ$1, 0))</f>
        <v/>
      </c>
    </row>
    <row r="175">
      <c r="A175">
        <f>INDEX(resultados!$A$2:$ZZ$370, 169, MATCH($B$1, resultados!$A$1:$ZZ$1, 0))</f>
        <v/>
      </c>
      <c r="B175">
        <f>INDEX(resultados!$A$2:$ZZ$370, 169, MATCH($B$2, resultados!$A$1:$ZZ$1, 0))</f>
        <v/>
      </c>
      <c r="C175">
        <f>INDEX(resultados!$A$2:$ZZ$370, 169, MATCH($B$3, resultados!$A$1:$ZZ$1, 0))</f>
        <v/>
      </c>
    </row>
    <row r="176">
      <c r="A176">
        <f>INDEX(resultados!$A$2:$ZZ$370, 170, MATCH($B$1, resultados!$A$1:$ZZ$1, 0))</f>
        <v/>
      </c>
      <c r="B176">
        <f>INDEX(resultados!$A$2:$ZZ$370, 170, MATCH($B$2, resultados!$A$1:$ZZ$1, 0))</f>
        <v/>
      </c>
      <c r="C176">
        <f>INDEX(resultados!$A$2:$ZZ$370, 170, MATCH($B$3, resultados!$A$1:$ZZ$1, 0))</f>
        <v/>
      </c>
    </row>
    <row r="177">
      <c r="A177">
        <f>INDEX(resultados!$A$2:$ZZ$370, 171, MATCH($B$1, resultados!$A$1:$ZZ$1, 0))</f>
        <v/>
      </c>
      <c r="B177">
        <f>INDEX(resultados!$A$2:$ZZ$370, 171, MATCH($B$2, resultados!$A$1:$ZZ$1, 0))</f>
        <v/>
      </c>
      <c r="C177">
        <f>INDEX(resultados!$A$2:$ZZ$370, 171, MATCH($B$3, resultados!$A$1:$ZZ$1, 0))</f>
        <v/>
      </c>
    </row>
    <row r="178">
      <c r="A178">
        <f>INDEX(resultados!$A$2:$ZZ$370, 172, MATCH($B$1, resultados!$A$1:$ZZ$1, 0))</f>
        <v/>
      </c>
      <c r="B178">
        <f>INDEX(resultados!$A$2:$ZZ$370, 172, MATCH($B$2, resultados!$A$1:$ZZ$1, 0))</f>
        <v/>
      </c>
      <c r="C178">
        <f>INDEX(resultados!$A$2:$ZZ$370, 172, MATCH($B$3, resultados!$A$1:$ZZ$1, 0))</f>
        <v/>
      </c>
    </row>
    <row r="179">
      <c r="A179">
        <f>INDEX(resultados!$A$2:$ZZ$370, 173, MATCH($B$1, resultados!$A$1:$ZZ$1, 0))</f>
        <v/>
      </c>
      <c r="B179">
        <f>INDEX(resultados!$A$2:$ZZ$370, 173, MATCH($B$2, resultados!$A$1:$ZZ$1, 0))</f>
        <v/>
      </c>
      <c r="C179">
        <f>INDEX(resultados!$A$2:$ZZ$370, 173, MATCH($B$3, resultados!$A$1:$ZZ$1, 0))</f>
        <v/>
      </c>
    </row>
    <row r="180">
      <c r="A180">
        <f>INDEX(resultados!$A$2:$ZZ$370, 174, MATCH($B$1, resultados!$A$1:$ZZ$1, 0))</f>
        <v/>
      </c>
      <c r="B180">
        <f>INDEX(resultados!$A$2:$ZZ$370, 174, MATCH($B$2, resultados!$A$1:$ZZ$1, 0))</f>
        <v/>
      </c>
      <c r="C180">
        <f>INDEX(resultados!$A$2:$ZZ$370, 174, MATCH($B$3, resultados!$A$1:$ZZ$1, 0))</f>
        <v/>
      </c>
    </row>
    <row r="181">
      <c r="A181">
        <f>INDEX(resultados!$A$2:$ZZ$370, 175, MATCH($B$1, resultados!$A$1:$ZZ$1, 0))</f>
        <v/>
      </c>
      <c r="B181">
        <f>INDEX(resultados!$A$2:$ZZ$370, 175, MATCH($B$2, resultados!$A$1:$ZZ$1, 0))</f>
        <v/>
      </c>
      <c r="C181">
        <f>INDEX(resultados!$A$2:$ZZ$370, 175, MATCH($B$3, resultados!$A$1:$ZZ$1, 0))</f>
        <v/>
      </c>
    </row>
    <row r="182">
      <c r="A182">
        <f>INDEX(resultados!$A$2:$ZZ$370, 176, MATCH($B$1, resultados!$A$1:$ZZ$1, 0))</f>
        <v/>
      </c>
      <c r="B182">
        <f>INDEX(resultados!$A$2:$ZZ$370, 176, MATCH($B$2, resultados!$A$1:$ZZ$1, 0))</f>
        <v/>
      </c>
      <c r="C182">
        <f>INDEX(resultados!$A$2:$ZZ$370, 176, MATCH($B$3, resultados!$A$1:$ZZ$1, 0))</f>
        <v/>
      </c>
    </row>
    <row r="183">
      <c r="A183">
        <f>INDEX(resultados!$A$2:$ZZ$370, 177, MATCH($B$1, resultados!$A$1:$ZZ$1, 0))</f>
        <v/>
      </c>
      <c r="B183">
        <f>INDEX(resultados!$A$2:$ZZ$370, 177, MATCH($B$2, resultados!$A$1:$ZZ$1, 0))</f>
        <v/>
      </c>
      <c r="C183">
        <f>INDEX(resultados!$A$2:$ZZ$370, 177, MATCH($B$3, resultados!$A$1:$ZZ$1, 0))</f>
        <v/>
      </c>
    </row>
    <row r="184">
      <c r="A184">
        <f>INDEX(resultados!$A$2:$ZZ$370, 178, MATCH($B$1, resultados!$A$1:$ZZ$1, 0))</f>
        <v/>
      </c>
      <c r="B184">
        <f>INDEX(resultados!$A$2:$ZZ$370, 178, MATCH($B$2, resultados!$A$1:$ZZ$1, 0))</f>
        <v/>
      </c>
      <c r="C184">
        <f>INDEX(resultados!$A$2:$ZZ$370, 178, MATCH($B$3, resultados!$A$1:$ZZ$1, 0))</f>
        <v/>
      </c>
    </row>
    <row r="185">
      <c r="A185">
        <f>INDEX(resultados!$A$2:$ZZ$370, 179, MATCH($B$1, resultados!$A$1:$ZZ$1, 0))</f>
        <v/>
      </c>
      <c r="B185">
        <f>INDEX(resultados!$A$2:$ZZ$370, 179, MATCH($B$2, resultados!$A$1:$ZZ$1, 0))</f>
        <v/>
      </c>
      <c r="C185">
        <f>INDEX(resultados!$A$2:$ZZ$370, 179, MATCH($B$3, resultados!$A$1:$ZZ$1, 0))</f>
        <v/>
      </c>
    </row>
    <row r="186">
      <c r="A186">
        <f>INDEX(resultados!$A$2:$ZZ$370, 180, MATCH($B$1, resultados!$A$1:$ZZ$1, 0))</f>
        <v/>
      </c>
      <c r="B186">
        <f>INDEX(resultados!$A$2:$ZZ$370, 180, MATCH($B$2, resultados!$A$1:$ZZ$1, 0))</f>
        <v/>
      </c>
      <c r="C186">
        <f>INDEX(resultados!$A$2:$ZZ$370, 180, MATCH($B$3, resultados!$A$1:$ZZ$1, 0))</f>
        <v/>
      </c>
    </row>
    <row r="187">
      <c r="A187">
        <f>INDEX(resultados!$A$2:$ZZ$370, 181, MATCH($B$1, resultados!$A$1:$ZZ$1, 0))</f>
        <v/>
      </c>
      <c r="B187">
        <f>INDEX(resultados!$A$2:$ZZ$370, 181, MATCH($B$2, resultados!$A$1:$ZZ$1, 0))</f>
        <v/>
      </c>
      <c r="C187">
        <f>INDEX(resultados!$A$2:$ZZ$370, 181, MATCH($B$3, resultados!$A$1:$ZZ$1, 0))</f>
        <v/>
      </c>
    </row>
    <row r="188">
      <c r="A188">
        <f>INDEX(resultados!$A$2:$ZZ$370, 182, MATCH($B$1, resultados!$A$1:$ZZ$1, 0))</f>
        <v/>
      </c>
      <c r="B188">
        <f>INDEX(resultados!$A$2:$ZZ$370, 182, MATCH($B$2, resultados!$A$1:$ZZ$1, 0))</f>
        <v/>
      </c>
      <c r="C188">
        <f>INDEX(resultados!$A$2:$ZZ$370, 182, MATCH($B$3, resultados!$A$1:$ZZ$1, 0))</f>
        <v/>
      </c>
    </row>
    <row r="189">
      <c r="A189">
        <f>INDEX(resultados!$A$2:$ZZ$370, 183, MATCH($B$1, resultados!$A$1:$ZZ$1, 0))</f>
        <v/>
      </c>
      <c r="B189">
        <f>INDEX(resultados!$A$2:$ZZ$370, 183, MATCH($B$2, resultados!$A$1:$ZZ$1, 0))</f>
        <v/>
      </c>
      <c r="C189">
        <f>INDEX(resultados!$A$2:$ZZ$370, 183, MATCH($B$3, resultados!$A$1:$ZZ$1, 0))</f>
        <v/>
      </c>
    </row>
    <row r="190">
      <c r="A190">
        <f>INDEX(resultados!$A$2:$ZZ$370, 184, MATCH($B$1, resultados!$A$1:$ZZ$1, 0))</f>
        <v/>
      </c>
      <c r="B190">
        <f>INDEX(resultados!$A$2:$ZZ$370, 184, MATCH($B$2, resultados!$A$1:$ZZ$1, 0))</f>
        <v/>
      </c>
      <c r="C190">
        <f>INDEX(resultados!$A$2:$ZZ$370, 184, MATCH($B$3, resultados!$A$1:$ZZ$1, 0))</f>
        <v/>
      </c>
    </row>
    <row r="191">
      <c r="A191">
        <f>INDEX(resultados!$A$2:$ZZ$370, 185, MATCH($B$1, resultados!$A$1:$ZZ$1, 0))</f>
        <v/>
      </c>
      <c r="B191">
        <f>INDEX(resultados!$A$2:$ZZ$370, 185, MATCH($B$2, resultados!$A$1:$ZZ$1, 0))</f>
        <v/>
      </c>
      <c r="C191">
        <f>INDEX(resultados!$A$2:$ZZ$370, 185, MATCH($B$3, resultados!$A$1:$ZZ$1, 0))</f>
        <v/>
      </c>
    </row>
    <row r="192">
      <c r="A192">
        <f>INDEX(resultados!$A$2:$ZZ$370, 186, MATCH($B$1, resultados!$A$1:$ZZ$1, 0))</f>
        <v/>
      </c>
      <c r="B192">
        <f>INDEX(resultados!$A$2:$ZZ$370, 186, MATCH($B$2, resultados!$A$1:$ZZ$1, 0))</f>
        <v/>
      </c>
      <c r="C192">
        <f>INDEX(resultados!$A$2:$ZZ$370, 186, MATCH($B$3, resultados!$A$1:$ZZ$1, 0))</f>
        <v/>
      </c>
    </row>
    <row r="193">
      <c r="A193">
        <f>INDEX(resultados!$A$2:$ZZ$370, 187, MATCH($B$1, resultados!$A$1:$ZZ$1, 0))</f>
        <v/>
      </c>
      <c r="B193">
        <f>INDEX(resultados!$A$2:$ZZ$370, 187, MATCH($B$2, resultados!$A$1:$ZZ$1, 0))</f>
        <v/>
      </c>
      <c r="C193">
        <f>INDEX(resultados!$A$2:$ZZ$370, 187, MATCH($B$3, resultados!$A$1:$ZZ$1, 0))</f>
        <v/>
      </c>
    </row>
    <row r="194">
      <c r="A194">
        <f>INDEX(resultados!$A$2:$ZZ$370, 188, MATCH($B$1, resultados!$A$1:$ZZ$1, 0))</f>
        <v/>
      </c>
      <c r="B194">
        <f>INDEX(resultados!$A$2:$ZZ$370, 188, MATCH($B$2, resultados!$A$1:$ZZ$1, 0))</f>
        <v/>
      </c>
      <c r="C194">
        <f>INDEX(resultados!$A$2:$ZZ$370, 188, MATCH($B$3, resultados!$A$1:$ZZ$1, 0))</f>
        <v/>
      </c>
    </row>
    <row r="195">
      <c r="A195">
        <f>INDEX(resultados!$A$2:$ZZ$370, 189, MATCH($B$1, resultados!$A$1:$ZZ$1, 0))</f>
        <v/>
      </c>
      <c r="B195">
        <f>INDEX(resultados!$A$2:$ZZ$370, 189, MATCH($B$2, resultados!$A$1:$ZZ$1, 0))</f>
        <v/>
      </c>
      <c r="C195">
        <f>INDEX(resultados!$A$2:$ZZ$370, 189, MATCH($B$3, resultados!$A$1:$ZZ$1, 0))</f>
        <v/>
      </c>
    </row>
    <row r="196">
      <c r="A196">
        <f>INDEX(resultados!$A$2:$ZZ$370, 190, MATCH($B$1, resultados!$A$1:$ZZ$1, 0))</f>
        <v/>
      </c>
      <c r="B196">
        <f>INDEX(resultados!$A$2:$ZZ$370, 190, MATCH($B$2, resultados!$A$1:$ZZ$1, 0))</f>
        <v/>
      </c>
      <c r="C196">
        <f>INDEX(resultados!$A$2:$ZZ$370, 190, MATCH($B$3, resultados!$A$1:$ZZ$1, 0))</f>
        <v/>
      </c>
    </row>
    <row r="197">
      <c r="A197">
        <f>INDEX(resultados!$A$2:$ZZ$370, 191, MATCH($B$1, resultados!$A$1:$ZZ$1, 0))</f>
        <v/>
      </c>
      <c r="B197">
        <f>INDEX(resultados!$A$2:$ZZ$370, 191, MATCH($B$2, resultados!$A$1:$ZZ$1, 0))</f>
        <v/>
      </c>
      <c r="C197">
        <f>INDEX(resultados!$A$2:$ZZ$370, 191, MATCH($B$3, resultados!$A$1:$ZZ$1, 0))</f>
        <v/>
      </c>
    </row>
    <row r="198">
      <c r="A198">
        <f>INDEX(resultados!$A$2:$ZZ$370, 192, MATCH($B$1, resultados!$A$1:$ZZ$1, 0))</f>
        <v/>
      </c>
      <c r="B198">
        <f>INDEX(resultados!$A$2:$ZZ$370, 192, MATCH($B$2, resultados!$A$1:$ZZ$1, 0))</f>
        <v/>
      </c>
      <c r="C198">
        <f>INDEX(resultados!$A$2:$ZZ$370, 192, MATCH($B$3, resultados!$A$1:$ZZ$1, 0))</f>
        <v/>
      </c>
    </row>
    <row r="199">
      <c r="A199">
        <f>INDEX(resultados!$A$2:$ZZ$370, 193, MATCH($B$1, resultados!$A$1:$ZZ$1, 0))</f>
        <v/>
      </c>
      <c r="B199">
        <f>INDEX(resultados!$A$2:$ZZ$370, 193, MATCH($B$2, resultados!$A$1:$ZZ$1, 0))</f>
        <v/>
      </c>
      <c r="C199">
        <f>INDEX(resultados!$A$2:$ZZ$370, 193, MATCH($B$3, resultados!$A$1:$ZZ$1, 0))</f>
        <v/>
      </c>
    </row>
    <row r="200">
      <c r="A200">
        <f>INDEX(resultados!$A$2:$ZZ$370, 194, MATCH($B$1, resultados!$A$1:$ZZ$1, 0))</f>
        <v/>
      </c>
      <c r="B200">
        <f>INDEX(resultados!$A$2:$ZZ$370, 194, MATCH($B$2, resultados!$A$1:$ZZ$1, 0))</f>
        <v/>
      </c>
      <c r="C200">
        <f>INDEX(resultados!$A$2:$ZZ$370, 194, MATCH($B$3, resultados!$A$1:$ZZ$1, 0))</f>
        <v/>
      </c>
    </row>
    <row r="201">
      <c r="A201">
        <f>INDEX(resultados!$A$2:$ZZ$370, 195, MATCH($B$1, resultados!$A$1:$ZZ$1, 0))</f>
        <v/>
      </c>
      <c r="B201">
        <f>INDEX(resultados!$A$2:$ZZ$370, 195, MATCH($B$2, resultados!$A$1:$ZZ$1, 0))</f>
        <v/>
      </c>
      <c r="C201">
        <f>INDEX(resultados!$A$2:$ZZ$370, 195, MATCH($B$3, resultados!$A$1:$ZZ$1, 0))</f>
        <v/>
      </c>
    </row>
    <row r="202">
      <c r="A202">
        <f>INDEX(resultados!$A$2:$ZZ$370, 196, MATCH($B$1, resultados!$A$1:$ZZ$1, 0))</f>
        <v/>
      </c>
      <c r="B202">
        <f>INDEX(resultados!$A$2:$ZZ$370, 196, MATCH($B$2, resultados!$A$1:$ZZ$1, 0))</f>
        <v/>
      </c>
      <c r="C202">
        <f>INDEX(resultados!$A$2:$ZZ$370, 196, MATCH($B$3, resultados!$A$1:$ZZ$1, 0))</f>
        <v/>
      </c>
    </row>
    <row r="203">
      <c r="A203">
        <f>INDEX(resultados!$A$2:$ZZ$370, 197, MATCH($B$1, resultados!$A$1:$ZZ$1, 0))</f>
        <v/>
      </c>
      <c r="B203">
        <f>INDEX(resultados!$A$2:$ZZ$370, 197, MATCH($B$2, resultados!$A$1:$ZZ$1, 0))</f>
        <v/>
      </c>
      <c r="C203">
        <f>INDEX(resultados!$A$2:$ZZ$370, 197, MATCH($B$3, resultados!$A$1:$ZZ$1, 0))</f>
        <v/>
      </c>
    </row>
    <row r="204">
      <c r="A204">
        <f>INDEX(resultados!$A$2:$ZZ$370, 198, MATCH($B$1, resultados!$A$1:$ZZ$1, 0))</f>
        <v/>
      </c>
      <c r="B204">
        <f>INDEX(resultados!$A$2:$ZZ$370, 198, MATCH($B$2, resultados!$A$1:$ZZ$1, 0))</f>
        <v/>
      </c>
      <c r="C204">
        <f>INDEX(resultados!$A$2:$ZZ$370, 198, MATCH($B$3, resultados!$A$1:$ZZ$1, 0))</f>
        <v/>
      </c>
    </row>
    <row r="205">
      <c r="A205">
        <f>INDEX(resultados!$A$2:$ZZ$370, 199, MATCH($B$1, resultados!$A$1:$ZZ$1, 0))</f>
        <v/>
      </c>
      <c r="B205">
        <f>INDEX(resultados!$A$2:$ZZ$370, 199, MATCH($B$2, resultados!$A$1:$ZZ$1, 0))</f>
        <v/>
      </c>
      <c r="C205">
        <f>INDEX(resultados!$A$2:$ZZ$370, 199, MATCH($B$3, resultados!$A$1:$ZZ$1, 0))</f>
        <v/>
      </c>
    </row>
    <row r="206">
      <c r="A206">
        <f>INDEX(resultados!$A$2:$ZZ$370, 200, MATCH($B$1, resultados!$A$1:$ZZ$1, 0))</f>
        <v/>
      </c>
      <c r="B206">
        <f>INDEX(resultados!$A$2:$ZZ$370, 200, MATCH($B$2, resultados!$A$1:$ZZ$1, 0))</f>
        <v/>
      </c>
      <c r="C206">
        <f>INDEX(resultados!$A$2:$ZZ$370, 200, MATCH($B$3, resultados!$A$1:$ZZ$1, 0))</f>
        <v/>
      </c>
    </row>
    <row r="207">
      <c r="A207">
        <f>INDEX(resultados!$A$2:$ZZ$370, 201, MATCH($B$1, resultados!$A$1:$ZZ$1, 0))</f>
        <v/>
      </c>
      <c r="B207">
        <f>INDEX(resultados!$A$2:$ZZ$370, 201, MATCH($B$2, resultados!$A$1:$ZZ$1, 0))</f>
        <v/>
      </c>
      <c r="C207">
        <f>INDEX(resultados!$A$2:$ZZ$370, 201, MATCH($B$3, resultados!$A$1:$ZZ$1, 0))</f>
        <v/>
      </c>
    </row>
    <row r="208">
      <c r="A208">
        <f>INDEX(resultados!$A$2:$ZZ$370, 202, MATCH($B$1, resultados!$A$1:$ZZ$1, 0))</f>
        <v/>
      </c>
      <c r="B208">
        <f>INDEX(resultados!$A$2:$ZZ$370, 202, MATCH($B$2, resultados!$A$1:$ZZ$1, 0))</f>
        <v/>
      </c>
      <c r="C208">
        <f>INDEX(resultados!$A$2:$ZZ$370, 202, MATCH($B$3, resultados!$A$1:$ZZ$1, 0))</f>
        <v/>
      </c>
    </row>
    <row r="209">
      <c r="A209">
        <f>INDEX(resultados!$A$2:$ZZ$370, 203, MATCH($B$1, resultados!$A$1:$ZZ$1, 0))</f>
        <v/>
      </c>
      <c r="B209">
        <f>INDEX(resultados!$A$2:$ZZ$370, 203, MATCH($B$2, resultados!$A$1:$ZZ$1, 0))</f>
        <v/>
      </c>
      <c r="C209">
        <f>INDEX(resultados!$A$2:$ZZ$370, 203, MATCH($B$3, resultados!$A$1:$ZZ$1, 0))</f>
        <v/>
      </c>
    </row>
    <row r="210">
      <c r="A210">
        <f>INDEX(resultados!$A$2:$ZZ$370, 204, MATCH($B$1, resultados!$A$1:$ZZ$1, 0))</f>
        <v/>
      </c>
      <c r="B210">
        <f>INDEX(resultados!$A$2:$ZZ$370, 204, MATCH($B$2, resultados!$A$1:$ZZ$1, 0))</f>
        <v/>
      </c>
      <c r="C210">
        <f>INDEX(resultados!$A$2:$ZZ$370, 204, MATCH($B$3, resultados!$A$1:$ZZ$1, 0))</f>
        <v/>
      </c>
    </row>
    <row r="211">
      <c r="A211">
        <f>INDEX(resultados!$A$2:$ZZ$370, 205, MATCH($B$1, resultados!$A$1:$ZZ$1, 0))</f>
        <v/>
      </c>
      <c r="B211">
        <f>INDEX(resultados!$A$2:$ZZ$370, 205, MATCH($B$2, resultados!$A$1:$ZZ$1, 0))</f>
        <v/>
      </c>
      <c r="C211">
        <f>INDEX(resultados!$A$2:$ZZ$370, 205, MATCH($B$3, resultados!$A$1:$ZZ$1, 0))</f>
        <v/>
      </c>
    </row>
    <row r="212">
      <c r="A212">
        <f>INDEX(resultados!$A$2:$ZZ$370, 206, MATCH($B$1, resultados!$A$1:$ZZ$1, 0))</f>
        <v/>
      </c>
      <c r="B212">
        <f>INDEX(resultados!$A$2:$ZZ$370, 206, MATCH($B$2, resultados!$A$1:$ZZ$1, 0))</f>
        <v/>
      </c>
      <c r="C212">
        <f>INDEX(resultados!$A$2:$ZZ$370, 206, MATCH($B$3, resultados!$A$1:$ZZ$1, 0))</f>
        <v/>
      </c>
    </row>
    <row r="213">
      <c r="A213">
        <f>INDEX(resultados!$A$2:$ZZ$370, 207, MATCH($B$1, resultados!$A$1:$ZZ$1, 0))</f>
        <v/>
      </c>
      <c r="B213">
        <f>INDEX(resultados!$A$2:$ZZ$370, 207, MATCH($B$2, resultados!$A$1:$ZZ$1, 0))</f>
        <v/>
      </c>
      <c r="C213">
        <f>INDEX(resultados!$A$2:$ZZ$370, 207, MATCH($B$3, resultados!$A$1:$ZZ$1, 0))</f>
        <v/>
      </c>
    </row>
    <row r="214">
      <c r="A214">
        <f>INDEX(resultados!$A$2:$ZZ$370, 208, MATCH($B$1, resultados!$A$1:$ZZ$1, 0))</f>
        <v/>
      </c>
      <c r="B214">
        <f>INDEX(resultados!$A$2:$ZZ$370, 208, MATCH($B$2, resultados!$A$1:$ZZ$1, 0))</f>
        <v/>
      </c>
      <c r="C214">
        <f>INDEX(resultados!$A$2:$ZZ$370, 208, MATCH($B$3, resultados!$A$1:$ZZ$1, 0))</f>
        <v/>
      </c>
    </row>
    <row r="215">
      <c r="A215">
        <f>INDEX(resultados!$A$2:$ZZ$370, 209, MATCH($B$1, resultados!$A$1:$ZZ$1, 0))</f>
        <v/>
      </c>
      <c r="B215">
        <f>INDEX(resultados!$A$2:$ZZ$370, 209, MATCH($B$2, resultados!$A$1:$ZZ$1, 0))</f>
        <v/>
      </c>
      <c r="C215">
        <f>INDEX(resultados!$A$2:$ZZ$370, 209, MATCH($B$3, resultados!$A$1:$ZZ$1, 0))</f>
        <v/>
      </c>
    </row>
    <row r="216">
      <c r="A216">
        <f>INDEX(resultados!$A$2:$ZZ$370, 210, MATCH($B$1, resultados!$A$1:$ZZ$1, 0))</f>
        <v/>
      </c>
      <c r="B216">
        <f>INDEX(resultados!$A$2:$ZZ$370, 210, MATCH($B$2, resultados!$A$1:$ZZ$1, 0))</f>
        <v/>
      </c>
      <c r="C216">
        <f>INDEX(resultados!$A$2:$ZZ$370, 210, MATCH($B$3, resultados!$A$1:$ZZ$1, 0))</f>
        <v/>
      </c>
    </row>
    <row r="217">
      <c r="A217">
        <f>INDEX(resultados!$A$2:$ZZ$370, 211, MATCH($B$1, resultados!$A$1:$ZZ$1, 0))</f>
        <v/>
      </c>
      <c r="B217">
        <f>INDEX(resultados!$A$2:$ZZ$370, 211, MATCH($B$2, resultados!$A$1:$ZZ$1, 0))</f>
        <v/>
      </c>
      <c r="C217">
        <f>INDEX(resultados!$A$2:$ZZ$370, 211, MATCH($B$3, resultados!$A$1:$ZZ$1, 0))</f>
        <v/>
      </c>
    </row>
    <row r="218">
      <c r="A218">
        <f>INDEX(resultados!$A$2:$ZZ$370, 212, MATCH($B$1, resultados!$A$1:$ZZ$1, 0))</f>
        <v/>
      </c>
      <c r="B218">
        <f>INDEX(resultados!$A$2:$ZZ$370, 212, MATCH($B$2, resultados!$A$1:$ZZ$1, 0))</f>
        <v/>
      </c>
      <c r="C218">
        <f>INDEX(resultados!$A$2:$ZZ$370, 212, MATCH($B$3, resultados!$A$1:$ZZ$1, 0))</f>
        <v/>
      </c>
    </row>
    <row r="219">
      <c r="A219">
        <f>INDEX(resultados!$A$2:$ZZ$370, 213, MATCH($B$1, resultados!$A$1:$ZZ$1, 0))</f>
        <v/>
      </c>
      <c r="B219">
        <f>INDEX(resultados!$A$2:$ZZ$370, 213, MATCH($B$2, resultados!$A$1:$ZZ$1, 0))</f>
        <v/>
      </c>
      <c r="C219">
        <f>INDEX(resultados!$A$2:$ZZ$370, 213, MATCH($B$3, resultados!$A$1:$ZZ$1, 0))</f>
        <v/>
      </c>
    </row>
    <row r="220">
      <c r="A220">
        <f>INDEX(resultados!$A$2:$ZZ$370, 214, MATCH($B$1, resultados!$A$1:$ZZ$1, 0))</f>
        <v/>
      </c>
      <c r="B220">
        <f>INDEX(resultados!$A$2:$ZZ$370, 214, MATCH($B$2, resultados!$A$1:$ZZ$1, 0))</f>
        <v/>
      </c>
      <c r="C220">
        <f>INDEX(resultados!$A$2:$ZZ$370, 214, MATCH($B$3, resultados!$A$1:$ZZ$1, 0))</f>
        <v/>
      </c>
    </row>
    <row r="221">
      <c r="A221">
        <f>INDEX(resultados!$A$2:$ZZ$370, 215, MATCH($B$1, resultados!$A$1:$ZZ$1, 0))</f>
        <v/>
      </c>
      <c r="B221">
        <f>INDEX(resultados!$A$2:$ZZ$370, 215, MATCH($B$2, resultados!$A$1:$ZZ$1, 0))</f>
        <v/>
      </c>
      <c r="C221">
        <f>INDEX(resultados!$A$2:$ZZ$370, 215, MATCH($B$3, resultados!$A$1:$ZZ$1, 0))</f>
        <v/>
      </c>
    </row>
    <row r="222">
      <c r="A222">
        <f>INDEX(resultados!$A$2:$ZZ$370, 216, MATCH($B$1, resultados!$A$1:$ZZ$1, 0))</f>
        <v/>
      </c>
      <c r="B222">
        <f>INDEX(resultados!$A$2:$ZZ$370, 216, MATCH($B$2, resultados!$A$1:$ZZ$1, 0))</f>
        <v/>
      </c>
      <c r="C222">
        <f>INDEX(resultados!$A$2:$ZZ$370, 216, MATCH($B$3, resultados!$A$1:$ZZ$1, 0))</f>
        <v/>
      </c>
    </row>
    <row r="223">
      <c r="A223">
        <f>INDEX(resultados!$A$2:$ZZ$370, 217, MATCH($B$1, resultados!$A$1:$ZZ$1, 0))</f>
        <v/>
      </c>
      <c r="B223">
        <f>INDEX(resultados!$A$2:$ZZ$370, 217, MATCH($B$2, resultados!$A$1:$ZZ$1, 0))</f>
        <v/>
      </c>
      <c r="C223">
        <f>INDEX(resultados!$A$2:$ZZ$370, 217, MATCH($B$3, resultados!$A$1:$ZZ$1, 0))</f>
        <v/>
      </c>
    </row>
    <row r="224">
      <c r="A224">
        <f>INDEX(resultados!$A$2:$ZZ$370, 218, MATCH($B$1, resultados!$A$1:$ZZ$1, 0))</f>
        <v/>
      </c>
      <c r="B224">
        <f>INDEX(resultados!$A$2:$ZZ$370, 218, MATCH($B$2, resultados!$A$1:$ZZ$1, 0))</f>
        <v/>
      </c>
      <c r="C224">
        <f>INDEX(resultados!$A$2:$ZZ$370, 218, MATCH($B$3, resultados!$A$1:$ZZ$1, 0))</f>
        <v/>
      </c>
    </row>
    <row r="225">
      <c r="A225">
        <f>INDEX(resultados!$A$2:$ZZ$370, 219, MATCH($B$1, resultados!$A$1:$ZZ$1, 0))</f>
        <v/>
      </c>
      <c r="B225">
        <f>INDEX(resultados!$A$2:$ZZ$370, 219, MATCH($B$2, resultados!$A$1:$ZZ$1, 0))</f>
        <v/>
      </c>
      <c r="C225">
        <f>INDEX(resultados!$A$2:$ZZ$370, 219, MATCH($B$3, resultados!$A$1:$ZZ$1, 0))</f>
        <v/>
      </c>
    </row>
    <row r="226">
      <c r="A226">
        <f>INDEX(resultados!$A$2:$ZZ$370, 220, MATCH($B$1, resultados!$A$1:$ZZ$1, 0))</f>
        <v/>
      </c>
      <c r="B226">
        <f>INDEX(resultados!$A$2:$ZZ$370, 220, MATCH($B$2, resultados!$A$1:$ZZ$1, 0))</f>
        <v/>
      </c>
      <c r="C226">
        <f>INDEX(resultados!$A$2:$ZZ$370, 220, MATCH($B$3, resultados!$A$1:$ZZ$1, 0))</f>
        <v/>
      </c>
    </row>
    <row r="227">
      <c r="A227">
        <f>INDEX(resultados!$A$2:$ZZ$370, 221, MATCH($B$1, resultados!$A$1:$ZZ$1, 0))</f>
        <v/>
      </c>
      <c r="B227">
        <f>INDEX(resultados!$A$2:$ZZ$370, 221, MATCH($B$2, resultados!$A$1:$ZZ$1, 0))</f>
        <v/>
      </c>
      <c r="C227">
        <f>INDEX(resultados!$A$2:$ZZ$370, 221, MATCH($B$3, resultados!$A$1:$ZZ$1, 0))</f>
        <v/>
      </c>
    </row>
    <row r="228">
      <c r="A228">
        <f>INDEX(resultados!$A$2:$ZZ$370, 222, MATCH($B$1, resultados!$A$1:$ZZ$1, 0))</f>
        <v/>
      </c>
      <c r="B228">
        <f>INDEX(resultados!$A$2:$ZZ$370, 222, MATCH($B$2, resultados!$A$1:$ZZ$1, 0))</f>
        <v/>
      </c>
      <c r="C228">
        <f>INDEX(resultados!$A$2:$ZZ$370, 222, MATCH($B$3, resultados!$A$1:$ZZ$1, 0))</f>
        <v/>
      </c>
    </row>
    <row r="229">
      <c r="A229">
        <f>INDEX(resultados!$A$2:$ZZ$370, 223, MATCH($B$1, resultados!$A$1:$ZZ$1, 0))</f>
        <v/>
      </c>
      <c r="B229">
        <f>INDEX(resultados!$A$2:$ZZ$370, 223, MATCH($B$2, resultados!$A$1:$ZZ$1, 0))</f>
        <v/>
      </c>
      <c r="C229">
        <f>INDEX(resultados!$A$2:$ZZ$370, 223, MATCH($B$3, resultados!$A$1:$ZZ$1, 0))</f>
        <v/>
      </c>
    </row>
    <row r="230">
      <c r="A230">
        <f>INDEX(resultados!$A$2:$ZZ$370, 224, MATCH($B$1, resultados!$A$1:$ZZ$1, 0))</f>
        <v/>
      </c>
      <c r="B230">
        <f>INDEX(resultados!$A$2:$ZZ$370, 224, MATCH($B$2, resultados!$A$1:$ZZ$1, 0))</f>
        <v/>
      </c>
      <c r="C230">
        <f>INDEX(resultados!$A$2:$ZZ$370, 224, MATCH($B$3, resultados!$A$1:$ZZ$1, 0))</f>
        <v/>
      </c>
    </row>
    <row r="231">
      <c r="A231">
        <f>INDEX(resultados!$A$2:$ZZ$370, 225, MATCH($B$1, resultados!$A$1:$ZZ$1, 0))</f>
        <v/>
      </c>
      <c r="B231">
        <f>INDEX(resultados!$A$2:$ZZ$370, 225, MATCH($B$2, resultados!$A$1:$ZZ$1, 0))</f>
        <v/>
      </c>
      <c r="C231">
        <f>INDEX(resultados!$A$2:$ZZ$370, 225, MATCH($B$3, resultados!$A$1:$ZZ$1, 0))</f>
        <v/>
      </c>
    </row>
    <row r="232">
      <c r="A232">
        <f>INDEX(resultados!$A$2:$ZZ$370, 226, MATCH($B$1, resultados!$A$1:$ZZ$1, 0))</f>
        <v/>
      </c>
      <c r="B232">
        <f>INDEX(resultados!$A$2:$ZZ$370, 226, MATCH($B$2, resultados!$A$1:$ZZ$1, 0))</f>
        <v/>
      </c>
      <c r="C232">
        <f>INDEX(resultados!$A$2:$ZZ$370, 226, MATCH($B$3, resultados!$A$1:$ZZ$1, 0))</f>
        <v/>
      </c>
    </row>
    <row r="233">
      <c r="A233">
        <f>INDEX(resultados!$A$2:$ZZ$370, 227, MATCH($B$1, resultados!$A$1:$ZZ$1, 0))</f>
        <v/>
      </c>
      <c r="B233">
        <f>INDEX(resultados!$A$2:$ZZ$370, 227, MATCH($B$2, resultados!$A$1:$ZZ$1, 0))</f>
        <v/>
      </c>
      <c r="C233">
        <f>INDEX(resultados!$A$2:$ZZ$370, 227, MATCH($B$3, resultados!$A$1:$ZZ$1, 0))</f>
        <v/>
      </c>
    </row>
    <row r="234">
      <c r="A234">
        <f>INDEX(resultados!$A$2:$ZZ$370, 228, MATCH($B$1, resultados!$A$1:$ZZ$1, 0))</f>
        <v/>
      </c>
      <c r="B234">
        <f>INDEX(resultados!$A$2:$ZZ$370, 228, MATCH($B$2, resultados!$A$1:$ZZ$1, 0))</f>
        <v/>
      </c>
      <c r="C234">
        <f>INDEX(resultados!$A$2:$ZZ$370, 228, MATCH($B$3, resultados!$A$1:$ZZ$1, 0))</f>
        <v/>
      </c>
    </row>
    <row r="235">
      <c r="A235">
        <f>INDEX(resultados!$A$2:$ZZ$370, 229, MATCH($B$1, resultados!$A$1:$ZZ$1, 0))</f>
        <v/>
      </c>
      <c r="B235">
        <f>INDEX(resultados!$A$2:$ZZ$370, 229, MATCH($B$2, resultados!$A$1:$ZZ$1, 0))</f>
        <v/>
      </c>
      <c r="C235">
        <f>INDEX(resultados!$A$2:$ZZ$370, 229, MATCH($B$3, resultados!$A$1:$ZZ$1, 0))</f>
        <v/>
      </c>
    </row>
    <row r="236">
      <c r="A236">
        <f>INDEX(resultados!$A$2:$ZZ$370, 230, MATCH($B$1, resultados!$A$1:$ZZ$1, 0))</f>
        <v/>
      </c>
      <c r="B236">
        <f>INDEX(resultados!$A$2:$ZZ$370, 230, MATCH($B$2, resultados!$A$1:$ZZ$1, 0))</f>
        <v/>
      </c>
      <c r="C236">
        <f>INDEX(resultados!$A$2:$ZZ$370, 230, MATCH($B$3, resultados!$A$1:$ZZ$1, 0))</f>
        <v/>
      </c>
    </row>
    <row r="237">
      <c r="A237">
        <f>INDEX(resultados!$A$2:$ZZ$370, 231, MATCH($B$1, resultados!$A$1:$ZZ$1, 0))</f>
        <v/>
      </c>
      <c r="B237">
        <f>INDEX(resultados!$A$2:$ZZ$370, 231, MATCH($B$2, resultados!$A$1:$ZZ$1, 0))</f>
        <v/>
      </c>
      <c r="C237">
        <f>INDEX(resultados!$A$2:$ZZ$370, 231, MATCH($B$3, resultados!$A$1:$ZZ$1, 0))</f>
        <v/>
      </c>
    </row>
    <row r="238">
      <c r="A238">
        <f>INDEX(resultados!$A$2:$ZZ$370, 232, MATCH($B$1, resultados!$A$1:$ZZ$1, 0))</f>
        <v/>
      </c>
      <c r="B238">
        <f>INDEX(resultados!$A$2:$ZZ$370, 232, MATCH($B$2, resultados!$A$1:$ZZ$1, 0))</f>
        <v/>
      </c>
      <c r="C238">
        <f>INDEX(resultados!$A$2:$ZZ$370, 232, MATCH($B$3, resultados!$A$1:$ZZ$1, 0))</f>
        <v/>
      </c>
    </row>
    <row r="239">
      <c r="A239">
        <f>INDEX(resultados!$A$2:$ZZ$370, 233, MATCH($B$1, resultados!$A$1:$ZZ$1, 0))</f>
        <v/>
      </c>
      <c r="B239">
        <f>INDEX(resultados!$A$2:$ZZ$370, 233, MATCH($B$2, resultados!$A$1:$ZZ$1, 0))</f>
        <v/>
      </c>
      <c r="C239">
        <f>INDEX(resultados!$A$2:$ZZ$370, 233, MATCH($B$3, resultados!$A$1:$ZZ$1, 0))</f>
        <v/>
      </c>
    </row>
    <row r="240">
      <c r="A240">
        <f>INDEX(resultados!$A$2:$ZZ$370, 234, MATCH($B$1, resultados!$A$1:$ZZ$1, 0))</f>
        <v/>
      </c>
      <c r="B240">
        <f>INDEX(resultados!$A$2:$ZZ$370, 234, MATCH($B$2, resultados!$A$1:$ZZ$1, 0))</f>
        <v/>
      </c>
      <c r="C240">
        <f>INDEX(resultados!$A$2:$ZZ$370, 234, MATCH($B$3, resultados!$A$1:$ZZ$1, 0))</f>
        <v/>
      </c>
    </row>
    <row r="241">
      <c r="A241">
        <f>INDEX(resultados!$A$2:$ZZ$370, 235, MATCH($B$1, resultados!$A$1:$ZZ$1, 0))</f>
        <v/>
      </c>
      <c r="B241">
        <f>INDEX(resultados!$A$2:$ZZ$370, 235, MATCH($B$2, resultados!$A$1:$ZZ$1, 0))</f>
        <v/>
      </c>
      <c r="C241">
        <f>INDEX(resultados!$A$2:$ZZ$370, 235, MATCH($B$3, resultados!$A$1:$ZZ$1, 0))</f>
        <v/>
      </c>
    </row>
    <row r="242">
      <c r="A242">
        <f>INDEX(resultados!$A$2:$ZZ$370, 236, MATCH($B$1, resultados!$A$1:$ZZ$1, 0))</f>
        <v/>
      </c>
      <c r="B242">
        <f>INDEX(resultados!$A$2:$ZZ$370, 236, MATCH($B$2, resultados!$A$1:$ZZ$1, 0))</f>
        <v/>
      </c>
      <c r="C242">
        <f>INDEX(resultados!$A$2:$ZZ$370, 236, MATCH($B$3, resultados!$A$1:$ZZ$1, 0))</f>
        <v/>
      </c>
    </row>
    <row r="243">
      <c r="A243">
        <f>INDEX(resultados!$A$2:$ZZ$370, 237, MATCH($B$1, resultados!$A$1:$ZZ$1, 0))</f>
        <v/>
      </c>
      <c r="B243">
        <f>INDEX(resultados!$A$2:$ZZ$370, 237, MATCH($B$2, resultados!$A$1:$ZZ$1, 0))</f>
        <v/>
      </c>
      <c r="C243">
        <f>INDEX(resultados!$A$2:$ZZ$370, 237, MATCH($B$3, resultados!$A$1:$ZZ$1, 0))</f>
        <v/>
      </c>
    </row>
    <row r="244">
      <c r="A244">
        <f>INDEX(resultados!$A$2:$ZZ$370, 238, MATCH($B$1, resultados!$A$1:$ZZ$1, 0))</f>
        <v/>
      </c>
      <c r="B244">
        <f>INDEX(resultados!$A$2:$ZZ$370, 238, MATCH($B$2, resultados!$A$1:$ZZ$1, 0))</f>
        <v/>
      </c>
      <c r="C244">
        <f>INDEX(resultados!$A$2:$ZZ$370, 238, MATCH($B$3, resultados!$A$1:$ZZ$1, 0))</f>
        <v/>
      </c>
    </row>
    <row r="245">
      <c r="A245">
        <f>INDEX(resultados!$A$2:$ZZ$370, 239, MATCH($B$1, resultados!$A$1:$ZZ$1, 0))</f>
        <v/>
      </c>
      <c r="B245">
        <f>INDEX(resultados!$A$2:$ZZ$370, 239, MATCH($B$2, resultados!$A$1:$ZZ$1, 0))</f>
        <v/>
      </c>
      <c r="C245">
        <f>INDEX(resultados!$A$2:$ZZ$370, 239, MATCH($B$3, resultados!$A$1:$ZZ$1, 0))</f>
        <v/>
      </c>
    </row>
    <row r="246">
      <c r="A246">
        <f>INDEX(resultados!$A$2:$ZZ$370, 240, MATCH($B$1, resultados!$A$1:$ZZ$1, 0))</f>
        <v/>
      </c>
      <c r="B246">
        <f>INDEX(resultados!$A$2:$ZZ$370, 240, MATCH($B$2, resultados!$A$1:$ZZ$1, 0))</f>
        <v/>
      </c>
      <c r="C246">
        <f>INDEX(resultados!$A$2:$ZZ$370, 240, MATCH($B$3, resultados!$A$1:$ZZ$1, 0))</f>
        <v/>
      </c>
    </row>
    <row r="247">
      <c r="A247">
        <f>INDEX(resultados!$A$2:$ZZ$370, 241, MATCH($B$1, resultados!$A$1:$ZZ$1, 0))</f>
        <v/>
      </c>
      <c r="B247">
        <f>INDEX(resultados!$A$2:$ZZ$370, 241, MATCH($B$2, resultados!$A$1:$ZZ$1, 0))</f>
        <v/>
      </c>
      <c r="C247">
        <f>INDEX(resultados!$A$2:$ZZ$370, 241, MATCH($B$3, resultados!$A$1:$ZZ$1, 0))</f>
        <v/>
      </c>
    </row>
    <row r="248">
      <c r="A248">
        <f>INDEX(resultados!$A$2:$ZZ$370, 242, MATCH($B$1, resultados!$A$1:$ZZ$1, 0))</f>
        <v/>
      </c>
      <c r="B248">
        <f>INDEX(resultados!$A$2:$ZZ$370, 242, MATCH($B$2, resultados!$A$1:$ZZ$1, 0))</f>
        <v/>
      </c>
      <c r="C248">
        <f>INDEX(resultados!$A$2:$ZZ$370, 242, MATCH($B$3, resultados!$A$1:$ZZ$1, 0))</f>
        <v/>
      </c>
    </row>
    <row r="249">
      <c r="A249">
        <f>INDEX(resultados!$A$2:$ZZ$370, 243, MATCH($B$1, resultados!$A$1:$ZZ$1, 0))</f>
        <v/>
      </c>
      <c r="B249">
        <f>INDEX(resultados!$A$2:$ZZ$370, 243, MATCH($B$2, resultados!$A$1:$ZZ$1, 0))</f>
        <v/>
      </c>
      <c r="C249">
        <f>INDEX(resultados!$A$2:$ZZ$370, 243, MATCH($B$3, resultados!$A$1:$ZZ$1, 0))</f>
        <v/>
      </c>
    </row>
    <row r="250">
      <c r="A250">
        <f>INDEX(resultados!$A$2:$ZZ$370, 244, MATCH($B$1, resultados!$A$1:$ZZ$1, 0))</f>
        <v/>
      </c>
      <c r="B250">
        <f>INDEX(resultados!$A$2:$ZZ$370, 244, MATCH($B$2, resultados!$A$1:$ZZ$1, 0))</f>
        <v/>
      </c>
      <c r="C250">
        <f>INDEX(resultados!$A$2:$ZZ$370, 244, MATCH($B$3, resultados!$A$1:$ZZ$1, 0))</f>
        <v/>
      </c>
    </row>
    <row r="251">
      <c r="A251">
        <f>INDEX(resultados!$A$2:$ZZ$370, 245, MATCH($B$1, resultados!$A$1:$ZZ$1, 0))</f>
        <v/>
      </c>
      <c r="B251">
        <f>INDEX(resultados!$A$2:$ZZ$370, 245, MATCH($B$2, resultados!$A$1:$ZZ$1, 0))</f>
        <v/>
      </c>
      <c r="C251">
        <f>INDEX(resultados!$A$2:$ZZ$370, 245, MATCH($B$3, resultados!$A$1:$ZZ$1, 0))</f>
        <v/>
      </c>
    </row>
    <row r="252">
      <c r="A252">
        <f>INDEX(resultados!$A$2:$ZZ$370, 246, MATCH($B$1, resultados!$A$1:$ZZ$1, 0))</f>
        <v/>
      </c>
      <c r="B252">
        <f>INDEX(resultados!$A$2:$ZZ$370, 246, MATCH($B$2, resultados!$A$1:$ZZ$1, 0))</f>
        <v/>
      </c>
      <c r="C252">
        <f>INDEX(resultados!$A$2:$ZZ$370, 246, MATCH($B$3, resultados!$A$1:$ZZ$1, 0))</f>
        <v/>
      </c>
    </row>
    <row r="253">
      <c r="A253">
        <f>INDEX(resultados!$A$2:$ZZ$370, 247, MATCH($B$1, resultados!$A$1:$ZZ$1, 0))</f>
        <v/>
      </c>
      <c r="B253">
        <f>INDEX(resultados!$A$2:$ZZ$370, 247, MATCH($B$2, resultados!$A$1:$ZZ$1, 0))</f>
        <v/>
      </c>
      <c r="C253">
        <f>INDEX(resultados!$A$2:$ZZ$370, 247, MATCH($B$3, resultados!$A$1:$ZZ$1, 0))</f>
        <v/>
      </c>
    </row>
    <row r="254">
      <c r="A254">
        <f>INDEX(resultados!$A$2:$ZZ$370, 248, MATCH($B$1, resultados!$A$1:$ZZ$1, 0))</f>
        <v/>
      </c>
      <c r="B254">
        <f>INDEX(resultados!$A$2:$ZZ$370, 248, MATCH($B$2, resultados!$A$1:$ZZ$1, 0))</f>
        <v/>
      </c>
      <c r="C254">
        <f>INDEX(resultados!$A$2:$ZZ$370, 248, MATCH($B$3, resultados!$A$1:$ZZ$1, 0))</f>
        <v/>
      </c>
    </row>
    <row r="255">
      <c r="A255">
        <f>INDEX(resultados!$A$2:$ZZ$370, 249, MATCH($B$1, resultados!$A$1:$ZZ$1, 0))</f>
        <v/>
      </c>
      <c r="B255">
        <f>INDEX(resultados!$A$2:$ZZ$370, 249, MATCH($B$2, resultados!$A$1:$ZZ$1, 0))</f>
        <v/>
      </c>
      <c r="C255">
        <f>INDEX(resultados!$A$2:$ZZ$370, 249, MATCH($B$3, resultados!$A$1:$ZZ$1, 0))</f>
        <v/>
      </c>
    </row>
    <row r="256">
      <c r="A256">
        <f>INDEX(resultados!$A$2:$ZZ$370, 250, MATCH($B$1, resultados!$A$1:$ZZ$1, 0))</f>
        <v/>
      </c>
      <c r="B256">
        <f>INDEX(resultados!$A$2:$ZZ$370, 250, MATCH($B$2, resultados!$A$1:$ZZ$1, 0))</f>
        <v/>
      </c>
      <c r="C256">
        <f>INDEX(resultados!$A$2:$ZZ$370, 250, MATCH($B$3, resultados!$A$1:$ZZ$1, 0))</f>
        <v/>
      </c>
    </row>
    <row r="257">
      <c r="A257">
        <f>INDEX(resultados!$A$2:$ZZ$370, 251, MATCH($B$1, resultados!$A$1:$ZZ$1, 0))</f>
        <v/>
      </c>
      <c r="B257">
        <f>INDEX(resultados!$A$2:$ZZ$370, 251, MATCH($B$2, resultados!$A$1:$ZZ$1, 0))</f>
        <v/>
      </c>
      <c r="C257">
        <f>INDEX(resultados!$A$2:$ZZ$370, 251, MATCH($B$3, resultados!$A$1:$ZZ$1, 0))</f>
        <v/>
      </c>
    </row>
    <row r="258">
      <c r="A258">
        <f>INDEX(resultados!$A$2:$ZZ$370, 252, MATCH($B$1, resultados!$A$1:$ZZ$1, 0))</f>
        <v/>
      </c>
      <c r="B258">
        <f>INDEX(resultados!$A$2:$ZZ$370, 252, MATCH($B$2, resultados!$A$1:$ZZ$1, 0))</f>
        <v/>
      </c>
      <c r="C258">
        <f>INDEX(resultados!$A$2:$ZZ$370, 252, MATCH($B$3, resultados!$A$1:$ZZ$1, 0))</f>
        <v/>
      </c>
    </row>
    <row r="259">
      <c r="A259">
        <f>INDEX(resultados!$A$2:$ZZ$370, 253, MATCH($B$1, resultados!$A$1:$ZZ$1, 0))</f>
        <v/>
      </c>
      <c r="B259">
        <f>INDEX(resultados!$A$2:$ZZ$370, 253, MATCH($B$2, resultados!$A$1:$ZZ$1, 0))</f>
        <v/>
      </c>
      <c r="C259">
        <f>INDEX(resultados!$A$2:$ZZ$370, 253, MATCH($B$3, resultados!$A$1:$ZZ$1, 0))</f>
        <v/>
      </c>
    </row>
    <row r="260">
      <c r="A260">
        <f>INDEX(resultados!$A$2:$ZZ$370, 254, MATCH($B$1, resultados!$A$1:$ZZ$1, 0))</f>
        <v/>
      </c>
      <c r="B260">
        <f>INDEX(resultados!$A$2:$ZZ$370, 254, MATCH($B$2, resultados!$A$1:$ZZ$1, 0))</f>
        <v/>
      </c>
      <c r="C260">
        <f>INDEX(resultados!$A$2:$ZZ$370, 254, MATCH($B$3, resultados!$A$1:$ZZ$1, 0))</f>
        <v/>
      </c>
    </row>
    <row r="261">
      <c r="A261">
        <f>INDEX(resultados!$A$2:$ZZ$370, 255, MATCH($B$1, resultados!$A$1:$ZZ$1, 0))</f>
        <v/>
      </c>
      <c r="B261">
        <f>INDEX(resultados!$A$2:$ZZ$370, 255, MATCH($B$2, resultados!$A$1:$ZZ$1, 0))</f>
        <v/>
      </c>
      <c r="C261">
        <f>INDEX(resultados!$A$2:$ZZ$370, 255, MATCH($B$3, resultados!$A$1:$ZZ$1, 0))</f>
        <v/>
      </c>
    </row>
    <row r="262">
      <c r="A262">
        <f>INDEX(resultados!$A$2:$ZZ$370, 256, MATCH($B$1, resultados!$A$1:$ZZ$1, 0))</f>
        <v/>
      </c>
      <c r="B262">
        <f>INDEX(resultados!$A$2:$ZZ$370, 256, MATCH($B$2, resultados!$A$1:$ZZ$1, 0))</f>
        <v/>
      </c>
      <c r="C262">
        <f>INDEX(resultados!$A$2:$ZZ$370, 256, MATCH($B$3, resultados!$A$1:$ZZ$1, 0))</f>
        <v/>
      </c>
    </row>
    <row r="263">
      <c r="A263">
        <f>INDEX(resultados!$A$2:$ZZ$370, 257, MATCH($B$1, resultados!$A$1:$ZZ$1, 0))</f>
        <v/>
      </c>
      <c r="B263">
        <f>INDEX(resultados!$A$2:$ZZ$370, 257, MATCH($B$2, resultados!$A$1:$ZZ$1, 0))</f>
        <v/>
      </c>
      <c r="C263">
        <f>INDEX(resultados!$A$2:$ZZ$370, 257, MATCH($B$3, resultados!$A$1:$ZZ$1, 0))</f>
        <v/>
      </c>
    </row>
    <row r="264">
      <c r="A264">
        <f>INDEX(resultados!$A$2:$ZZ$370, 258, MATCH($B$1, resultados!$A$1:$ZZ$1, 0))</f>
        <v/>
      </c>
      <c r="B264">
        <f>INDEX(resultados!$A$2:$ZZ$370, 258, MATCH($B$2, resultados!$A$1:$ZZ$1, 0))</f>
        <v/>
      </c>
      <c r="C264">
        <f>INDEX(resultados!$A$2:$ZZ$370, 258, MATCH($B$3, resultados!$A$1:$ZZ$1, 0))</f>
        <v/>
      </c>
    </row>
    <row r="265">
      <c r="A265">
        <f>INDEX(resultados!$A$2:$ZZ$370, 259, MATCH($B$1, resultados!$A$1:$ZZ$1, 0))</f>
        <v/>
      </c>
      <c r="B265">
        <f>INDEX(resultados!$A$2:$ZZ$370, 259, MATCH($B$2, resultados!$A$1:$ZZ$1, 0))</f>
        <v/>
      </c>
      <c r="C265">
        <f>INDEX(resultados!$A$2:$ZZ$370, 259, MATCH($B$3, resultados!$A$1:$ZZ$1, 0))</f>
        <v/>
      </c>
    </row>
    <row r="266">
      <c r="A266">
        <f>INDEX(resultados!$A$2:$ZZ$370, 260, MATCH($B$1, resultados!$A$1:$ZZ$1, 0))</f>
        <v/>
      </c>
      <c r="B266">
        <f>INDEX(resultados!$A$2:$ZZ$370, 260, MATCH($B$2, resultados!$A$1:$ZZ$1, 0))</f>
        <v/>
      </c>
      <c r="C266">
        <f>INDEX(resultados!$A$2:$ZZ$370, 260, MATCH($B$3, resultados!$A$1:$ZZ$1, 0))</f>
        <v/>
      </c>
    </row>
    <row r="267">
      <c r="A267">
        <f>INDEX(resultados!$A$2:$ZZ$370, 261, MATCH($B$1, resultados!$A$1:$ZZ$1, 0))</f>
        <v/>
      </c>
      <c r="B267">
        <f>INDEX(resultados!$A$2:$ZZ$370, 261, MATCH($B$2, resultados!$A$1:$ZZ$1, 0))</f>
        <v/>
      </c>
      <c r="C267">
        <f>INDEX(resultados!$A$2:$ZZ$370, 261, MATCH($B$3, resultados!$A$1:$ZZ$1, 0))</f>
        <v/>
      </c>
    </row>
    <row r="268">
      <c r="A268">
        <f>INDEX(resultados!$A$2:$ZZ$370, 262, MATCH($B$1, resultados!$A$1:$ZZ$1, 0))</f>
        <v/>
      </c>
      <c r="B268">
        <f>INDEX(resultados!$A$2:$ZZ$370, 262, MATCH($B$2, resultados!$A$1:$ZZ$1, 0))</f>
        <v/>
      </c>
      <c r="C268">
        <f>INDEX(resultados!$A$2:$ZZ$370, 262, MATCH($B$3, resultados!$A$1:$ZZ$1, 0))</f>
        <v/>
      </c>
    </row>
    <row r="269">
      <c r="A269">
        <f>INDEX(resultados!$A$2:$ZZ$370, 263, MATCH($B$1, resultados!$A$1:$ZZ$1, 0))</f>
        <v/>
      </c>
      <c r="B269">
        <f>INDEX(resultados!$A$2:$ZZ$370, 263, MATCH($B$2, resultados!$A$1:$ZZ$1, 0))</f>
        <v/>
      </c>
      <c r="C269">
        <f>INDEX(resultados!$A$2:$ZZ$370, 263, MATCH($B$3, resultados!$A$1:$ZZ$1, 0))</f>
        <v/>
      </c>
    </row>
    <row r="270">
      <c r="A270">
        <f>INDEX(resultados!$A$2:$ZZ$370, 264, MATCH($B$1, resultados!$A$1:$ZZ$1, 0))</f>
        <v/>
      </c>
      <c r="B270">
        <f>INDEX(resultados!$A$2:$ZZ$370, 264, MATCH($B$2, resultados!$A$1:$ZZ$1, 0))</f>
        <v/>
      </c>
      <c r="C270">
        <f>INDEX(resultados!$A$2:$ZZ$370, 264, MATCH($B$3, resultados!$A$1:$ZZ$1, 0))</f>
        <v/>
      </c>
    </row>
    <row r="271">
      <c r="A271">
        <f>INDEX(resultados!$A$2:$ZZ$370, 265, MATCH($B$1, resultados!$A$1:$ZZ$1, 0))</f>
        <v/>
      </c>
      <c r="B271">
        <f>INDEX(resultados!$A$2:$ZZ$370, 265, MATCH($B$2, resultados!$A$1:$ZZ$1, 0))</f>
        <v/>
      </c>
      <c r="C271">
        <f>INDEX(resultados!$A$2:$ZZ$370, 265, MATCH($B$3, resultados!$A$1:$ZZ$1, 0))</f>
        <v/>
      </c>
    </row>
    <row r="272">
      <c r="A272">
        <f>INDEX(resultados!$A$2:$ZZ$370, 266, MATCH($B$1, resultados!$A$1:$ZZ$1, 0))</f>
        <v/>
      </c>
      <c r="B272">
        <f>INDEX(resultados!$A$2:$ZZ$370, 266, MATCH($B$2, resultados!$A$1:$ZZ$1, 0))</f>
        <v/>
      </c>
      <c r="C272">
        <f>INDEX(resultados!$A$2:$ZZ$370, 266, MATCH($B$3, resultados!$A$1:$ZZ$1, 0))</f>
        <v/>
      </c>
    </row>
    <row r="273">
      <c r="A273">
        <f>INDEX(resultados!$A$2:$ZZ$370, 267, MATCH($B$1, resultados!$A$1:$ZZ$1, 0))</f>
        <v/>
      </c>
      <c r="B273">
        <f>INDEX(resultados!$A$2:$ZZ$370, 267, MATCH($B$2, resultados!$A$1:$ZZ$1, 0))</f>
        <v/>
      </c>
      <c r="C273">
        <f>INDEX(resultados!$A$2:$ZZ$370, 267, MATCH($B$3, resultados!$A$1:$ZZ$1, 0))</f>
        <v/>
      </c>
    </row>
    <row r="274">
      <c r="A274">
        <f>INDEX(resultados!$A$2:$ZZ$370, 268, MATCH($B$1, resultados!$A$1:$ZZ$1, 0))</f>
        <v/>
      </c>
      <c r="B274">
        <f>INDEX(resultados!$A$2:$ZZ$370, 268, MATCH($B$2, resultados!$A$1:$ZZ$1, 0))</f>
        <v/>
      </c>
      <c r="C274">
        <f>INDEX(resultados!$A$2:$ZZ$370, 268, MATCH($B$3, resultados!$A$1:$ZZ$1, 0))</f>
        <v/>
      </c>
    </row>
    <row r="275">
      <c r="A275">
        <f>INDEX(resultados!$A$2:$ZZ$370, 269, MATCH($B$1, resultados!$A$1:$ZZ$1, 0))</f>
        <v/>
      </c>
      <c r="B275">
        <f>INDEX(resultados!$A$2:$ZZ$370, 269, MATCH($B$2, resultados!$A$1:$ZZ$1, 0))</f>
        <v/>
      </c>
      <c r="C275">
        <f>INDEX(resultados!$A$2:$ZZ$370, 269, MATCH($B$3, resultados!$A$1:$ZZ$1, 0))</f>
        <v/>
      </c>
    </row>
    <row r="276">
      <c r="A276">
        <f>INDEX(resultados!$A$2:$ZZ$370, 270, MATCH($B$1, resultados!$A$1:$ZZ$1, 0))</f>
        <v/>
      </c>
      <c r="B276">
        <f>INDEX(resultados!$A$2:$ZZ$370, 270, MATCH($B$2, resultados!$A$1:$ZZ$1, 0))</f>
        <v/>
      </c>
      <c r="C276">
        <f>INDEX(resultados!$A$2:$ZZ$370, 270, MATCH($B$3, resultados!$A$1:$ZZ$1, 0))</f>
        <v/>
      </c>
    </row>
    <row r="277">
      <c r="A277">
        <f>INDEX(resultados!$A$2:$ZZ$370, 271, MATCH($B$1, resultados!$A$1:$ZZ$1, 0))</f>
        <v/>
      </c>
      <c r="B277">
        <f>INDEX(resultados!$A$2:$ZZ$370, 271, MATCH($B$2, resultados!$A$1:$ZZ$1, 0))</f>
        <v/>
      </c>
      <c r="C277">
        <f>INDEX(resultados!$A$2:$ZZ$370, 271, MATCH($B$3, resultados!$A$1:$ZZ$1, 0))</f>
        <v/>
      </c>
    </row>
    <row r="278">
      <c r="A278">
        <f>INDEX(resultados!$A$2:$ZZ$370, 272, MATCH($B$1, resultados!$A$1:$ZZ$1, 0))</f>
        <v/>
      </c>
      <c r="B278">
        <f>INDEX(resultados!$A$2:$ZZ$370, 272, MATCH($B$2, resultados!$A$1:$ZZ$1, 0))</f>
        <v/>
      </c>
      <c r="C278">
        <f>INDEX(resultados!$A$2:$ZZ$370, 272, MATCH($B$3, resultados!$A$1:$ZZ$1, 0))</f>
        <v/>
      </c>
    </row>
    <row r="279">
      <c r="A279">
        <f>INDEX(resultados!$A$2:$ZZ$370, 273, MATCH($B$1, resultados!$A$1:$ZZ$1, 0))</f>
        <v/>
      </c>
      <c r="B279">
        <f>INDEX(resultados!$A$2:$ZZ$370, 273, MATCH($B$2, resultados!$A$1:$ZZ$1, 0))</f>
        <v/>
      </c>
      <c r="C279">
        <f>INDEX(resultados!$A$2:$ZZ$370, 273, MATCH($B$3, resultados!$A$1:$ZZ$1, 0))</f>
        <v/>
      </c>
    </row>
    <row r="280">
      <c r="A280">
        <f>INDEX(resultados!$A$2:$ZZ$370, 274, MATCH($B$1, resultados!$A$1:$ZZ$1, 0))</f>
        <v/>
      </c>
      <c r="B280">
        <f>INDEX(resultados!$A$2:$ZZ$370, 274, MATCH($B$2, resultados!$A$1:$ZZ$1, 0))</f>
        <v/>
      </c>
      <c r="C280">
        <f>INDEX(resultados!$A$2:$ZZ$370, 274, MATCH($B$3, resultados!$A$1:$ZZ$1, 0))</f>
        <v/>
      </c>
    </row>
    <row r="281">
      <c r="A281">
        <f>INDEX(resultados!$A$2:$ZZ$370, 275, MATCH($B$1, resultados!$A$1:$ZZ$1, 0))</f>
        <v/>
      </c>
      <c r="B281">
        <f>INDEX(resultados!$A$2:$ZZ$370, 275, MATCH($B$2, resultados!$A$1:$ZZ$1, 0))</f>
        <v/>
      </c>
      <c r="C281">
        <f>INDEX(resultados!$A$2:$ZZ$370, 275, MATCH($B$3, resultados!$A$1:$ZZ$1, 0))</f>
        <v/>
      </c>
    </row>
    <row r="282">
      <c r="A282">
        <f>INDEX(resultados!$A$2:$ZZ$370, 276, MATCH($B$1, resultados!$A$1:$ZZ$1, 0))</f>
        <v/>
      </c>
      <c r="B282">
        <f>INDEX(resultados!$A$2:$ZZ$370, 276, MATCH($B$2, resultados!$A$1:$ZZ$1, 0))</f>
        <v/>
      </c>
      <c r="C282">
        <f>INDEX(resultados!$A$2:$ZZ$370, 276, MATCH($B$3, resultados!$A$1:$ZZ$1, 0))</f>
        <v/>
      </c>
    </row>
    <row r="283">
      <c r="A283">
        <f>INDEX(resultados!$A$2:$ZZ$370, 277, MATCH($B$1, resultados!$A$1:$ZZ$1, 0))</f>
        <v/>
      </c>
      <c r="B283">
        <f>INDEX(resultados!$A$2:$ZZ$370, 277, MATCH($B$2, resultados!$A$1:$ZZ$1, 0))</f>
        <v/>
      </c>
      <c r="C283">
        <f>INDEX(resultados!$A$2:$ZZ$370, 277, MATCH($B$3, resultados!$A$1:$ZZ$1, 0))</f>
        <v/>
      </c>
    </row>
    <row r="284">
      <c r="A284">
        <f>INDEX(resultados!$A$2:$ZZ$370, 278, MATCH($B$1, resultados!$A$1:$ZZ$1, 0))</f>
        <v/>
      </c>
      <c r="B284">
        <f>INDEX(resultados!$A$2:$ZZ$370, 278, MATCH($B$2, resultados!$A$1:$ZZ$1, 0))</f>
        <v/>
      </c>
      <c r="C284">
        <f>INDEX(resultados!$A$2:$ZZ$370, 278, MATCH($B$3, resultados!$A$1:$ZZ$1, 0))</f>
        <v/>
      </c>
    </row>
    <row r="285">
      <c r="A285">
        <f>INDEX(resultados!$A$2:$ZZ$370, 279, MATCH($B$1, resultados!$A$1:$ZZ$1, 0))</f>
        <v/>
      </c>
      <c r="B285">
        <f>INDEX(resultados!$A$2:$ZZ$370, 279, MATCH($B$2, resultados!$A$1:$ZZ$1, 0))</f>
        <v/>
      </c>
      <c r="C285">
        <f>INDEX(resultados!$A$2:$ZZ$370, 279, MATCH($B$3, resultados!$A$1:$ZZ$1, 0))</f>
        <v/>
      </c>
    </row>
    <row r="286">
      <c r="A286">
        <f>INDEX(resultados!$A$2:$ZZ$370, 280, MATCH($B$1, resultados!$A$1:$ZZ$1, 0))</f>
        <v/>
      </c>
      <c r="B286">
        <f>INDEX(resultados!$A$2:$ZZ$370, 280, MATCH($B$2, resultados!$A$1:$ZZ$1, 0))</f>
        <v/>
      </c>
      <c r="C286">
        <f>INDEX(resultados!$A$2:$ZZ$370, 280, MATCH($B$3, resultados!$A$1:$ZZ$1, 0))</f>
        <v/>
      </c>
    </row>
    <row r="287">
      <c r="A287">
        <f>INDEX(resultados!$A$2:$ZZ$370, 281, MATCH($B$1, resultados!$A$1:$ZZ$1, 0))</f>
        <v/>
      </c>
      <c r="B287">
        <f>INDEX(resultados!$A$2:$ZZ$370, 281, MATCH($B$2, resultados!$A$1:$ZZ$1, 0))</f>
        <v/>
      </c>
      <c r="C287">
        <f>INDEX(resultados!$A$2:$ZZ$370, 281, MATCH($B$3, resultados!$A$1:$ZZ$1, 0))</f>
        <v/>
      </c>
    </row>
    <row r="288">
      <c r="A288">
        <f>INDEX(resultados!$A$2:$ZZ$370, 282, MATCH($B$1, resultados!$A$1:$ZZ$1, 0))</f>
        <v/>
      </c>
      <c r="B288">
        <f>INDEX(resultados!$A$2:$ZZ$370, 282, MATCH($B$2, resultados!$A$1:$ZZ$1, 0))</f>
        <v/>
      </c>
      <c r="C288">
        <f>INDEX(resultados!$A$2:$ZZ$370, 282, MATCH($B$3, resultados!$A$1:$ZZ$1, 0))</f>
        <v/>
      </c>
    </row>
    <row r="289">
      <c r="A289">
        <f>INDEX(resultados!$A$2:$ZZ$370, 283, MATCH($B$1, resultados!$A$1:$ZZ$1, 0))</f>
        <v/>
      </c>
      <c r="B289">
        <f>INDEX(resultados!$A$2:$ZZ$370, 283, MATCH($B$2, resultados!$A$1:$ZZ$1, 0))</f>
        <v/>
      </c>
      <c r="C289">
        <f>INDEX(resultados!$A$2:$ZZ$370, 283, MATCH($B$3, resultados!$A$1:$ZZ$1, 0))</f>
        <v/>
      </c>
    </row>
    <row r="290">
      <c r="A290">
        <f>INDEX(resultados!$A$2:$ZZ$370, 284, MATCH($B$1, resultados!$A$1:$ZZ$1, 0))</f>
        <v/>
      </c>
      <c r="B290">
        <f>INDEX(resultados!$A$2:$ZZ$370, 284, MATCH($B$2, resultados!$A$1:$ZZ$1, 0))</f>
        <v/>
      </c>
      <c r="C290">
        <f>INDEX(resultados!$A$2:$ZZ$370, 284, MATCH($B$3, resultados!$A$1:$ZZ$1, 0))</f>
        <v/>
      </c>
    </row>
    <row r="291">
      <c r="A291">
        <f>INDEX(resultados!$A$2:$ZZ$370, 285, MATCH($B$1, resultados!$A$1:$ZZ$1, 0))</f>
        <v/>
      </c>
      <c r="B291">
        <f>INDEX(resultados!$A$2:$ZZ$370, 285, MATCH($B$2, resultados!$A$1:$ZZ$1, 0))</f>
        <v/>
      </c>
      <c r="C291">
        <f>INDEX(resultados!$A$2:$ZZ$370, 285, MATCH($B$3, resultados!$A$1:$ZZ$1, 0))</f>
        <v/>
      </c>
    </row>
    <row r="292">
      <c r="A292">
        <f>INDEX(resultados!$A$2:$ZZ$370, 286, MATCH($B$1, resultados!$A$1:$ZZ$1, 0))</f>
        <v/>
      </c>
      <c r="B292">
        <f>INDEX(resultados!$A$2:$ZZ$370, 286, MATCH($B$2, resultados!$A$1:$ZZ$1, 0))</f>
        <v/>
      </c>
      <c r="C292">
        <f>INDEX(resultados!$A$2:$ZZ$370, 286, MATCH($B$3, resultados!$A$1:$ZZ$1, 0))</f>
        <v/>
      </c>
    </row>
    <row r="293">
      <c r="A293">
        <f>INDEX(resultados!$A$2:$ZZ$370, 287, MATCH($B$1, resultados!$A$1:$ZZ$1, 0))</f>
        <v/>
      </c>
      <c r="B293">
        <f>INDEX(resultados!$A$2:$ZZ$370, 287, MATCH($B$2, resultados!$A$1:$ZZ$1, 0))</f>
        <v/>
      </c>
      <c r="C293">
        <f>INDEX(resultados!$A$2:$ZZ$370, 287, MATCH($B$3, resultados!$A$1:$ZZ$1, 0))</f>
        <v/>
      </c>
    </row>
    <row r="294">
      <c r="A294">
        <f>INDEX(resultados!$A$2:$ZZ$370, 288, MATCH($B$1, resultados!$A$1:$ZZ$1, 0))</f>
        <v/>
      </c>
      <c r="B294">
        <f>INDEX(resultados!$A$2:$ZZ$370, 288, MATCH($B$2, resultados!$A$1:$ZZ$1, 0))</f>
        <v/>
      </c>
      <c r="C294">
        <f>INDEX(resultados!$A$2:$ZZ$370, 288, MATCH($B$3, resultados!$A$1:$ZZ$1, 0))</f>
        <v/>
      </c>
    </row>
    <row r="295">
      <c r="A295">
        <f>INDEX(resultados!$A$2:$ZZ$370, 289, MATCH($B$1, resultados!$A$1:$ZZ$1, 0))</f>
        <v/>
      </c>
      <c r="B295">
        <f>INDEX(resultados!$A$2:$ZZ$370, 289, MATCH($B$2, resultados!$A$1:$ZZ$1, 0))</f>
        <v/>
      </c>
      <c r="C295">
        <f>INDEX(resultados!$A$2:$ZZ$370, 289, MATCH($B$3, resultados!$A$1:$ZZ$1, 0))</f>
        <v/>
      </c>
    </row>
    <row r="296">
      <c r="A296">
        <f>INDEX(resultados!$A$2:$ZZ$370, 290, MATCH($B$1, resultados!$A$1:$ZZ$1, 0))</f>
        <v/>
      </c>
      <c r="B296">
        <f>INDEX(resultados!$A$2:$ZZ$370, 290, MATCH($B$2, resultados!$A$1:$ZZ$1, 0))</f>
        <v/>
      </c>
      <c r="C296">
        <f>INDEX(resultados!$A$2:$ZZ$370, 290, MATCH($B$3, resultados!$A$1:$ZZ$1, 0))</f>
        <v/>
      </c>
    </row>
    <row r="297">
      <c r="A297">
        <f>INDEX(resultados!$A$2:$ZZ$370, 291, MATCH($B$1, resultados!$A$1:$ZZ$1, 0))</f>
        <v/>
      </c>
      <c r="B297">
        <f>INDEX(resultados!$A$2:$ZZ$370, 291, MATCH($B$2, resultados!$A$1:$ZZ$1, 0))</f>
        <v/>
      </c>
      <c r="C297">
        <f>INDEX(resultados!$A$2:$ZZ$370, 291, MATCH($B$3, resultados!$A$1:$ZZ$1, 0))</f>
        <v/>
      </c>
    </row>
    <row r="298">
      <c r="A298">
        <f>INDEX(resultados!$A$2:$ZZ$370, 292, MATCH($B$1, resultados!$A$1:$ZZ$1, 0))</f>
        <v/>
      </c>
      <c r="B298">
        <f>INDEX(resultados!$A$2:$ZZ$370, 292, MATCH($B$2, resultados!$A$1:$ZZ$1, 0))</f>
        <v/>
      </c>
      <c r="C298">
        <f>INDEX(resultados!$A$2:$ZZ$370, 292, MATCH($B$3, resultados!$A$1:$ZZ$1, 0))</f>
        <v/>
      </c>
    </row>
    <row r="299">
      <c r="A299">
        <f>INDEX(resultados!$A$2:$ZZ$370, 293, MATCH($B$1, resultados!$A$1:$ZZ$1, 0))</f>
        <v/>
      </c>
      <c r="B299">
        <f>INDEX(resultados!$A$2:$ZZ$370, 293, MATCH($B$2, resultados!$A$1:$ZZ$1, 0))</f>
        <v/>
      </c>
      <c r="C299">
        <f>INDEX(resultados!$A$2:$ZZ$370, 293, MATCH($B$3, resultados!$A$1:$ZZ$1, 0))</f>
        <v/>
      </c>
    </row>
    <row r="300">
      <c r="A300">
        <f>INDEX(resultados!$A$2:$ZZ$370, 294, MATCH($B$1, resultados!$A$1:$ZZ$1, 0))</f>
        <v/>
      </c>
      <c r="B300">
        <f>INDEX(resultados!$A$2:$ZZ$370, 294, MATCH($B$2, resultados!$A$1:$ZZ$1, 0))</f>
        <v/>
      </c>
      <c r="C300">
        <f>INDEX(resultados!$A$2:$ZZ$370, 294, MATCH($B$3, resultados!$A$1:$ZZ$1, 0))</f>
        <v/>
      </c>
    </row>
    <row r="301">
      <c r="A301">
        <f>INDEX(resultados!$A$2:$ZZ$370, 295, MATCH($B$1, resultados!$A$1:$ZZ$1, 0))</f>
        <v/>
      </c>
      <c r="B301">
        <f>INDEX(resultados!$A$2:$ZZ$370, 295, MATCH($B$2, resultados!$A$1:$ZZ$1, 0))</f>
        <v/>
      </c>
      <c r="C301">
        <f>INDEX(resultados!$A$2:$ZZ$370, 295, MATCH($B$3, resultados!$A$1:$ZZ$1, 0))</f>
        <v/>
      </c>
    </row>
    <row r="302">
      <c r="A302">
        <f>INDEX(resultados!$A$2:$ZZ$370, 296, MATCH($B$1, resultados!$A$1:$ZZ$1, 0))</f>
        <v/>
      </c>
      <c r="B302">
        <f>INDEX(resultados!$A$2:$ZZ$370, 296, MATCH($B$2, resultados!$A$1:$ZZ$1, 0))</f>
        <v/>
      </c>
      <c r="C302">
        <f>INDEX(resultados!$A$2:$ZZ$370, 296, MATCH($B$3, resultados!$A$1:$ZZ$1, 0))</f>
        <v/>
      </c>
    </row>
    <row r="303">
      <c r="A303">
        <f>INDEX(resultados!$A$2:$ZZ$370, 297, MATCH($B$1, resultados!$A$1:$ZZ$1, 0))</f>
        <v/>
      </c>
      <c r="B303">
        <f>INDEX(resultados!$A$2:$ZZ$370, 297, MATCH($B$2, resultados!$A$1:$ZZ$1, 0))</f>
        <v/>
      </c>
      <c r="C303">
        <f>INDEX(resultados!$A$2:$ZZ$370, 297, MATCH($B$3, resultados!$A$1:$ZZ$1, 0))</f>
        <v/>
      </c>
    </row>
    <row r="304">
      <c r="A304">
        <f>INDEX(resultados!$A$2:$ZZ$370, 298, MATCH($B$1, resultados!$A$1:$ZZ$1, 0))</f>
        <v/>
      </c>
      <c r="B304">
        <f>INDEX(resultados!$A$2:$ZZ$370, 298, MATCH($B$2, resultados!$A$1:$ZZ$1, 0))</f>
        <v/>
      </c>
      <c r="C304">
        <f>INDEX(resultados!$A$2:$ZZ$370, 298, MATCH($B$3, resultados!$A$1:$ZZ$1, 0))</f>
        <v/>
      </c>
    </row>
    <row r="305">
      <c r="A305">
        <f>INDEX(resultados!$A$2:$ZZ$370, 299, MATCH($B$1, resultados!$A$1:$ZZ$1, 0))</f>
        <v/>
      </c>
      <c r="B305">
        <f>INDEX(resultados!$A$2:$ZZ$370, 299, MATCH($B$2, resultados!$A$1:$ZZ$1, 0))</f>
        <v/>
      </c>
      <c r="C305">
        <f>INDEX(resultados!$A$2:$ZZ$370, 299, MATCH($B$3, resultados!$A$1:$ZZ$1, 0))</f>
        <v/>
      </c>
    </row>
    <row r="306">
      <c r="A306">
        <f>INDEX(resultados!$A$2:$ZZ$370, 300, MATCH($B$1, resultados!$A$1:$ZZ$1, 0))</f>
        <v/>
      </c>
      <c r="B306">
        <f>INDEX(resultados!$A$2:$ZZ$370, 300, MATCH($B$2, resultados!$A$1:$ZZ$1, 0))</f>
        <v/>
      </c>
      <c r="C306">
        <f>INDEX(resultados!$A$2:$ZZ$370, 300, MATCH($B$3, resultados!$A$1:$ZZ$1, 0))</f>
        <v/>
      </c>
    </row>
    <row r="307">
      <c r="A307">
        <f>INDEX(resultados!$A$2:$ZZ$370, 301, MATCH($B$1, resultados!$A$1:$ZZ$1, 0))</f>
        <v/>
      </c>
      <c r="B307">
        <f>INDEX(resultados!$A$2:$ZZ$370, 301, MATCH($B$2, resultados!$A$1:$ZZ$1, 0))</f>
        <v/>
      </c>
      <c r="C307">
        <f>INDEX(resultados!$A$2:$ZZ$370, 301, MATCH($B$3, resultados!$A$1:$ZZ$1, 0))</f>
        <v/>
      </c>
    </row>
    <row r="308">
      <c r="A308">
        <f>INDEX(resultados!$A$2:$ZZ$370, 302, MATCH($B$1, resultados!$A$1:$ZZ$1, 0))</f>
        <v/>
      </c>
      <c r="B308">
        <f>INDEX(resultados!$A$2:$ZZ$370, 302, MATCH($B$2, resultados!$A$1:$ZZ$1, 0))</f>
        <v/>
      </c>
      <c r="C308">
        <f>INDEX(resultados!$A$2:$ZZ$370, 302, MATCH($B$3, resultados!$A$1:$ZZ$1, 0))</f>
        <v/>
      </c>
    </row>
    <row r="309">
      <c r="A309">
        <f>INDEX(resultados!$A$2:$ZZ$370, 303, MATCH($B$1, resultados!$A$1:$ZZ$1, 0))</f>
        <v/>
      </c>
      <c r="B309">
        <f>INDEX(resultados!$A$2:$ZZ$370, 303, MATCH($B$2, resultados!$A$1:$ZZ$1, 0))</f>
        <v/>
      </c>
      <c r="C309">
        <f>INDEX(resultados!$A$2:$ZZ$370, 303, MATCH($B$3, resultados!$A$1:$ZZ$1, 0))</f>
        <v/>
      </c>
    </row>
    <row r="310">
      <c r="A310">
        <f>INDEX(resultados!$A$2:$ZZ$370, 304, MATCH($B$1, resultados!$A$1:$ZZ$1, 0))</f>
        <v/>
      </c>
      <c r="B310">
        <f>INDEX(resultados!$A$2:$ZZ$370, 304, MATCH($B$2, resultados!$A$1:$ZZ$1, 0))</f>
        <v/>
      </c>
      <c r="C310">
        <f>INDEX(resultados!$A$2:$ZZ$370, 304, MATCH($B$3, resultados!$A$1:$ZZ$1, 0))</f>
        <v/>
      </c>
    </row>
    <row r="311">
      <c r="A311">
        <f>INDEX(resultados!$A$2:$ZZ$370, 305, MATCH($B$1, resultados!$A$1:$ZZ$1, 0))</f>
        <v/>
      </c>
      <c r="B311">
        <f>INDEX(resultados!$A$2:$ZZ$370, 305, MATCH($B$2, resultados!$A$1:$ZZ$1, 0))</f>
        <v/>
      </c>
      <c r="C311">
        <f>INDEX(resultados!$A$2:$ZZ$370, 305, MATCH($B$3, resultados!$A$1:$ZZ$1, 0))</f>
        <v/>
      </c>
    </row>
    <row r="312">
      <c r="A312">
        <f>INDEX(resultados!$A$2:$ZZ$370, 306, MATCH($B$1, resultados!$A$1:$ZZ$1, 0))</f>
        <v/>
      </c>
      <c r="B312">
        <f>INDEX(resultados!$A$2:$ZZ$370, 306, MATCH($B$2, resultados!$A$1:$ZZ$1, 0))</f>
        <v/>
      </c>
      <c r="C312">
        <f>INDEX(resultados!$A$2:$ZZ$370, 306, MATCH($B$3, resultados!$A$1:$ZZ$1, 0))</f>
        <v/>
      </c>
    </row>
    <row r="313">
      <c r="A313">
        <f>INDEX(resultados!$A$2:$ZZ$370, 307, MATCH($B$1, resultados!$A$1:$ZZ$1, 0))</f>
        <v/>
      </c>
      <c r="B313">
        <f>INDEX(resultados!$A$2:$ZZ$370, 307, MATCH($B$2, resultados!$A$1:$ZZ$1, 0))</f>
        <v/>
      </c>
      <c r="C313">
        <f>INDEX(resultados!$A$2:$ZZ$370, 307, MATCH($B$3, resultados!$A$1:$ZZ$1, 0))</f>
        <v/>
      </c>
    </row>
    <row r="314">
      <c r="A314">
        <f>INDEX(resultados!$A$2:$ZZ$370, 308, MATCH($B$1, resultados!$A$1:$ZZ$1, 0))</f>
        <v/>
      </c>
      <c r="B314">
        <f>INDEX(resultados!$A$2:$ZZ$370, 308, MATCH($B$2, resultados!$A$1:$ZZ$1, 0))</f>
        <v/>
      </c>
      <c r="C314">
        <f>INDEX(resultados!$A$2:$ZZ$370, 308, MATCH($B$3, resultados!$A$1:$ZZ$1, 0))</f>
        <v/>
      </c>
    </row>
    <row r="315">
      <c r="A315">
        <f>INDEX(resultados!$A$2:$ZZ$370, 309, MATCH($B$1, resultados!$A$1:$ZZ$1, 0))</f>
        <v/>
      </c>
      <c r="B315">
        <f>INDEX(resultados!$A$2:$ZZ$370, 309, MATCH($B$2, resultados!$A$1:$ZZ$1, 0))</f>
        <v/>
      </c>
      <c r="C315">
        <f>INDEX(resultados!$A$2:$ZZ$370, 309, MATCH($B$3, resultados!$A$1:$ZZ$1, 0))</f>
        <v/>
      </c>
    </row>
    <row r="316">
      <c r="A316">
        <f>INDEX(resultados!$A$2:$ZZ$370, 310, MATCH($B$1, resultados!$A$1:$ZZ$1, 0))</f>
        <v/>
      </c>
      <c r="B316">
        <f>INDEX(resultados!$A$2:$ZZ$370, 310, MATCH($B$2, resultados!$A$1:$ZZ$1, 0))</f>
        <v/>
      </c>
      <c r="C316">
        <f>INDEX(resultados!$A$2:$ZZ$370, 310, MATCH($B$3, resultados!$A$1:$ZZ$1, 0))</f>
        <v/>
      </c>
    </row>
    <row r="317">
      <c r="A317">
        <f>INDEX(resultados!$A$2:$ZZ$370, 311, MATCH($B$1, resultados!$A$1:$ZZ$1, 0))</f>
        <v/>
      </c>
      <c r="B317">
        <f>INDEX(resultados!$A$2:$ZZ$370, 311, MATCH($B$2, resultados!$A$1:$ZZ$1, 0))</f>
        <v/>
      </c>
      <c r="C317">
        <f>INDEX(resultados!$A$2:$ZZ$370, 311, MATCH($B$3, resultados!$A$1:$ZZ$1, 0))</f>
        <v/>
      </c>
    </row>
    <row r="318">
      <c r="A318">
        <f>INDEX(resultados!$A$2:$ZZ$370, 312, MATCH($B$1, resultados!$A$1:$ZZ$1, 0))</f>
        <v/>
      </c>
      <c r="B318">
        <f>INDEX(resultados!$A$2:$ZZ$370, 312, MATCH($B$2, resultados!$A$1:$ZZ$1, 0))</f>
        <v/>
      </c>
      <c r="C318">
        <f>INDEX(resultados!$A$2:$ZZ$370, 312, MATCH($B$3, resultados!$A$1:$ZZ$1, 0))</f>
        <v/>
      </c>
    </row>
    <row r="319">
      <c r="A319">
        <f>INDEX(resultados!$A$2:$ZZ$370, 313, MATCH($B$1, resultados!$A$1:$ZZ$1, 0))</f>
        <v/>
      </c>
      <c r="B319">
        <f>INDEX(resultados!$A$2:$ZZ$370, 313, MATCH($B$2, resultados!$A$1:$ZZ$1, 0))</f>
        <v/>
      </c>
      <c r="C319">
        <f>INDEX(resultados!$A$2:$ZZ$370, 313, MATCH($B$3, resultados!$A$1:$ZZ$1, 0))</f>
        <v/>
      </c>
    </row>
    <row r="320">
      <c r="A320">
        <f>INDEX(resultados!$A$2:$ZZ$370, 314, MATCH($B$1, resultados!$A$1:$ZZ$1, 0))</f>
        <v/>
      </c>
      <c r="B320">
        <f>INDEX(resultados!$A$2:$ZZ$370, 314, MATCH($B$2, resultados!$A$1:$ZZ$1, 0))</f>
        <v/>
      </c>
      <c r="C320">
        <f>INDEX(resultados!$A$2:$ZZ$370, 314, MATCH($B$3, resultados!$A$1:$ZZ$1, 0))</f>
        <v/>
      </c>
    </row>
    <row r="321">
      <c r="A321">
        <f>INDEX(resultados!$A$2:$ZZ$370, 315, MATCH($B$1, resultados!$A$1:$ZZ$1, 0))</f>
        <v/>
      </c>
      <c r="B321">
        <f>INDEX(resultados!$A$2:$ZZ$370, 315, MATCH($B$2, resultados!$A$1:$ZZ$1, 0))</f>
        <v/>
      </c>
      <c r="C321">
        <f>INDEX(resultados!$A$2:$ZZ$370, 315, MATCH($B$3, resultados!$A$1:$ZZ$1, 0))</f>
        <v/>
      </c>
    </row>
    <row r="322">
      <c r="A322">
        <f>INDEX(resultados!$A$2:$ZZ$370, 316, MATCH($B$1, resultados!$A$1:$ZZ$1, 0))</f>
        <v/>
      </c>
      <c r="B322">
        <f>INDEX(resultados!$A$2:$ZZ$370, 316, MATCH($B$2, resultados!$A$1:$ZZ$1, 0))</f>
        <v/>
      </c>
      <c r="C322">
        <f>INDEX(resultados!$A$2:$ZZ$370, 316, MATCH($B$3, resultados!$A$1:$ZZ$1, 0))</f>
        <v/>
      </c>
    </row>
    <row r="323">
      <c r="A323">
        <f>INDEX(resultados!$A$2:$ZZ$370, 317, MATCH($B$1, resultados!$A$1:$ZZ$1, 0))</f>
        <v/>
      </c>
      <c r="B323">
        <f>INDEX(resultados!$A$2:$ZZ$370, 317, MATCH($B$2, resultados!$A$1:$ZZ$1, 0))</f>
        <v/>
      </c>
      <c r="C323">
        <f>INDEX(resultados!$A$2:$ZZ$370, 317, MATCH($B$3, resultados!$A$1:$ZZ$1, 0))</f>
        <v/>
      </c>
    </row>
    <row r="324">
      <c r="A324">
        <f>INDEX(resultados!$A$2:$ZZ$370, 318, MATCH($B$1, resultados!$A$1:$ZZ$1, 0))</f>
        <v/>
      </c>
      <c r="B324">
        <f>INDEX(resultados!$A$2:$ZZ$370, 318, MATCH($B$2, resultados!$A$1:$ZZ$1, 0))</f>
        <v/>
      </c>
      <c r="C324">
        <f>INDEX(resultados!$A$2:$ZZ$370, 318, MATCH($B$3, resultados!$A$1:$ZZ$1, 0))</f>
        <v/>
      </c>
    </row>
    <row r="325">
      <c r="A325">
        <f>INDEX(resultados!$A$2:$ZZ$370, 319, MATCH($B$1, resultados!$A$1:$ZZ$1, 0))</f>
        <v/>
      </c>
      <c r="B325">
        <f>INDEX(resultados!$A$2:$ZZ$370, 319, MATCH($B$2, resultados!$A$1:$ZZ$1, 0))</f>
        <v/>
      </c>
      <c r="C325">
        <f>INDEX(resultados!$A$2:$ZZ$370, 319, MATCH($B$3, resultados!$A$1:$ZZ$1, 0))</f>
        <v/>
      </c>
    </row>
    <row r="326">
      <c r="A326">
        <f>INDEX(resultados!$A$2:$ZZ$370, 320, MATCH($B$1, resultados!$A$1:$ZZ$1, 0))</f>
        <v/>
      </c>
      <c r="B326">
        <f>INDEX(resultados!$A$2:$ZZ$370, 320, MATCH($B$2, resultados!$A$1:$ZZ$1, 0))</f>
        <v/>
      </c>
      <c r="C326">
        <f>INDEX(resultados!$A$2:$ZZ$370, 320, MATCH($B$3, resultados!$A$1:$ZZ$1, 0))</f>
        <v/>
      </c>
    </row>
    <row r="327">
      <c r="A327">
        <f>INDEX(resultados!$A$2:$ZZ$370, 321, MATCH($B$1, resultados!$A$1:$ZZ$1, 0))</f>
        <v/>
      </c>
      <c r="B327">
        <f>INDEX(resultados!$A$2:$ZZ$370, 321, MATCH($B$2, resultados!$A$1:$ZZ$1, 0))</f>
        <v/>
      </c>
      <c r="C327">
        <f>INDEX(resultados!$A$2:$ZZ$370, 321, MATCH($B$3, resultados!$A$1:$ZZ$1, 0))</f>
        <v/>
      </c>
    </row>
    <row r="328">
      <c r="A328">
        <f>INDEX(resultados!$A$2:$ZZ$370, 322, MATCH($B$1, resultados!$A$1:$ZZ$1, 0))</f>
        <v/>
      </c>
      <c r="B328">
        <f>INDEX(resultados!$A$2:$ZZ$370, 322, MATCH($B$2, resultados!$A$1:$ZZ$1, 0))</f>
        <v/>
      </c>
      <c r="C328">
        <f>INDEX(resultados!$A$2:$ZZ$370, 322, MATCH($B$3, resultados!$A$1:$ZZ$1, 0))</f>
        <v/>
      </c>
    </row>
    <row r="329">
      <c r="A329">
        <f>INDEX(resultados!$A$2:$ZZ$370, 323, MATCH($B$1, resultados!$A$1:$ZZ$1, 0))</f>
        <v/>
      </c>
      <c r="B329">
        <f>INDEX(resultados!$A$2:$ZZ$370, 323, MATCH($B$2, resultados!$A$1:$ZZ$1, 0))</f>
        <v/>
      </c>
      <c r="C329">
        <f>INDEX(resultados!$A$2:$ZZ$370, 323, MATCH($B$3, resultados!$A$1:$ZZ$1, 0))</f>
        <v/>
      </c>
    </row>
    <row r="330">
      <c r="A330">
        <f>INDEX(resultados!$A$2:$ZZ$370, 324, MATCH($B$1, resultados!$A$1:$ZZ$1, 0))</f>
        <v/>
      </c>
      <c r="B330">
        <f>INDEX(resultados!$A$2:$ZZ$370, 324, MATCH($B$2, resultados!$A$1:$ZZ$1, 0))</f>
        <v/>
      </c>
      <c r="C330">
        <f>INDEX(resultados!$A$2:$ZZ$370, 324, MATCH($B$3, resultados!$A$1:$ZZ$1, 0))</f>
        <v/>
      </c>
    </row>
    <row r="331">
      <c r="A331">
        <f>INDEX(resultados!$A$2:$ZZ$370, 325, MATCH($B$1, resultados!$A$1:$ZZ$1, 0))</f>
        <v/>
      </c>
      <c r="B331">
        <f>INDEX(resultados!$A$2:$ZZ$370, 325, MATCH($B$2, resultados!$A$1:$ZZ$1, 0))</f>
        <v/>
      </c>
      <c r="C331">
        <f>INDEX(resultados!$A$2:$ZZ$370, 325, MATCH($B$3, resultados!$A$1:$ZZ$1, 0))</f>
        <v/>
      </c>
    </row>
    <row r="332">
      <c r="A332">
        <f>INDEX(resultados!$A$2:$ZZ$370, 326, MATCH($B$1, resultados!$A$1:$ZZ$1, 0))</f>
        <v/>
      </c>
      <c r="B332">
        <f>INDEX(resultados!$A$2:$ZZ$370, 326, MATCH($B$2, resultados!$A$1:$ZZ$1, 0))</f>
        <v/>
      </c>
      <c r="C332">
        <f>INDEX(resultados!$A$2:$ZZ$370, 326, MATCH($B$3, resultados!$A$1:$ZZ$1, 0))</f>
        <v/>
      </c>
    </row>
    <row r="333">
      <c r="A333">
        <f>INDEX(resultados!$A$2:$ZZ$370, 327, MATCH($B$1, resultados!$A$1:$ZZ$1, 0))</f>
        <v/>
      </c>
      <c r="B333">
        <f>INDEX(resultados!$A$2:$ZZ$370, 327, MATCH($B$2, resultados!$A$1:$ZZ$1, 0))</f>
        <v/>
      </c>
      <c r="C333">
        <f>INDEX(resultados!$A$2:$ZZ$370, 327, MATCH($B$3, resultados!$A$1:$ZZ$1, 0))</f>
        <v/>
      </c>
    </row>
    <row r="334">
      <c r="A334">
        <f>INDEX(resultados!$A$2:$ZZ$370, 328, MATCH($B$1, resultados!$A$1:$ZZ$1, 0))</f>
        <v/>
      </c>
      <c r="B334">
        <f>INDEX(resultados!$A$2:$ZZ$370, 328, MATCH($B$2, resultados!$A$1:$ZZ$1, 0))</f>
        <v/>
      </c>
      <c r="C334">
        <f>INDEX(resultados!$A$2:$ZZ$370, 328, MATCH($B$3, resultados!$A$1:$ZZ$1, 0))</f>
        <v/>
      </c>
    </row>
    <row r="335">
      <c r="A335">
        <f>INDEX(resultados!$A$2:$ZZ$370, 329, MATCH($B$1, resultados!$A$1:$ZZ$1, 0))</f>
        <v/>
      </c>
      <c r="B335">
        <f>INDEX(resultados!$A$2:$ZZ$370, 329, MATCH($B$2, resultados!$A$1:$ZZ$1, 0))</f>
        <v/>
      </c>
      <c r="C335">
        <f>INDEX(resultados!$A$2:$ZZ$370, 329, MATCH($B$3, resultados!$A$1:$ZZ$1, 0))</f>
        <v/>
      </c>
    </row>
    <row r="336">
      <c r="A336">
        <f>INDEX(resultados!$A$2:$ZZ$370, 330, MATCH($B$1, resultados!$A$1:$ZZ$1, 0))</f>
        <v/>
      </c>
      <c r="B336">
        <f>INDEX(resultados!$A$2:$ZZ$370, 330, MATCH($B$2, resultados!$A$1:$ZZ$1, 0))</f>
        <v/>
      </c>
      <c r="C336">
        <f>INDEX(resultados!$A$2:$ZZ$370, 330, MATCH($B$3, resultados!$A$1:$ZZ$1, 0))</f>
        <v/>
      </c>
    </row>
    <row r="337">
      <c r="A337">
        <f>INDEX(resultados!$A$2:$ZZ$370, 331, MATCH($B$1, resultados!$A$1:$ZZ$1, 0))</f>
        <v/>
      </c>
      <c r="B337">
        <f>INDEX(resultados!$A$2:$ZZ$370, 331, MATCH($B$2, resultados!$A$1:$ZZ$1, 0))</f>
        <v/>
      </c>
      <c r="C337">
        <f>INDEX(resultados!$A$2:$ZZ$370, 331, MATCH($B$3, resultados!$A$1:$ZZ$1, 0))</f>
        <v/>
      </c>
    </row>
    <row r="338">
      <c r="A338">
        <f>INDEX(resultados!$A$2:$ZZ$370, 332, MATCH($B$1, resultados!$A$1:$ZZ$1, 0))</f>
        <v/>
      </c>
      <c r="B338">
        <f>INDEX(resultados!$A$2:$ZZ$370, 332, MATCH($B$2, resultados!$A$1:$ZZ$1, 0))</f>
        <v/>
      </c>
      <c r="C338">
        <f>INDEX(resultados!$A$2:$ZZ$370, 332, MATCH($B$3, resultados!$A$1:$ZZ$1, 0))</f>
        <v/>
      </c>
    </row>
    <row r="339">
      <c r="A339">
        <f>INDEX(resultados!$A$2:$ZZ$370, 333, MATCH($B$1, resultados!$A$1:$ZZ$1, 0))</f>
        <v/>
      </c>
      <c r="B339">
        <f>INDEX(resultados!$A$2:$ZZ$370, 333, MATCH($B$2, resultados!$A$1:$ZZ$1, 0))</f>
        <v/>
      </c>
      <c r="C339">
        <f>INDEX(resultados!$A$2:$ZZ$370, 333, MATCH($B$3, resultados!$A$1:$ZZ$1, 0))</f>
        <v/>
      </c>
    </row>
    <row r="340">
      <c r="A340">
        <f>INDEX(resultados!$A$2:$ZZ$370, 334, MATCH($B$1, resultados!$A$1:$ZZ$1, 0))</f>
        <v/>
      </c>
      <c r="B340">
        <f>INDEX(resultados!$A$2:$ZZ$370, 334, MATCH($B$2, resultados!$A$1:$ZZ$1, 0))</f>
        <v/>
      </c>
      <c r="C340">
        <f>INDEX(resultados!$A$2:$ZZ$370, 334, MATCH($B$3, resultados!$A$1:$ZZ$1, 0))</f>
        <v/>
      </c>
    </row>
    <row r="341">
      <c r="A341">
        <f>INDEX(resultados!$A$2:$ZZ$370, 335, MATCH($B$1, resultados!$A$1:$ZZ$1, 0))</f>
        <v/>
      </c>
      <c r="B341">
        <f>INDEX(resultados!$A$2:$ZZ$370, 335, MATCH($B$2, resultados!$A$1:$ZZ$1, 0))</f>
        <v/>
      </c>
      <c r="C341">
        <f>INDEX(resultados!$A$2:$ZZ$370, 335, MATCH($B$3, resultados!$A$1:$ZZ$1, 0))</f>
        <v/>
      </c>
    </row>
    <row r="342">
      <c r="A342">
        <f>INDEX(resultados!$A$2:$ZZ$370, 336, MATCH($B$1, resultados!$A$1:$ZZ$1, 0))</f>
        <v/>
      </c>
      <c r="B342">
        <f>INDEX(resultados!$A$2:$ZZ$370, 336, MATCH($B$2, resultados!$A$1:$ZZ$1, 0))</f>
        <v/>
      </c>
      <c r="C342">
        <f>INDEX(resultados!$A$2:$ZZ$370, 336, MATCH($B$3, resultados!$A$1:$ZZ$1, 0))</f>
        <v/>
      </c>
    </row>
    <row r="343">
      <c r="A343">
        <f>INDEX(resultados!$A$2:$ZZ$370, 337, MATCH($B$1, resultados!$A$1:$ZZ$1, 0))</f>
        <v/>
      </c>
      <c r="B343">
        <f>INDEX(resultados!$A$2:$ZZ$370, 337, MATCH($B$2, resultados!$A$1:$ZZ$1, 0))</f>
        <v/>
      </c>
      <c r="C343">
        <f>INDEX(resultados!$A$2:$ZZ$370, 337, MATCH($B$3, resultados!$A$1:$ZZ$1, 0))</f>
        <v/>
      </c>
    </row>
    <row r="344">
      <c r="A344">
        <f>INDEX(resultados!$A$2:$ZZ$370, 338, MATCH($B$1, resultados!$A$1:$ZZ$1, 0))</f>
        <v/>
      </c>
      <c r="B344">
        <f>INDEX(resultados!$A$2:$ZZ$370, 338, MATCH($B$2, resultados!$A$1:$ZZ$1, 0))</f>
        <v/>
      </c>
      <c r="C344">
        <f>INDEX(resultados!$A$2:$ZZ$370, 338, MATCH($B$3, resultados!$A$1:$ZZ$1, 0))</f>
        <v/>
      </c>
    </row>
    <row r="345">
      <c r="A345">
        <f>INDEX(resultados!$A$2:$ZZ$370, 339, MATCH($B$1, resultados!$A$1:$ZZ$1, 0))</f>
        <v/>
      </c>
      <c r="B345">
        <f>INDEX(resultados!$A$2:$ZZ$370, 339, MATCH($B$2, resultados!$A$1:$ZZ$1, 0))</f>
        <v/>
      </c>
      <c r="C345">
        <f>INDEX(resultados!$A$2:$ZZ$370, 339, MATCH($B$3, resultados!$A$1:$ZZ$1, 0))</f>
        <v/>
      </c>
    </row>
    <row r="346">
      <c r="A346">
        <f>INDEX(resultados!$A$2:$ZZ$370, 340, MATCH($B$1, resultados!$A$1:$ZZ$1, 0))</f>
        <v/>
      </c>
      <c r="B346">
        <f>INDEX(resultados!$A$2:$ZZ$370, 340, MATCH($B$2, resultados!$A$1:$ZZ$1, 0))</f>
        <v/>
      </c>
      <c r="C346">
        <f>INDEX(resultados!$A$2:$ZZ$370, 340, MATCH($B$3, resultados!$A$1:$ZZ$1, 0))</f>
        <v/>
      </c>
    </row>
    <row r="347">
      <c r="A347">
        <f>INDEX(resultados!$A$2:$ZZ$370, 341, MATCH($B$1, resultados!$A$1:$ZZ$1, 0))</f>
        <v/>
      </c>
      <c r="B347">
        <f>INDEX(resultados!$A$2:$ZZ$370, 341, MATCH($B$2, resultados!$A$1:$ZZ$1, 0))</f>
        <v/>
      </c>
      <c r="C347">
        <f>INDEX(resultados!$A$2:$ZZ$370, 341, MATCH($B$3, resultados!$A$1:$ZZ$1, 0))</f>
        <v/>
      </c>
    </row>
    <row r="348">
      <c r="A348">
        <f>INDEX(resultados!$A$2:$ZZ$370, 342, MATCH($B$1, resultados!$A$1:$ZZ$1, 0))</f>
        <v/>
      </c>
      <c r="B348">
        <f>INDEX(resultados!$A$2:$ZZ$370, 342, MATCH($B$2, resultados!$A$1:$ZZ$1, 0))</f>
        <v/>
      </c>
      <c r="C348">
        <f>INDEX(resultados!$A$2:$ZZ$370, 342, MATCH($B$3, resultados!$A$1:$ZZ$1, 0))</f>
        <v/>
      </c>
    </row>
    <row r="349">
      <c r="A349">
        <f>INDEX(resultados!$A$2:$ZZ$370, 343, MATCH($B$1, resultados!$A$1:$ZZ$1, 0))</f>
        <v/>
      </c>
      <c r="B349">
        <f>INDEX(resultados!$A$2:$ZZ$370, 343, MATCH($B$2, resultados!$A$1:$ZZ$1, 0))</f>
        <v/>
      </c>
      <c r="C349">
        <f>INDEX(resultados!$A$2:$ZZ$370, 343, MATCH($B$3, resultados!$A$1:$ZZ$1, 0))</f>
        <v/>
      </c>
    </row>
    <row r="350">
      <c r="A350">
        <f>INDEX(resultados!$A$2:$ZZ$370, 344, MATCH($B$1, resultados!$A$1:$ZZ$1, 0))</f>
        <v/>
      </c>
      <c r="B350">
        <f>INDEX(resultados!$A$2:$ZZ$370, 344, MATCH($B$2, resultados!$A$1:$ZZ$1, 0))</f>
        <v/>
      </c>
      <c r="C350">
        <f>INDEX(resultados!$A$2:$ZZ$370, 344, MATCH($B$3, resultados!$A$1:$ZZ$1, 0))</f>
        <v/>
      </c>
    </row>
    <row r="351">
      <c r="A351">
        <f>INDEX(resultados!$A$2:$ZZ$370, 345, MATCH($B$1, resultados!$A$1:$ZZ$1, 0))</f>
        <v/>
      </c>
      <c r="B351">
        <f>INDEX(resultados!$A$2:$ZZ$370, 345, MATCH($B$2, resultados!$A$1:$ZZ$1, 0))</f>
        <v/>
      </c>
      <c r="C351">
        <f>INDEX(resultados!$A$2:$ZZ$370, 345, MATCH($B$3, resultados!$A$1:$ZZ$1, 0))</f>
        <v/>
      </c>
    </row>
    <row r="352">
      <c r="A352">
        <f>INDEX(resultados!$A$2:$ZZ$370, 346, MATCH($B$1, resultados!$A$1:$ZZ$1, 0))</f>
        <v/>
      </c>
      <c r="B352">
        <f>INDEX(resultados!$A$2:$ZZ$370, 346, MATCH($B$2, resultados!$A$1:$ZZ$1, 0))</f>
        <v/>
      </c>
      <c r="C352">
        <f>INDEX(resultados!$A$2:$ZZ$370, 346, MATCH($B$3, resultados!$A$1:$ZZ$1, 0))</f>
        <v/>
      </c>
    </row>
    <row r="353">
      <c r="A353">
        <f>INDEX(resultados!$A$2:$ZZ$370, 347, MATCH($B$1, resultados!$A$1:$ZZ$1, 0))</f>
        <v/>
      </c>
      <c r="B353">
        <f>INDEX(resultados!$A$2:$ZZ$370, 347, MATCH($B$2, resultados!$A$1:$ZZ$1, 0))</f>
        <v/>
      </c>
      <c r="C353">
        <f>INDEX(resultados!$A$2:$ZZ$370, 347, MATCH($B$3, resultados!$A$1:$ZZ$1, 0))</f>
        <v/>
      </c>
    </row>
    <row r="354">
      <c r="A354">
        <f>INDEX(resultados!$A$2:$ZZ$370, 348, MATCH($B$1, resultados!$A$1:$ZZ$1, 0))</f>
        <v/>
      </c>
      <c r="B354">
        <f>INDEX(resultados!$A$2:$ZZ$370, 348, MATCH($B$2, resultados!$A$1:$ZZ$1, 0))</f>
        <v/>
      </c>
      <c r="C354">
        <f>INDEX(resultados!$A$2:$ZZ$370, 348, MATCH($B$3, resultados!$A$1:$ZZ$1, 0))</f>
        <v/>
      </c>
    </row>
    <row r="355">
      <c r="A355">
        <f>INDEX(resultados!$A$2:$ZZ$370, 349, MATCH($B$1, resultados!$A$1:$ZZ$1, 0))</f>
        <v/>
      </c>
      <c r="B355">
        <f>INDEX(resultados!$A$2:$ZZ$370, 349, MATCH($B$2, resultados!$A$1:$ZZ$1, 0))</f>
        <v/>
      </c>
      <c r="C355">
        <f>INDEX(resultados!$A$2:$ZZ$370, 349, MATCH($B$3, resultados!$A$1:$ZZ$1, 0))</f>
        <v/>
      </c>
    </row>
    <row r="356">
      <c r="A356">
        <f>INDEX(resultados!$A$2:$ZZ$370, 350, MATCH($B$1, resultados!$A$1:$ZZ$1, 0))</f>
        <v/>
      </c>
      <c r="B356">
        <f>INDEX(resultados!$A$2:$ZZ$370, 350, MATCH($B$2, resultados!$A$1:$ZZ$1, 0))</f>
        <v/>
      </c>
      <c r="C356">
        <f>INDEX(resultados!$A$2:$ZZ$370, 350, MATCH($B$3, resultados!$A$1:$ZZ$1, 0))</f>
        <v/>
      </c>
    </row>
    <row r="357">
      <c r="A357">
        <f>INDEX(resultados!$A$2:$ZZ$370, 351, MATCH($B$1, resultados!$A$1:$ZZ$1, 0))</f>
        <v/>
      </c>
      <c r="B357">
        <f>INDEX(resultados!$A$2:$ZZ$370, 351, MATCH($B$2, resultados!$A$1:$ZZ$1, 0))</f>
        <v/>
      </c>
      <c r="C357">
        <f>INDEX(resultados!$A$2:$ZZ$370, 351, MATCH($B$3, resultados!$A$1:$ZZ$1, 0))</f>
        <v/>
      </c>
    </row>
    <row r="358">
      <c r="A358">
        <f>INDEX(resultados!$A$2:$ZZ$370, 352, MATCH($B$1, resultados!$A$1:$ZZ$1, 0))</f>
        <v/>
      </c>
      <c r="B358">
        <f>INDEX(resultados!$A$2:$ZZ$370, 352, MATCH($B$2, resultados!$A$1:$ZZ$1, 0))</f>
        <v/>
      </c>
      <c r="C358">
        <f>INDEX(resultados!$A$2:$ZZ$370, 352, MATCH($B$3, resultados!$A$1:$ZZ$1, 0))</f>
        <v/>
      </c>
    </row>
    <row r="359">
      <c r="A359">
        <f>INDEX(resultados!$A$2:$ZZ$370, 353, MATCH($B$1, resultados!$A$1:$ZZ$1, 0))</f>
        <v/>
      </c>
      <c r="B359">
        <f>INDEX(resultados!$A$2:$ZZ$370, 353, MATCH($B$2, resultados!$A$1:$ZZ$1, 0))</f>
        <v/>
      </c>
      <c r="C359">
        <f>INDEX(resultados!$A$2:$ZZ$370, 353, MATCH($B$3, resultados!$A$1:$ZZ$1, 0))</f>
        <v/>
      </c>
    </row>
    <row r="360">
      <c r="A360">
        <f>INDEX(resultados!$A$2:$ZZ$370, 354, MATCH($B$1, resultados!$A$1:$ZZ$1, 0))</f>
        <v/>
      </c>
      <c r="B360">
        <f>INDEX(resultados!$A$2:$ZZ$370, 354, MATCH($B$2, resultados!$A$1:$ZZ$1, 0))</f>
        <v/>
      </c>
      <c r="C360">
        <f>INDEX(resultados!$A$2:$ZZ$370, 354, MATCH($B$3, resultados!$A$1:$ZZ$1, 0))</f>
        <v/>
      </c>
    </row>
    <row r="361">
      <c r="A361">
        <f>INDEX(resultados!$A$2:$ZZ$370, 355, MATCH($B$1, resultados!$A$1:$ZZ$1, 0))</f>
        <v/>
      </c>
      <c r="B361">
        <f>INDEX(resultados!$A$2:$ZZ$370, 355, MATCH($B$2, resultados!$A$1:$ZZ$1, 0))</f>
        <v/>
      </c>
      <c r="C361">
        <f>INDEX(resultados!$A$2:$ZZ$370, 355, MATCH($B$3, resultados!$A$1:$ZZ$1, 0))</f>
        <v/>
      </c>
    </row>
    <row r="362">
      <c r="A362">
        <f>INDEX(resultados!$A$2:$ZZ$370, 356, MATCH($B$1, resultados!$A$1:$ZZ$1, 0))</f>
        <v/>
      </c>
      <c r="B362">
        <f>INDEX(resultados!$A$2:$ZZ$370, 356, MATCH($B$2, resultados!$A$1:$ZZ$1, 0))</f>
        <v/>
      </c>
      <c r="C362">
        <f>INDEX(resultados!$A$2:$ZZ$370, 356, MATCH($B$3, resultados!$A$1:$ZZ$1, 0))</f>
        <v/>
      </c>
    </row>
    <row r="363">
      <c r="A363">
        <f>INDEX(resultados!$A$2:$ZZ$370, 357, MATCH($B$1, resultados!$A$1:$ZZ$1, 0))</f>
        <v/>
      </c>
      <c r="B363">
        <f>INDEX(resultados!$A$2:$ZZ$370, 357, MATCH($B$2, resultados!$A$1:$ZZ$1, 0))</f>
        <v/>
      </c>
      <c r="C363">
        <f>INDEX(resultados!$A$2:$ZZ$370, 357, MATCH($B$3, resultados!$A$1:$ZZ$1, 0))</f>
        <v/>
      </c>
    </row>
    <row r="364">
      <c r="A364">
        <f>INDEX(resultados!$A$2:$ZZ$370, 358, MATCH($B$1, resultados!$A$1:$ZZ$1, 0))</f>
        <v/>
      </c>
      <c r="B364">
        <f>INDEX(resultados!$A$2:$ZZ$370, 358, MATCH($B$2, resultados!$A$1:$ZZ$1, 0))</f>
        <v/>
      </c>
      <c r="C364">
        <f>INDEX(resultados!$A$2:$ZZ$370, 358, MATCH($B$3, resultados!$A$1:$ZZ$1, 0))</f>
        <v/>
      </c>
    </row>
    <row r="365">
      <c r="A365">
        <f>INDEX(resultados!$A$2:$ZZ$370, 359, MATCH($B$1, resultados!$A$1:$ZZ$1, 0))</f>
        <v/>
      </c>
      <c r="B365">
        <f>INDEX(resultados!$A$2:$ZZ$370, 359, MATCH($B$2, resultados!$A$1:$ZZ$1, 0))</f>
        <v/>
      </c>
      <c r="C365">
        <f>INDEX(resultados!$A$2:$ZZ$370, 359, MATCH($B$3, resultados!$A$1:$ZZ$1, 0))</f>
        <v/>
      </c>
    </row>
    <row r="366">
      <c r="A366">
        <f>INDEX(resultados!$A$2:$ZZ$370, 360, MATCH($B$1, resultados!$A$1:$ZZ$1, 0))</f>
        <v/>
      </c>
      <c r="B366">
        <f>INDEX(resultados!$A$2:$ZZ$370, 360, MATCH($B$2, resultados!$A$1:$ZZ$1, 0))</f>
        <v/>
      </c>
      <c r="C366">
        <f>INDEX(resultados!$A$2:$ZZ$370, 360, MATCH($B$3, resultados!$A$1:$ZZ$1, 0))</f>
        <v/>
      </c>
    </row>
    <row r="367">
      <c r="A367">
        <f>INDEX(resultados!$A$2:$ZZ$370, 361, MATCH($B$1, resultados!$A$1:$ZZ$1, 0))</f>
        <v/>
      </c>
      <c r="B367">
        <f>INDEX(resultados!$A$2:$ZZ$370, 361, MATCH($B$2, resultados!$A$1:$ZZ$1, 0))</f>
        <v/>
      </c>
      <c r="C367">
        <f>INDEX(resultados!$A$2:$ZZ$370, 361, MATCH($B$3, resultados!$A$1:$ZZ$1, 0))</f>
        <v/>
      </c>
    </row>
    <row r="368">
      <c r="A368">
        <f>INDEX(resultados!$A$2:$ZZ$370, 362, MATCH($B$1, resultados!$A$1:$ZZ$1, 0))</f>
        <v/>
      </c>
      <c r="B368">
        <f>INDEX(resultados!$A$2:$ZZ$370, 362, MATCH($B$2, resultados!$A$1:$ZZ$1, 0))</f>
        <v/>
      </c>
      <c r="C368">
        <f>INDEX(resultados!$A$2:$ZZ$370, 362, MATCH($B$3, resultados!$A$1:$ZZ$1, 0))</f>
        <v/>
      </c>
    </row>
    <row r="369">
      <c r="A369">
        <f>INDEX(resultados!$A$2:$ZZ$370, 363, MATCH($B$1, resultados!$A$1:$ZZ$1, 0))</f>
        <v/>
      </c>
      <c r="B369">
        <f>INDEX(resultados!$A$2:$ZZ$370, 363, MATCH($B$2, resultados!$A$1:$ZZ$1, 0))</f>
        <v/>
      </c>
      <c r="C369">
        <f>INDEX(resultados!$A$2:$ZZ$370, 363, MATCH($B$3, resultados!$A$1:$ZZ$1, 0))</f>
        <v/>
      </c>
    </row>
    <row r="370">
      <c r="A370">
        <f>INDEX(resultados!$A$2:$ZZ$370, 364, MATCH($B$1, resultados!$A$1:$ZZ$1, 0))</f>
        <v/>
      </c>
      <c r="B370">
        <f>INDEX(resultados!$A$2:$ZZ$370, 364, MATCH($B$2, resultados!$A$1:$ZZ$1, 0))</f>
        <v/>
      </c>
      <c r="C370">
        <f>INDEX(resultados!$A$2:$ZZ$370, 364, MATCH($B$3, resultados!$A$1:$ZZ$1, 0))</f>
        <v/>
      </c>
    </row>
    <row r="371">
      <c r="A371">
        <f>INDEX(resultados!$A$2:$ZZ$370, 365, MATCH($B$1, resultados!$A$1:$ZZ$1, 0))</f>
        <v/>
      </c>
      <c r="B371">
        <f>INDEX(resultados!$A$2:$ZZ$370, 365, MATCH($B$2, resultados!$A$1:$ZZ$1, 0))</f>
        <v/>
      </c>
      <c r="C371">
        <f>INDEX(resultados!$A$2:$ZZ$370, 365, MATCH($B$3, resultados!$A$1:$ZZ$1, 0))</f>
        <v/>
      </c>
    </row>
    <row r="372">
      <c r="A372">
        <f>INDEX(resultados!$A$2:$ZZ$370, 366, MATCH($B$1, resultados!$A$1:$ZZ$1, 0))</f>
        <v/>
      </c>
      <c r="B372">
        <f>INDEX(resultados!$A$2:$ZZ$370, 366, MATCH($B$2, resultados!$A$1:$ZZ$1, 0))</f>
        <v/>
      </c>
      <c r="C372">
        <f>INDEX(resultados!$A$2:$ZZ$370, 366, MATCH($B$3, resultados!$A$1:$ZZ$1, 0))</f>
        <v/>
      </c>
    </row>
    <row r="373">
      <c r="A373">
        <f>INDEX(resultados!$A$2:$ZZ$370, 367, MATCH($B$1, resultados!$A$1:$ZZ$1, 0))</f>
        <v/>
      </c>
      <c r="B373">
        <f>INDEX(resultados!$A$2:$ZZ$370, 367, MATCH($B$2, resultados!$A$1:$ZZ$1, 0))</f>
        <v/>
      </c>
      <c r="C373">
        <f>INDEX(resultados!$A$2:$ZZ$370, 367, MATCH($B$3, resultados!$A$1:$ZZ$1, 0))</f>
        <v/>
      </c>
    </row>
    <row r="374">
      <c r="A374">
        <f>INDEX(resultados!$A$2:$ZZ$370, 368, MATCH($B$1, resultados!$A$1:$ZZ$1, 0))</f>
        <v/>
      </c>
      <c r="B374">
        <f>INDEX(resultados!$A$2:$ZZ$370, 368, MATCH($B$2, resultados!$A$1:$ZZ$1, 0))</f>
        <v/>
      </c>
      <c r="C374">
        <f>INDEX(resultados!$A$2:$ZZ$370, 368, MATCH($B$3, resultados!$A$1:$ZZ$1, 0))</f>
        <v/>
      </c>
    </row>
    <row r="375">
      <c r="A375">
        <f>INDEX(resultados!$A$2:$ZZ$370, 369, MATCH($B$1, resultados!$A$1:$ZZ$1, 0))</f>
        <v/>
      </c>
      <c r="B375">
        <f>INDEX(resultados!$A$2:$ZZ$370, 369, MATCH($B$2, resultados!$A$1:$ZZ$1, 0))</f>
        <v/>
      </c>
      <c r="C375">
        <f>INDEX(resultados!$A$2:$ZZ$370, 369,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1.1989</v>
      </c>
      <c r="E2" t="n">
        <v>83.41</v>
      </c>
      <c r="F2" t="n">
        <v>75.52</v>
      </c>
      <c r="G2" t="n">
        <v>11.65</v>
      </c>
      <c r="H2" t="n">
        <v>0.24</v>
      </c>
      <c r="I2" t="n">
        <v>389</v>
      </c>
      <c r="J2" t="n">
        <v>71.52</v>
      </c>
      <c r="K2" t="n">
        <v>32.27</v>
      </c>
      <c r="L2" t="n">
        <v>1</v>
      </c>
      <c r="M2" t="n">
        <v>387</v>
      </c>
      <c r="N2" t="n">
        <v>8.25</v>
      </c>
      <c r="O2" t="n">
        <v>9054.6</v>
      </c>
      <c r="P2" t="n">
        <v>534.78</v>
      </c>
      <c r="Q2" t="n">
        <v>1214.06</v>
      </c>
      <c r="R2" t="n">
        <v>734.78</v>
      </c>
      <c r="S2" t="n">
        <v>90.51000000000001</v>
      </c>
      <c r="T2" t="n">
        <v>309152.57</v>
      </c>
      <c r="U2" t="n">
        <v>0.12</v>
      </c>
      <c r="V2" t="n">
        <v>0.59</v>
      </c>
      <c r="W2" t="n">
        <v>4.64</v>
      </c>
      <c r="X2" t="n">
        <v>18.32</v>
      </c>
      <c r="Y2" t="n">
        <v>0.5</v>
      </c>
      <c r="Z2" t="n">
        <v>10</v>
      </c>
      <c r="AA2" t="n">
        <v>556.6977853272608</v>
      </c>
      <c r="AB2" t="n">
        <v>761.6984696577059</v>
      </c>
      <c r="AC2" t="n">
        <v>689.0030367640901</v>
      </c>
      <c r="AD2" t="n">
        <v>556697.7853272608</v>
      </c>
      <c r="AE2" t="n">
        <v>761698.4696577059</v>
      </c>
      <c r="AF2" t="n">
        <v>2.593830763219951e-06</v>
      </c>
      <c r="AG2" t="n">
        <v>18</v>
      </c>
      <c r="AH2" t="n">
        <v>689003.0367640901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1.4507</v>
      </c>
      <c r="E3" t="n">
        <v>68.93000000000001</v>
      </c>
      <c r="F3" t="n">
        <v>64.58</v>
      </c>
      <c r="G3" t="n">
        <v>24.07</v>
      </c>
      <c r="H3" t="n">
        <v>0.48</v>
      </c>
      <c r="I3" t="n">
        <v>161</v>
      </c>
      <c r="J3" t="n">
        <v>72.7</v>
      </c>
      <c r="K3" t="n">
        <v>32.27</v>
      </c>
      <c r="L3" t="n">
        <v>2</v>
      </c>
      <c r="M3" t="n">
        <v>159</v>
      </c>
      <c r="N3" t="n">
        <v>8.43</v>
      </c>
      <c r="O3" t="n">
        <v>9200.25</v>
      </c>
      <c r="P3" t="n">
        <v>443.84</v>
      </c>
      <c r="Q3" t="n">
        <v>1214.02</v>
      </c>
      <c r="R3" t="n">
        <v>363.39</v>
      </c>
      <c r="S3" t="n">
        <v>90.51000000000001</v>
      </c>
      <c r="T3" t="n">
        <v>124595.25</v>
      </c>
      <c r="U3" t="n">
        <v>0.25</v>
      </c>
      <c r="V3" t="n">
        <v>0.6899999999999999</v>
      </c>
      <c r="W3" t="n">
        <v>4.28</v>
      </c>
      <c r="X3" t="n">
        <v>7.39</v>
      </c>
      <c r="Y3" t="n">
        <v>0.5</v>
      </c>
      <c r="Z3" t="n">
        <v>10</v>
      </c>
      <c r="AA3" t="n">
        <v>400.8305013420187</v>
      </c>
      <c r="AB3" t="n">
        <v>548.433975329839</v>
      </c>
      <c r="AC3" t="n">
        <v>496.0922064562772</v>
      </c>
      <c r="AD3" t="n">
        <v>400830.5013420188</v>
      </c>
      <c r="AE3" t="n">
        <v>548433.9753298389</v>
      </c>
      <c r="AF3" t="n">
        <v>3.138602292270567e-06</v>
      </c>
      <c r="AG3" t="n">
        <v>15</v>
      </c>
      <c r="AH3" t="n">
        <v>496092.2064562772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1.5341</v>
      </c>
      <c r="E4" t="n">
        <v>65.18000000000001</v>
      </c>
      <c r="F4" t="n">
        <v>61.78</v>
      </c>
      <c r="G4" t="n">
        <v>37.07</v>
      </c>
      <c r="H4" t="n">
        <v>0.71</v>
      </c>
      <c r="I4" t="n">
        <v>100</v>
      </c>
      <c r="J4" t="n">
        <v>73.88</v>
      </c>
      <c r="K4" t="n">
        <v>32.27</v>
      </c>
      <c r="L4" t="n">
        <v>3</v>
      </c>
      <c r="M4" t="n">
        <v>98</v>
      </c>
      <c r="N4" t="n">
        <v>8.609999999999999</v>
      </c>
      <c r="O4" t="n">
        <v>9346.23</v>
      </c>
      <c r="P4" t="n">
        <v>411.71</v>
      </c>
      <c r="Q4" t="n">
        <v>1213.97</v>
      </c>
      <c r="R4" t="n">
        <v>269.21</v>
      </c>
      <c r="S4" t="n">
        <v>90.51000000000001</v>
      </c>
      <c r="T4" t="n">
        <v>77812.60000000001</v>
      </c>
      <c r="U4" t="n">
        <v>0.34</v>
      </c>
      <c r="V4" t="n">
        <v>0.73</v>
      </c>
      <c r="W4" t="n">
        <v>4.16</v>
      </c>
      <c r="X4" t="n">
        <v>4.59</v>
      </c>
      <c r="Y4" t="n">
        <v>0.5</v>
      </c>
      <c r="Z4" t="n">
        <v>10</v>
      </c>
      <c r="AA4" t="n">
        <v>358.2759204036255</v>
      </c>
      <c r="AB4" t="n">
        <v>490.2089203143168</v>
      </c>
      <c r="AC4" t="n">
        <v>443.4240689720584</v>
      </c>
      <c r="AD4" t="n">
        <v>358275.9204036255</v>
      </c>
      <c r="AE4" t="n">
        <v>490208.9203143168</v>
      </c>
      <c r="AF4" t="n">
        <v>3.319038930566124e-06</v>
      </c>
      <c r="AG4" t="n">
        <v>14</v>
      </c>
      <c r="AH4" t="n">
        <v>443424.0689720584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1.5791</v>
      </c>
      <c r="E5" t="n">
        <v>63.33</v>
      </c>
      <c r="F5" t="n">
        <v>60.38</v>
      </c>
      <c r="G5" t="n">
        <v>51.02</v>
      </c>
      <c r="H5" t="n">
        <v>0.93</v>
      </c>
      <c r="I5" t="n">
        <v>71</v>
      </c>
      <c r="J5" t="n">
        <v>75.06999999999999</v>
      </c>
      <c r="K5" t="n">
        <v>32.27</v>
      </c>
      <c r="L5" t="n">
        <v>4</v>
      </c>
      <c r="M5" t="n">
        <v>69</v>
      </c>
      <c r="N5" t="n">
        <v>8.800000000000001</v>
      </c>
      <c r="O5" t="n">
        <v>9492.549999999999</v>
      </c>
      <c r="P5" t="n">
        <v>387.4</v>
      </c>
      <c r="Q5" t="n">
        <v>1213.93</v>
      </c>
      <c r="R5" t="n">
        <v>221.14</v>
      </c>
      <c r="S5" t="n">
        <v>90.51000000000001</v>
      </c>
      <c r="T5" t="n">
        <v>53924.02</v>
      </c>
      <c r="U5" t="n">
        <v>0.41</v>
      </c>
      <c r="V5" t="n">
        <v>0.74</v>
      </c>
      <c r="W5" t="n">
        <v>4.12</v>
      </c>
      <c r="X5" t="n">
        <v>3.18</v>
      </c>
      <c r="Y5" t="n">
        <v>0.5</v>
      </c>
      <c r="Z5" t="n">
        <v>10</v>
      </c>
      <c r="AA5" t="n">
        <v>336.6658016210295</v>
      </c>
      <c r="AB5" t="n">
        <v>460.6410024248139</v>
      </c>
      <c r="AC5" t="n">
        <v>416.6780716670962</v>
      </c>
      <c r="AD5" t="n">
        <v>336665.8016210295</v>
      </c>
      <c r="AE5" t="n">
        <v>460641.0024248139</v>
      </c>
      <c r="AF5" t="n">
        <v>3.416396828927036e-06</v>
      </c>
      <c r="AG5" t="n">
        <v>14</v>
      </c>
      <c r="AH5" t="n">
        <v>416678.0716670962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1.6046</v>
      </c>
      <c r="E6" t="n">
        <v>62.32</v>
      </c>
      <c r="F6" t="n">
        <v>59.64</v>
      </c>
      <c r="G6" t="n">
        <v>66.26000000000001</v>
      </c>
      <c r="H6" t="n">
        <v>1.15</v>
      </c>
      <c r="I6" t="n">
        <v>54</v>
      </c>
      <c r="J6" t="n">
        <v>76.26000000000001</v>
      </c>
      <c r="K6" t="n">
        <v>32.27</v>
      </c>
      <c r="L6" t="n">
        <v>5</v>
      </c>
      <c r="M6" t="n">
        <v>51</v>
      </c>
      <c r="N6" t="n">
        <v>8.99</v>
      </c>
      <c r="O6" t="n">
        <v>9639.200000000001</v>
      </c>
      <c r="P6" t="n">
        <v>365.79</v>
      </c>
      <c r="Q6" t="n">
        <v>1213.92</v>
      </c>
      <c r="R6" t="n">
        <v>196.27</v>
      </c>
      <c r="S6" t="n">
        <v>90.51000000000001</v>
      </c>
      <c r="T6" t="n">
        <v>41573.54</v>
      </c>
      <c r="U6" t="n">
        <v>0.46</v>
      </c>
      <c r="V6" t="n">
        <v>0.75</v>
      </c>
      <c r="W6" t="n">
        <v>4.09</v>
      </c>
      <c r="X6" t="n">
        <v>2.44</v>
      </c>
      <c r="Y6" t="n">
        <v>0.5</v>
      </c>
      <c r="Z6" t="n">
        <v>10</v>
      </c>
      <c r="AA6" t="n">
        <v>314.1234766536541</v>
      </c>
      <c r="AB6" t="n">
        <v>429.7975989072615</v>
      </c>
      <c r="AC6" t="n">
        <v>388.7783192922703</v>
      </c>
      <c r="AD6" t="n">
        <v>314123.4766536541</v>
      </c>
      <c r="AE6" t="n">
        <v>429797.5989072615</v>
      </c>
      <c r="AF6" t="n">
        <v>3.471566304664887e-06</v>
      </c>
      <c r="AG6" t="n">
        <v>13</v>
      </c>
      <c r="AH6" t="n">
        <v>388778.3192922703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1.6206</v>
      </c>
      <c r="E7" t="n">
        <v>61.71</v>
      </c>
      <c r="F7" t="n">
        <v>59.18</v>
      </c>
      <c r="G7" t="n">
        <v>80.7</v>
      </c>
      <c r="H7" t="n">
        <v>1.36</v>
      </c>
      <c r="I7" t="n">
        <v>44</v>
      </c>
      <c r="J7" t="n">
        <v>77.45</v>
      </c>
      <c r="K7" t="n">
        <v>32.27</v>
      </c>
      <c r="L7" t="n">
        <v>6</v>
      </c>
      <c r="M7" t="n">
        <v>26</v>
      </c>
      <c r="N7" t="n">
        <v>9.18</v>
      </c>
      <c r="O7" t="n">
        <v>9786.190000000001</v>
      </c>
      <c r="P7" t="n">
        <v>350.28</v>
      </c>
      <c r="Q7" t="n">
        <v>1213.91</v>
      </c>
      <c r="R7" t="n">
        <v>180.05</v>
      </c>
      <c r="S7" t="n">
        <v>90.51000000000001</v>
      </c>
      <c r="T7" t="n">
        <v>33513.13</v>
      </c>
      <c r="U7" t="n">
        <v>0.5</v>
      </c>
      <c r="V7" t="n">
        <v>0.76</v>
      </c>
      <c r="W7" t="n">
        <v>4.1</v>
      </c>
      <c r="X7" t="n">
        <v>1.99</v>
      </c>
      <c r="Y7" t="n">
        <v>0.5</v>
      </c>
      <c r="Z7" t="n">
        <v>10</v>
      </c>
      <c r="AA7" t="n">
        <v>303.3358341117318</v>
      </c>
      <c r="AB7" t="n">
        <v>415.0374704642028</v>
      </c>
      <c r="AC7" t="n">
        <v>375.4268767918469</v>
      </c>
      <c r="AD7" t="n">
        <v>303335.8341117318</v>
      </c>
      <c r="AE7" t="n">
        <v>415037.4704642029</v>
      </c>
      <c r="AF7" t="n">
        <v>3.506182446304322e-06</v>
      </c>
      <c r="AG7" t="n">
        <v>13</v>
      </c>
      <c r="AH7" t="n">
        <v>375426.8767918469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1.6233</v>
      </c>
      <c r="E8" t="n">
        <v>61.6</v>
      </c>
      <c r="F8" t="n">
        <v>59.1</v>
      </c>
      <c r="G8" t="n">
        <v>84.43000000000001</v>
      </c>
      <c r="H8" t="n">
        <v>1.56</v>
      </c>
      <c r="I8" t="n">
        <v>42</v>
      </c>
      <c r="J8" t="n">
        <v>78.65000000000001</v>
      </c>
      <c r="K8" t="n">
        <v>32.27</v>
      </c>
      <c r="L8" t="n">
        <v>7</v>
      </c>
      <c r="M8" t="n">
        <v>3</v>
      </c>
      <c r="N8" t="n">
        <v>9.380000000000001</v>
      </c>
      <c r="O8" t="n">
        <v>9933.52</v>
      </c>
      <c r="P8" t="n">
        <v>349.62</v>
      </c>
      <c r="Q8" t="n">
        <v>1213.94</v>
      </c>
      <c r="R8" t="n">
        <v>176.69</v>
      </c>
      <c r="S8" t="n">
        <v>90.51000000000001</v>
      </c>
      <c r="T8" t="n">
        <v>31839.73</v>
      </c>
      <c r="U8" t="n">
        <v>0.51</v>
      </c>
      <c r="V8" t="n">
        <v>0.76</v>
      </c>
      <c r="W8" t="n">
        <v>4.12</v>
      </c>
      <c r="X8" t="n">
        <v>1.91</v>
      </c>
      <c r="Y8" t="n">
        <v>0.5</v>
      </c>
      <c r="Z8" t="n">
        <v>10</v>
      </c>
      <c r="AA8" t="n">
        <v>302.5851504159209</v>
      </c>
      <c r="AB8" t="n">
        <v>414.010351913767</v>
      </c>
      <c r="AC8" t="n">
        <v>374.4977849942947</v>
      </c>
      <c r="AD8" t="n">
        <v>302585.1504159209</v>
      </c>
      <c r="AE8" t="n">
        <v>414010.351913767</v>
      </c>
      <c r="AF8" t="n">
        <v>3.512023920205977e-06</v>
      </c>
      <c r="AG8" t="n">
        <v>13</v>
      </c>
      <c r="AH8" t="n">
        <v>374497.7849942947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1.6234</v>
      </c>
      <c r="E9" t="n">
        <v>61.6</v>
      </c>
      <c r="F9" t="n">
        <v>59.1</v>
      </c>
      <c r="G9" t="n">
        <v>84.43000000000001</v>
      </c>
      <c r="H9" t="n">
        <v>1.75</v>
      </c>
      <c r="I9" t="n">
        <v>42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354.59</v>
      </c>
      <c r="Q9" t="n">
        <v>1213.93</v>
      </c>
      <c r="R9" t="n">
        <v>176.25</v>
      </c>
      <c r="S9" t="n">
        <v>90.51000000000001</v>
      </c>
      <c r="T9" t="n">
        <v>31621.29</v>
      </c>
      <c r="U9" t="n">
        <v>0.51</v>
      </c>
      <c r="V9" t="n">
        <v>0.76</v>
      </c>
      <c r="W9" t="n">
        <v>4.13</v>
      </c>
      <c r="X9" t="n">
        <v>1.91</v>
      </c>
      <c r="Y9" t="n">
        <v>0.5</v>
      </c>
      <c r="Z9" t="n">
        <v>10</v>
      </c>
      <c r="AA9" t="n">
        <v>305.2375616955117</v>
      </c>
      <c r="AB9" t="n">
        <v>417.6394980426304</v>
      </c>
      <c r="AC9" t="n">
        <v>377.7805705101579</v>
      </c>
      <c r="AD9" t="n">
        <v>305237.5616955117</v>
      </c>
      <c r="AE9" t="n">
        <v>417639.4980426304</v>
      </c>
      <c r="AF9" t="n">
        <v>3.512240271091223e-06</v>
      </c>
      <c r="AG9" t="n">
        <v>13</v>
      </c>
      <c r="AH9" t="n">
        <v>377780.5705101579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1.4018</v>
      </c>
      <c r="E2" t="n">
        <v>71.34</v>
      </c>
      <c r="F2" t="n">
        <v>67.23</v>
      </c>
      <c r="G2" t="n">
        <v>18.59</v>
      </c>
      <c r="H2" t="n">
        <v>0.43</v>
      </c>
      <c r="I2" t="n">
        <v>217</v>
      </c>
      <c r="J2" t="n">
        <v>39.78</v>
      </c>
      <c r="K2" t="n">
        <v>19.54</v>
      </c>
      <c r="L2" t="n">
        <v>1</v>
      </c>
      <c r="M2" t="n">
        <v>215</v>
      </c>
      <c r="N2" t="n">
        <v>4.24</v>
      </c>
      <c r="O2" t="n">
        <v>5140</v>
      </c>
      <c r="P2" t="n">
        <v>298.53</v>
      </c>
      <c r="Q2" t="n">
        <v>1214.03</v>
      </c>
      <c r="R2" t="n">
        <v>453.05</v>
      </c>
      <c r="S2" t="n">
        <v>90.51000000000001</v>
      </c>
      <c r="T2" t="n">
        <v>169147.24</v>
      </c>
      <c r="U2" t="n">
        <v>0.2</v>
      </c>
      <c r="V2" t="n">
        <v>0.67</v>
      </c>
      <c r="W2" t="n">
        <v>4.37</v>
      </c>
      <c r="X2" t="n">
        <v>10.03</v>
      </c>
      <c r="Y2" t="n">
        <v>0.5</v>
      </c>
      <c r="Z2" t="n">
        <v>10</v>
      </c>
      <c r="AA2" t="n">
        <v>312.1298210575447</v>
      </c>
      <c r="AB2" t="n">
        <v>427.0697913667872</v>
      </c>
      <c r="AC2" t="n">
        <v>386.310849874957</v>
      </c>
      <c r="AD2" t="n">
        <v>312129.8210575447</v>
      </c>
      <c r="AE2" t="n">
        <v>427069.7913667872</v>
      </c>
      <c r="AF2" t="n">
        <v>3.101907351942225e-06</v>
      </c>
      <c r="AG2" t="n">
        <v>15</v>
      </c>
      <c r="AH2" t="n">
        <v>386310.849874957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1.5597</v>
      </c>
      <c r="E3" t="n">
        <v>64.12</v>
      </c>
      <c r="F3" t="n">
        <v>61.4</v>
      </c>
      <c r="G3" t="n">
        <v>40.04</v>
      </c>
      <c r="H3" t="n">
        <v>0.84</v>
      </c>
      <c r="I3" t="n">
        <v>92</v>
      </c>
      <c r="J3" t="n">
        <v>40.89</v>
      </c>
      <c r="K3" t="n">
        <v>19.54</v>
      </c>
      <c r="L3" t="n">
        <v>2</v>
      </c>
      <c r="M3" t="n">
        <v>65</v>
      </c>
      <c r="N3" t="n">
        <v>4.35</v>
      </c>
      <c r="O3" t="n">
        <v>5277.26</v>
      </c>
      <c r="P3" t="n">
        <v>246.22</v>
      </c>
      <c r="Q3" t="n">
        <v>1213.95</v>
      </c>
      <c r="R3" t="n">
        <v>254.67</v>
      </c>
      <c r="S3" t="n">
        <v>90.51000000000001</v>
      </c>
      <c r="T3" t="n">
        <v>70580.67</v>
      </c>
      <c r="U3" t="n">
        <v>0.36</v>
      </c>
      <c r="V3" t="n">
        <v>0.73</v>
      </c>
      <c r="W3" t="n">
        <v>4.19</v>
      </c>
      <c r="X3" t="n">
        <v>4.2</v>
      </c>
      <c r="Y3" t="n">
        <v>0.5</v>
      </c>
      <c r="Z3" t="n">
        <v>10</v>
      </c>
      <c r="AA3" t="n">
        <v>252.7041843962612</v>
      </c>
      <c r="AB3" t="n">
        <v>345.7610136125947</v>
      </c>
      <c r="AC3" t="n">
        <v>312.7620677521423</v>
      </c>
      <c r="AD3" t="n">
        <v>252704.1843962612</v>
      </c>
      <c r="AE3" t="n">
        <v>345761.0136125947</v>
      </c>
      <c r="AF3" t="n">
        <v>3.451308957643237e-06</v>
      </c>
      <c r="AG3" t="n">
        <v>14</v>
      </c>
      <c r="AH3" t="n">
        <v>312762.0677521423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1.5727</v>
      </c>
      <c r="E4" t="n">
        <v>63.58</v>
      </c>
      <c r="F4" t="n">
        <v>60.97</v>
      </c>
      <c r="G4" t="n">
        <v>44.62</v>
      </c>
      <c r="H4" t="n">
        <v>1.22</v>
      </c>
      <c r="I4" t="n">
        <v>82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243.85</v>
      </c>
      <c r="Q4" t="n">
        <v>1213.93</v>
      </c>
      <c r="R4" t="n">
        <v>238.05</v>
      </c>
      <c r="S4" t="n">
        <v>90.51000000000001</v>
      </c>
      <c r="T4" t="n">
        <v>62321.01</v>
      </c>
      <c r="U4" t="n">
        <v>0.38</v>
      </c>
      <c r="V4" t="n">
        <v>0.74</v>
      </c>
      <c r="W4" t="n">
        <v>4.24</v>
      </c>
      <c r="X4" t="n">
        <v>3.78</v>
      </c>
      <c r="Y4" t="n">
        <v>0.5</v>
      </c>
      <c r="Z4" t="n">
        <v>10</v>
      </c>
      <c r="AA4" t="n">
        <v>249.9116423516397</v>
      </c>
      <c r="AB4" t="n">
        <v>341.9401343888853</v>
      </c>
      <c r="AC4" t="n">
        <v>309.3058478789048</v>
      </c>
      <c r="AD4" t="n">
        <v>249911.6423516397</v>
      </c>
      <c r="AE4" t="n">
        <v>341940.1343888853</v>
      </c>
      <c r="AF4" t="n">
        <v>3.480075397631287e-06</v>
      </c>
      <c r="AG4" t="n">
        <v>14</v>
      </c>
      <c r="AH4" t="n">
        <v>309305.8478789048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0.8173</v>
      </c>
      <c r="E2" t="n">
        <v>122.35</v>
      </c>
      <c r="F2" t="n">
        <v>96.81</v>
      </c>
      <c r="G2" t="n">
        <v>7.2</v>
      </c>
      <c r="H2" t="n">
        <v>0.12</v>
      </c>
      <c r="I2" t="n">
        <v>807</v>
      </c>
      <c r="J2" t="n">
        <v>141.81</v>
      </c>
      <c r="K2" t="n">
        <v>47.83</v>
      </c>
      <c r="L2" t="n">
        <v>1</v>
      </c>
      <c r="M2" t="n">
        <v>805</v>
      </c>
      <c r="N2" t="n">
        <v>22.98</v>
      </c>
      <c r="O2" t="n">
        <v>17723.39</v>
      </c>
      <c r="P2" t="n">
        <v>1100.03</v>
      </c>
      <c r="Q2" t="n">
        <v>1214.12</v>
      </c>
      <c r="R2" t="n">
        <v>1458.73</v>
      </c>
      <c r="S2" t="n">
        <v>90.51000000000001</v>
      </c>
      <c r="T2" t="n">
        <v>669034.47</v>
      </c>
      <c r="U2" t="n">
        <v>0.06</v>
      </c>
      <c r="V2" t="n">
        <v>0.46</v>
      </c>
      <c r="W2" t="n">
        <v>5.34</v>
      </c>
      <c r="X2" t="n">
        <v>39.6</v>
      </c>
      <c r="Y2" t="n">
        <v>0.5</v>
      </c>
      <c r="Z2" t="n">
        <v>10</v>
      </c>
      <c r="AA2" t="n">
        <v>1476.183600359761</v>
      </c>
      <c r="AB2" t="n">
        <v>2019.779526636408</v>
      </c>
      <c r="AC2" t="n">
        <v>1827.014603392599</v>
      </c>
      <c r="AD2" t="n">
        <v>1476183.600359761</v>
      </c>
      <c r="AE2" t="n">
        <v>2019779.526636408</v>
      </c>
      <c r="AF2" t="n">
        <v>1.704794392023938e-06</v>
      </c>
      <c r="AG2" t="n">
        <v>26</v>
      </c>
      <c r="AH2" t="n">
        <v>1827014.603392599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1.2308</v>
      </c>
      <c r="E3" t="n">
        <v>81.25</v>
      </c>
      <c r="F3" t="n">
        <v>70.67</v>
      </c>
      <c r="G3" t="n">
        <v>14.67</v>
      </c>
      <c r="H3" t="n">
        <v>0.25</v>
      </c>
      <c r="I3" t="n">
        <v>289</v>
      </c>
      <c r="J3" t="n">
        <v>143.17</v>
      </c>
      <c r="K3" t="n">
        <v>47.83</v>
      </c>
      <c r="L3" t="n">
        <v>2</v>
      </c>
      <c r="M3" t="n">
        <v>287</v>
      </c>
      <c r="N3" t="n">
        <v>23.34</v>
      </c>
      <c r="O3" t="n">
        <v>17891.86</v>
      </c>
      <c r="P3" t="n">
        <v>796.4400000000001</v>
      </c>
      <c r="Q3" t="n">
        <v>1213.97</v>
      </c>
      <c r="R3" t="n">
        <v>569.52</v>
      </c>
      <c r="S3" t="n">
        <v>90.51000000000001</v>
      </c>
      <c r="T3" t="n">
        <v>227023.04</v>
      </c>
      <c r="U3" t="n">
        <v>0.16</v>
      </c>
      <c r="V3" t="n">
        <v>0.63</v>
      </c>
      <c r="W3" t="n">
        <v>4.5</v>
      </c>
      <c r="X3" t="n">
        <v>13.48</v>
      </c>
      <c r="Y3" t="n">
        <v>0.5</v>
      </c>
      <c r="Z3" t="n">
        <v>10</v>
      </c>
      <c r="AA3" t="n">
        <v>741.4444140093311</v>
      </c>
      <c r="AB3" t="n">
        <v>1014.476957466542</v>
      </c>
      <c r="AC3" t="n">
        <v>917.6567004732872</v>
      </c>
      <c r="AD3" t="n">
        <v>741444.4140093311</v>
      </c>
      <c r="AE3" t="n">
        <v>1014476.957466542</v>
      </c>
      <c r="AF3" t="n">
        <v>2.567308133736771e-06</v>
      </c>
      <c r="AG3" t="n">
        <v>17</v>
      </c>
      <c r="AH3" t="n">
        <v>917656.7004732871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1.3755</v>
      </c>
      <c r="E4" t="n">
        <v>72.7</v>
      </c>
      <c r="F4" t="n">
        <v>65.36</v>
      </c>
      <c r="G4" t="n">
        <v>22.16</v>
      </c>
      <c r="H4" t="n">
        <v>0.37</v>
      </c>
      <c r="I4" t="n">
        <v>177</v>
      </c>
      <c r="J4" t="n">
        <v>144.54</v>
      </c>
      <c r="K4" t="n">
        <v>47.83</v>
      </c>
      <c r="L4" t="n">
        <v>3</v>
      </c>
      <c r="M4" t="n">
        <v>175</v>
      </c>
      <c r="N4" t="n">
        <v>23.71</v>
      </c>
      <c r="O4" t="n">
        <v>18060.85</v>
      </c>
      <c r="P4" t="n">
        <v>730.5</v>
      </c>
      <c r="Q4" t="n">
        <v>1213.99</v>
      </c>
      <c r="R4" t="n">
        <v>389.77</v>
      </c>
      <c r="S4" t="n">
        <v>90.51000000000001</v>
      </c>
      <c r="T4" t="n">
        <v>137708.22</v>
      </c>
      <c r="U4" t="n">
        <v>0.23</v>
      </c>
      <c r="V4" t="n">
        <v>0.6899999999999999</v>
      </c>
      <c r="W4" t="n">
        <v>4.3</v>
      </c>
      <c r="X4" t="n">
        <v>8.16</v>
      </c>
      <c r="Y4" t="n">
        <v>0.5</v>
      </c>
      <c r="Z4" t="n">
        <v>10</v>
      </c>
      <c r="AA4" t="n">
        <v>623.0660232556771</v>
      </c>
      <c r="AB4" t="n">
        <v>852.5064207513774</v>
      </c>
      <c r="AC4" t="n">
        <v>771.1444044551414</v>
      </c>
      <c r="AD4" t="n">
        <v>623066.0232556771</v>
      </c>
      <c r="AE4" t="n">
        <v>852506.4207513774</v>
      </c>
      <c r="AF4" t="n">
        <v>2.869135796193475e-06</v>
      </c>
      <c r="AG4" t="n">
        <v>16</v>
      </c>
      <c r="AH4" t="n">
        <v>771144.4044551414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1.4517</v>
      </c>
      <c r="E5" t="n">
        <v>68.88</v>
      </c>
      <c r="F5" t="n">
        <v>62.99</v>
      </c>
      <c r="G5" t="n">
        <v>29.76</v>
      </c>
      <c r="H5" t="n">
        <v>0.49</v>
      </c>
      <c r="I5" t="n">
        <v>127</v>
      </c>
      <c r="J5" t="n">
        <v>145.92</v>
      </c>
      <c r="K5" t="n">
        <v>47.83</v>
      </c>
      <c r="L5" t="n">
        <v>4</v>
      </c>
      <c r="M5" t="n">
        <v>125</v>
      </c>
      <c r="N5" t="n">
        <v>24.09</v>
      </c>
      <c r="O5" t="n">
        <v>18230.35</v>
      </c>
      <c r="P5" t="n">
        <v>698.22</v>
      </c>
      <c r="Q5" t="n">
        <v>1213.94</v>
      </c>
      <c r="R5" t="n">
        <v>309.64</v>
      </c>
      <c r="S5" t="n">
        <v>90.51000000000001</v>
      </c>
      <c r="T5" t="n">
        <v>97889.28</v>
      </c>
      <c r="U5" t="n">
        <v>0.29</v>
      </c>
      <c r="V5" t="n">
        <v>0.71</v>
      </c>
      <c r="W5" t="n">
        <v>4.21</v>
      </c>
      <c r="X5" t="n">
        <v>5.79</v>
      </c>
      <c r="Y5" t="n">
        <v>0.5</v>
      </c>
      <c r="Z5" t="n">
        <v>10</v>
      </c>
      <c r="AA5" t="n">
        <v>568.2453541205749</v>
      </c>
      <c r="AB5" t="n">
        <v>777.4983627234988</v>
      </c>
      <c r="AC5" t="n">
        <v>703.295010210973</v>
      </c>
      <c r="AD5" t="n">
        <v>568245.3541205749</v>
      </c>
      <c r="AE5" t="n">
        <v>777498.3627234987</v>
      </c>
      <c r="AF5" t="n">
        <v>3.028080287411172e-06</v>
      </c>
      <c r="AG5" t="n">
        <v>15</v>
      </c>
      <c r="AH5" t="n">
        <v>703295.010210973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1.4973</v>
      </c>
      <c r="E6" t="n">
        <v>66.79000000000001</v>
      </c>
      <c r="F6" t="n">
        <v>61.7</v>
      </c>
      <c r="G6" t="n">
        <v>37.39</v>
      </c>
      <c r="H6" t="n">
        <v>0.6</v>
      </c>
      <c r="I6" t="n">
        <v>99</v>
      </c>
      <c r="J6" t="n">
        <v>147.3</v>
      </c>
      <c r="K6" t="n">
        <v>47.83</v>
      </c>
      <c r="L6" t="n">
        <v>5</v>
      </c>
      <c r="M6" t="n">
        <v>97</v>
      </c>
      <c r="N6" t="n">
        <v>24.47</v>
      </c>
      <c r="O6" t="n">
        <v>18400.38</v>
      </c>
      <c r="P6" t="n">
        <v>678.3200000000001</v>
      </c>
      <c r="Q6" t="n">
        <v>1213.92</v>
      </c>
      <c r="R6" t="n">
        <v>266.63</v>
      </c>
      <c r="S6" t="n">
        <v>90.51000000000001</v>
      </c>
      <c r="T6" t="n">
        <v>76525.13</v>
      </c>
      <c r="U6" t="n">
        <v>0.34</v>
      </c>
      <c r="V6" t="n">
        <v>0.73</v>
      </c>
      <c r="W6" t="n">
        <v>4.16</v>
      </c>
      <c r="X6" t="n">
        <v>4.51</v>
      </c>
      <c r="Y6" t="n">
        <v>0.5</v>
      </c>
      <c r="Z6" t="n">
        <v>10</v>
      </c>
      <c r="AA6" t="n">
        <v>534.811891513413</v>
      </c>
      <c r="AB6" t="n">
        <v>731.7532242041086</v>
      </c>
      <c r="AC6" t="n">
        <v>661.9157235081683</v>
      </c>
      <c r="AD6" t="n">
        <v>534811.8915134131</v>
      </c>
      <c r="AE6" t="n">
        <v>731753.2242041086</v>
      </c>
      <c r="AF6" t="n">
        <v>3.123196675856409e-06</v>
      </c>
      <c r="AG6" t="n">
        <v>14</v>
      </c>
      <c r="AH6" t="n">
        <v>661915.7235081682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1.5285</v>
      </c>
      <c r="E7" t="n">
        <v>65.42</v>
      </c>
      <c r="F7" t="n">
        <v>60.85</v>
      </c>
      <c r="G7" t="n">
        <v>45.08</v>
      </c>
      <c r="H7" t="n">
        <v>0.71</v>
      </c>
      <c r="I7" t="n">
        <v>81</v>
      </c>
      <c r="J7" t="n">
        <v>148.68</v>
      </c>
      <c r="K7" t="n">
        <v>47.83</v>
      </c>
      <c r="L7" t="n">
        <v>6</v>
      </c>
      <c r="M7" t="n">
        <v>79</v>
      </c>
      <c r="N7" t="n">
        <v>24.85</v>
      </c>
      <c r="O7" t="n">
        <v>18570.94</v>
      </c>
      <c r="P7" t="n">
        <v>663.12</v>
      </c>
      <c r="Q7" t="n">
        <v>1213.91</v>
      </c>
      <c r="R7" t="n">
        <v>237.36</v>
      </c>
      <c r="S7" t="n">
        <v>90.51000000000001</v>
      </c>
      <c r="T7" t="n">
        <v>61980.03</v>
      </c>
      <c r="U7" t="n">
        <v>0.38</v>
      </c>
      <c r="V7" t="n">
        <v>0.74</v>
      </c>
      <c r="W7" t="n">
        <v>4.14</v>
      </c>
      <c r="X7" t="n">
        <v>3.66</v>
      </c>
      <c r="Y7" t="n">
        <v>0.5</v>
      </c>
      <c r="Z7" t="n">
        <v>10</v>
      </c>
      <c r="AA7" t="n">
        <v>516.6063220291777</v>
      </c>
      <c r="AB7" t="n">
        <v>706.8435608627371</v>
      </c>
      <c r="AC7" t="n">
        <v>639.3834034751651</v>
      </c>
      <c r="AD7" t="n">
        <v>516606.3220291777</v>
      </c>
      <c r="AE7" t="n">
        <v>706843.5608627371</v>
      </c>
      <c r="AF7" t="n">
        <v>3.188276310055781e-06</v>
      </c>
      <c r="AG7" t="n">
        <v>14</v>
      </c>
      <c r="AH7" t="n">
        <v>639383.4034751651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1.5514</v>
      </c>
      <c r="E8" t="n">
        <v>64.45999999999999</v>
      </c>
      <c r="F8" t="n">
        <v>60.27</v>
      </c>
      <c r="G8" t="n">
        <v>53.17</v>
      </c>
      <c r="H8" t="n">
        <v>0.83</v>
      </c>
      <c r="I8" t="n">
        <v>68</v>
      </c>
      <c r="J8" t="n">
        <v>150.07</v>
      </c>
      <c r="K8" t="n">
        <v>47.83</v>
      </c>
      <c r="L8" t="n">
        <v>7</v>
      </c>
      <c r="M8" t="n">
        <v>66</v>
      </c>
      <c r="N8" t="n">
        <v>25.24</v>
      </c>
      <c r="O8" t="n">
        <v>18742.03</v>
      </c>
      <c r="P8" t="n">
        <v>651.4</v>
      </c>
      <c r="Q8" t="n">
        <v>1213.91</v>
      </c>
      <c r="R8" t="n">
        <v>217.74</v>
      </c>
      <c r="S8" t="n">
        <v>90.51000000000001</v>
      </c>
      <c r="T8" t="n">
        <v>52236.67</v>
      </c>
      <c r="U8" t="n">
        <v>0.42</v>
      </c>
      <c r="V8" t="n">
        <v>0.74</v>
      </c>
      <c r="W8" t="n">
        <v>4.11</v>
      </c>
      <c r="X8" t="n">
        <v>3.07</v>
      </c>
      <c r="Y8" t="n">
        <v>0.5</v>
      </c>
      <c r="Z8" t="n">
        <v>10</v>
      </c>
      <c r="AA8" t="n">
        <v>503.4238245402087</v>
      </c>
      <c r="AB8" t="n">
        <v>688.8066862275857</v>
      </c>
      <c r="AC8" t="n">
        <v>623.0679428402802</v>
      </c>
      <c r="AD8" t="n">
        <v>503423.8245402087</v>
      </c>
      <c r="AE8" t="n">
        <v>688806.6862275858</v>
      </c>
      <c r="AF8" t="n">
        <v>3.23604309284955e-06</v>
      </c>
      <c r="AG8" t="n">
        <v>14</v>
      </c>
      <c r="AH8" t="n">
        <v>623067.9428402802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1.5679</v>
      </c>
      <c r="E9" t="n">
        <v>63.78</v>
      </c>
      <c r="F9" t="n">
        <v>59.85</v>
      </c>
      <c r="G9" t="n">
        <v>60.86</v>
      </c>
      <c r="H9" t="n">
        <v>0.9399999999999999</v>
      </c>
      <c r="I9" t="n">
        <v>59</v>
      </c>
      <c r="J9" t="n">
        <v>151.46</v>
      </c>
      <c r="K9" t="n">
        <v>47.83</v>
      </c>
      <c r="L9" t="n">
        <v>8</v>
      </c>
      <c r="M9" t="n">
        <v>57</v>
      </c>
      <c r="N9" t="n">
        <v>25.63</v>
      </c>
      <c r="O9" t="n">
        <v>18913.66</v>
      </c>
      <c r="P9" t="n">
        <v>641.22</v>
      </c>
      <c r="Q9" t="n">
        <v>1213.92</v>
      </c>
      <c r="R9" t="n">
        <v>203.33</v>
      </c>
      <c r="S9" t="n">
        <v>90.51000000000001</v>
      </c>
      <c r="T9" t="n">
        <v>45075.83</v>
      </c>
      <c r="U9" t="n">
        <v>0.45</v>
      </c>
      <c r="V9" t="n">
        <v>0.75</v>
      </c>
      <c r="W9" t="n">
        <v>4.1</v>
      </c>
      <c r="X9" t="n">
        <v>2.65</v>
      </c>
      <c r="Y9" t="n">
        <v>0.5</v>
      </c>
      <c r="Z9" t="n">
        <v>10</v>
      </c>
      <c r="AA9" t="n">
        <v>493.1990075064443</v>
      </c>
      <c r="AB9" t="n">
        <v>674.8166404748981</v>
      </c>
      <c r="AC9" t="n">
        <v>610.4130874190763</v>
      </c>
      <c r="AD9" t="n">
        <v>493199.0075064444</v>
      </c>
      <c r="AE9" t="n">
        <v>674816.6404748982</v>
      </c>
      <c r="AF9" t="n">
        <v>3.270460207089603e-06</v>
      </c>
      <c r="AG9" t="n">
        <v>14</v>
      </c>
      <c r="AH9" t="n">
        <v>610413.0874190764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1.5807</v>
      </c>
      <c r="E10" t="n">
        <v>63.26</v>
      </c>
      <c r="F10" t="n">
        <v>59.53</v>
      </c>
      <c r="G10" t="n">
        <v>68.69</v>
      </c>
      <c r="H10" t="n">
        <v>1.04</v>
      </c>
      <c r="I10" t="n">
        <v>52</v>
      </c>
      <c r="J10" t="n">
        <v>152.85</v>
      </c>
      <c r="K10" t="n">
        <v>47.83</v>
      </c>
      <c r="L10" t="n">
        <v>9</v>
      </c>
      <c r="M10" t="n">
        <v>50</v>
      </c>
      <c r="N10" t="n">
        <v>26.03</v>
      </c>
      <c r="O10" t="n">
        <v>19085.83</v>
      </c>
      <c r="P10" t="n">
        <v>632.73</v>
      </c>
      <c r="Q10" t="n">
        <v>1213.91</v>
      </c>
      <c r="R10" t="n">
        <v>192.86</v>
      </c>
      <c r="S10" t="n">
        <v>90.51000000000001</v>
      </c>
      <c r="T10" t="n">
        <v>39876.74</v>
      </c>
      <c r="U10" t="n">
        <v>0.47</v>
      </c>
      <c r="V10" t="n">
        <v>0.75</v>
      </c>
      <c r="W10" t="n">
        <v>4.09</v>
      </c>
      <c r="X10" t="n">
        <v>2.34</v>
      </c>
      <c r="Y10" t="n">
        <v>0.5</v>
      </c>
      <c r="Z10" t="n">
        <v>10</v>
      </c>
      <c r="AA10" t="n">
        <v>485.0914632242739</v>
      </c>
      <c r="AB10" t="n">
        <v>663.7235407084224</v>
      </c>
      <c r="AC10" t="n">
        <v>600.3786975250499</v>
      </c>
      <c r="AD10" t="n">
        <v>485091.4632242739</v>
      </c>
      <c r="AE10" t="n">
        <v>663723.5407084224</v>
      </c>
      <c r="AF10" t="n">
        <v>3.297159544197038e-06</v>
      </c>
      <c r="AG10" t="n">
        <v>14</v>
      </c>
      <c r="AH10" t="n">
        <v>600378.6975250499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1.5919</v>
      </c>
      <c r="E11" t="n">
        <v>62.82</v>
      </c>
      <c r="F11" t="n">
        <v>59.26</v>
      </c>
      <c r="G11" t="n">
        <v>77.3</v>
      </c>
      <c r="H11" t="n">
        <v>1.15</v>
      </c>
      <c r="I11" t="n">
        <v>46</v>
      </c>
      <c r="J11" t="n">
        <v>154.25</v>
      </c>
      <c r="K11" t="n">
        <v>47.83</v>
      </c>
      <c r="L11" t="n">
        <v>10</v>
      </c>
      <c r="M11" t="n">
        <v>44</v>
      </c>
      <c r="N11" t="n">
        <v>26.43</v>
      </c>
      <c r="O11" t="n">
        <v>19258.55</v>
      </c>
      <c r="P11" t="n">
        <v>623.85</v>
      </c>
      <c r="Q11" t="n">
        <v>1213.91</v>
      </c>
      <c r="R11" t="n">
        <v>183.46</v>
      </c>
      <c r="S11" t="n">
        <v>90.51000000000001</v>
      </c>
      <c r="T11" t="n">
        <v>35205.04</v>
      </c>
      <c r="U11" t="n">
        <v>0.49</v>
      </c>
      <c r="V11" t="n">
        <v>0.76</v>
      </c>
      <c r="W11" t="n">
        <v>4.08</v>
      </c>
      <c r="X11" t="n">
        <v>2.07</v>
      </c>
      <c r="Y11" t="n">
        <v>0.5</v>
      </c>
      <c r="Z11" t="n">
        <v>10</v>
      </c>
      <c r="AA11" t="n">
        <v>477.3172540104754</v>
      </c>
      <c r="AB11" t="n">
        <v>653.0865246881989</v>
      </c>
      <c r="AC11" t="n">
        <v>590.7568633846506</v>
      </c>
      <c r="AD11" t="n">
        <v>477317.2540104754</v>
      </c>
      <c r="AE11" t="n">
        <v>653086.5246881989</v>
      </c>
      <c r="AF11" t="n">
        <v>3.320521464166044e-06</v>
      </c>
      <c r="AG11" t="n">
        <v>14</v>
      </c>
      <c r="AH11" t="n">
        <v>590756.8633846507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1.6015</v>
      </c>
      <c r="E12" t="n">
        <v>62.44</v>
      </c>
      <c r="F12" t="n">
        <v>59.03</v>
      </c>
      <c r="G12" t="n">
        <v>86.38</v>
      </c>
      <c r="H12" t="n">
        <v>1.25</v>
      </c>
      <c r="I12" t="n">
        <v>41</v>
      </c>
      <c r="J12" t="n">
        <v>155.66</v>
      </c>
      <c r="K12" t="n">
        <v>47.83</v>
      </c>
      <c r="L12" t="n">
        <v>11</v>
      </c>
      <c r="M12" t="n">
        <v>39</v>
      </c>
      <c r="N12" t="n">
        <v>26.83</v>
      </c>
      <c r="O12" t="n">
        <v>19431.82</v>
      </c>
      <c r="P12" t="n">
        <v>613.8099999999999</v>
      </c>
      <c r="Q12" t="n">
        <v>1213.91</v>
      </c>
      <c r="R12" t="n">
        <v>175.86</v>
      </c>
      <c r="S12" t="n">
        <v>90.51000000000001</v>
      </c>
      <c r="T12" t="n">
        <v>31430.55</v>
      </c>
      <c r="U12" t="n">
        <v>0.51</v>
      </c>
      <c r="V12" t="n">
        <v>0.76</v>
      </c>
      <c r="W12" t="n">
        <v>4.07</v>
      </c>
      <c r="X12" t="n">
        <v>1.83</v>
      </c>
      <c r="Y12" t="n">
        <v>0.5</v>
      </c>
      <c r="Z12" t="n">
        <v>10</v>
      </c>
      <c r="AA12" t="n">
        <v>469.4207657315567</v>
      </c>
      <c r="AB12" t="n">
        <v>642.282201056506</v>
      </c>
      <c r="AC12" t="n">
        <v>580.9836892364032</v>
      </c>
      <c r="AD12" t="n">
        <v>469420.7657315567</v>
      </c>
      <c r="AE12" t="n">
        <v>642282.201056506</v>
      </c>
      <c r="AF12" t="n">
        <v>3.34054596699662e-06</v>
      </c>
      <c r="AG12" t="n">
        <v>14</v>
      </c>
      <c r="AH12" t="n">
        <v>580983.6892364032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1.6077</v>
      </c>
      <c r="E13" t="n">
        <v>62.2</v>
      </c>
      <c r="F13" t="n">
        <v>58.87</v>
      </c>
      <c r="G13" t="n">
        <v>92.95999999999999</v>
      </c>
      <c r="H13" t="n">
        <v>1.35</v>
      </c>
      <c r="I13" t="n">
        <v>38</v>
      </c>
      <c r="J13" t="n">
        <v>157.07</v>
      </c>
      <c r="K13" t="n">
        <v>47.83</v>
      </c>
      <c r="L13" t="n">
        <v>12</v>
      </c>
      <c r="M13" t="n">
        <v>36</v>
      </c>
      <c r="N13" t="n">
        <v>27.24</v>
      </c>
      <c r="O13" t="n">
        <v>19605.66</v>
      </c>
      <c r="P13" t="n">
        <v>607.58</v>
      </c>
      <c r="Q13" t="n">
        <v>1213.91</v>
      </c>
      <c r="R13" t="n">
        <v>170.43</v>
      </c>
      <c r="S13" t="n">
        <v>90.51000000000001</v>
      </c>
      <c r="T13" t="n">
        <v>28732.26</v>
      </c>
      <c r="U13" t="n">
        <v>0.53</v>
      </c>
      <c r="V13" t="n">
        <v>0.76</v>
      </c>
      <c r="W13" t="n">
        <v>4.07</v>
      </c>
      <c r="X13" t="n">
        <v>1.68</v>
      </c>
      <c r="Y13" t="n">
        <v>0.5</v>
      </c>
      <c r="Z13" t="n">
        <v>10</v>
      </c>
      <c r="AA13" t="n">
        <v>457.7298506669274</v>
      </c>
      <c r="AB13" t="n">
        <v>626.2861752983085</v>
      </c>
      <c r="AC13" t="n">
        <v>566.5143017260048</v>
      </c>
      <c r="AD13" t="n">
        <v>457729.8506669274</v>
      </c>
      <c r="AE13" t="n">
        <v>626286.1752983085</v>
      </c>
      <c r="AF13" t="n">
        <v>3.353478458408033e-06</v>
      </c>
      <c r="AG13" t="n">
        <v>13</v>
      </c>
      <c r="AH13" t="n">
        <v>566514.3017260048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1.6126</v>
      </c>
      <c r="E14" t="n">
        <v>62.01</v>
      </c>
      <c r="F14" t="n">
        <v>58.77</v>
      </c>
      <c r="G14" t="n">
        <v>100.75</v>
      </c>
      <c r="H14" t="n">
        <v>1.45</v>
      </c>
      <c r="I14" t="n">
        <v>35</v>
      </c>
      <c r="J14" t="n">
        <v>158.48</v>
      </c>
      <c r="K14" t="n">
        <v>47.83</v>
      </c>
      <c r="L14" t="n">
        <v>13</v>
      </c>
      <c r="M14" t="n">
        <v>33</v>
      </c>
      <c r="N14" t="n">
        <v>27.65</v>
      </c>
      <c r="O14" t="n">
        <v>19780.06</v>
      </c>
      <c r="P14" t="n">
        <v>600.1799999999999</v>
      </c>
      <c r="Q14" t="n">
        <v>1213.92</v>
      </c>
      <c r="R14" t="n">
        <v>166.79</v>
      </c>
      <c r="S14" t="n">
        <v>90.51000000000001</v>
      </c>
      <c r="T14" t="n">
        <v>26924.81</v>
      </c>
      <c r="U14" t="n">
        <v>0.54</v>
      </c>
      <c r="V14" t="n">
        <v>0.76</v>
      </c>
      <c r="W14" t="n">
        <v>4.07</v>
      </c>
      <c r="X14" t="n">
        <v>1.58</v>
      </c>
      <c r="Y14" t="n">
        <v>0.5</v>
      </c>
      <c r="Z14" t="n">
        <v>10</v>
      </c>
      <c r="AA14" t="n">
        <v>452.5489833177485</v>
      </c>
      <c r="AB14" t="n">
        <v>619.1974840274257</v>
      </c>
      <c r="AC14" t="n">
        <v>560.1021452009745</v>
      </c>
      <c r="AD14" t="n">
        <v>452548.9833177485</v>
      </c>
      <c r="AE14" t="n">
        <v>619197.4840274258</v>
      </c>
      <c r="AF14" t="n">
        <v>3.363699298394473e-06</v>
      </c>
      <c r="AG14" t="n">
        <v>13</v>
      </c>
      <c r="AH14" t="n">
        <v>560102.1452009745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1.6193</v>
      </c>
      <c r="E15" t="n">
        <v>61.76</v>
      </c>
      <c r="F15" t="n">
        <v>58.6</v>
      </c>
      <c r="G15" t="n">
        <v>109.88</v>
      </c>
      <c r="H15" t="n">
        <v>1.55</v>
      </c>
      <c r="I15" t="n">
        <v>32</v>
      </c>
      <c r="J15" t="n">
        <v>159.9</v>
      </c>
      <c r="K15" t="n">
        <v>47.83</v>
      </c>
      <c r="L15" t="n">
        <v>14</v>
      </c>
      <c r="M15" t="n">
        <v>30</v>
      </c>
      <c r="N15" t="n">
        <v>28.07</v>
      </c>
      <c r="O15" t="n">
        <v>19955.16</v>
      </c>
      <c r="P15" t="n">
        <v>594.09</v>
      </c>
      <c r="Q15" t="n">
        <v>1213.92</v>
      </c>
      <c r="R15" t="n">
        <v>161.23</v>
      </c>
      <c r="S15" t="n">
        <v>90.51000000000001</v>
      </c>
      <c r="T15" t="n">
        <v>24162.68</v>
      </c>
      <c r="U15" t="n">
        <v>0.5600000000000001</v>
      </c>
      <c r="V15" t="n">
        <v>0.77</v>
      </c>
      <c r="W15" t="n">
        <v>4.06</v>
      </c>
      <c r="X15" t="n">
        <v>1.41</v>
      </c>
      <c r="Y15" t="n">
        <v>0.5</v>
      </c>
      <c r="Z15" t="n">
        <v>10</v>
      </c>
      <c r="AA15" t="n">
        <v>447.659797706263</v>
      </c>
      <c r="AB15" t="n">
        <v>612.5078845781452</v>
      </c>
      <c r="AC15" t="n">
        <v>554.0509917342215</v>
      </c>
      <c r="AD15" t="n">
        <v>447659.797706263</v>
      </c>
      <c r="AE15" t="n">
        <v>612507.8845781452</v>
      </c>
      <c r="AF15" t="n">
        <v>3.377674732661646e-06</v>
      </c>
      <c r="AG15" t="n">
        <v>13</v>
      </c>
      <c r="AH15" t="n">
        <v>554050.9917342215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1.625</v>
      </c>
      <c r="E16" t="n">
        <v>61.54</v>
      </c>
      <c r="F16" t="n">
        <v>58.47</v>
      </c>
      <c r="G16" t="n">
        <v>120.98</v>
      </c>
      <c r="H16" t="n">
        <v>1.65</v>
      </c>
      <c r="I16" t="n">
        <v>29</v>
      </c>
      <c r="J16" t="n">
        <v>161.32</v>
      </c>
      <c r="K16" t="n">
        <v>47.83</v>
      </c>
      <c r="L16" t="n">
        <v>15</v>
      </c>
      <c r="M16" t="n">
        <v>27</v>
      </c>
      <c r="N16" t="n">
        <v>28.5</v>
      </c>
      <c r="O16" t="n">
        <v>20130.71</v>
      </c>
      <c r="P16" t="n">
        <v>585.4</v>
      </c>
      <c r="Q16" t="n">
        <v>1213.91</v>
      </c>
      <c r="R16" t="n">
        <v>156.61</v>
      </c>
      <c r="S16" t="n">
        <v>90.51000000000001</v>
      </c>
      <c r="T16" t="n">
        <v>21868.81</v>
      </c>
      <c r="U16" t="n">
        <v>0.58</v>
      </c>
      <c r="V16" t="n">
        <v>0.77</v>
      </c>
      <c r="W16" t="n">
        <v>4.06</v>
      </c>
      <c r="X16" t="n">
        <v>1.28</v>
      </c>
      <c r="Y16" t="n">
        <v>0.5</v>
      </c>
      <c r="Z16" t="n">
        <v>10</v>
      </c>
      <c r="AA16" t="n">
        <v>441.6615317351914</v>
      </c>
      <c r="AB16" t="n">
        <v>604.3007924517065</v>
      </c>
      <c r="AC16" t="n">
        <v>546.6271729616039</v>
      </c>
      <c r="AD16" t="n">
        <v>441661.5317351914</v>
      </c>
      <c r="AE16" t="n">
        <v>604300.7924517065</v>
      </c>
      <c r="AF16" t="n">
        <v>3.3895642812173e-06</v>
      </c>
      <c r="AG16" t="n">
        <v>13</v>
      </c>
      <c r="AH16" t="n">
        <v>546627.172961604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1.6292</v>
      </c>
      <c r="E17" t="n">
        <v>61.38</v>
      </c>
      <c r="F17" t="n">
        <v>58.37</v>
      </c>
      <c r="G17" t="n">
        <v>129.71</v>
      </c>
      <c r="H17" t="n">
        <v>1.74</v>
      </c>
      <c r="I17" t="n">
        <v>27</v>
      </c>
      <c r="J17" t="n">
        <v>162.75</v>
      </c>
      <c r="K17" t="n">
        <v>47.83</v>
      </c>
      <c r="L17" t="n">
        <v>16</v>
      </c>
      <c r="M17" t="n">
        <v>25</v>
      </c>
      <c r="N17" t="n">
        <v>28.92</v>
      </c>
      <c r="O17" t="n">
        <v>20306.85</v>
      </c>
      <c r="P17" t="n">
        <v>578.7</v>
      </c>
      <c r="Q17" t="n">
        <v>1213.91</v>
      </c>
      <c r="R17" t="n">
        <v>153.38</v>
      </c>
      <c r="S17" t="n">
        <v>90.51000000000001</v>
      </c>
      <c r="T17" t="n">
        <v>20262.63</v>
      </c>
      <c r="U17" t="n">
        <v>0.59</v>
      </c>
      <c r="V17" t="n">
        <v>0.77</v>
      </c>
      <c r="W17" t="n">
        <v>4.05</v>
      </c>
      <c r="X17" t="n">
        <v>1.18</v>
      </c>
      <c r="Y17" t="n">
        <v>0.5</v>
      </c>
      <c r="Z17" t="n">
        <v>10</v>
      </c>
      <c r="AA17" t="n">
        <v>437.107203603763</v>
      </c>
      <c r="AB17" t="n">
        <v>598.0693597795096</v>
      </c>
      <c r="AC17" t="n">
        <v>540.9904594777709</v>
      </c>
      <c r="AD17" t="n">
        <v>437107.203603763</v>
      </c>
      <c r="AE17" t="n">
        <v>598069.3597795096</v>
      </c>
      <c r="AF17" t="n">
        <v>3.398325001205677e-06</v>
      </c>
      <c r="AG17" t="n">
        <v>13</v>
      </c>
      <c r="AH17" t="n">
        <v>540990.4594777708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1.6328</v>
      </c>
      <c r="E18" t="n">
        <v>61.24</v>
      </c>
      <c r="F18" t="n">
        <v>58.29</v>
      </c>
      <c r="G18" t="n">
        <v>139.9</v>
      </c>
      <c r="H18" t="n">
        <v>1.83</v>
      </c>
      <c r="I18" t="n">
        <v>25</v>
      </c>
      <c r="J18" t="n">
        <v>164.19</v>
      </c>
      <c r="K18" t="n">
        <v>47.83</v>
      </c>
      <c r="L18" t="n">
        <v>17</v>
      </c>
      <c r="M18" t="n">
        <v>23</v>
      </c>
      <c r="N18" t="n">
        <v>29.36</v>
      </c>
      <c r="O18" t="n">
        <v>20483.57</v>
      </c>
      <c r="P18" t="n">
        <v>569.71</v>
      </c>
      <c r="Q18" t="n">
        <v>1213.91</v>
      </c>
      <c r="R18" t="n">
        <v>150.81</v>
      </c>
      <c r="S18" t="n">
        <v>90.51000000000001</v>
      </c>
      <c r="T18" t="n">
        <v>18984.95</v>
      </c>
      <c r="U18" t="n">
        <v>0.6</v>
      </c>
      <c r="V18" t="n">
        <v>0.77</v>
      </c>
      <c r="W18" t="n">
        <v>4.05</v>
      </c>
      <c r="X18" t="n">
        <v>1.1</v>
      </c>
      <c r="Y18" t="n">
        <v>0.5</v>
      </c>
      <c r="Z18" t="n">
        <v>10</v>
      </c>
      <c r="AA18" t="n">
        <v>431.4943026894283</v>
      </c>
      <c r="AB18" t="n">
        <v>590.389541124805</v>
      </c>
      <c r="AC18" t="n">
        <v>534.0435919367781</v>
      </c>
      <c r="AD18" t="n">
        <v>431494.3026894283</v>
      </c>
      <c r="AE18" t="n">
        <v>590389.541124805</v>
      </c>
      <c r="AF18" t="n">
        <v>3.405834189767144e-06</v>
      </c>
      <c r="AG18" t="n">
        <v>13</v>
      </c>
      <c r="AH18" t="n">
        <v>534043.591936778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1.6348</v>
      </c>
      <c r="E19" t="n">
        <v>61.17</v>
      </c>
      <c r="F19" t="n">
        <v>58.25</v>
      </c>
      <c r="G19" t="n">
        <v>145.62</v>
      </c>
      <c r="H19" t="n">
        <v>1.93</v>
      </c>
      <c r="I19" t="n">
        <v>24</v>
      </c>
      <c r="J19" t="n">
        <v>165.62</v>
      </c>
      <c r="K19" t="n">
        <v>47.83</v>
      </c>
      <c r="L19" t="n">
        <v>18</v>
      </c>
      <c r="M19" t="n">
        <v>22</v>
      </c>
      <c r="N19" t="n">
        <v>29.8</v>
      </c>
      <c r="O19" t="n">
        <v>20660.89</v>
      </c>
      <c r="P19" t="n">
        <v>564.28</v>
      </c>
      <c r="Q19" t="n">
        <v>1213.93</v>
      </c>
      <c r="R19" t="n">
        <v>149.32</v>
      </c>
      <c r="S19" t="n">
        <v>90.51000000000001</v>
      </c>
      <c r="T19" t="n">
        <v>18246.97</v>
      </c>
      <c r="U19" t="n">
        <v>0.61</v>
      </c>
      <c r="V19" t="n">
        <v>0.77</v>
      </c>
      <c r="W19" t="n">
        <v>4.04</v>
      </c>
      <c r="X19" t="n">
        <v>1.05</v>
      </c>
      <c r="Y19" t="n">
        <v>0.5</v>
      </c>
      <c r="Z19" t="n">
        <v>10</v>
      </c>
      <c r="AA19" t="n">
        <v>428.1576332120813</v>
      </c>
      <c r="AB19" t="n">
        <v>585.8241627424304</v>
      </c>
      <c r="AC19" t="n">
        <v>529.9139268596684</v>
      </c>
      <c r="AD19" t="n">
        <v>428157.6332120813</v>
      </c>
      <c r="AE19" t="n">
        <v>585824.1627424305</v>
      </c>
      <c r="AF19" t="n">
        <v>3.41000596119018e-06</v>
      </c>
      <c r="AG19" t="n">
        <v>13</v>
      </c>
      <c r="AH19" t="n">
        <v>529913.9268596685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1.6392</v>
      </c>
      <c r="E20" t="n">
        <v>61.01</v>
      </c>
      <c r="F20" t="n">
        <v>58.14</v>
      </c>
      <c r="G20" t="n">
        <v>158.57</v>
      </c>
      <c r="H20" t="n">
        <v>2.02</v>
      </c>
      <c r="I20" t="n">
        <v>22</v>
      </c>
      <c r="J20" t="n">
        <v>167.07</v>
      </c>
      <c r="K20" t="n">
        <v>47.83</v>
      </c>
      <c r="L20" t="n">
        <v>19</v>
      </c>
      <c r="M20" t="n">
        <v>20</v>
      </c>
      <c r="N20" t="n">
        <v>30.24</v>
      </c>
      <c r="O20" t="n">
        <v>20838.81</v>
      </c>
      <c r="P20" t="n">
        <v>555.16</v>
      </c>
      <c r="Q20" t="n">
        <v>1213.93</v>
      </c>
      <c r="R20" t="n">
        <v>145.7</v>
      </c>
      <c r="S20" t="n">
        <v>90.51000000000001</v>
      </c>
      <c r="T20" t="n">
        <v>16446.94</v>
      </c>
      <c r="U20" t="n">
        <v>0.62</v>
      </c>
      <c r="V20" t="n">
        <v>0.77</v>
      </c>
      <c r="W20" t="n">
        <v>4.04</v>
      </c>
      <c r="X20" t="n">
        <v>0.95</v>
      </c>
      <c r="Y20" t="n">
        <v>0.5</v>
      </c>
      <c r="Z20" t="n">
        <v>10</v>
      </c>
      <c r="AA20" t="n">
        <v>422.3323796169706</v>
      </c>
      <c r="AB20" t="n">
        <v>577.8537937815489</v>
      </c>
      <c r="AC20" t="n">
        <v>522.7042387259304</v>
      </c>
      <c r="AD20" t="n">
        <v>422332.3796169705</v>
      </c>
      <c r="AE20" t="n">
        <v>577853.793781549</v>
      </c>
      <c r="AF20" t="n">
        <v>3.419183858320861e-06</v>
      </c>
      <c r="AG20" t="n">
        <v>13</v>
      </c>
      <c r="AH20" t="n">
        <v>522704.2387259304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1.6404</v>
      </c>
      <c r="E21" t="n">
        <v>60.96</v>
      </c>
      <c r="F21" t="n">
        <v>58.13</v>
      </c>
      <c r="G21" t="n">
        <v>166.07</v>
      </c>
      <c r="H21" t="n">
        <v>2.1</v>
      </c>
      <c r="I21" t="n">
        <v>21</v>
      </c>
      <c r="J21" t="n">
        <v>168.51</v>
      </c>
      <c r="K21" t="n">
        <v>47.83</v>
      </c>
      <c r="L21" t="n">
        <v>20</v>
      </c>
      <c r="M21" t="n">
        <v>18</v>
      </c>
      <c r="N21" t="n">
        <v>30.69</v>
      </c>
      <c r="O21" t="n">
        <v>21017.33</v>
      </c>
      <c r="P21" t="n">
        <v>547.42</v>
      </c>
      <c r="Q21" t="n">
        <v>1213.91</v>
      </c>
      <c r="R21" t="n">
        <v>145.09</v>
      </c>
      <c r="S21" t="n">
        <v>90.51000000000001</v>
      </c>
      <c r="T21" t="n">
        <v>16148.19</v>
      </c>
      <c r="U21" t="n">
        <v>0.62</v>
      </c>
      <c r="V21" t="n">
        <v>0.77</v>
      </c>
      <c r="W21" t="n">
        <v>4.04</v>
      </c>
      <c r="X21" t="n">
        <v>0.93</v>
      </c>
      <c r="Y21" t="n">
        <v>0.5</v>
      </c>
      <c r="Z21" t="n">
        <v>10</v>
      </c>
      <c r="AA21" t="n">
        <v>417.9740312206958</v>
      </c>
      <c r="AB21" t="n">
        <v>571.8905092290047</v>
      </c>
      <c r="AC21" t="n">
        <v>517.3100816815587</v>
      </c>
      <c r="AD21" t="n">
        <v>417974.0312206958</v>
      </c>
      <c r="AE21" t="n">
        <v>571890.5092290047</v>
      </c>
      <c r="AF21" t="n">
        <v>3.421686921174683e-06</v>
      </c>
      <c r="AG21" t="n">
        <v>13</v>
      </c>
      <c r="AH21" t="n">
        <v>517310.0816815587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1.6431</v>
      </c>
      <c r="E22" t="n">
        <v>60.86</v>
      </c>
      <c r="F22" t="n">
        <v>58.06</v>
      </c>
      <c r="G22" t="n">
        <v>174.17</v>
      </c>
      <c r="H22" t="n">
        <v>2.19</v>
      </c>
      <c r="I22" t="n">
        <v>20</v>
      </c>
      <c r="J22" t="n">
        <v>169.97</v>
      </c>
      <c r="K22" t="n">
        <v>47.83</v>
      </c>
      <c r="L22" t="n">
        <v>21</v>
      </c>
      <c r="M22" t="n">
        <v>12</v>
      </c>
      <c r="N22" t="n">
        <v>31.14</v>
      </c>
      <c r="O22" t="n">
        <v>21196.47</v>
      </c>
      <c r="P22" t="n">
        <v>546.92</v>
      </c>
      <c r="Q22" t="n">
        <v>1213.94</v>
      </c>
      <c r="R22" t="n">
        <v>142.49</v>
      </c>
      <c r="S22" t="n">
        <v>90.51000000000001</v>
      </c>
      <c r="T22" t="n">
        <v>14853.61</v>
      </c>
      <c r="U22" t="n">
        <v>0.64</v>
      </c>
      <c r="V22" t="n">
        <v>0.77</v>
      </c>
      <c r="W22" t="n">
        <v>4.05</v>
      </c>
      <c r="X22" t="n">
        <v>0.86</v>
      </c>
      <c r="Y22" t="n">
        <v>0.5</v>
      </c>
      <c r="Z22" t="n">
        <v>10</v>
      </c>
      <c r="AA22" t="n">
        <v>417.1237049140821</v>
      </c>
      <c r="AB22" t="n">
        <v>570.7270552625467</v>
      </c>
      <c r="AC22" t="n">
        <v>516.2576661287416</v>
      </c>
      <c r="AD22" t="n">
        <v>417123.7049140821</v>
      </c>
      <c r="AE22" t="n">
        <v>570727.0552625468</v>
      </c>
      <c r="AF22" t="n">
        <v>3.427318812595782e-06</v>
      </c>
      <c r="AG22" t="n">
        <v>13</v>
      </c>
      <c r="AH22" t="n">
        <v>516257.6661287416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1.6448</v>
      </c>
      <c r="E23" t="n">
        <v>60.8</v>
      </c>
      <c r="F23" t="n">
        <v>58.02</v>
      </c>
      <c r="G23" t="n">
        <v>183.22</v>
      </c>
      <c r="H23" t="n">
        <v>2.28</v>
      </c>
      <c r="I23" t="n">
        <v>19</v>
      </c>
      <c r="J23" t="n">
        <v>171.42</v>
      </c>
      <c r="K23" t="n">
        <v>47.83</v>
      </c>
      <c r="L23" t="n">
        <v>22</v>
      </c>
      <c r="M23" t="n">
        <v>7</v>
      </c>
      <c r="N23" t="n">
        <v>31.6</v>
      </c>
      <c r="O23" t="n">
        <v>21376.23</v>
      </c>
      <c r="P23" t="n">
        <v>539.11</v>
      </c>
      <c r="Q23" t="n">
        <v>1213.97</v>
      </c>
      <c r="R23" t="n">
        <v>141.2</v>
      </c>
      <c r="S23" t="n">
        <v>90.51000000000001</v>
      </c>
      <c r="T23" t="n">
        <v>14213.79</v>
      </c>
      <c r="U23" t="n">
        <v>0.64</v>
      </c>
      <c r="V23" t="n">
        <v>0.77</v>
      </c>
      <c r="W23" t="n">
        <v>4.05</v>
      </c>
      <c r="X23" t="n">
        <v>0.83</v>
      </c>
      <c r="Y23" t="n">
        <v>0.5</v>
      </c>
      <c r="Z23" t="n">
        <v>10</v>
      </c>
      <c r="AA23" t="n">
        <v>412.6246452685646</v>
      </c>
      <c r="AB23" t="n">
        <v>564.5712433710466</v>
      </c>
      <c r="AC23" t="n">
        <v>510.6893562844298</v>
      </c>
      <c r="AD23" t="n">
        <v>412624.6452685646</v>
      </c>
      <c r="AE23" t="n">
        <v>564571.2433710466</v>
      </c>
      <c r="AF23" t="n">
        <v>3.430864818305364e-06</v>
      </c>
      <c r="AG23" t="n">
        <v>13</v>
      </c>
      <c r="AH23" t="n">
        <v>510689.3562844298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1.6445</v>
      </c>
      <c r="E24" t="n">
        <v>60.81</v>
      </c>
      <c r="F24" t="n">
        <v>58.03</v>
      </c>
      <c r="G24" t="n">
        <v>183.26</v>
      </c>
      <c r="H24" t="n">
        <v>2.36</v>
      </c>
      <c r="I24" t="n">
        <v>19</v>
      </c>
      <c r="J24" t="n">
        <v>172.89</v>
      </c>
      <c r="K24" t="n">
        <v>47.83</v>
      </c>
      <c r="L24" t="n">
        <v>23</v>
      </c>
      <c r="M24" t="n">
        <v>5</v>
      </c>
      <c r="N24" t="n">
        <v>32.06</v>
      </c>
      <c r="O24" t="n">
        <v>21556.61</v>
      </c>
      <c r="P24" t="n">
        <v>543.23</v>
      </c>
      <c r="Q24" t="n">
        <v>1213.97</v>
      </c>
      <c r="R24" t="n">
        <v>141.2</v>
      </c>
      <c r="S24" t="n">
        <v>90.51000000000001</v>
      </c>
      <c r="T24" t="n">
        <v>14213.01</v>
      </c>
      <c r="U24" t="n">
        <v>0.64</v>
      </c>
      <c r="V24" t="n">
        <v>0.77</v>
      </c>
      <c r="W24" t="n">
        <v>4.06</v>
      </c>
      <c r="X24" t="n">
        <v>0.84</v>
      </c>
      <c r="Y24" t="n">
        <v>0.5</v>
      </c>
      <c r="Z24" t="n">
        <v>10</v>
      </c>
      <c r="AA24" t="n">
        <v>414.8715169192961</v>
      </c>
      <c r="AB24" t="n">
        <v>567.6455122885588</v>
      </c>
      <c r="AC24" t="n">
        <v>513.4702212912182</v>
      </c>
      <c r="AD24" t="n">
        <v>414871.5169192961</v>
      </c>
      <c r="AE24" t="n">
        <v>567645.5122885589</v>
      </c>
      <c r="AF24" t="n">
        <v>3.430239052591908e-06</v>
      </c>
      <c r="AG24" t="n">
        <v>13</v>
      </c>
      <c r="AH24" t="n">
        <v>513470.2212912182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1.644</v>
      </c>
      <c r="E25" t="n">
        <v>60.83</v>
      </c>
      <c r="F25" t="n">
        <v>58.05</v>
      </c>
      <c r="G25" t="n">
        <v>183.32</v>
      </c>
      <c r="H25" t="n">
        <v>2.44</v>
      </c>
      <c r="I25" t="n">
        <v>19</v>
      </c>
      <c r="J25" t="n">
        <v>174.35</v>
      </c>
      <c r="K25" t="n">
        <v>47.83</v>
      </c>
      <c r="L25" t="n">
        <v>24</v>
      </c>
      <c r="M25" t="n">
        <v>1</v>
      </c>
      <c r="N25" t="n">
        <v>32.53</v>
      </c>
      <c r="O25" t="n">
        <v>21737.62</v>
      </c>
      <c r="P25" t="n">
        <v>545.6900000000001</v>
      </c>
      <c r="Q25" t="n">
        <v>1213.95</v>
      </c>
      <c r="R25" t="n">
        <v>141.79</v>
      </c>
      <c r="S25" t="n">
        <v>90.51000000000001</v>
      </c>
      <c r="T25" t="n">
        <v>14506.97</v>
      </c>
      <c r="U25" t="n">
        <v>0.64</v>
      </c>
      <c r="V25" t="n">
        <v>0.77</v>
      </c>
      <c r="W25" t="n">
        <v>4.06</v>
      </c>
      <c r="X25" t="n">
        <v>0.86</v>
      </c>
      <c r="Y25" t="n">
        <v>0.5</v>
      </c>
      <c r="Z25" t="n">
        <v>10</v>
      </c>
      <c r="AA25" t="n">
        <v>416.2863875948033</v>
      </c>
      <c r="AB25" t="n">
        <v>569.5814007664767</v>
      </c>
      <c r="AC25" t="n">
        <v>515.2213512898401</v>
      </c>
      <c r="AD25" t="n">
        <v>416286.3875948034</v>
      </c>
      <c r="AE25" t="n">
        <v>569581.4007664766</v>
      </c>
      <c r="AF25" t="n">
        <v>3.429196109736149e-06</v>
      </c>
      <c r="AG25" t="n">
        <v>13</v>
      </c>
      <c r="AH25" t="n">
        <v>515221.3512898401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1.644</v>
      </c>
      <c r="E26" t="n">
        <v>60.83</v>
      </c>
      <c r="F26" t="n">
        <v>58.05</v>
      </c>
      <c r="G26" t="n">
        <v>183.31</v>
      </c>
      <c r="H26" t="n">
        <v>2.52</v>
      </c>
      <c r="I26" t="n">
        <v>19</v>
      </c>
      <c r="J26" t="n">
        <v>175.83</v>
      </c>
      <c r="K26" t="n">
        <v>47.83</v>
      </c>
      <c r="L26" t="n">
        <v>25</v>
      </c>
      <c r="M26" t="n">
        <v>1</v>
      </c>
      <c r="N26" t="n">
        <v>33</v>
      </c>
      <c r="O26" t="n">
        <v>21919.27</v>
      </c>
      <c r="P26" t="n">
        <v>549.03</v>
      </c>
      <c r="Q26" t="n">
        <v>1213.95</v>
      </c>
      <c r="R26" t="n">
        <v>141.73</v>
      </c>
      <c r="S26" t="n">
        <v>90.51000000000001</v>
      </c>
      <c r="T26" t="n">
        <v>14476.93</v>
      </c>
      <c r="U26" t="n">
        <v>0.64</v>
      </c>
      <c r="V26" t="n">
        <v>0.77</v>
      </c>
      <c r="W26" t="n">
        <v>4.06</v>
      </c>
      <c r="X26" t="n">
        <v>0.86</v>
      </c>
      <c r="Y26" t="n">
        <v>0.5</v>
      </c>
      <c r="Z26" t="n">
        <v>10</v>
      </c>
      <c r="AA26" t="n">
        <v>418.0553551484425</v>
      </c>
      <c r="AB26" t="n">
        <v>572.0017802147061</v>
      </c>
      <c r="AC26" t="n">
        <v>517.4107331205545</v>
      </c>
      <c r="AD26" t="n">
        <v>418055.3551484424</v>
      </c>
      <c r="AE26" t="n">
        <v>572001.7802147061</v>
      </c>
      <c r="AF26" t="n">
        <v>3.429196109736149e-06</v>
      </c>
      <c r="AG26" t="n">
        <v>13</v>
      </c>
      <c r="AH26" t="n">
        <v>517410.7331205545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1.6441</v>
      </c>
      <c r="E27" t="n">
        <v>60.82</v>
      </c>
      <c r="F27" t="n">
        <v>58.05</v>
      </c>
      <c r="G27" t="n">
        <v>183.31</v>
      </c>
      <c r="H27" t="n">
        <v>2.6</v>
      </c>
      <c r="I27" t="n">
        <v>19</v>
      </c>
      <c r="J27" t="n">
        <v>177.3</v>
      </c>
      <c r="K27" t="n">
        <v>47.83</v>
      </c>
      <c r="L27" t="n">
        <v>26</v>
      </c>
      <c r="M27" t="n">
        <v>0</v>
      </c>
      <c r="N27" t="n">
        <v>33.48</v>
      </c>
      <c r="O27" t="n">
        <v>22101.56</v>
      </c>
      <c r="P27" t="n">
        <v>552.9400000000001</v>
      </c>
      <c r="Q27" t="n">
        <v>1213.95</v>
      </c>
      <c r="R27" t="n">
        <v>141.64</v>
      </c>
      <c r="S27" t="n">
        <v>90.51000000000001</v>
      </c>
      <c r="T27" t="n">
        <v>14431.47</v>
      </c>
      <c r="U27" t="n">
        <v>0.64</v>
      </c>
      <c r="V27" t="n">
        <v>0.77</v>
      </c>
      <c r="W27" t="n">
        <v>4.06</v>
      </c>
      <c r="X27" t="n">
        <v>0.85</v>
      </c>
      <c r="Y27" t="n">
        <v>0.5</v>
      </c>
      <c r="Z27" t="n">
        <v>10</v>
      </c>
      <c r="AA27" t="n">
        <v>420.1061018102494</v>
      </c>
      <c r="AB27" t="n">
        <v>574.8077022699481</v>
      </c>
      <c r="AC27" t="n">
        <v>519.9488619129805</v>
      </c>
      <c r="AD27" t="n">
        <v>420106.1018102494</v>
      </c>
      <c r="AE27" t="n">
        <v>574807.7022699481</v>
      </c>
      <c r="AF27" t="n">
        <v>3.429404698307301e-06</v>
      </c>
      <c r="AG27" t="n">
        <v>13</v>
      </c>
      <c r="AH27" t="n">
        <v>519948.8619129805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0.6575</v>
      </c>
      <c r="E2" t="n">
        <v>152.09</v>
      </c>
      <c r="F2" t="n">
        <v>111.38</v>
      </c>
      <c r="G2" t="n">
        <v>6.2</v>
      </c>
      <c r="H2" t="n">
        <v>0.1</v>
      </c>
      <c r="I2" t="n">
        <v>1077</v>
      </c>
      <c r="J2" t="n">
        <v>176.73</v>
      </c>
      <c r="K2" t="n">
        <v>52.44</v>
      </c>
      <c r="L2" t="n">
        <v>1</v>
      </c>
      <c r="M2" t="n">
        <v>1075</v>
      </c>
      <c r="N2" t="n">
        <v>33.29</v>
      </c>
      <c r="O2" t="n">
        <v>22031.19</v>
      </c>
      <c r="P2" t="n">
        <v>1461.3</v>
      </c>
      <c r="Q2" t="n">
        <v>1214.31</v>
      </c>
      <c r="R2" t="n">
        <v>1956.21</v>
      </c>
      <c r="S2" t="n">
        <v>90.51000000000001</v>
      </c>
      <c r="T2" t="n">
        <v>916427.96</v>
      </c>
      <c r="U2" t="n">
        <v>0.05</v>
      </c>
      <c r="V2" t="n">
        <v>0.4</v>
      </c>
      <c r="W2" t="n">
        <v>5.8</v>
      </c>
      <c r="X2" t="n">
        <v>54.17</v>
      </c>
      <c r="Y2" t="n">
        <v>0.5</v>
      </c>
      <c r="Z2" t="n">
        <v>10</v>
      </c>
      <c r="AA2" t="n">
        <v>2355.833618042246</v>
      </c>
      <c r="AB2" t="n">
        <v>3223.355488249658</v>
      </c>
      <c r="AC2" t="n">
        <v>2915.72296445883</v>
      </c>
      <c r="AD2" t="n">
        <v>2355833.618042246</v>
      </c>
      <c r="AE2" t="n">
        <v>3223355.488249658</v>
      </c>
      <c r="AF2" t="n">
        <v>1.353571856026401e-06</v>
      </c>
      <c r="AG2" t="n">
        <v>32</v>
      </c>
      <c r="AH2" t="n">
        <v>2915722.96445883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1.1312</v>
      </c>
      <c r="E3" t="n">
        <v>88.40000000000001</v>
      </c>
      <c r="F3" t="n">
        <v>73.56999999999999</v>
      </c>
      <c r="G3" t="n">
        <v>12.65</v>
      </c>
      <c r="H3" t="n">
        <v>0.2</v>
      </c>
      <c r="I3" t="n">
        <v>349</v>
      </c>
      <c r="J3" t="n">
        <v>178.21</v>
      </c>
      <c r="K3" t="n">
        <v>52.44</v>
      </c>
      <c r="L3" t="n">
        <v>2</v>
      </c>
      <c r="M3" t="n">
        <v>347</v>
      </c>
      <c r="N3" t="n">
        <v>33.77</v>
      </c>
      <c r="O3" t="n">
        <v>22213.89</v>
      </c>
      <c r="P3" t="n">
        <v>959.8200000000001</v>
      </c>
      <c r="Q3" t="n">
        <v>1214.01</v>
      </c>
      <c r="R3" t="n">
        <v>668.09</v>
      </c>
      <c r="S3" t="n">
        <v>90.51000000000001</v>
      </c>
      <c r="T3" t="n">
        <v>276007.54</v>
      </c>
      <c r="U3" t="n">
        <v>0.14</v>
      </c>
      <c r="V3" t="n">
        <v>0.61</v>
      </c>
      <c r="W3" t="n">
        <v>4.59</v>
      </c>
      <c r="X3" t="n">
        <v>16.38</v>
      </c>
      <c r="Y3" t="n">
        <v>0.5</v>
      </c>
      <c r="Z3" t="n">
        <v>10</v>
      </c>
      <c r="AA3" t="n">
        <v>947.0701402353559</v>
      </c>
      <c r="AB3" t="n">
        <v>1295.823147655791</v>
      </c>
      <c r="AC3" t="n">
        <v>1172.151605142732</v>
      </c>
      <c r="AD3" t="n">
        <v>947070.1402353559</v>
      </c>
      <c r="AE3" t="n">
        <v>1295823.147655791</v>
      </c>
      <c r="AF3" t="n">
        <v>2.328761191691353e-06</v>
      </c>
      <c r="AG3" t="n">
        <v>19</v>
      </c>
      <c r="AH3" t="n">
        <v>1172151.605142732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1.3021</v>
      </c>
      <c r="E4" t="n">
        <v>76.8</v>
      </c>
      <c r="F4" t="n">
        <v>66.91</v>
      </c>
      <c r="G4" t="n">
        <v>19.12</v>
      </c>
      <c r="H4" t="n">
        <v>0.3</v>
      </c>
      <c r="I4" t="n">
        <v>210</v>
      </c>
      <c r="J4" t="n">
        <v>179.7</v>
      </c>
      <c r="K4" t="n">
        <v>52.44</v>
      </c>
      <c r="L4" t="n">
        <v>3</v>
      </c>
      <c r="M4" t="n">
        <v>208</v>
      </c>
      <c r="N4" t="n">
        <v>34.26</v>
      </c>
      <c r="O4" t="n">
        <v>22397.24</v>
      </c>
      <c r="P4" t="n">
        <v>868.38</v>
      </c>
      <c r="Q4" t="n">
        <v>1213.97</v>
      </c>
      <c r="R4" t="n">
        <v>442.98</v>
      </c>
      <c r="S4" t="n">
        <v>90.51000000000001</v>
      </c>
      <c r="T4" t="n">
        <v>164144.46</v>
      </c>
      <c r="U4" t="n">
        <v>0.2</v>
      </c>
      <c r="V4" t="n">
        <v>0.67</v>
      </c>
      <c r="W4" t="n">
        <v>4.34</v>
      </c>
      <c r="X4" t="n">
        <v>9.720000000000001</v>
      </c>
      <c r="Y4" t="n">
        <v>0.5</v>
      </c>
      <c r="Z4" t="n">
        <v>10</v>
      </c>
      <c r="AA4" t="n">
        <v>752.2982962436685</v>
      </c>
      <c r="AB4" t="n">
        <v>1029.327717979052</v>
      </c>
      <c r="AC4" t="n">
        <v>931.0901252456562</v>
      </c>
      <c r="AD4" t="n">
        <v>752298.2962436684</v>
      </c>
      <c r="AE4" t="n">
        <v>1029327.717979052</v>
      </c>
      <c r="AF4" t="n">
        <v>2.680586941037227e-06</v>
      </c>
      <c r="AG4" t="n">
        <v>16</v>
      </c>
      <c r="AH4" t="n">
        <v>931090.1252456561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1.3925</v>
      </c>
      <c r="E5" t="n">
        <v>71.81</v>
      </c>
      <c r="F5" t="n">
        <v>64.06</v>
      </c>
      <c r="G5" t="n">
        <v>25.62</v>
      </c>
      <c r="H5" t="n">
        <v>0.39</v>
      </c>
      <c r="I5" t="n">
        <v>150</v>
      </c>
      <c r="J5" t="n">
        <v>181.19</v>
      </c>
      <c r="K5" t="n">
        <v>52.44</v>
      </c>
      <c r="L5" t="n">
        <v>4</v>
      </c>
      <c r="M5" t="n">
        <v>148</v>
      </c>
      <c r="N5" t="n">
        <v>34.75</v>
      </c>
      <c r="O5" t="n">
        <v>22581.25</v>
      </c>
      <c r="P5" t="n">
        <v>827.2</v>
      </c>
      <c r="Q5" t="n">
        <v>1213.98</v>
      </c>
      <c r="R5" t="n">
        <v>345.82</v>
      </c>
      <c r="S5" t="n">
        <v>90.51000000000001</v>
      </c>
      <c r="T5" t="n">
        <v>115865.46</v>
      </c>
      <c r="U5" t="n">
        <v>0.26</v>
      </c>
      <c r="V5" t="n">
        <v>0.7</v>
      </c>
      <c r="W5" t="n">
        <v>4.25</v>
      </c>
      <c r="X5" t="n">
        <v>6.86</v>
      </c>
      <c r="Y5" t="n">
        <v>0.5</v>
      </c>
      <c r="Z5" t="n">
        <v>10</v>
      </c>
      <c r="AA5" t="n">
        <v>675.6459566122772</v>
      </c>
      <c r="AB5" t="n">
        <v>924.4486052328238</v>
      </c>
      <c r="AC5" t="n">
        <v>836.2205278211686</v>
      </c>
      <c r="AD5" t="n">
        <v>675645.9566122772</v>
      </c>
      <c r="AE5" t="n">
        <v>924448.6052328238</v>
      </c>
      <c r="AF5" t="n">
        <v>2.866690204588234e-06</v>
      </c>
      <c r="AG5" t="n">
        <v>15</v>
      </c>
      <c r="AH5" t="n">
        <v>836220.5278211687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1.4471</v>
      </c>
      <c r="E6" t="n">
        <v>69.11</v>
      </c>
      <c r="F6" t="n">
        <v>62.53</v>
      </c>
      <c r="G6" t="n">
        <v>32.06</v>
      </c>
      <c r="H6" t="n">
        <v>0.49</v>
      </c>
      <c r="I6" t="n">
        <v>117</v>
      </c>
      <c r="J6" t="n">
        <v>182.69</v>
      </c>
      <c r="K6" t="n">
        <v>52.44</v>
      </c>
      <c r="L6" t="n">
        <v>5</v>
      </c>
      <c r="M6" t="n">
        <v>115</v>
      </c>
      <c r="N6" t="n">
        <v>35.25</v>
      </c>
      <c r="O6" t="n">
        <v>22766.06</v>
      </c>
      <c r="P6" t="n">
        <v>804.02</v>
      </c>
      <c r="Q6" t="n">
        <v>1213.96</v>
      </c>
      <c r="R6" t="n">
        <v>294.41</v>
      </c>
      <c r="S6" t="n">
        <v>90.51000000000001</v>
      </c>
      <c r="T6" t="n">
        <v>90327.63</v>
      </c>
      <c r="U6" t="n">
        <v>0.31</v>
      </c>
      <c r="V6" t="n">
        <v>0.72</v>
      </c>
      <c r="W6" t="n">
        <v>4.19</v>
      </c>
      <c r="X6" t="n">
        <v>5.33</v>
      </c>
      <c r="Y6" t="n">
        <v>0.5</v>
      </c>
      <c r="Z6" t="n">
        <v>10</v>
      </c>
      <c r="AA6" t="n">
        <v>638.8753744107837</v>
      </c>
      <c r="AB6" t="n">
        <v>874.137472461143</v>
      </c>
      <c r="AC6" t="n">
        <v>790.7110189490988</v>
      </c>
      <c r="AD6" t="n">
        <v>638875.3744107838</v>
      </c>
      <c r="AE6" t="n">
        <v>874137.472461143</v>
      </c>
      <c r="AF6" t="n">
        <v>2.97909328190997e-06</v>
      </c>
      <c r="AG6" t="n">
        <v>15</v>
      </c>
      <c r="AH6" t="n">
        <v>790711.0189490989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1.4862</v>
      </c>
      <c r="E7" t="n">
        <v>67.29000000000001</v>
      </c>
      <c r="F7" t="n">
        <v>61.49</v>
      </c>
      <c r="G7" t="n">
        <v>38.84</v>
      </c>
      <c r="H7" t="n">
        <v>0.58</v>
      </c>
      <c r="I7" t="n">
        <v>95</v>
      </c>
      <c r="J7" t="n">
        <v>184.19</v>
      </c>
      <c r="K7" t="n">
        <v>52.44</v>
      </c>
      <c r="L7" t="n">
        <v>6</v>
      </c>
      <c r="M7" t="n">
        <v>93</v>
      </c>
      <c r="N7" t="n">
        <v>35.75</v>
      </c>
      <c r="O7" t="n">
        <v>22951.43</v>
      </c>
      <c r="P7" t="n">
        <v>785.36</v>
      </c>
      <c r="Q7" t="n">
        <v>1213.94</v>
      </c>
      <c r="R7" t="n">
        <v>259.15</v>
      </c>
      <c r="S7" t="n">
        <v>90.51000000000001</v>
      </c>
      <c r="T7" t="n">
        <v>72808.67</v>
      </c>
      <c r="U7" t="n">
        <v>0.35</v>
      </c>
      <c r="V7" t="n">
        <v>0.73</v>
      </c>
      <c r="W7" t="n">
        <v>4.15</v>
      </c>
      <c r="X7" t="n">
        <v>4.3</v>
      </c>
      <c r="Y7" t="n">
        <v>0.5</v>
      </c>
      <c r="Z7" t="n">
        <v>10</v>
      </c>
      <c r="AA7" t="n">
        <v>613.0407068508626</v>
      </c>
      <c r="AB7" t="n">
        <v>838.7893405605653</v>
      </c>
      <c r="AC7" t="n">
        <v>758.7364631456976</v>
      </c>
      <c r="AD7" t="n">
        <v>613040.7068508626</v>
      </c>
      <c r="AE7" t="n">
        <v>838789.3405605652</v>
      </c>
      <c r="AF7" t="n">
        <v>3.059587060724619e-06</v>
      </c>
      <c r="AG7" t="n">
        <v>15</v>
      </c>
      <c r="AH7" t="n">
        <v>758736.4631456976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1.5117</v>
      </c>
      <c r="E8" t="n">
        <v>66.15000000000001</v>
      </c>
      <c r="F8" t="n">
        <v>60.85</v>
      </c>
      <c r="G8" t="n">
        <v>45.08</v>
      </c>
      <c r="H8" t="n">
        <v>0.67</v>
      </c>
      <c r="I8" t="n">
        <v>81</v>
      </c>
      <c r="J8" t="n">
        <v>185.7</v>
      </c>
      <c r="K8" t="n">
        <v>52.44</v>
      </c>
      <c r="L8" t="n">
        <v>7</v>
      </c>
      <c r="M8" t="n">
        <v>79</v>
      </c>
      <c r="N8" t="n">
        <v>36.26</v>
      </c>
      <c r="O8" t="n">
        <v>23137.49</v>
      </c>
      <c r="P8" t="n">
        <v>774.49</v>
      </c>
      <c r="Q8" t="n">
        <v>1213.93</v>
      </c>
      <c r="R8" t="n">
        <v>236.87</v>
      </c>
      <c r="S8" t="n">
        <v>90.51000000000001</v>
      </c>
      <c r="T8" t="n">
        <v>61737.72</v>
      </c>
      <c r="U8" t="n">
        <v>0.38</v>
      </c>
      <c r="V8" t="n">
        <v>0.74</v>
      </c>
      <c r="W8" t="n">
        <v>4.15</v>
      </c>
      <c r="X8" t="n">
        <v>3.66</v>
      </c>
      <c r="Y8" t="n">
        <v>0.5</v>
      </c>
      <c r="Z8" t="n">
        <v>10</v>
      </c>
      <c r="AA8" t="n">
        <v>590.8593594977873</v>
      </c>
      <c r="AB8" t="n">
        <v>808.4398425401066</v>
      </c>
      <c r="AC8" t="n">
        <v>731.2834786205234</v>
      </c>
      <c r="AD8" t="n">
        <v>590859.3594977873</v>
      </c>
      <c r="AE8" t="n">
        <v>808439.8425401066</v>
      </c>
      <c r="AF8" t="n">
        <v>3.112083003429826e-06</v>
      </c>
      <c r="AG8" t="n">
        <v>14</v>
      </c>
      <c r="AH8" t="n">
        <v>731283.4786205234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1.5326</v>
      </c>
      <c r="E9" t="n">
        <v>65.25</v>
      </c>
      <c r="F9" t="n">
        <v>60.34</v>
      </c>
      <c r="G9" t="n">
        <v>51.72</v>
      </c>
      <c r="H9" t="n">
        <v>0.76</v>
      </c>
      <c r="I9" t="n">
        <v>70</v>
      </c>
      <c r="J9" t="n">
        <v>187.22</v>
      </c>
      <c r="K9" t="n">
        <v>52.44</v>
      </c>
      <c r="L9" t="n">
        <v>8</v>
      </c>
      <c r="M9" t="n">
        <v>68</v>
      </c>
      <c r="N9" t="n">
        <v>36.78</v>
      </c>
      <c r="O9" t="n">
        <v>23324.24</v>
      </c>
      <c r="P9" t="n">
        <v>763.85</v>
      </c>
      <c r="Q9" t="n">
        <v>1213.91</v>
      </c>
      <c r="R9" t="n">
        <v>219.94</v>
      </c>
      <c r="S9" t="n">
        <v>90.51000000000001</v>
      </c>
      <c r="T9" t="n">
        <v>53324.14</v>
      </c>
      <c r="U9" t="n">
        <v>0.41</v>
      </c>
      <c r="V9" t="n">
        <v>0.74</v>
      </c>
      <c r="W9" t="n">
        <v>4.12</v>
      </c>
      <c r="X9" t="n">
        <v>3.15</v>
      </c>
      <c r="Y9" t="n">
        <v>0.5</v>
      </c>
      <c r="Z9" t="n">
        <v>10</v>
      </c>
      <c r="AA9" t="n">
        <v>577.6870072291169</v>
      </c>
      <c r="AB9" t="n">
        <v>790.4168490429436</v>
      </c>
      <c r="AC9" t="n">
        <v>714.9805743272993</v>
      </c>
      <c r="AD9" t="n">
        <v>577687.007229117</v>
      </c>
      <c r="AE9" t="n">
        <v>790416.8490429436</v>
      </c>
      <c r="AF9" t="n">
        <v>3.155109089803897e-06</v>
      </c>
      <c r="AG9" t="n">
        <v>14</v>
      </c>
      <c r="AH9" t="n">
        <v>714980.5743272994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1.5476</v>
      </c>
      <c r="E10" t="n">
        <v>64.61</v>
      </c>
      <c r="F10" t="n">
        <v>59.99</v>
      </c>
      <c r="G10" t="n">
        <v>58.05</v>
      </c>
      <c r="H10" t="n">
        <v>0.85</v>
      </c>
      <c r="I10" t="n">
        <v>62</v>
      </c>
      <c r="J10" t="n">
        <v>188.74</v>
      </c>
      <c r="K10" t="n">
        <v>52.44</v>
      </c>
      <c r="L10" t="n">
        <v>9</v>
      </c>
      <c r="M10" t="n">
        <v>60</v>
      </c>
      <c r="N10" t="n">
        <v>37.3</v>
      </c>
      <c r="O10" t="n">
        <v>23511.69</v>
      </c>
      <c r="P10" t="n">
        <v>756.47</v>
      </c>
      <c r="Q10" t="n">
        <v>1213.91</v>
      </c>
      <c r="R10" t="n">
        <v>208.21</v>
      </c>
      <c r="S10" t="n">
        <v>90.51000000000001</v>
      </c>
      <c r="T10" t="n">
        <v>47499.65</v>
      </c>
      <c r="U10" t="n">
        <v>0.43</v>
      </c>
      <c r="V10" t="n">
        <v>0.75</v>
      </c>
      <c r="W10" t="n">
        <v>4.11</v>
      </c>
      <c r="X10" t="n">
        <v>2.8</v>
      </c>
      <c r="Y10" t="n">
        <v>0.5</v>
      </c>
      <c r="Z10" t="n">
        <v>10</v>
      </c>
      <c r="AA10" t="n">
        <v>568.6089694871761</v>
      </c>
      <c r="AB10" t="n">
        <v>777.9958773096602</v>
      </c>
      <c r="AC10" t="n">
        <v>703.7450427032973</v>
      </c>
      <c r="AD10" t="n">
        <v>568608.969487176</v>
      </c>
      <c r="AE10" t="n">
        <v>777995.8773096602</v>
      </c>
      <c r="AF10" t="n">
        <v>3.185989056101077e-06</v>
      </c>
      <c r="AG10" t="n">
        <v>14</v>
      </c>
      <c r="AH10" t="n">
        <v>703745.0427032972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1.5616</v>
      </c>
      <c r="E11" t="n">
        <v>64.04000000000001</v>
      </c>
      <c r="F11" t="n">
        <v>59.66</v>
      </c>
      <c r="G11" t="n">
        <v>65.09</v>
      </c>
      <c r="H11" t="n">
        <v>0.93</v>
      </c>
      <c r="I11" t="n">
        <v>55</v>
      </c>
      <c r="J11" t="n">
        <v>190.26</v>
      </c>
      <c r="K11" t="n">
        <v>52.44</v>
      </c>
      <c r="L11" t="n">
        <v>10</v>
      </c>
      <c r="M11" t="n">
        <v>53</v>
      </c>
      <c r="N11" t="n">
        <v>37.82</v>
      </c>
      <c r="O11" t="n">
        <v>23699.85</v>
      </c>
      <c r="P11" t="n">
        <v>748.26</v>
      </c>
      <c r="Q11" t="n">
        <v>1213.91</v>
      </c>
      <c r="R11" t="n">
        <v>196.91</v>
      </c>
      <c r="S11" t="n">
        <v>90.51000000000001</v>
      </c>
      <c r="T11" t="n">
        <v>41886.91</v>
      </c>
      <c r="U11" t="n">
        <v>0.46</v>
      </c>
      <c r="V11" t="n">
        <v>0.75</v>
      </c>
      <c r="W11" t="n">
        <v>4.1</v>
      </c>
      <c r="X11" t="n">
        <v>2.47</v>
      </c>
      <c r="Y11" t="n">
        <v>0.5</v>
      </c>
      <c r="Z11" t="n">
        <v>10</v>
      </c>
      <c r="AA11" t="n">
        <v>559.5538351764125</v>
      </c>
      <c r="AB11" t="n">
        <v>765.6062430613421</v>
      </c>
      <c r="AC11" t="n">
        <v>692.5378577586775</v>
      </c>
      <c r="AD11" t="n">
        <v>559553.8351764125</v>
      </c>
      <c r="AE11" t="n">
        <v>765606.243061342</v>
      </c>
      <c r="AF11" t="n">
        <v>3.214810357978446e-06</v>
      </c>
      <c r="AG11" t="n">
        <v>14</v>
      </c>
      <c r="AH11" t="n">
        <v>692537.8577586776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1.5708</v>
      </c>
      <c r="E12" t="n">
        <v>63.66</v>
      </c>
      <c r="F12" t="n">
        <v>59.46</v>
      </c>
      <c r="G12" t="n">
        <v>71.36</v>
      </c>
      <c r="H12" t="n">
        <v>1.02</v>
      </c>
      <c r="I12" t="n">
        <v>50</v>
      </c>
      <c r="J12" t="n">
        <v>191.79</v>
      </c>
      <c r="K12" t="n">
        <v>52.44</v>
      </c>
      <c r="L12" t="n">
        <v>11</v>
      </c>
      <c r="M12" t="n">
        <v>48</v>
      </c>
      <c r="N12" t="n">
        <v>38.35</v>
      </c>
      <c r="O12" t="n">
        <v>23888.73</v>
      </c>
      <c r="P12" t="n">
        <v>742</v>
      </c>
      <c r="Q12" t="n">
        <v>1213.92</v>
      </c>
      <c r="R12" t="n">
        <v>190.37</v>
      </c>
      <c r="S12" t="n">
        <v>90.51000000000001</v>
      </c>
      <c r="T12" t="n">
        <v>38642.41</v>
      </c>
      <c r="U12" t="n">
        <v>0.48</v>
      </c>
      <c r="V12" t="n">
        <v>0.75</v>
      </c>
      <c r="W12" t="n">
        <v>4.09</v>
      </c>
      <c r="X12" t="n">
        <v>2.27</v>
      </c>
      <c r="Y12" t="n">
        <v>0.5</v>
      </c>
      <c r="Z12" t="n">
        <v>10</v>
      </c>
      <c r="AA12" t="n">
        <v>553.224512550797</v>
      </c>
      <c r="AB12" t="n">
        <v>756.9461846149678</v>
      </c>
      <c r="AC12" t="n">
        <v>684.7043031359568</v>
      </c>
      <c r="AD12" t="n">
        <v>553224.5125507971</v>
      </c>
      <c r="AE12" t="n">
        <v>756946.1846149678</v>
      </c>
      <c r="AF12" t="n">
        <v>3.233750070640716e-06</v>
      </c>
      <c r="AG12" t="n">
        <v>14</v>
      </c>
      <c r="AH12" t="n">
        <v>684704.3031359569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1.5821</v>
      </c>
      <c r="E13" t="n">
        <v>63.21</v>
      </c>
      <c r="F13" t="n">
        <v>59.19</v>
      </c>
      <c r="G13" t="n">
        <v>78.91</v>
      </c>
      <c r="H13" t="n">
        <v>1.1</v>
      </c>
      <c r="I13" t="n">
        <v>45</v>
      </c>
      <c r="J13" t="n">
        <v>193.33</v>
      </c>
      <c r="K13" t="n">
        <v>52.44</v>
      </c>
      <c r="L13" t="n">
        <v>12</v>
      </c>
      <c r="M13" t="n">
        <v>43</v>
      </c>
      <c r="N13" t="n">
        <v>38.89</v>
      </c>
      <c r="O13" t="n">
        <v>24078.33</v>
      </c>
      <c r="P13" t="n">
        <v>733.77</v>
      </c>
      <c r="Q13" t="n">
        <v>1213.91</v>
      </c>
      <c r="R13" t="n">
        <v>181.03</v>
      </c>
      <c r="S13" t="n">
        <v>90.51000000000001</v>
      </c>
      <c r="T13" t="n">
        <v>33997.31</v>
      </c>
      <c r="U13" t="n">
        <v>0.5</v>
      </c>
      <c r="V13" t="n">
        <v>0.76</v>
      </c>
      <c r="W13" t="n">
        <v>4.08</v>
      </c>
      <c r="X13" t="n">
        <v>1.99</v>
      </c>
      <c r="Y13" t="n">
        <v>0.5</v>
      </c>
      <c r="Z13" t="n">
        <v>10</v>
      </c>
      <c r="AA13" t="n">
        <v>545.2351719108519</v>
      </c>
      <c r="AB13" t="n">
        <v>746.0148162865615</v>
      </c>
      <c r="AC13" t="n">
        <v>674.8162092585419</v>
      </c>
      <c r="AD13" t="n">
        <v>545235.171910852</v>
      </c>
      <c r="AE13" t="n">
        <v>746014.8162865615</v>
      </c>
      <c r="AF13" t="n">
        <v>3.257012978584592e-06</v>
      </c>
      <c r="AG13" t="n">
        <v>14</v>
      </c>
      <c r="AH13" t="n">
        <v>674816.2092585419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1.5877</v>
      </c>
      <c r="E14" t="n">
        <v>62.98</v>
      </c>
      <c r="F14" t="n">
        <v>59.07</v>
      </c>
      <c r="G14" t="n">
        <v>84.39</v>
      </c>
      <c r="H14" t="n">
        <v>1.18</v>
      </c>
      <c r="I14" t="n">
        <v>42</v>
      </c>
      <c r="J14" t="n">
        <v>194.88</v>
      </c>
      <c r="K14" t="n">
        <v>52.44</v>
      </c>
      <c r="L14" t="n">
        <v>13</v>
      </c>
      <c r="M14" t="n">
        <v>40</v>
      </c>
      <c r="N14" t="n">
        <v>39.43</v>
      </c>
      <c r="O14" t="n">
        <v>24268.67</v>
      </c>
      <c r="P14" t="n">
        <v>729.33</v>
      </c>
      <c r="Q14" t="n">
        <v>1213.91</v>
      </c>
      <c r="R14" t="n">
        <v>177.12</v>
      </c>
      <c r="S14" t="n">
        <v>90.51000000000001</v>
      </c>
      <c r="T14" t="n">
        <v>32056.18</v>
      </c>
      <c r="U14" t="n">
        <v>0.51</v>
      </c>
      <c r="V14" t="n">
        <v>0.76</v>
      </c>
      <c r="W14" t="n">
        <v>4.08</v>
      </c>
      <c r="X14" t="n">
        <v>1.88</v>
      </c>
      <c r="Y14" t="n">
        <v>0.5</v>
      </c>
      <c r="Z14" t="n">
        <v>10</v>
      </c>
      <c r="AA14" t="n">
        <v>541.1300891757651</v>
      </c>
      <c r="AB14" t="n">
        <v>740.3980609849471</v>
      </c>
      <c r="AC14" t="n">
        <v>669.7355091997481</v>
      </c>
      <c r="AD14" t="n">
        <v>541130.0891757651</v>
      </c>
      <c r="AE14" t="n">
        <v>740398.060984947</v>
      </c>
      <c r="AF14" t="n">
        <v>3.268541499335539e-06</v>
      </c>
      <c r="AG14" t="n">
        <v>14</v>
      </c>
      <c r="AH14" t="n">
        <v>669735.509199748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1.5942</v>
      </c>
      <c r="E15" t="n">
        <v>62.73</v>
      </c>
      <c r="F15" t="n">
        <v>58.92</v>
      </c>
      <c r="G15" t="n">
        <v>90.65000000000001</v>
      </c>
      <c r="H15" t="n">
        <v>1.27</v>
      </c>
      <c r="I15" t="n">
        <v>39</v>
      </c>
      <c r="J15" t="n">
        <v>196.42</v>
      </c>
      <c r="K15" t="n">
        <v>52.44</v>
      </c>
      <c r="L15" t="n">
        <v>14</v>
      </c>
      <c r="M15" t="n">
        <v>37</v>
      </c>
      <c r="N15" t="n">
        <v>39.98</v>
      </c>
      <c r="O15" t="n">
        <v>24459.75</v>
      </c>
      <c r="P15" t="n">
        <v>724.39</v>
      </c>
      <c r="Q15" t="n">
        <v>1213.91</v>
      </c>
      <c r="R15" t="n">
        <v>172.03</v>
      </c>
      <c r="S15" t="n">
        <v>90.51000000000001</v>
      </c>
      <c r="T15" t="n">
        <v>29528.41</v>
      </c>
      <c r="U15" t="n">
        <v>0.53</v>
      </c>
      <c r="V15" t="n">
        <v>0.76</v>
      </c>
      <c r="W15" t="n">
        <v>4.07</v>
      </c>
      <c r="X15" t="n">
        <v>1.73</v>
      </c>
      <c r="Y15" t="n">
        <v>0.5</v>
      </c>
      <c r="Z15" t="n">
        <v>10</v>
      </c>
      <c r="AA15" t="n">
        <v>536.5101147579222</v>
      </c>
      <c r="AB15" t="n">
        <v>734.0768081675681</v>
      </c>
      <c r="AC15" t="n">
        <v>664.0175478793254</v>
      </c>
      <c r="AD15" t="n">
        <v>536510.1147579222</v>
      </c>
      <c r="AE15" t="n">
        <v>734076.8081675681</v>
      </c>
      <c r="AF15" t="n">
        <v>3.281922818064317e-06</v>
      </c>
      <c r="AG15" t="n">
        <v>14</v>
      </c>
      <c r="AH15" t="n">
        <v>664017.5478793255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1.5996</v>
      </c>
      <c r="E16" t="n">
        <v>62.52</v>
      </c>
      <c r="F16" t="n">
        <v>58.81</v>
      </c>
      <c r="G16" t="n">
        <v>98.02</v>
      </c>
      <c r="H16" t="n">
        <v>1.35</v>
      </c>
      <c r="I16" t="n">
        <v>36</v>
      </c>
      <c r="J16" t="n">
        <v>197.98</v>
      </c>
      <c r="K16" t="n">
        <v>52.44</v>
      </c>
      <c r="L16" t="n">
        <v>15</v>
      </c>
      <c r="M16" t="n">
        <v>34</v>
      </c>
      <c r="N16" t="n">
        <v>40.54</v>
      </c>
      <c r="O16" t="n">
        <v>24651.58</v>
      </c>
      <c r="P16" t="n">
        <v>719.74</v>
      </c>
      <c r="Q16" t="n">
        <v>1213.91</v>
      </c>
      <c r="R16" t="n">
        <v>168.6</v>
      </c>
      <c r="S16" t="n">
        <v>90.51000000000001</v>
      </c>
      <c r="T16" t="n">
        <v>27828.32</v>
      </c>
      <c r="U16" t="n">
        <v>0.54</v>
      </c>
      <c r="V16" t="n">
        <v>0.76</v>
      </c>
      <c r="W16" t="n">
        <v>4.06</v>
      </c>
      <c r="X16" t="n">
        <v>1.62</v>
      </c>
      <c r="Y16" t="n">
        <v>0.5</v>
      </c>
      <c r="Z16" t="n">
        <v>10</v>
      </c>
      <c r="AA16" t="n">
        <v>532.4141502647813</v>
      </c>
      <c r="AB16" t="n">
        <v>728.4725288468522</v>
      </c>
      <c r="AC16" t="n">
        <v>658.9481331113237</v>
      </c>
      <c r="AD16" t="n">
        <v>532414.1502647812</v>
      </c>
      <c r="AE16" t="n">
        <v>728472.5288468522</v>
      </c>
      <c r="AF16" t="n">
        <v>3.293039605931302e-06</v>
      </c>
      <c r="AG16" t="n">
        <v>14</v>
      </c>
      <c r="AH16" t="n">
        <v>658948.1331113237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1.6066</v>
      </c>
      <c r="E17" t="n">
        <v>62.24</v>
      </c>
      <c r="F17" t="n">
        <v>58.65</v>
      </c>
      <c r="G17" t="n">
        <v>106.64</v>
      </c>
      <c r="H17" t="n">
        <v>1.42</v>
      </c>
      <c r="I17" t="n">
        <v>33</v>
      </c>
      <c r="J17" t="n">
        <v>199.54</v>
      </c>
      <c r="K17" t="n">
        <v>52.44</v>
      </c>
      <c r="L17" t="n">
        <v>16</v>
      </c>
      <c r="M17" t="n">
        <v>31</v>
      </c>
      <c r="N17" t="n">
        <v>41.1</v>
      </c>
      <c r="O17" t="n">
        <v>24844.17</v>
      </c>
      <c r="P17" t="n">
        <v>713.09</v>
      </c>
      <c r="Q17" t="n">
        <v>1213.91</v>
      </c>
      <c r="R17" t="n">
        <v>162.88</v>
      </c>
      <c r="S17" t="n">
        <v>90.51000000000001</v>
      </c>
      <c r="T17" t="n">
        <v>24980.95</v>
      </c>
      <c r="U17" t="n">
        <v>0.5600000000000001</v>
      </c>
      <c r="V17" t="n">
        <v>0.76</v>
      </c>
      <c r="W17" t="n">
        <v>4.06</v>
      </c>
      <c r="X17" t="n">
        <v>1.46</v>
      </c>
      <c r="Y17" t="n">
        <v>0.5</v>
      </c>
      <c r="Z17" t="n">
        <v>10</v>
      </c>
      <c r="AA17" t="n">
        <v>519.9643441977009</v>
      </c>
      <c r="AB17" t="n">
        <v>711.4381549391933</v>
      </c>
      <c r="AC17" t="n">
        <v>643.5394959415177</v>
      </c>
      <c r="AD17" t="n">
        <v>519964.344197701</v>
      </c>
      <c r="AE17" t="n">
        <v>711438.1549391933</v>
      </c>
      <c r="AF17" t="n">
        <v>3.307450256869986e-06</v>
      </c>
      <c r="AG17" t="n">
        <v>13</v>
      </c>
      <c r="AH17" t="n">
        <v>643539.4959415176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1.6102</v>
      </c>
      <c r="E18" t="n">
        <v>62.1</v>
      </c>
      <c r="F18" t="n">
        <v>58.58</v>
      </c>
      <c r="G18" t="n">
        <v>113.38</v>
      </c>
      <c r="H18" t="n">
        <v>1.5</v>
      </c>
      <c r="I18" t="n">
        <v>31</v>
      </c>
      <c r="J18" t="n">
        <v>201.11</v>
      </c>
      <c r="K18" t="n">
        <v>52.44</v>
      </c>
      <c r="L18" t="n">
        <v>17</v>
      </c>
      <c r="M18" t="n">
        <v>29</v>
      </c>
      <c r="N18" t="n">
        <v>41.67</v>
      </c>
      <c r="O18" t="n">
        <v>25037.53</v>
      </c>
      <c r="P18" t="n">
        <v>708.87</v>
      </c>
      <c r="Q18" t="n">
        <v>1213.91</v>
      </c>
      <c r="R18" t="n">
        <v>160.61</v>
      </c>
      <c r="S18" t="n">
        <v>90.51000000000001</v>
      </c>
      <c r="T18" t="n">
        <v>23857.95</v>
      </c>
      <c r="U18" t="n">
        <v>0.5600000000000001</v>
      </c>
      <c r="V18" t="n">
        <v>0.77</v>
      </c>
      <c r="W18" t="n">
        <v>4.05</v>
      </c>
      <c r="X18" t="n">
        <v>1.39</v>
      </c>
      <c r="Y18" t="n">
        <v>0.5</v>
      </c>
      <c r="Z18" t="n">
        <v>10</v>
      </c>
      <c r="AA18" t="n">
        <v>516.6702096259303</v>
      </c>
      <c r="AB18" t="n">
        <v>706.9309746911358</v>
      </c>
      <c r="AC18" t="n">
        <v>639.4624746504676</v>
      </c>
      <c r="AD18" t="n">
        <v>516670.2096259302</v>
      </c>
      <c r="AE18" t="n">
        <v>706930.9746911358</v>
      </c>
      <c r="AF18" t="n">
        <v>3.31486144878131e-06</v>
      </c>
      <c r="AG18" t="n">
        <v>13</v>
      </c>
      <c r="AH18" t="n">
        <v>639462.4746504676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1.615</v>
      </c>
      <c r="E19" t="n">
        <v>61.92</v>
      </c>
      <c r="F19" t="n">
        <v>58.47</v>
      </c>
      <c r="G19" t="n">
        <v>120.97</v>
      </c>
      <c r="H19" t="n">
        <v>1.58</v>
      </c>
      <c r="I19" t="n">
        <v>29</v>
      </c>
      <c r="J19" t="n">
        <v>202.68</v>
      </c>
      <c r="K19" t="n">
        <v>52.44</v>
      </c>
      <c r="L19" t="n">
        <v>18</v>
      </c>
      <c r="M19" t="n">
        <v>27</v>
      </c>
      <c r="N19" t="n">
        <v>42.24</v>
      </c>
      <c r="O19" t="n">
        <v>25231.66</v>
      </c>
      <c r="P19" t="n">
        <v>702.41</v>
      </c>
      <c r="Q19" t="n">
        <v>1213.92</v>
      </c>
      <c r="R19" t="n">
        <v>156.59</v>
      </c>
      <c r="S19" t="n">
        <v>90.51000000000001</v>
      </c>
      <c r="T19" t="n">
        <v>21855.51</v>
      </c>
      <c r="U19" t="n">
        <v>0.58</v>
      </c>
      <c r="V19" t="n">
        <v>0.77</v>
      </c>
      <c r="W19" t="n">
        <v>4.06</v>
      </c>
      <c r="X19" t="n">
        <v>1.28</v>
      </c>
      <c r="Y19" t="n">
        <v>0.5</v>
      </c>
      <c r="Z19" t="n">
        <v>10</v>
      </c>
      <c r="AA19" t="n">
        <v>511.8393694222754</v>
      </c>
      <c r="AB19" t="n">
        <v>700.3212060028668</v>
      </c>
      <c r="AC19" t="n">
        <v>633.4835330089386</v>
      </c>
      <c r="AD19" t="n">
        <v>511839.3694222754</v>
      </c>
      <c r="AE19" t="n">
        <v>700321.2060028668</v>
      </c>
      <c r="AF19" t="n">
        <v>3.324743037996407e-06</v>
      </c>
      <c r="AG19" t="n">
        <v>13</v>
      </c>
      <c r="AH19" t="n">
        <v>633483.5330089385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1.617</v>
      </c>
      <c r="E20" t="n">
        <v>61.84</v>
      </c>
      <c r="F20" t="n">
        <v>58.43</v>
      </c>
      <c r="G20" t="n">
        <v>125.2</v>
      </c>
      <c r="H20" t="n">
        <v>1.65</v>
      </c>
      <c r="I20" t="n">
        <v>28</v>
      </c>
      <c r="J20" t="n">
        <v>204.26</v>
      </c>
      <c r="K20" t="n">
        <v>52.44</v>
      </c>
      <c r="L20" t="n">
        <v>19</v>
      </c>
      <c r="M20" t="n">
        <v>26</v>
      </c>
      <c r="N20" t="n">
        <v>42.82</v>
      </c>
      <c r="O20" t="n">
        <v>25426.72</v>
      </c>
      <c r="P20" t="n">
        <v>696.14</v>
      </c>
      <c r="Q20" t="n">
        <v>1213.91</v>
      </c>
      <c r="R20" t="n">
        <v>155.03</v>
      </c>
      <c r="S20" t="n">
        <v>90.51000000000001</v>
      </c>
      <c r="T20" t="n">
        <v>21080.75</v>
      </c>
      <c r="U20" t="n">
        <v>0.58</v>
      </c>
      <c r="V20" t="n">
        <v>0.77</v>
      </c>
      <c r="W20" t="n">
        <v>4.06</v>
      </c>
      <c r="X20" t="n">
        <v>1.23</v>
      </c>
      <c r="Y20" t="n">
        <v>0.5</v>
      </c>
      <c r="Z20" t="n">
        <v>10</v>
      </c>
      <c r="AA20" t="n">
        <v>507.9124146041452</v>
      </c>
      <c r="AB20" t="n">
        <v>694.9481731756816</v>
      </c>
      <c r="AC20" t="n">
        <v>628.6232948936808</v>
      </c>
      <c r="AD20" t="n">
        <v>507912.4146041452</v>
      </c>
      <c r="AE20" t="n">
        <v>694948.1731756816</v>
      </c>
      <c r="AF20" t="n">
        <v>3.328860366836031e-06</v>
      </c>
      <c r="AG20" t="n">
        <v>13</v>
      </c>
      <c r="AH20" t="n">
        <v>628623.2948936808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1.6211</v>
      </c>
      <c r="E21" t="n">
        <v>61.69</v>
      </c>
      <c r="F21" t="n">
        <v>58.34</v>
      </c>
      <c r="G21" t="n">
        <v>134.64</v>
      </c>
      <c r="H21" t="n">
        <v>1.73</v>
      </c>
      <c r="I21" t="n">
        <v>26</v>
      </c>
      <c r="J21" t="n">
        <v>205.85</v>
      </c>
      <c r="K21" t="n">
        <v>52.44</v>
      </c>
      <c r="L21" t="n">
        <v>20</v>
      </c>
      <c r="M21" t="n">
        <v>24</v>
      </c>
      <c r="N21" t="n">
        <v>43.41</v>
      </c>
      <c r="O21" t="n">
        <v>25622.45</v>
      </c>
      <c r="P21" t="n">
        <v>694.3099999999999</v>
      </c>
      <c r="Q21" t="n">
        <v>1213.92</v>
      </c>
      <c r="R21" t="n">
        <v>152.44</v>
      </c>
      <c r="S21" t="n">
        <v>90.51000000000001</v>
      </c>
      <c r="T21" t="n">
        <v>19795</v>
      </c>
      <c r="U21" t="n">
        <v>0.59</v>
      </c>
      <c r="V21" t="n">
        <v>0.77</v>
      </c>
      <c r="W21" t="n">
        <v>4.05</v>
      </c>
      <c r="X21" t="n">
        <v>1.15</v>
      </c>
      <c r="Y21" t="n">
        <v>0.5</v>
      </c>
      <c r="Z21" t="n">
        <v>10</v>
      </c>
      <c r="AA21" t="n">
        <v>505.8074669921967</v>
      </c>
      <c r="AB21" t="n">
        <v>692.0680909892791</v>
      </c>
      <c r="AC21" t="n">
        <v>626.0180837089279</v>
      </c>
      <c r="AD21" t="n">
        <v>505807.4669921967</v>
      </c>
      <c r="AE21" t="n">
        <v>692068.0909892791</v>
      </c>
      <c r="AF21" t="n">
        <v>3.33730089095726e-06</v>
      </c>
      <c r="AG21" t="n">
        <v>13</v>
      </c>
      <c r="AH21" t="n">
        <v>626018.0837089279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1.6234</v>
      </c>
      <c r="E22" t="n">
        <v>61.6</v>
      </c>
      <c r="F22" t="n">
        <v>58.29</v>
      </c>
      <c r="G22" t="n">
        <v>139.9</v>
      </c>
      <c r="H22" t="n">
        <v>1.8</v>
      </c>
      <c r="I22" t="n">
        <v>25</v>
      </c>
      <c r="J22" t="n">
        <v>207.45</v>
      </c>
      <c r="K22" t="n">
        <v>52.44</v>
      </c>
      <c r="L22" t="n">
        <v>21</v>
      </c>
      <c r="M22" t="n">
        <v>23</v>
      </c>
      <c r="N22" t="n">
        <v>44</v>
      </c>
      <c r="O22" t="n">
        <v>25818.99</v>
      </c>
      <c r="P22" t="n">
        <v>689.37</v>
      </c>
      <c r="Q22" t="n">
        <v>1213.91</v>
      </c>
      <c r="R22" t="n">
        <v>150.58</v>
      </c>
      <c r="S22" t="n">
        <v>90.51000000000001</v>
      </c>
      <c r="T22" t="n">
        <v>18872</v>
      </c>
      <c r="U22" t="n">
        <v>0.6</v>
      </c>
      <c r="V22" t="n">
        <v>0.77</v>
      </c>
      <c r="W22" t="n">
        <v>4.05</v>
      </c>
      <c r="X22" t="n">
        <v>1.1</v>
      </c>
      <c r="Y22" t="n">
        <v>0.5</v>
      </c>
      <c r="Z22" t="n">
        <v>10</v>
      </c>
      <c r="AA22" t="n">
        <v>502.532687132586</v>
      </c>
      <c r="AB22" t="n">
        <v>687.5873927122685</v>
      </c>
      <c r="AC22" t="n">
        <v>621.9650169867757</v>
      </c>
      <c r="AD22" t="n">
        <v>502532.687132586</v>
      </c>
      <c r="AE22" t="n">
        <v>687587.3927122685</v>
      </c>
      <c r="AF22" t="n">
        <v>3.342035819122828e-06</v>
      </c>
      <c r="AG22" t="n">
        <v>13</v>
      </c>
      <c r="AH22" t="n">
        <v>621965.0169867757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1.6253</v>
      </c>
      <c r="E23" t="n">
        <v>61.53</v>
      </c>
      <c r="F23" t="n">
        <v>58.25</v>
      </c>
      <c r="G23" t="n">
        <v>145.63</v>
      </c>
      <c r="H23" t="n">
        <v>1.87</v>
      </c>
      <c r="I23" t="n">
        <v>24</v>
      </c>
      <c r="J23" t="n">
        <v>209.05</v>
      </c>
      <c r="K23" t="n">
        <v>52.44</v>
      </c>
      <c r="L23" t="n">
        <v>22</v>
      </c>
      <c r="M23" t="n">
        <v>22</v>
      </c>
      <c r="N23" t="n">
        <v>44.6</v>
      </c>
      <c r="O23" t="n">
        <v>26016.35</v>
      </c>
      <c r="P23" t="n">
        <v>687.5599999999999</v>
      </c>
      <c r="Q23" t="n">
        <v>1213.91</v>
      </c>
      <c r="R23" t="n">
        <v>149.53</v>
      </c>
      <c r="S23" t="n">
        <v>90.51000000000001</v>
      </c>
      <c r="T23" t="n">
        <v>18352.3</v>
      </c>
      <c r="U23" t="n">
        <v>0.61</v>
      </c>
      <c r="V23" t="n">
        <v>0.77</v>
      </c>
      <c r="W23" t="n">
        <v>4.04</v>
      </c>
      <c r="X23" t="n">
        <v>1.06</v>
      </c>
      <c r="Y23" t="n">
        <v>0.5</v>
      </c>
      <c r="Z23" t="n">
        <v>10</v>
      </c>
      <c r="AA23" t="n">
        <v>501.0519362596559</v>
      </c>
      <c r="AB23" t="n">
        <v>685.5613640418076</v>
      </c>
      <c r="AC23" t="n">
        <v>620.1323496490743</v>
      </c>
      <c r="AD23" t="n">
        <v>501051.9362596559</v>
      </c>
      <c r="AE23" t="n">
        <v>685561.3640418076</v>
      </c>
      <c r="AF23" t="n">
        <v>3.345947281520471e-06</v>
      </c>
      <c r="AG23" t="n">
        <v>13</v>
      </c>
      <c r="AH23" t="n">
        <v>620132.3496490743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1.6271</v>
      </c>
      <c r="E24" t="n">
        <v>61.46</v>
      </c>
      <c r="F24" t="n">
        <v>58.22</v>
      </c>
      <c r="G24" t="n">
        <v>151.88</v>
      </c>
      <c r="H24" t="n">
        <v>1.94</v>
      </c>
      <c r="I24" t="n">
        <v>23</v>
      </c>
      <c r="J24" t="n">
        <v>210.65</v>
      </c>
      <c r="K24" t="n">
        <v>52.44</v>
      </c>
      <c r="L24" t="n">
        <v>23</v>
      </c>
      <c r="M24" t="n">
        <v>21</v>
      </c>
      <c r="N24" t="n">
        <v>45.21</v>
      </c>
      <c r="O24" t="n">
        <v>26214.54</v>
      </c>
      <c r="P24" t="n">
        <v>678.45</v>
      </c>
      <c r="Q24" t="n">
        <v>1213.91</v>
      </c>
      <c r="R24" t="n">
        <v>148.29</v>
      </c>
      <c r="S24" t="n">
        <v>90.51000000000001</v>
      </c>
      <c r="T24" t="n">
        <v>17734.68</v>
      </c>
      <c r="U24" t="n">
        <v>0.61</v>
      </c>
      <c r="V24" t="n">
        <v>0.77</v>
      </c>
      <c r="W24" t="n">
        <v>4.05</v>
      </c>
      <c r="X24" t="n">
        <v>1.03</v>
      </c>
      <c r="Y24" t="n">
        <v>0.5</v>
      </c>
      <c r="Z24" t="n">
        <v>10</v>
      </c>
      <c r="AA24" t="n">
        <v>495.7006131021068</v>
      </c>
      <c r="AB24" t="n">
        <v>678.2394476139334</v>
      </c>
      <c r="AC24" t="n">
        <v>613.5092266487022</v>
      </c>
      <c r="AD24" t="n">
        <v>495700.6131021068</v>
      </c>
      <c r="AE24" t="n">
        <v>678239.4476139334</v>
      </c>
      <c r="AF24" t="n">
        <v>3.349652877476132e-06</v>
      </c>
      <c r="AG24" t="n">
        <v>13</v>
      </c>
      <c r="AH24" t="n">
        <v>613509.2266487022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1.63</v>
      </c>
      <c r="E25" t="n">
        <v>61.35</v>
      </c>
      <c r="F25" t="n">
        <v>58.15</v>
      </c>
      <c r="G25" t="n">
        <v>158.59</v>
      </c>
      <c r="H25" t="n">
        <v>2.01</v>
      </c>
      <c r="I25" t="n">
        <v>22</v>
      </c>
      <c r="J25" t="n">
        <v>212.27</v>
      </c>
      <c r="K25" t="n">
        <v>52.44</v>
      </c>
      <c r="L25" t="n">
        <v>24</v>
      </c>
      <c r="M25" t="n">
        <v>20</v>
      </c>
      <c r="N25" t="n">
        <v>45.82</v>
      </c>
      <c r="O25" t="n">
        <v>26413.56</v>
      </c>
      <c r="P25" t="n">
        <v>674.9400000000001</v>
      </c>
      <c r="Q25" t="n">
        <v>1213.91</v>
      </c>
      <c r="R25" t="n">
        <v>145.94</v>
      </c>
      <c r="S25" t="n">
        <v>90.51000000000001</v>
      </c>
      <c r="T25" t="n">
        <v>16564.98</v>
      </c>
      <c r="U25" t="n">
        <v>0.62</v>
      </c>
      <c r="V25" t="n">
        <v>0.77</v>
      </c>
      <c r="W25" t="n">
        <v>4.04</v>
      </c>
      <c r="X25" t="n">
        <v>0.95</v>
      </c>
      <c r="Y25" t="n">
        <v>0.5</v>
      </c>
      <c r="Z25" t="n">
        <v>10</v>
      </c>
      <c r="AA25" t="n">
        <v>493.0534620776532</v>
      </c>
      <c r="AB25" t="n">
        <v>674.617498798215</v>
      </c>
      <c r="AC25" t="n">
        <v>610.2329515445189</v>
      </c>
      <c r="AD25" t="n">
        <v>493053.4620776532</v>
      </c>
      <c r="AE25" t="n">
        <v>674617.4987982151</v>
      </c>
      <c r="AF25" t="n">
        <v>3.355623004293587e-06</v>
      </c>
      <c r="AG25" t="n">
        <v>13</v>
      </c>
      <c r="AH25" t="n">
        <v>610232.9515445188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1.632</v>
      </c>
      <c r="E26" t="n">
        <v>61.28</v>
      </c>
      <c r="F26" t="n">
        <v>58.11</v>
      </c>
      <c r="G26" t="n">
        <v>166.02</v>
      </c>
      <c r="H26" t="n">
        <v>2.08</v>
      </c>
      <c r="I26" t="n">
        <v>21</v>
      </c>
      <c r="J26" t="n">
        <v>213.89</v>
      </c>
      <c r="K26" t="n">
        <v>52.44</v>
      </c>
      <c r="L26" t="n">
        <v>25</v>
      </c>
      <c r="M26" t="n">
        <v>19</v>
      </c>
      <c r="N26" t="n">
        <v>46.44</v>
      </c>
      <c r="O26" t="n">
        <v>26613.43</v>
      </c>
      <c r="P26" t="n">
        <v>671.98</v>
      </c>
      <c r="Q26" t="n">
        <v>1213.91</v>
      </c>
      <c r="R26" t="n">
        <v>144.63</v>
      </c>
      <c r="S26" t="n">
        <v>90.51000000000001</v>
      </c>
      <c r="T26" t="n">
        <v>15918.52</v>
      </c>
      <c r="U26" t="n">
        <v>0.63</v>
      </c>
      <c r="V26" t="n">
        <v>0.77</v>
      </c>
      <c r="W26" t="n">
        <v>4.04</v>
      </c>
      <c r="X26" t="n">
        <v>0.91</v>
      </c>
      <c r="Y26" t="n">
        <v>0.5</v>
      </c>
      <c r="Z26" t="n">
        <v>10</v>
      </c>
      <c r="AA26" t="n">
        <v>490.9515914470366</v>
      </c>
      <c r="AB26" t="n">
        <v>671.7416266734176</v>
      </c>
      <c r="AC26" t="n">
        <v>607.6315486190001</v>
      </c>
      <c r="AD26" t="n">
        <v>490951.5914470366</v>
      </c>
      <c r="AE26" t="n">
        <v>671741.6266734176</v>
      </c>
      <c r="AF26" t="n">
        <v>3.359740333133211e-06</v>
      </c>
      <c r="AG26" t="n">
        <v>13</v>
      </c>
      <c r="AH26" t="n">
        <v>607631.5486190001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1.6343</v>
      </c>
      <c r="E27" t="n">
        <v>61.19</v>
      </c>
      <c r="F27" t="n">
        <v>58.06</v>
      </c>
      <c r="G27" t="n">
        <v>174.17</v>
      </c>
      <c r="H27" t="n">
        <v>2.14</v>
      </c>
      <c r="I27" t="n">
        <v>20</v>
      </c>
      <c r="J27" t="n">
        <v>215.51</v>
      </c>
      <c r="K27" t="n">
        <v>52.44</v>
      </c>
      <c r="L27" t="n">
        <v>26</v>
      </c>
      <c r="M27" t="n">
        <v>18</v>
      </c>
      <c r="N27" t="n">
        <v>47.07</v>
      </c>
      <c r="O27" t="n">
        <v>26814.17</v>
      </c>
      <c r="P27" t="n">
        <v>667.73</v>
      </c>
      <c r="Q27" t="n">
        <v>1213.93</v>
      </c>
      <c r="R27" t="n">
        <v>142.81</v>
      </c>
      <c r="S27" t="n">
        <v>90.51000000000001</v>
      </c>
      <c r="T27" t="n">
        <v>15010.83</v>
      </c>
      <c r="U27" t="n">
        <v>0.63</v>
      </c>
      <c r="V27" t="n">
        <v>0.77</v>
      </c>
      <c r="W27" t="n">
        <v>4.04</v>
      </c>
      <c r="X27" t="n">
        <v>0.86</v>
      </c>
      <c r="Y27" t="n">
        <v>0.5</v>
      </c>
      <c r="Z27" t="n">
        <v>10</v>
      </c>
      <c r="AA27" t="n">
        <v>488.0871743360129</v>
      </c>
      <c r="AB27" t="n">
        <v>667.8224048129504</v>
      </c>
      <c r="AC27" t="n">
        <v>604.0863717922338</v>
      </c>
      <c r="AD27" t="n">
        <v>488087.1743360129</v>
      </c>
      <c r="AE27" t="n">
        <v>667822.4048129504</v>
      </c>
      <c r="AF27" t="n">
        <v>3.364475261298779e-06</v>
      </c>
      <c r="AG27" t="n">
        <v>13</v>
      </c>
      <c r="AH27" t="n">
        <v>604086.3717922338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1.6366</v>
      </c>
      <c r="E28" t="n">
        <v>61.1</v>
      </c>
      <c r="F28" t="n">
        <v>58.01</v>
      </c>
      <c r="G28" t="n">
        <v>183.18</v>
      </c>
      <c r="H28" t="n">
        <v>2.21</v>
      </c>
      <c r="I28" t="n">
        <v>19</v>
      </c>
      <c r="J28" t="n">
        <v>217.15</v>
      </c>
      <c r="K28" t="n">
        <v>52.44</v>
      </c>
      <c r="L28" t="n">
        <v>27</v>
      </c>
      <c r="M28" t="n">
        <v>17</v>
      </c>
      <c r="N28" t="n">
        <v>47.71</v>
      </c>
      <c r="O28" t="n">
        <v>27015.77</v>
      </c>
      <c r="P28" t="n">
        <v>661.8</v>
      </c>
      <c r="Q28" t="n">
        <v>1213.91</v>
      </c>
      <c r="R28" t="n">
        <v>140.97</v>
      </c>
      <c r="S28" t="n">
        <v>90.51000000000001</v>
      </c>
      <c r="T28" t="n">
        <v>14096.22</v>
      </c>
      <c r="U28" t="n">
        <v>0.64</v>
      </c>
      <c r="V28" t="n">
        <v>0.77</v>
      </c>
      <c r="W28" t="n">
        <v>4.04</v>
      </c>
      <c r="X28" t="n">
        <v>0.8100000000000001</v>
      </c>
      <c r="Y28" t="n">
        <v>0.5</v>
      </c>
      <c r="Z28" t="n">
        <v>10</v>
      </c>
      <c r="AA28" t="n">
        <v>484.3370049678172</v>
      </c>
      <c r="AB28" t="n">
        <v>662.6912576375893</v>
      </c>
      <c r="AC28" t="n">
        <v>599.4449341016785</v>
      </c>
      <c r="AD28" t="n">
        <v>484337.0049678172</v>
      </c>
      <c r="AE28" t="n">
        <v>662691.2576375892</v>
      </c>
      <c r="AF28" t="n">
        <v>3.369210189464347e-06</v>
      </c>
      <c r="AG28" t="n">
        <v>13</v>
      </c>
      <c r="AH28" t="n">
        <v>599444.9341016785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1.6383</v>
      </c>
      <c r="E29" t="n">
        <v>61.04</v>
      </c>
      <c r="F29" t="n">
        <v>57.98</v>
      </c>
      <c r="G29" t="n">
        <v>193.26</v>
      </c>
      <c r="H29" t="n">
        <v>2.27</v>
      </c>
      <c r="I29" t="n">
        <v>18</v>
      </c>
      <c r="J29" t="n">
        <v>218.79</v>
      </c>
      <c r="K29" t="n">
        <v>52.44</v>
      </c>
      <c r="L29" t="n">
        <v>28</v>
      </c>
      <c r="M29" t="n">
        <v>16</v>
      </c>
      <c r="N29" t="n">
        <v>48.35</v>
      </c>
      <c r="O29" t="n">
        <v>27218.26</v>
      </c>
      <c r="P29" t="n">
        <v>658.5599999999999</v>
      </c>
      <c r="Q29" t="n">
        <v>1213.91</v>
      </c>
      <c r="R29" t="n">
        <v>140.15</v>
      </c>
      <c r="S29" t="n">
        <v>90.51000000000001</v>
      </c>
      <c r="T29" t="n">
        <v>13691.86</v>
      </c>
      <c r="U29" t="n">
        <v>0.65</v>
      </c>
      <c r="V29" t="n">
        <v>0.77</v>
      </c>
      <c r="W29" t="n">
        <v>4.03</v>
      </c>
      <c r="X29" t="n">
        <v>0.78</v>
      </c>
      <c r="Y29" t="n">
        <v>0.5</v>
      </c>
      <c r="Z29" t="n">
        <v>10</v>
      </c>
      <c r="AA29" t="n">
        <v>482.1844342748614</v>
      </c>
      <c r="AB29" t="n">
        <v>659.7460154507705</v>
      </c>
      <c r="AC29" t="n">
        <v>596.7807816954964</v>
      </c>
      <c r="AD29" t="n">
        <v>482184.4342748614</v>
      </c>
      <c r="AE29" t="n">
        <v>659746.0154507705</v>
      </c>
      <c r="AF29" t="n">
        <v>3.372709918978027e-06</v>
      </c>
      <c r="AG29" t="n">
        <v>13</v>
      </c>
      <c r="AH29" t="n">
        <v>596780.7816954964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1.6384</v>
      </c>
      <c r="E30" t="n">
        <v>61.04</v>
      </c>
      <c r="F30" t="n">
        <v>57.98</v>
      </c>
      <c r="G30" t="n">
        <v>193.25</v>
      </c>
      <c r="H30" t="n">
        <v>2.34</v>
      </c>
      <c r="I30" t="n">
        <v>18</v>
      </c>
      <c r="J30" t="n">
        <v>220.44</v>
      </c>
      <c r="K30" t="n">
        <v>52.44</v>
      </c>
      <c r="L30" t="n">
        <v>29</v>
      </c>
      <c r="M30" t="n">
        <v>16</v>
      </c>
      <c r="N30" t="n">
        <v>49</v>
      </c>
      <c r="O30" t="n">
        <v>27421.64</v>
      </c>
      <c r="P30" t="n">
        <v>654.1</v>
      </c>
      <c r="Q30" t="n">
        <v>1213.92</v>
      </c>
      <c r="R30" t="n">
        <v>140.09</v>
      </c>
      <c r="S30" t="n">
        <v>90.51000000000001</v>
      </c>
      <c r="T30" t="n">
        <v>13661.52</v>
      </c>
      <c r="U30" t="n">
        <v>0.65</v>
      </c>
      <c r="V30" t="n">
        <v>0.77</v>
      </c>
      <c r="W30" t="n">
        <v>4.03</v>
      </c>
      <c r="X30" t="n">
        <v>0.78</v>
      </c>
      <c r="Y30" t="n">
        <v>0.5</v>
      </c>
      <c r="Z30" t="n">
        <v>10</v>
      </c>
      <c r="AA30" t="n">
        <v>479.7902854972259</v>
      </c>
      <c r="AB30" t="n">
        <v>656.4702354708197</v>
      </c>
      <c r="AC30" t="n">
        <v>593.8176375592461</v>
      </c>
      <c r="AD30" t="n">
        <v>479790.2854972259</v>
      </c>
      <c r="AE30" t="n">
        <v>656470.2354708198</v>
      </c>
      <c r="AF30" t="n">
        <v>3.372915785420008e-06</v>
      </c>
      <c r="AG30" t="n">
        <v>13</v>
      </c>
      <c r="AH30" t="n">
        <v>593817.6375592462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1.641</v>
      </c>
      <c r="E31" t="n">
        <v>60.94</v>
      </c>
      <c r="F31" t="n">
        <v>57.91</v>
      </c>
      <c r="G31" t="n">
        <v>204.4</v>
      </c>
      <c r="H31" t="n">
        <v>2.4</v>
      </c>
      <c r="I31" t="n">
        <v>17</v>
      </c>
      <c r="J31" t="n">
        <v>222.1</v>
      </c>
      <c r="K31" t="n">
        <v>52.44</v>
      </c>
      <c r="L31" t="n">
        <v>30</v>
      </c>
      <c r="M31" t="n">
        <v>15</v>
      </c>
      <c r="N31" t="n">
        <v>49.65</v>
      </c>
      <c r="O31" t="n">
        <v>27625.93</v>
      </c>
      <c r="P31" t="n">
        <v>649.27</v>
      </c>
      <c r="Q31" t="n">
        <v>1213.91</v>
      </c>
      <c r="R31" t="n">
        <v>137.96</v>
      </c>
      <c r="S31" t="n">
        <v>90.51000000000001</v>
      </c>
      <c r="T31" t="n">
        <v>12601.31</v>
      </c>
      <c r="U31" t="n">
        <v>0.66</v>
      </c>
      <c r="V31" t="n">
        <v>0.77</v>
      </c>
      <c r="W31" t="n">
        <v>4.03</v>
      </c>
      <c r="X31" t="n">
        <v>0.72</v>
      </c>
      <c r="Y31" t="n">
        <v>0.5</v>
      </c>
      <c r="Z31" t="n">
        <v>10</v>
      </c>
      <c r="AA31" t="n">
        <v>476.559815697049</v>
      </c>
      <c r="AB31" t="n">
        <v>652.0501641719488</v>
      </c>
      <c r="AC31" t="n">
        <v>589.8194116615304</v>
      </c>
      <c r="AD31" t="n">
        <v>476559.815697049</v>
      </c>
      <c r="AE31" t="n">
        <v>652050.1641719488</v>
      </c>
      <c r="AF31" t="n">
        <v>3.378268312911519e-06</v>
      </c>
      <c r="AG31" t="n">
        <v>13</v>
      </c>
      <c r="AH31" t="n">
        <v>589819.4116615304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1.6428</v>
      </c>
      <c r="E32" t="n">
        <v>60.87</v>
      </c>
      <c r="F32" t="n">
        <v>57.88</v>
      </c>
      <c r="G32" t="n">
        <v>217.06</v>
      </c>
      <c r="H32" t="n">
        <v>2.46</v>
      </c>
      <c r="I32" t="n">
        <v>16</v>
      </c>
      <c r="J32" t="n">
        <v>223.76</v>
      </c>
      <c r="K32" t="n">
        <v>52.44</v>
      </c>
      <c r="L32" t="n">
        <v>31</v>
      </c>
      <c r="M32" t="n">
        <v>12</v>
      </c>
      <c r="N32" t="n">
        <v>50.32</v>
      </c>
      <c r="O32" t="n">
        <v>27831.27</v>
      </c>
      <c r="P32" t="n">
        <v>643.51</v>
      </c>
      <c r="Q32" t="n">
        <v>1213.93</v>
      </c>
      <c r="R32" t="n">
        <v>136.83</v>
      </c>
      <c r="S32" t="n">
        <v>90.51000000000001</v>
      </c>
      <c r="T32" t="n">
        <v>12043.01</v>
      </c>
      <c r="U32" t="n">
        <v>0.66</v>
      </c>
      <c r="V32" t="n">
        <v>0.78</v>
      </c>
      <c r="W32" t="n">
        <v>4.03</v>
      </c>
      <c r="X32" t="n">
        <v>0.6899999999999999</v>
      </c>
      <c r="Y32" t="n">
        <v>0.5</v>
      </c>
      <c r="Z32" t="n">
        <v>10</v>
      </c>
      <c r="AA32" t="n">
        <v>473.0620300257892</v>
      </c>
      <c r="AB32" t="n">
        <v>647.2643395051181</v>
      </c>
      <c r="AC32" t="n">
        <v>585.4903393839548</v>
      </c>
      <c r="AD32" t="n">
        <v>473062.0300257892</v>
      </c>
      <c r="AE32" t="n">
        <v>647264.3395051181</v>
      </c>
      <c r="AF32" t="n">
        <v>3.381973908867181e-06</v>
      </c>
      <c r="AG32" t="n">
        <v>13</v>
      </c>
      <c r="AH32" t="n">
        <v>585490.3393839549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1.6426</v>
      </c>
      <c r="E33" t="n">
        <v>60.88</v>
      </c>
      <c r="F33" t="n">
        <v>57.89</v>
      </c>
      <c r="G33" t="n">
        <v>217.08</v>
      </c>
      <c r="H33" t="n">
        <v>2.52</v>
      </c>
      <c r="I33" t="n">
        <v>16</v>
      </c>
      <c r="J33" t="n">
        <v>225.43</v>
      </c>
      <c r="K33" t="n">
        <v>52.44</v>
      </c>
      <c r="L33" t="n">
        <v>32</v>
      </c>
      <c r="M33" t="n">
        <v>10</v>
      </c>
      <c r="N33" t="n">
        <v>50.99</v>
      </c>
      <c r="O33" t="n">
        <v>28037.42</v>
      </c>
      <c r="P33" t="n">
        <v>642.9299999999999</v>
      </c>
      <c r="Q33" t="n">
        <v>1213.92</v>
      </c>
      <c r="R33" t="n">
        <v>136.93</v>
      </c>
      <c r="S33" t="n">
        <v>90.51000000000001</v>
      </c>
      <c r="T33" t="n">
        <v>12091.68</v>
      </c>
      <c r="U33" t="n">
        <v>0.66</v>
      </c>
      <c r="V33" t="n">
        <v>0.78</v>
      </c>
      <c r="W33" t="n">
        <v>4.04</v>
      </c>
      <c r="X33" t="n">
        <v>0.7</v>
      </c>
      <c r="Y33" t="n">
        <v>0.5</v>
      </c>
      <c r="Z33" t="n">
        <v>10</v>
      </c>
      <c r="AA33" t="n">
        <v>472.8084000498418</v>
      </c>
      <c r="AB33" t="n">
        <v>646.9173117826621</v>
      </c>
      <c r="AC33" t="n">
        <v>585.1764315002736</v>
      </c>
      <c r="AD33" t="n">
        <v>472808.4000498418</v>
      </c>
      <c r="AE33" t="n">
        <v>646917.3117826621</v>
      </c>
      <c r="AF33" t="n">
        <v>3.381562175983219e-06</v>
      </c>
      <c r="AG33" t="n">
        <v>13</v>
      </c>
      <c r="AH33" t="n">
        <v>585176.4315002735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1.645</v>
      </c>
      <c r="E34" t="n">
        <v>60.79</v>
      </c>
      <c r="F34" t="n">
        <v>57.84</v>
      </c>
      <c r="G34" t="n">
        <v>231.34</v>
      </c>
      <c r="H34" t="n">
        <v>2.58</v>
      </c>
      <c r="I34" t="n">
        <v>15</v>
      </c>
      <c r="J34" t="n">
        <v>227.11</v>
      </c>
      <c r="K34" t="n">
        <v>52.44</v>
      </c>
      <c r="L34" t="n">
        <v>33</v>
      </c>
      <c r="M34" t="n">
        <v>8</v>
      </c>
      <c r="N34" t="n">
        <v>51.67</v>
      </c>
      <c r="O34" t="n">
        <v>28244.51</v>
      </c>
      <c r="P34" t="n">
        <v>635.71</v>
      </c>
      <c r="Q34" t="n">
        <v>1213.91</v>
      </c>
      <c r="R34" t="n">
        <v>135.15</v>
      </c>
      <c r="S34" t="n">
        <v>90.51000000000001</v>
      </c>
      <c r="T34" t="n">
        <v>11204.41</v>
      </c>
      <c r="U34" t="n">
        <v>0.67</v>
      </c>
      <c r="V34" t="n">
        <v>0.78</v>
      </c>
      <c r="W34" t="n">
        <v>4.04</v>
      </c>
      <c r="X34" t="n">
        <v>0.64</v>
      </c>
      <c r="Y34" t="n">
        <v>0.5</v>
      </c>
      <c r="Z34" t="n">
        <v>10</v>
      </c>
      <c r="AA34" t="n">
        <v>468.3926794566351</v>
      </c>
      <c r="AB34" t="n">
        <v>640.8755280591927</v>
      </c>
      <c r="AC34" t="n">
        <v>579.7112671356754</v>
      </c>
      <c r="AD34" t="n">
        <v>468392.679456635</v>
      </c>
      <c r="AE34" t="n">
        <v>640875.5280591927</v>
      </c>
      <c r="AF34" t="n">
        <v>3.386502970590767e-06</v>
      </c>
      <c r="AG34" t="n">
        <v>13</v>
      </c>
      <c r="AH34" t="n">
        <v>579711.2671356754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1.645</v>
      </c>
      <c r="E35" t="n">
        <v>60.79</v>
      </c>
      <c r="F35" t="n">
        <v>57.84</v>
      </c>
      <c r="G35" t="n">
        <v>231.35</v>
      </c>
      <c r="H35" t="n">
        <v>2.64</v>
      </c>
      <c r="I35" t="n">
        <v>15</v>
      </c>
      <c r="J35" t="n">
        <v>228.8</v>
      </c>
      <c r="K35" t="n">
        <v>52.44</v>
      </c>
      <c r="L35" t="n">
        <v>34</v>
      </c>
      <c r="M35" t="n">
        <v>5</v>
      </c>
      <c r="N35" t="n">
        <v>52.36</v>
      </c>
      <c r="O35" t="n">
        <v>28452.56</v>
      </c>
      <c r="P35" t="n">
        <v>639.73</v>
      </c>
      <c r="Q35" t="n">
        <v>1213.91</v>
      </c>
      <c r="R35" t="n">
        <v>135.06</v>
      </c>
      <c r="S35" t="n">
        <v>90.51000000000001</v>
      </c>
      <c r="T35" t="n">
        <v>11160.35</v>
      </c>
      <c r="U35" t="n">
        <v>0.67</v>
      </c>
      <c r="V35" t="n">
        <v>0.78</v>
      </c>
      <c r="W35" t="n">
        <v>4.04</v>
      </c>
      <c r="X35" t="n">
        <v>0.64</v>
      </c>
      <c r="Y35" t="n">
        <v>0.5</v>
      </c>
      <c r="Z35" t="n">
        <v>10</v>
      </c>
      <c r="AA35" t="n">
        <v>470.5205017972232</v>
      </c>
      <c r="AB35" t="n">
        <v>643.786908458482</v>
      </c>
      <c r="AC35" t="n">
        <v>582.3447894758046</v>
      </c>
      <c r="AD35" t="n">
        <v>470520.5017972232</v>
      </c>
      <c r="AE35" t="n">
        <v>643786.908458482</v>
      </c>
      <c r="AF35" t="n">
        <v>3.386502970590767e-06</v>
      </c>
      <c r="AG35" t="n">
        <v>13</v>
      </c>
      <c r="AH35" t="n">
        <v>582344.7894758047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1.6449</v>
      </c>
      <c r="E36" t="n">
        <v>60.79</v>
      </c>
      <c r="F36" t="n">
        <v>57.84</v>
      </c>
      <c r="G36" t="n">
        <v>231.36</v>
      </c>
      <c r="H36" t="n">
        <v>2.7</v>
      </c>
      <c r="I36" t="n">
        <v>15</v>
      </c>
      <c r="J36" t="n">
        <v>230.49</v>
      </c>
      <c r="K36" t="n">
        <v>52.44</v>
      </c>
      <c r="L36" t="n">
        <v>35</v>
      </c>
      <c r="M36" t="n">
        <v>2</v>
      </c>
      <c r="N36" t="n">
        <v>53.05</v>
      </c>
      <c r="O36" t="n">
        <v>28661.58</v>
      </c>
      <c r="P36" t="n">
        <v>643.99</v>
      </c>
      <c r="Q36" t="n">
        <v>1213.91</v>
      </c>
      <c r="R36" t="n">
        <v>135.17</v>
      </c>
      <c r="S36" t="n">
        <v>90.51000000000001</v>
      </c>
      <c r="T36" t="n">
        <v>11218.17</v>
      </c>
      <c r="U36" t="n">
        <v>0.67</v>
      </c>
      <c r="V36" t="n">
        <v>0.78</v>
      </c>
      <c r="W36" t="n">
        <v>4.04</v>
      </c>
      <c r="X36" t="n">
        <v>0.65</v>
      </c>
      <c r="Y36" t="n">
        <v>0.5</v>
      </c>
      <c r="Z36" t="n">
        <v>10</v>
      </c>
      <c r="AA36" t="n">
        <v>472.7986124968936</v>
      </c>
      <c r="AB36" t="n">
        <v>646.9039200209219</v>
      </c>
      <c r="AC36" t="n">
        <v>585.1643178294784</v>
      </c>
      <c r="AD36" t="n">
        <v>472798.6124968936</v>
      </c>
      <c r="AE36" t="n">
        <v>646903.9200209219</v>
      </c>
      <c r="AF36" t="n">
        <v>3.386297104148787e-06</v>
      </c>
      <c r="AG36" t="n">
        <v>13</v>
      </c>
      <c r="AH36" t="n">
        <v>585164.3178294784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1.645</v>
      </c>
      <c r="E37" t="n">
        <v>60.79</v>
      </c>
      <c r="F37" t="n">
        <v>57.84</v>
      </c>
      <c r="G37" t="n">
        <v>231.35</v>
      </c>
      <c r="H37" t="n">
        <v>2.76</v>
      </c>
      <c r="I37" t="n">
        <v>15</v>
      </c>
      <c r="J37" t="n">
        <v>232.2</v>
      </c>
      <c r="K37" t="n">
        <v>52.44</v>
      </c>
      <c r="L37" t="n">
        <v>36</v>
      </c>
      <c r="M37" t="n">
        <v>1</v>
      </c>
      <c r="N37" t="n">
        <v>53.75</v>
      </c>
      <c r="O37" t="n">
        <v>28871.58</v>
      </c>
      <c r="P37" t="n">
        <v>647.67</v>
      </c>
      <c r="Q37" t="n">
        <v>1213.91</v>
      </c>
      <c r="R37" t="n">
        <v>135.04</v>
      </c>
      <c r="S37" t="n">
        <v>90.51000000000001</v>
      </c>
      <c r="T37" t="n">
        <v>11152.84</v>
      </c>
      <c r="U37" t="n">
        <v>0.67</v>
      </c>
      <c r="V37" t="n">
        <v>0.78</v>
      </c>
      <c r="W37" t="n">
        <v>4.04</v>
      </c>
      <c r="X37" t="n">
        <v>0.65</v>
      </c>
      <c r="Y37" t="n">
        <v>0.5</v>
      </c>
      <c r="Z37" t="n">
        <v>10</v>
      </c>
      <c r="AA37" t="n">
        <v>474.7232155744051</v>
      </c>
      <c r="AB37" t="n">
        <v>649.5372468590683</v>
      </c>
      <c r="AC37" t="n">
        <v>587.5463236500897</v>
      </c>
      <c r="AD37" t="n">
        <v>474723.2155744051</v>
      </c>
      <c r="AE37" t="n">
        <v>649537.2468590683</v>
      </c>
      <c r="AF37" t="n">
        <v>3.386502970590767e-06</v>
      </c>
      <c r="AG37" t="n">
        <v>13</v>
      </c>
      <c r="AH37" t="n">
        <v>587546.3236500897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1.6449</v>
      </c>
      <c r="E38" t="n">
        <v>60.79</v>
      </c>
      <c r="F38" t="n">
        <v>57.84</v>
      </c>
      <c r="G38" t="n">
        <v>231.36</v>
      </c>
      <c r="H38" t="n">
        <v>2.81</v>
      </c>
      <c r="I38" t="n">
        <v>15</v>
      </c>
      <c r="J38" t="n">
        <v>233.91</v>
      </c>
      <c r="K38" t="n">
        <v>52.44</v>
      </c>
      <c r="L38" t="n">
        <v>37</v>
      </c>
      <c r="M38" t="n">
        <v>0</v>
      </c>
      <c r="N38" t="n">
        <v>54.46</v>
      </c>
      <c r="O38" t="n">
        <v>29082.59</v>
      </c>
      <c r="P38" t="n">
        <v>651.72</v>
      </c>
      <c r="Q38" t="n">
        <v>1213.91</v>
      </c>
      <c r="R38" t="n">
        <v>135.03</v>
      </c>
      <c r="S38" t="n">
        <v>90.51000000000001</v>
      </c>
      <c r="T38" t="n">
        <v>11144.33</v>
      </c>
      <c r="U38" t="n">
        <v>0.67</v>
      </c>
      <c r="V38" t="n">
        <v>0.78</v>
      </c>
      <c r="W38" t="n">
        <v>4.04</v>
      </c>
      <c r="X38" t="n">
        <v>0.65</v>
      </c>
      <c r="Y38" t="n">
        <v>0.5</v>
      </c>
      <c r="Z38" t="n">
        <v>10</v>
      </c>
      <c r="AA38" t="n">
        <v>476.8904201177912</v>
      </c>
      <c r="AB38" t="n">
        <v>652.5025117256459</v>
      </c>
      <c r="AC38" t="n">
        <v>590.2285877995763</v>
      </c>
      <c r="AD38" t="n">
        <v>476890.4201177912</v>
      </c>
      <c r="AE38" t="n">
        <v>652502.511725646</v>
      </c>
      <c r="AF38" t="n">
        <v>3.386297104148787e-06</v>
      </c>
      <c r="AG38" t="n">
        <v>13</v>
      </c>
      <c r="AH38" t="n">
        <v>590228.5877995763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1.4965</v>
      </c>
      <c r="E2" t="n">
        <v>66.81999999999999</v>
      </c>
      <c r="F2" t="n">
        <v>63.62</v>
      </c>
      <c r="G2" t="n">
        <v>27.27</v>
      </c>
      <c r="H2" t="n">
        <v>0.64</v>
      </c>
      <c r="I2" t="n">
        <v>140</v>
      </c>
      <c r="J2" t="n">
        <v>26.11</v>
      </c>
      <c r="K2" t="n">
        <v>12.1</v>
      </c>
      <c r="L2" t="n">
        <v>1</v>
      </c>
      <c r="M2" t="n">
        <v>93</v>
      </c>
      <c r="N2" t="n">
        <v>3.01</v>
      </c>
      <c r="O2" t="n">
        <v>3454.41</v>
      </c>
      <c r="P2" t="n">
        <v>186.19</v>
      </c>
      <c r="Q2" t="n">
        <v>1213.94</v>
      </c>
      <c r="R2" t="n">
        <v>329.04</v>
      </c>
      <c r="S2" t="n">
        <v>90.51000000000001</v>
      </c>
      <c r="T2" t="n">
        <v>107524.17</v>
      </c>
      <c r="U2" t="n">
        <v>0.28</v>
      </c>
      <c r="V2" t="n">
        <v>0.71</v>
      </c>
      <c r="W2" t="n">
        <v>4.3</v>
      </c>
      <c r="X2" t="n">
        <v>6.43</v>
      </c>
      <c r="Y2" t="n">
        <v>0.5</v>
      </c>
      <c r="Z2" t="n">
        <v>10</v>
      </c>
      <c r="AA2" t="n">
        <v>221.0656982987686</v>
      </c>
      <c r="AB2" t="n">
        <v>302.4718411425305</v>
      </c>
      <c r="AC2" t="n">
        <v>273.604353145872</v>
      </c>
      <c r="AD2" t="n">
        <v>221065.6982987686</v>
      </c>
      <c r="AE2" t="n">
        <v>302471.8411425305</v>
      </c>
      <c r="AF2" t="n">
        <v>3.347127279374032e-06</v>
      </c>
      <c r="AG2" t="n">
        <v>14</v>
      </c>
      <c r="AH2" t="n">
        <v>273604.353145872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1.5173</v>
      </c>
      <c r="E3" t="n">
        <v>65.91</v>
      </c>
      <c r="F3" t="n">
        <v>62.89</v>
      </c>
      <c r="G3" t="n">
        <v>30.68</v>
      </c>
      <c r="H3" t="n">
        <v>1.23</v>
      </c>
      <c r="I3" t="n">
        <v>123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185.79</v>
      </c>
      <c r="Q3" t="n">
        <v>1214</v>
      </c>
      <c r="R3" t="n">
        <v>300.67</v>
      </c>
      <c r="S3" t="n">
        <v>90.51000000000001</v>
      </c>
      <c r="T3" t="n">
        <v>93427.13</v>
      </c>
      <c r="U3" t="n">
        <v>0.3</v>
      </c>
      <c r="V3" t="n">
        <v>0.71</v>
      </c>
      <c r="W3" t="n">
        <v>4.37</v>
      </c>
      <c r="X3" t="n">
        <v>5.7</v>
      </c>
      <c r="Y3" t="n">
        <v>0.5</v>
      </c>
      <c r="Z3" t="n">
        <v>10</v>
      </c>
      <c r="AA3" t="n">
        <v>218.831816707026</v>
      </c>
      <c r="AB3" t="n">
        <v>299.4153457968093</v>
      </c>
      <c r="AC3" t="n">
        <v>270.8395654261275</v>
      </c>
      <c r="AD3" t="n">
        <v>218831.816707026</v>
      </c>
      <c r="AE3" t="n">
        <v>299415.3457968094</v>
      </c>
      <c r="AF3" t="n">
        <v>3.393649329097373e-06</v>
      </c>
      <c r="AG3" t="n">
        <v>14</v>
      </c>
      <c r="AH3" t="n">
        <v>270839.5654261275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1.0416</v>
      </c>
      <c r="E2" t="n">
        <v>96.01000000000001</v>
      </c>
      <c r="F2" t="n">
        <v>82.94</v>
      </c>
      <c r="G2" t="n">
        <v>9.23</v>
      </c>
      <c r="H2" t="n">
        <v>0.18</v>
      </c>
      <c r="I2" t="n">
        <v>539</v>
      </c>
      <c r="J2" t="n">
        <v>98.70999999999999</v>
      </c>
      <c r="K2" t="n">
        <v>39.72</v>
      </c>
      <c r="L2" t="n">
        <v>1</v>
      </c>
      <c r="M2" t="n">
        <v>537</v>
      </c>
      <c r="N2" t="n">
        <v>12.99</v>
      </c>
      <c r="O2" t="n">
        <v>12407.75</v>
      </c>
      <c r="P2" t="n">
        <v>738.26</v>
      </c>
      <c r="Q2" t="n">
        <v>1214.04</v>
      </c>
      <c r="R2" t="n">
        <v>987.3</v>
      </c>
      <c r="S2" t="n">
        <v>90.51000000000001</v>
      </c>
      <c r="T2" t="n">
        <v>434663.89</v>
      </c>
      <c r="U2" t="n">
        <v>0.09</v>
      </c>
      <c r="V2" t="n">
        <v>0.54</v>
      </c>
      <c r="W2" t="n">
        <v>4.88</v>
      </c>
      <c r="X2" t="n">
        <v>25.73</v>
      </c>
      <c r="Y2" t="n">
        <v>0.5</v>
      </c>
      <c r="Z2" t="n">
        <v>10</v>
      </c>
      <c r="AA2" t="n">
        <v>830.1684739347238</v>
      </c>
      <c r="AB2" t="n">
        <v>1135.873130485736</v>
      </c>
      <c r="AC2" t="n">
        <v>1027.466993120128</v>
      </c>
      <c r="AD2" t="n">
        <v>830168.4739347238</v>
      </c>
      <c r="AE2" t="n">
        <v>1135873.130485736</v>
      </c>
      <c r="AF2" t="n">
        <v>2.21752305212016e-06</v>
      </c>
      <c r="AG2" t="n">
        <v>21</v>
      </c>
      <c r="AH2" t="n">
        <v>1027466.993120128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1.362</v>
      </c>
      <c r="E3" t="n">
        <v>73.42</v>
      </c>
      <c r="F3" t="n">
        <v>67.05</v>
      </c>
      <c r="G3" t="n">
        <v>18.89</v>
      </c>
      <c r="H3" t="n">
        <v>0.35</v>
      </c>
      <c r="I3" t="n">
        <v>213</v>
      </c>
      <c r="J3" t="n">
        <v>99.95</v>
      </c>
      <c r="K3" t="n">
        <v>39.72</v>
      </c>
      <c r="L3" t="n">
        <v>2</v>
      </c>
      <c r="M3" t="n">
        <v>211</v>
      </c>
      <c r="N3" t="n">
        <v>13.24</v>
      </c>
      <c r="O3" t="n">
        <v>12561.45</v>
      </c>
      <c r="P3" t="n">
        <v>587.28</v>
      </c>
      <c r="Q3" t="n">
        <v>1213.98</v>
      </c>
      <c r="R3" t="n">
        <v>447.04</v>
      </c>
      <c r="S3" t="n">
        <v>90.51000000000001</v>
      </c>
      <c r="T3" t="n">
        <v>166159.48</v>
      </c>
      <c r="U3" t="n">
        <v>0.2</v>
      </c>
      <c r="V3" t="n">
        <v>0.67</v>
      </c>
      <c r="W3" t="n">
        <v>4.37</v>
      </c>
      <c r="X3" t="n">
        <v>9.859999999999999</v>
      </c>
      <c r="Y3" t="n">
        <v>0.5</v>
      </c>
      <c r="Z3" t="n">
        <v>10</v>
      </c>
      <c r="AA3" t="n">
        <v>527.8556435817916</v>
      </c>
      <c r="AB3" t="n">
        <v>722.2353788960642</v>
      </c>
      <c r="AC3" t="n">
        <v>653.3062479979438</v>
      </c>
      <c r="AD3" t="n">
        <v>527855.6435817915</v>
      </c>
      <c r="AE3" t="n">
        <v>722235.3788960641</v>
      </c>
      <c r="AF3" t="n">
        <v>2.899641318152513e-06</v>
      </c>
      <c r="AG3" t="n">
        <v>16</v>
      </c>
      <c r="AH3" t="n">
        <v>653306.2479979439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1.4716</v>
      </c>
      <c r="E4" t="n">
        <v>67.95</v>
      </c>
      <c r="F4" t="n">
        <v>63.25</v>
      </c>
      <c r="G4" t="n">
        <v>28.75</v>
      </c>
      <c r="H4" t="n">
        <v>0.52</v>
      </c>
      <c r="I4" t="n">
        <v>132</v>
      </c>
      <c r="J4" t="n">
        <v>101.2</v>
      </c>
      <c r="K4" t="n">
        <v>39.72</v>
      </c>
      <c r="L4" t="n">
        <v>3</v>
      </c>
      <c r="M4" t="n">
        <v>130</v>
      </c>
      <c r="N4" t="n">
        <v>13.49</v>
      </c>
      <c r="O4" t="n">
        <v>12715.54</v>
      </c>
      <c r="P4" t="n">
        <v>544.64</v>
      </c>
      <c r="Q4" t="n">
        <v>1213.94</v>
      </c>
      <c r="R4" t="n">
        <v>318.53</v>
      </c>
      <c r="S4" t="n">
        <v>90.51000000000001</v>
      </c>
      <c r="T4" t="n">
        <v>102311.06</v>
      </c>
      <c r="U4" t="n">
        <v>0.28</v>
      </c>
      <c r="V4" t="n">
        <v>0.71</v>
      </c>
      <c r="W4" t="n">
        <v>4.22</v>
      </c>
      <c r="X4" t="n">
        <v>6.05</v>
      </c>
      <c r="Y4" t="n">
        <v>0.5</v>
      </c>
      <c r="Z4" t="n">
        <v>10</v>
      </c>
      <c r="AA4" t="n">
        <v>462.3903999303901</v>
      </c>
      <c r="AB4" t="n">
        <v>632.6629444095006</v>
      </c>
      <c r="AC4" t="n">
        <v>572.2824809430763</v>
      </c>
      <c r="AD4" t="n">
        <v>462390.3999303901</v>
      </c>
      <c r="AE4" t="n">
        <v>632662.9444095006</v>
      </c>
      <c r="AF4" t="n">
        <v>3.132975156970072e-06</v>
      </c>
      <c r="AG4" t="n">
        <v>15</v>
      </c>
      <c r="AH4" t="n">
        <v>572282.4809430763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1.528</v>
      </c>
      <c r="E5" t="n">
        <v>65.45</v>
      </c>
      <c r="F5" t="n">
        <v>61.5</v>
      </c>
      <c r="G5" t="n">
        <v>38.85</v>
      </c>
      <c r="H5" t="n">
        <v>0.6899999999999999</v>
      </c>
      <c r="I5" t="n">
        <v>95</v>
      </c>
      <c r="J5" t="n">
        <v>102.45</v>
      </c>
      <c r="K5" t="n">
        <v>39.72</v>
      </c>
      <c r="L5" t="n">
        <v>4</v>
      </c>
      <c r="M5" t="n">
        <v>93</v>
      </c>
      <c r="N5" t="n">
        <v>13.74</v>
      </c>
      <c r="O5" t="n">
        <v>12870.03</v>
      </c>
      <c r="P5" t="n">
        <v>520.83</v>
      </c>
      <c r="Q5" t="n">
        <v>1213.93</v>
      </c>
      <c r="R5" t="n">
        <v>259.31</v>
      </c>
      <c r="S5" t="n">
        <v>90.51000000000001</v>
      </c>
      <c r="T5" t="n">
        <v>72885.39</v>
      </c>
      <c r="U5" t="n">
        <v>0.35</v>
      </c>
      <c r="V5" t="n">
        <v>0.73</v>
      </c>
      <c r="W5" t="n">
        <v>4.17</v>
      </c>
      <c r="X5" t="n">
        <v>4.31</v>
      </c>
      <c r="Y5" t="n">
        <v>0.5</v>
      </c>
      <c r="Z5" t="n">
        <v>10</v>
      </c>
      <c r="AA5" t="n">
        <v>427.8024488834827</v>
      </c>
      <c r="AB5" t="n">
        <v>585.3381838744152</v>
      </c>
      <c r="AC5" t="n">
        <v>529.474329132741</v>
      </c>
      <c r="AD5" t="n">
        <v>427802.4488834827</v>
      </c>
      <c r="AE5" t="n">
        <v>585338.1838744152</v>
      </c>
      <c r="AF5" t="n">
        <v>3.253048409792247e-06</v>
      </c>
      <c r="AG5" t="n">
        <v>14</v>
      </c>
      <c r="AH5" t="n">
        <v>529474.329132741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1.5611</v>
      </c>
      <c r="E6" t="n">
        <v>64.06</v>
      </c>
      <c r="F6" t="n">
        <v>60.55</v>
      </c>
      <c r="G6" t="n">
        <v>49.09</v>
      </c>
      <c r="H6" t="n">
        <v>0.85</v>
      </c>
      <c r="I6" t="n">
        <v>74</v>
      </c>
      <c r="J6" t="n">
        <v>103.71</v>
      </c>
      <c r="K6" t="n">
        <v>39.72</v>
      </c>
      <c r="L6" t="n">
        <v>5</v>
      </c>
      <c r="M6" t="n">
        <v>72</v>
      </c>
      <c r="N6" t="n">
        <v>14</v>
      </c>
      <c r="O6" t="n">
        <v>13024.91</v>
      </c>
      <c r="P6" t="n">
        <v>503.96</v>
      </c>
      <c r="Q6" t="n">
        <v>1213.95</v>
      </c>
      <c r="R6" t="n">
        <v>226.92</v>
      </c>
      <c r="S6" t="n">
        <v>90.51000000000001</v>
      </c>
      <c r="T6" t="n">
        <v>56794.92</v>
      </c>
      <c r="U6" t="n">
        <v>0.4</v>
      </c>
      <c r="V6" t="n">
        <v>0.74</v>
      </c>
      <c r="W6" t="n">
        <v>4.13</v>
      </c>
      <c r="X6" t="n">
        <v>3.35</v>
      </c>
      <c r="Y6" t="n">
        <v>0.5</v>
      </c>
      <c r="Z6" t="n">
        <v>10</v>
      </c>
      <c r="AA6" t="n">
        <v>410.7913253085152</v>
      </c>
      <c r="AB6" t="n">
        <v>562.0628141213386</v>
      </c>
      <c r="AC6" t="n">
        <v>508.4203280017114</v>
      </c>
      <c r="AD6" t="n">
        <v>410791.3253085152</v>
      </c>
      <c r="AE6" t="n">
        <v>562062.8141213387</v>
      </c>
      <c r="AF6" t="n">
        <v>3.323516932281856e-06</v>
      </c>
      <c r="AG6" t="n">
        <v>14</v>
      </c>
      <c r="AH6" t="n">
        <v>508420.3280017114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1.5844</v>
      </c>
      <c r="E7" t="n">
        <v>63.12</v>
      </c>
      <c r="F7" t="n">
        <v>59.9</v>
      </c>
      <c r="G7" t="n">
        <v>59.89</v>
      </c>
      <c r="H7" t="n">
        <v>1.01</v>
      </c>
      <c r="I7" t="n">
        <v>60</v>
      </c>
      <c r="J7" t="n">
        <v>104.97</v>
      </c>
      <c r="K7" t="n">
        <v>39.72</v>
      </c>
      <c r="L7" t="n">
        <v>6</v>
      </c>
      <c r="M7" t="n">
        <v>58</v>
      </c>
      <c r="N7" t="n">
        <v>14.25</v>
      </c>
      <c r="O7" t="n">
        <v>13180.19</v>
      </c>
      <c r="P7" t="n">
        <v>488.01</v>
      </c>
      <c r="Q7" t="n">
        <v>1213.95</v>
      </c>
      <c r="R7" t="n">
        <v>205.07</v>
      </c>
      <c r="S7" t="n">
        <v>90.51000000000001</v>
      </c>
      <c r="T7" t="n">
        <v>45939.16</v>
      </c>
      <c r="U7" t="n">
        <v>0.44</v>
      </c>
      <c r="V7" t="n">
        <v>0.75</v>
      </c>
      <c r="W7" t="n">
        <v>4.1</v>
      </c>
      <c r="X7" t="n">
        <v>2.7</v>
      </c>
      <c r="Y7" t="n">
        <v>0.5</v>
      </c>
      <c r="Z7" t="n">
        <v>10</v>
      </c>
      <c r="AA7" t="n">
        <v>397.0142820019383</v>
      </c>
      <c r="AB7" t="n">
        <v>543.2124556690259</v>
      </c>
      <c r="AC7" t="n">
        <v>491.3690213034431</v>
      </c>
      <c r="AD7" t="n">
        <v>397014.2820019383</v>
      </c>
      <c r="AE7" t="n">
        <v>543212.4556690259</v>
      </c>
      <c r="AF7" t="n">
        <v>3.373121662614421e-06</v>
      </c>
      <c r="AG7" t="n">
        <v>14</v>
      </c>
      <c r="AH7" t="n">
        <v>491369.0213034431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1.6008</v>
      </c>
      <c r="E8" t="n">
        <v>62.47</v>
      </c>
      <c r="F8" t="n">
        <v>59.45</v>
      </c>
      <c r="G8" t="n">
        <v>71.34</v>
      </c>
      <c r="H8" t="n">
        <v>1.16</v>
      </c>
      <c r="I8" t="n">
        <v>50</v>
      </c>
      <c r="J8" t="n">
        <v>106.23</v>
      </c>
      <c r="K8" t="n">
        <v>39.72</v>
      </c>
      <c r="L8" t="n">
        <v>7</v>
      </c>
      <c r="M8" t="n">
        <v>48</v>
      </c>
      <c r="N8" t="n">
        <v>14.52</v>
      </c>
      <c r="O8" t="n">
        <v>13335.87</v>
      </c>
      <c r="P8" t="n">
        <v>474.66</v>
      </c>
      <c r="Q8" t="n">
        <v>1213.91</v>
      </c>
      <c r="R8" t="n">
        <v>189.91</v>
      </c>
      <c r="S8" t="n">
        <v>90.51000000000001</v>
      </c>
      <c r="T8" t="n">
        <v>38409.38</v>
      </c>
      <c r="U8" t="n">
        <v>0.48</v>
      </c>
      <c r="V8" t="n">
        <v>0.75</v>
      </c>
      <c r="W8" t="n">
        <v>4.09</v>
      </c>
      <c r="X8" t="n">
        <v>2.26</v>
      </c>
      <c r="Y8" t="n">
        <v>0.5</v>
      </c>
      <c r="Z8" t="n">
        <v>10</v>
      </c>
      <c r="AA8" t="n">
        <v>386.406863869313</v>
      </c>
      <c r="AB8" t="n">
        <v>528.6989182137073</v>
      </c>
      <c r="AC8" t="n">
        <v>478.2406354929823</v>
      </c>
      <c r="AD8" t="n">
        <v>386406.863869313</v>
      </c>
      <c r="AE8" t="n">
        <v>528698.9182137073</v>
      </c>
      <c r="AF8" t="n">
        <v>3.40803658010172e-06</v>
      </c>
      <c r="AG8" t="n">
        <v>14</v>
      </c>
      <c r="AH8" t="n">
        <v>478240.6354929823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1.6134</v>
      </c>
      <c r="E9" t="n">
        <v>61.98</v>
      </c>
      <c r="F9" t="n">
        <v>59.11</v>
      </c>
      <c r="G9" t="n">
        <v>82.48</v>
      </c>
      <c r="H9" t="n">
        <v>1.31</v>
      </c>
      <c r="I9" t="n">
        <v>43</v>
      </c>
      <c r="J9" t="n">
        <v>107.5</v>
      </c>
      <c r="K9" t="n">
        <v>39.72</v>
      </c>
      <c r="L9" t="n">
        <v>8</v>
      </c>
      <c r="M9" t="n">
        <v>41</v>
      </c>
      <c r="N9" t="n">
        <v>14.78</v>
      </c>
      <c r="O9" t="n">
        <v>13491.96</v>
      </c>
      <c r="P9" t="n">
        <v>461.25</v>
      </c>
      <c r="Q9" t="n">
        <v>1213.94</v>
      </c>
      <c r="R9" t="n">
        <v>178.58</v>
      </c>
      <c r="S9" t="n">
        <v>90.51000000000001</v>
      </c>
      <c r="T9" t="n">
        <v>32780.01</v>
      </c>
      <c r="U9" t="n">
        <v>0.51</v>
      </c>
      <c r="V9" t="n">
        <v>0.76</v>
      </c>
      <c r="W9" t="n">
        <v>4.07</v>
      </c>
      <c r="X9" t="n">
        <v>1.92</v>
      </c>
      <c r="Y9" t="n">
        <v>0.5</v>
      </c>
      <c r="Z9" t="n">
        <v>10</v>
      </c>
      <c r="AA9" t="n">
        <v>370.0255835532329</v>
      </c>
      <c r="AB9" t="n">
        <v>506.2853277941639</v>
      </c>
      <c r="AC9" t="n">
        <v>457.9661666854086</v>
      </c>
      <c r="AD9" t="n">
        <v>370025.5835532329</v>
      </c>
      <c r="AE9" t="n">
        <v>506285.327794164</v>
      </c>
      <c r="AF9" t="n">
        <v>3.434861455732206e-06</v>
      </c>
      <c r="AG9" t="n">
        <v>13</v>
      </c>
      <c r="AH9" t="n">
        <v>457966.1666854086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1.6245</v>
      </c>
      <c r="E10" t="n">
        <v>61.56</v>
      </c>
      <c r="F10" t="n">
        <v>58.81</v>
      </c>
      <c r="G10" t="n">
        <v>95.36</v>
      </c>
      <c r="H10" t="n">
        <v>1.46</v>
      </c>
      <c r="I10" t="n">
        <v>37</v>
      </c>
      <c r="J10" t="n">
        <v>108.77</v>
      </c>
      <c r="K10" t="n">
        <v>39.72</v>
      </c>
      <c r="L10" t="n">
        <v>9</v>
      </c>
      <c r="M10" t="n">
        <v>35</v>
      </c>
      <c r="N10" t="n">
        <v>15.05</v>
      </c>
      <c r="O10" t="n">
        <v>13648.58</v>
      </c>
      <c r="P10" t="n">
        <v>447.58</v>
      </c>
      <c r="Q10" t="n">
        <v>1213.94</v>
      </c>
      <c r="R10" t="n">
        <v>168.51</v>
      </c>
      <c r="S10" t="n">
        <v>90.51000000000001</v>
      </c>
      <c r="T10" t="n">
        <v>27776.89</v>
      </c>
      <c r="U10" t="n">
        <v>0.54</v>
      </c>
      <c r="V10" t="n">
        <v>0.76</v>
      </c>
      <c r="W10" t="n">
        <v>4.06</v>
      </c>
      <c r="X10" t="n">
        <v>1.61</v>
      </c>
      <c r="Y10" t="n">
        <v>0.5</v>
      </c>
      <c r="Z10" t="n">
        <v>10</v>
      </c>
      <c r="AA10" t="n">
        <v>360.6082564262774</v>
      </c>
      <c r="AB10" t="n">
        <v>493.4001253559124</v>
      </c>
      <c r="AC10" t="n">
        <v>446.3107098833686</v>
      </c>
      <c r="AD10" t="n">
        <v>360608.2564262774</v>
      </c>
      <c r="AE10" t="n">
        <v>493400.1253559124</v>
      </c>
      <c r="AF10" t="n">
        <v>3.458492893787634e-06</v>
      </c>
      <c r="AG10" t="n">
        <v>13</v>
      </c>
      <c r="AH10" t="n">
        <v>446310.7098833686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1.6307</v>
      </c>
      <c r="E11" t="n">
        <v>61.32</v>
      </c>
      <c r="F11" t="n">
        <v>58.66</v>
      </c>
      <c r="G11" t="n">
        <v>106.65</v>
      </c>
      <c r="H11" t="n">
        <v>1.6</v>
      </c>
      <c r="I11" t="n">
        <v>33</v>
      </c>
      <c r="J11" t="n">
        <v>110.04</v>
      </c>
      <c r="K11" t="n">
        <v>39.72</v>
      </c>
      <c r="L11" t="n">
        <v>10</v>
      </c>
      <c r="M11" t="n">
        <v>30</v>
      </c>
      <c r="N11" t="n">
        <v>15.32</v>
      </c>
      <c r="O11" t="n">
        <v>13805.5</v>
      </c>
      <c r="P11" t="n">
        <v>436.73</v>
      </c>
      <c r="Q11" t="n">
        <v>1213.92</v>
      </c>
      <c r="R11" t="n">
        <v>163</v>
      </c>
      <c r="S11" t="n">
        <v>90.51000000000001</v>
      </c>
      <c r="T11" t="n">
        <v>25041.46</v>
      </c>
      <c r="U11" t="n">
        <v>0.5600000000000001</v>
      </c>
      <c r="V11" t="n">
        <v>0.76</v>
      </c>
      <c r="W11" t="n">
        <v>4.06</v>
      </c>
      <c r="X11" t="n">
        <v>1.46</v>
      </c>
      <c r="Y11" t="n">
        <v>0.5</v>
      </c>
      <c r="Z11" t="n">
        <v>10</v>
      </c>
      <c r="AA11" t="n">
        <v>353.6971910024492</v>
      </c>
      <c r="AB11" t="n">
        <v>483.9441007483427</v>
      </c>
      <c r="AC11" t="n">
        <v>437.7571549927314</v>
      </c>
      <c r="AD11" t="n">
        <v>353697.1910024493</v>
      </c>
      <c r="AE11" t="n">
        <v>483944.1007483428</v>
      </c>
      <c r="AF11" t="n">
        <v>3.47169243576454e-06</v>
      </c>
      <c r="AG11" t="n">
        <v>13</v>
      </c>
      <c r="AH11" t="n">
        <v>437757.1549927314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1.635</v>
      </c>
      <c r="E12" t="n">
        <v>61.16</v>
      </c>
      <c r="F12" t="n">
        <v>58.56</v>
      </c>
      <c r="G12" t="n">
        <v>117.12</v>
      </c>
      <c r="H12" t="n">
        <v>1.74</v>
      </c>
      <c r="I12" t="n">
        <v>30</v>
      </c>
      <c r="J12" t="n">
        <v>111.32</v>
      </c>
      <c r="K12" t="n">
        <v>39.72</v>
      </c>
      <c r="L12" t="n">
        <v>11</v>
      </c>
      <c r="M12" t="n">
        <v>17</v>
      </c>
      <c r="N12" t="n">
        <v>15.6</v>
      </c>
      <c r="O12" t="n">
        <v>13962.83</v>
      </c>
      <c r="P12" t="n">
        <v>428.85</v>
      </c>
      <c r="Q12" t="n">
        <v>1213.93</v>
      </c>
      <c r="R12" t="n">
        <v>159.19</v>
      </c>
      <c r="S12" t="n">
        <v>90.51000000000001</v>
      </c>
      <c r="T12" t="n">
        <v>23150.14</v>
      </c>
      <c r="U12" t="n">
        <v>0.57</v>
      </c>
      <c r="V12" t="n">
        <v>0.77</v>
      </c>
      <c r="W12" t="n">
        <v>4.07</v>
      </c>
      <c r="X12" t="n">
        <v>1.37</v>
      </c>
      <c r="Y12" t="n">
        <v>0.5</v>
      </c>
      <c r="Z12" t="n">
        <v>10</v>
      </c>
      <c r="AA12" t="n">
        <v>348.7479686439541</v>
      </c>
      <c r="AB12" t="n">
        <v>477.1723563731692</v>
      </c>
      <c r="AC12" t="n">
        <v>431.6316963965215</v>
      </c>
      <c r="AD12" t="n">
        <v>348747.9686439541</v>
      </c>
      <c r="AE12" t="n">
        <v>477172.3563731692</v>
      </c>
      <c r="AF12" t="n">
        <v>3.480846956813039e-06</v>
      </c>
      <c r="AG12" t="n">
        <v>13</v>
      </c>
      <c r="AH12" t="n">
        <v>431631.6963965215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1.6373</v>
      </c>
      <c r="E13" t="n">
        <v>61.08</v>
      </c>
      <c r="F13" t="n">
        <v>58.49</v>
      </c>
      <c r="G13" t="n">
        <v>121.02</v>
      </c>
      <c r="H13" t="n">
        <v>1.88</v>
      </c>
      <c r="I13" t="n">
        <v>29</v>
      </c>
      <c r="J13" t="n">
        <v>112.59</v>
      </c>
      <c r="K13" t="n">
        <v>39.72</v>
      </c>
      <c r="L13" t="n">
        <v>12</v>
      </c>
      <c r="M13" t="n">
        <v>4</v>
      </c>
      <c r="N13" t="n">
        <v>15.88</v>
      </c>
      <c r="O13" t="n">
        <v>14120.58</v>
      </c>
      <c r="P13" t="n">
        <v>428.01</v>
      </c>
      <c r="Q13" t="n">
        <v>1213.96</v>
      </c>
      <c r="R13" t="n">
        <v>156.42</v>
      </c>
      <c r="S13" t="n">
        <v>90.51000000000001</v>
      </c>
      <c r="T13" t="n">
        <v>21769.99</v>
      </c>
      <c r="U13" t="n">
        <v>0.58</v>
      </c>
      <c r="V13" t="n">
        <v>0.77</v>
      </c>
      <c r="W13" t="n">
        <v>4.09</v>
      </c>
      <c r="X13" t="n">
        <v>1.3</v>
      </c>
      <c r="Y13" t="n">
        <v>0.5</v>
      </c>
      <c r="Z13" t="n">
        <v>10</v>
      </c>
      <c r="AA13" t="n">
        <v>347.8971094129216</v>
      </c>
      <c r="AB13" t="n">
        <v>476.0081732360105</v>
      </c>
      <c r="AC13" t="n">
        <v>430.5786212640321</v>
      </c>
      <c r="AD13" t="n">
        <v>347897.1094129217</v>
      </c>
      <c r="AE13" t="n">
        <v>476008.1732360105</v>
      </c>
      <c r="AF13" t="n">
        <v>3.485743561094794e-06</v>
      </c>
      <c r="AG13" t="n">
        <v>13</v>
      </c>
      <c r="AH13" t="n">
        <v>430578.621264032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1.6393</v>
      </c>
      <c r="E14" t="n">
        <v>61</v>
      </c>
      <c r="F14" t="n">
        <v>58.44</v>
      </c>
      <c r="G14" t="n">
        <v>125.22</v>
      </c>
      <c r="H14" t="n">
        <v>2.01</v>
      </c>
      <c r="I14" t="n">
        <v>28</v>
      </c>
      <c r="J14" t="n">
        <v>113.88</v>
      </c>
      <c r="K14" t="n">
        <v>39.72</v>
      </c>
      <c r="L14" t="n">
        <v>13</v>
      </c>
      <c r="M14" t="n">
        <v>0</v>
      </c>
      <c r="N14" t="n">
        <v>16.16</v>
      </c>
      <c r="O14" t="n">
        <v>14278.75</v>
      </c>
      <c r="P14" t="n">
        <v>429.31</v>
      </c>
      <c r="Q14" t="n">
        <v>1213.93</v>
      </c>
      <c r="R14" t="n">
        <v>154.56</v>
      </c>
      <c r="S14" t="n">
        <v>90.51000000000001</v>
      </c>
      <c r="T14" t="n">
        <v>20848.39</v>
      </c>
      <c r="U14" t="n">
        <v>0.59</v>
      </c>
      <c r="V14" t="n">
        <v>0.77</v>
      </c>
      <c r="W14" t="n">
        <v>4.08</v>
      </c>
      <c r="X14" t="n">
        <v>1.24</v>
      </c>
      <c r="Y14" t="n">
        <v>0.5</v>
      </c>
      <c r="Z14" t="n">
        <v>10</v>
      </c>
      <c r="AA14" t="n">
        <v>348.2435737561245</v>
      </c>
      <c r="AB14" t="n">
        <v>476.4822210353088</v>
      </c>
      <c r="AC14" t="n">
        <v>431.0074266066956</v>
      </c>
      <c r="AD14" t="n">
        <v>348243.5737561245</v>
      </c>
      <c r="AE14" t="n">
        <v>476482.2210353088</v>
      </c>
      <c r="AF14" t="n">
        <v>3.490001477861538e-06</v>
      </c>
      <c r="AG14" t="n">
        <v>13</v>
      </c>
      <c r="AH14" t="n">
        <v>431007.4266066956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0.9029</v>
      </c>
      <c r="E2" t="n">
        <v>110.76</v>
      </c>
      <c r="F2" t="n">
        <v>90.89</v>
      </c>
      <c r="G2" t="n">
        <v>7.86</v>
      </c>
      <c r="H2" t="n">
        <v>0.14</v>
      </c>
      <c r="I2" t="n">
        <v>694</v>
      </c>
      <c r="J2" t="n">
        <v>124.63</v>
      </c>
      <c r="K2" t="n">
        <v>45</v>
      </c>
      <c r="L2" t="n">
        <v>1</v>
      </c>
      <c r="M2" t="n">
        <v>692</v>
      </c>
      <c r="N2" t="n">
        <v>18.64</v>
      </c>
      <c r="O2" t="n">
        <v>15605.44</v>
      </c>
      <c r="P2" t="n">
        <v>947.96</v>
      </c>
      <c r="Q2" t="n">
        <v>1214.1</v>
      </c>
      <c r="R2" t="n">
        <v>1257.1</v>
      </c>
      <c r="S2" t="n">
        <v>90.51000000000001</v>
      </c>
      <c r="T2" t="n">
        <v>568784.6</v>
      </c>
      <c r="U2" t="n">
        <v>0.07000000000000001</v>
      </c>
      <c r="V2" t="n">
        <v>0.49</v>
      </c>
      <c r="W2" t="n">
        <v>5.16</v>
      </c>
      <c r="X2" t="n">
        <v>33.69</v>
      </c>
      <c r="Y2" t="n">
        <v>0.5</v>
      </c>
      <c r="Z2" t="n">
        <v>10</v>
      </c>
      <c r="AA2" t="n">
        <v>1178.548420920925</v>
      </c>
      <c r="AB2" t="n">
        <v>1612.541943390796</v>
      </c>
      <c r="AC2" t="n">
        <v>1458.64320353041</v>
      </c>
      <c r="AD2" t="n">
        <v>1178548.420920925</v>
      </c>
      <c r="AE2" t="n">
        <v>1612541.943390796</v>
      </c>
      <c r="AF2" t="n">
        <v>1.897523878067282e-06</v>
      </c>
      <c r="AG2" t="n">
        <v>24</v>
      </c>
      <c r="AH2" t="n">
        <v>1458643.20353041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1.2822</v>
      </c>
      <c r="E3" t="n">
        <v>77.98999999999999</v>
      </c>
      <c r="F3" t="n">
        <v>69.23999999999999</v>
      </c>
      <c r="G3" t="n">
        <v>16.04</v>
      </c>
      <c r="H3" t="n">
        <v>0.28</v>
      </c>
      <c r="I3" t="n">
        <v>259</v>
      </c>
      <c r="J3" t="n">
        <v>125.95</v>
      </c>
      <c r="K3" t="n">
        <v>45</v>
      </c>
      <c r="L3" t="n">
        <v>2</v>
      </c>
      <c r="M3" t="n">
        <v>257</v>
      </c>
      <c r="N3" t="n">
        <v>18.95</v>
      </c>
      <c r="O3" t="n">
        <v>15767.7</v>
      </c>
      <c r="P3" t="n">
        <v>714.5</v>
      </c>
      <c r="Q3" t="n">
        <v>1214.01</v>
      </c>
      <c r="R3" t="n">
        <v>521.39</v>
      </c>
      <c r="S3" t="n">
        <v>90.51000000000001</v>
      </c>
      <c r="T3" t="n">
        <v>203104.67</v>
      </c>
      <c r="U3" t="n">
        <v>0.17</v>
      </c>
      <c r="V3" t="n">
        <v>0.65</v>
      </c>
      <c r="W3" t="n">
        <v>4.44</v>
      </c>
      <c r="X3" t="n">
        <v>12.05</v>
      </c>
      <c r="Y3" t="n">
        <v>0.5</v>
      </c>
      <c r="Z3" t="n">
        <v>10</v>
      </c>
      <c r="AA3" t="n">
        <v>655.4987301197973</v>
      </c>
      <c r="AB3" t="n">
        <v>896.8822811129105</v>
      </c>
      <c r="AC3" t="n">
        <v>811.2850949856811</v>
      </c>
      <c r="AD3" t="n">
        <v>655498.7301197973</v>
      </c>
      <c r="AE3" t="n">
        <v>896882.2811129105</v>
      </c>
      <c r="AF3" t="n">
        <v>2.694656237078158e-06</v>
      </c>
      <c r="AG3" t="n">
        <v>17</v>
      </c>
      <c r="AH3" t="n">
        <v>811285.0949856811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1.4146</v>
      </c>
      <c r="E4" t="n">
        <v>70.69</v>
      </c>
      <c r="F4" t="n">
        <v>64.48999999999999</v>
      </c>
      <c r="G4" t="n">
        <v>24.34</v>
      </c>
      <c r="H4" t="n">
        <v>0.42</v>
      </c>
      <c r="I4" t="n">
        <v>159</v>
      </c>
      <c r="J4" t="n">
        <v>127.27</v>
      </c>
      <c r="K4" t="n">
        <v>45</v>
      </c>
      <c r="L4" t="n">
        <v>3</v>
      </c>
      <c r="M4" t="n">
        <v>157</v>
      </c>
      <c r="N4" t="n">
        <v>19.27</v>
      </c>
      <c r="O4" t="n">
        <v>15930.42</v>
      </c>
      <c r="P4" t="n">
        <v>658.48</v>
      </c>
      <c r="Q4" t="n">
        <v>1213.93</v>
      </c>
      <c r="R4" t="n">
        <v>360.5</v>
      </c>
      <c r="S4" t="n">
        <v>90.51000000000001</v>
      </c>
      <c r="T4" t="n">
        <v>123159.17</v>
      </c>
      <c r="U4" t="n">
        <v>0.25</v>
      </c>
      <c r="V4" t="n">
        <v>0.7</v>
      </c>
      <c r="W4" t="n">
        <v>4.27</v>
      </c>
      <c r="X4" t="n">
        <v>7.3</v>
      </c>
      <c r="Y4" t="n">
        <v>0.5</v>
      </c>
      <c r="Z4" t="n">
        <v>10</v>
      </c>
      <c r="AA4" t="n">
        <v>553.6713624698191</v>
      </c>
      <c r="AB4" t="n">
        <v>757.5575843878009</v>
      </c>
      <c r="AC4" t="n">
        <v>685.2573517725758</v>
      </c>
      <c r="AD4" t="n">
        <v>553671.3624698191</v>
      </c>
      <c r="AE4" t="n">
        <v>757557.5843878009</v>
      </c>
      <c r="AF4" t="n">
        <v>2.972906498963316e-06</v>
      </c>
      <c r="AG4" t="n">
        <v>15</v>
      </c>
      <c r="AH4" t="n">
        <v>685257.3517725759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1.4817</v>
      </c>
      <c r="E5" t="n">
        <v>67.48999999999999</v>
      </c>
      <c r="F5" t="n">
        <v>62.42</v>
      </c>
      <c r="G5" t="n">
        <v>32.57</v>
      </c>
      <c r="H5" t="n">
        <v>0.55</v>
      </c>
      <c r="I5" t="n">
        <v>115</v>
      </c>
      <c r="J5" t="n">
        <v>128.59</v>
      </c>
      <c r="K5" t="n">
        <v>45</v>
      </c>
      <c r="L5" t="n">
        <v>4</v>
      </c>
      <c r="M5" t="n">
        <v>113</v>
      </c>
      <c r="N5" t="n">
        <v>19.59</v>
      </c>
      <c r="O5" t="n">
        <v>16093.6</v>
      </c>
      <c r="P5" t="n">
        <v>631.21</v>
      </c>
      <c r="Q5" t="n">
        <v>1213.98</v>
      </c>
      <c r="R5" t="n">
        <v>290.48</v>
      </c>
      <c r="S5" t="n">
        <v>90.51000000000001</v>
      </c>
      <c r="T5" t="n">
        <v>88372.78999999999</v>
      </c>
      <c r="U5" t="n">
        <v>0.31</v>
      </c>
      <c r="V5" t="n">
        <v>0.72</v>
      </c>
      <c r="W5" t="n">
        <v>4.19</v>
      </c>
      <c r="X5" t="n">
        <v>5.23</v>
      </c>
      <c r="Y5" t="n">
        <v>0.5</v>
      </c>
      <c r="Z5" t="n">
        <v>10</v>
      </c>
      <c r="AA5" t="n">
        <v>515.8108961840026</v>
      </c>
      <c r="AB5" t="n">
        <v>705.7552241296569</v>
      </c>
      <c r="AC5" t="n">
        <v>638.3989360724</v>
      </c>
      <c r="AD5" t="n">
        <v>515810.8961840026</v>
      </c>
      <c r="AE5" t="n">
        <v>705755.2241296569</v>
      </c>
      <c r="AF5" t="n">
        <v>3.113923059178527e-06</v>
      </c>
      <c r="AG5" t="n">
        <v>15</v>
      </c>
      <c r="AH5" t="n">
        <v>638398.9360724001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1.5237</v>
      </c>
      <c r="E6" t="n">
        <v>65.63</v>
      </c>
      <c r="F6" t="n">
        <v>61.22</v>
      </c>
      <c r="G6" t="n">
        <v>41.27</v>
      </c>
      <c r="H6" t="n">
        <v>0.68</v>
      </c>
      <c r="I6" t="n">
        <v>89</v>
      </c>
      <c r="J6" t="n">
        <v>129.92</v>
      </c>
      <c r="K6" t="n">
        <v>45</v>
      </c>
      <c r="L6" t="n">
        <v>5</v>
      </c>
      <c r="M6" t="n">
        <v>87</v>
      </c>
      <c r="N6" t="n">
        <v>19.92</v>
      </c>
      <c r="O6" t="n">
        <v>16257.24</v>
      </c>
      <c r="P6" t="n">
        <v>611.6900000000001</v>
      </c>
      <c r="Q6" t="n">
        <v>1213.94</v>
      </c>
      <c r="R6" t="n">
        <v>249.72</v>
      </c>
      <c r="S6" t="n">
        <v>90.51000000000001</v>
      </c>
      <c r="T6" t="n">
        <v>68122.57000000001</v>
      </c>
      <c r="U6" t="n">
        <v>0.36</v>
      </c>
      <c r="V6" t="n">
        <v>0.73</v>
      </c>
      <c r="W6" t="n">
        <v>4.16</v>
      </c>
      <c r="X6" t="n">
        <v>4.03</v>
      </c>
      <c r="Y6" t="n">
        <v>0.5</v>
      </c>
      <c r="Z6" t="n">
        <v>10</v>
      </c>
      <c r="AA6" t="n">
        <v>485.7348826635455</v>
      </c>
      <c r="AB6" t="n">
        <v>664.6038955708964</v>
      </c>
      <c r="AC6" t="n">
        <v>601.175032555035</v>
      </c>
      <c r="AD6" t="n">
        <v>485734.8826635455</v>
      </c>
      <c r="AE6" t="n">
        <v>664603.8955708963</v>
      </c>
      <c r="AF6" t="n">
        <v>3.202189758568079e-06</v>
      </c>
      <c r="AG6" t="n">
        <v>14</v>
      </c>
      <c r="AH6" t="n">
        <v>601175.0325550351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1.5506</v>
      </c>
      <c r="E7" t="n">
        <v>64.48999999999999</v>
      </c>
      <c r="F7" t="n">
        <v>60.49</v>
      </c>
      <c r="G7" t="n">
        <v>49.72</v>
      </c>
      <c r="H7" t="n">
        <v>0.8100000000000001</v>
      </c>
      <c r="I7" t="n">
        <v>73</v>
      </c>
      <c r="J7" t="n">
        <v>131.25</v>
      </c>
      <c r="K7" t="n">
        <v>45</v>
      </c>
      <c r="L7" t="n">
        <v>6</v>
      </c>
      <c r="M7" t="n">
        <v>71</v>
      </c>
      <c r="N7" t="n">
        <v>20.25</v>
      </c>
      <c r="O7" t="n">
        <v>16421.36</v>
      </c>
      <c r="P7" t="n">
        <v>597.14</v>
      </c>
      <c r="Q7" t="n">
        <v>1213.92</v>
      </c>
      <c r="R7" t="n">
        <v>225.39</v>
      </c>
      <c r="S7" t="n">
        <v>90.51000000000001</v>
      </c>
      <c r="T7" t="n">
        <v>56034.5</v>
      </c>
      <c r="U7" t="n">
        <v>0.4</v>
      </c>
      <c r="V7" t="n">
        <v>0.74</v>
      </c>
      <c r="W7" t="n">
        <v>4.12</v>
      </c>
      <c r="X7" t="n">
        <v>3.3</v>
      </c>
      <c r="Y7" t="n">
        <v>0.5</v>
      </c>
      <c r="Z7" t="n">
        <v>10</v>
      </c>
      <c r="AA7" t="n">
        <v>470.3262985856421</v>
      </c>
      <c r="AB7" t="n">
        <v>643.5211910567557</v>
      </c>
      <c r="AC7" t="n">
        <v>582.1044317699624</v>
      </c>
      <c r="AD7" t="n">
        <v>470326.2985856421</v>
      </c>
      <c r="AE7" t="n">
        <v>643521.1910567557</v>
      </c>
      <c r="AF7" t="n">
        <v>3.258722477939005e-06</v>
      </c>
      <c r="AG7" t="n">
        <v>14</v>
      </c>
      <c r="AH7" t="n">
        <v>582104.4317699624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1.5715</v>
      </c>
      <c r="E8" t="n">
        <v>63.63</v>
      </c>
      <c r="F8" t="n">
        <v>59.94</v>
      </c>
      <c r="G8" t="n">
        <v>58.96</v>
      </c>
      <c r="H8" t="n">
        <v>0.93</v>
      </c>
      <c r="I8" t="n">
        <v>61</v>
      </c>
      <c r="J8" t="n">
        <v>132.58</v>
      </c>
      <c r="K8" t="n">
        <v>45</v>
      </c>
      <c r="L8" t="n">
        <v>7</v>
      </c>
      <c r="M8" t="n">
        <v>59</v>
      </c>
      <c r="N8" t="n">
        <v>20.59</v>
      </c>
      <c r="O8" t="n">
        <v>16585.95</v>
      </c>
      <c r="P8" t="n">
        <v>585.21</v>
      </c>
      <c r="Q8" t="n">
        <v>1213.91</v>
      </c>
      <c r="R8" t="n">
        <v>206.55</v>
      </c>
      <c r="S8" t="n">
        <v>90.51000000000001</v>
      </c>
      <c r="T8" t="n">
        <v>46677.58</v>
      </c>
      <c r="U8" t="n">
        <v>0.44</v>
      </c>
      <c r="V8" t="n">
        <v>0.75</v>
      </c>
      <c r="W8" t="n">
        <v>4.11</v>
      </c>
      <c r="X8" t="n">
        <v>2.75</v>
      </c>
      <c r="Y8" t="n">
        <v>0.5</v>
      </c>
      <c r="Z8" t="n">
        <v>10</v>
      </c>
      <c r="AA8" t="n">
        <v>458.3832179362558</v>
      </c>
      <c r="AB8" t="n">
        <v>627.1801412207333</v>
      </c>
      <c r="AC8" t="n">
        <v>567.3229487954825</v>
      </c>
      <c r="AD8" t="n">
        <v>458383.2179362559</v>
      </c>
      <c r="AE8" t="n">
        <v>627180.1412207333</v>
      </c>
      <c r="AF8" t="n">
        <v>3.302645668825711e-06</v>
      </c>
      <c r="AG8" t="n">
        <v>14</v>
      </c>
      <c r="AH8" t="n">
        <v>567322.9487954825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1.5868</v>
      </c>
      <c r="E9" t="n">
        <v>63.02</v>
      </c>
      <c r="F9" t="n">
        <v>59.53</v>
      </c>
      <c r="G9" t="n">
        <v>67.40000000000001</v>
      </c>
      <c r="H9" t="n">
        <v>1.06</v>
      </c>
      <c r="I9" t="n">
        <v>53</v>
      </c>
      <c r="J9" t="n">
        <v>133.92</v>
      </c>
      <c r="K9" t="n">
        <v>45</v>
      </c>
      <c r="L9" t="n">
        <v>8</v>
      </c>
      <c r="M9" t="n">
        <v>51</v>
      </c>
      <c r="N9" t="n">
        <v>20.93</v>
      </c>
      <c r="O9" t="n">
        <v>16751.02</v>
      </c>
      <c r="P9" t="n">
        <v>573.83</v>
      </c>
      <c r="Q9" t="n">
        <v>1213.92</v>
      </c>
      <c r="R9" t="n">
        <v>193.12</v>
      </c>
      <c r="S9" t="n">
        <v>90.51000000000001</v>
      </c>
      <c r="T9" t="n">
        <v>40003.7</v>
      </c>
      <c r="U9" t="n">
        <v>0.47</v>
      </c>
      <c r="V9" t="n">
        <v>0.75</v>
      </c>
      <c r="W9" t="n">
        <v>4.08</v>
      </c>
      <c r="X9" t="n">
        <v>2.34</v>
      </c>
      <c r="Y9" t="n">
        <v>0.5</v>
      </c>
      <c r="Z9" t="n">
        <v>10</v>
      </c>
      <c r="AA9" t="n">
        <v>448.3827591270521</v>
      </c>
      <c r="AB9" t="n">
        <v>613.4970722888755</v>
      </c>
      <c r="AC9" t="n">
        <v>554.9457727581735</v>
      </c>
      <c r="AD9" t="n">
        <v>448382.759127052</v>
      </c>
      <c r="AE9" t="n">
        <v>613497.0722888756</v>
      </c>
      <c r="AF9" t="n">
        <v>3.334799966460476e-06</v>
      </c>
      <c r="AG9" t="n">
        <v>14</v>
      </c>
      <c r="AH9" t="n">
        <v>554945.7727581734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1.5984</v>
      </c>
      <c r="E10" t="n">
        <v>62.56</v>
      </c>
      <c r="F10" t="n">
        <v>59.26</v>
      </c>
      <c r="G10" t="n">
        <v>77.29000000000001</v>
      </c>
      <c r="H10" t="n">
        <v>1.18</v>
      </c>
      <c r="I10" t="n">
        <v>46</v>
      </c>
      <c r="J10" t="n">
        <v>135.27</v>
      </c>
      <c r="K10" t="n">
        <v>45</v>
      </c>
      <c r="L10" t="n">
        <v>9</v>
      </c>
      <c r="M10" t="n">
        <v>44</v>
      </c>
      <c r="N10" t="n">
        <v>21.27</v>
      </c>
      <c r="O10" t="n">
        <v>16916.71</v>
      </c>
      <c r="P10" t="n">
        <v>564.54</v>
      </c>
      <c r="Q10" t="n">
        <v>1213.93</v>
      </c>
      <c r="R10" t="n">
        <v>183.59</v>
      </c>
      <c r="S10" t="n">
        <v>90.51000000000001</v>
      </c>
      <c r="T10" t="n">
        <v>35270.36</v>
      </c>
      <c r="U10" t="n">
        <v>0.49</v>
      </c>
      <c r="V10" t="n">
        <v>0.76</v>
      </c>
      <c r="W10" t="n">
        <v>4.07</v>
      </c>
      <c r="X10" t="n">
        <v>2.06</v>
      </c>
      <c r="Y10" t="n">
        <v>0.5</v>
      </c>
      <c r="Z10" t="n">
        <v>10</v>
      </c>
      <c r="AA10" t="n">
        <v>440.5933782123517</v>
      </c>
      <c r="AB10" t="n">
        <v>602.8392976781498</v>
      </c>
      <c r="AC10" t="n">
        <v>545.3051611980146</v>
      </c>
      <c r="AD10" t="n">
        <v>440593.3782123517</v>
      </c>
      <c r="AE10" t="n">
        <v>602839.2976781498</v>
      </c>
      <c r="AF10" t="n">
        <v>3.359178388196638e-06</v>
      </c>
      <c r="AG10" t="n">
        <v>14</v>
      </c>
      <c r="AH10" t="n">
        <v>545305.1611980146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1.6074</v>
      </c>
      <c r="E11" t="n">
        <v>62.21</v>
      </c>
      <c r="F11" t="n">
        <v>59.03</v>
      </c>
      <c r="G11" t="n">
        <v>86.39</v>
      </c>
      <c r="H11" t="n">
        <v>1.29</v>
      </c>
      <c r="I11" t="n">
        <v>41</v>
      </c>
      <c r="J11" t="n">
        <v>136.61</v>
      </c>
      <c r="K11" t="n">
        <v>45</v>
      </c>
      <c r="L11" t="n">
        <v>10</v>
      </c>
      <c r="M11" t="n">
        <v>39</v>
      </c>
      <c r="N11" t="n">
        <v>21.61</v>
      </c>
      <c r="O11" t="n">
        <v>17082.76</v>
      </c>
      <c r="P11" t="n">
        <v>554.78</v>
      </c>
      <c r="Q11" t="n">
        <v>1213.92</v>
      </c>
      <c r="R11" t="n">
        <v>175.68</v>
      </c>
      <c r="S11" t="n">
        <v>90.51000000000001</v>
      </c>
      <c r="T11" t="n">
        <v>31341.1</v>
      </c>
      <c r="U11" t="n">
        <v>0.52</v>
      </c>
      <c r="V11" t="n">
        <v>0.76</v>
      </c>
      <c r="W11" t="n">
        <v>4.08</v>
      </c>
      <c r="X11" t="n">
        <v>1.84</v>
      </c>
      <c r="Y11" t="n">
        <v>0.5</v>
      </c>
      <c r="Z11" t="n">
        <v>10</v>
      </c>
      <c r="AA11" t="n">
        <v>426.4945880613328</v>
      </c>
      <c r="AB11" t="n">
        <v>583.5487109988023</v>
      </c>
      <c r="AC11" t="n">
        <v>527.8556410368358</v>
      </c>
      <c r="AD11" t="n">
        <v>426494.5880613328</v>
      </c>
      <c r="AE11" t="n">
        <v>583548.7109988023</v>
      </c>
      <c r="AF11" t="n">
        <v>3.37809268092297e-06</v>
      </c>
      <c r="AG11" t="n">
        <v>13</v>
      </c>
      <c r="AH11" t="n">
        <v>527855.6410368357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1.6155</v>
      </c>
      <c r="E12" t="n">
        <v>61.9</v>
      </c>
      <c r="F12" t="n">
        <v>58.82</v>
      </c>
      <c r="G12" t="n">
        <v>95.39</v>
      </c>
      <c r="H12" t="n">
        <v>1.41</v>
      </c>
      <c r="I12" t="n">
        <v>37</v>
      </c>
      <c r="J12" t="n">
        <v>137.96</v>
      </c>
      <c r="K12" t="n">
        <v>45</v>
      </c>
      <c r="L12" t="n">
        <v>11</v>
      </c>
      <c r="M12" t="n">
        <v>35</v>
      </c>
      <c r="N12" t="n">
        <v>21.96</v>
      </c>
      <c r="O12" t="n">
        <v>17249.3</v>
      </c>
      <c r="P12" t="n">
        <v>545.99</v>
      </c>
      <c r="Q12" t="n">
        <v>1213.91</v>
      </c>
      <c r="R12" t="n">
        <v>168.66</v>
      </c>
      <c r="S12" t="n">
        <v>90.51000000000001</v>
      </c>
      <c r="T12" t="n">
        <v>27852.66</v>
      </c>
      <c r="U12" t="n">
        <v>0.54</v>
      </c>
      <c r="V12" t="n">
        <v>0.76</v>
      </c>
      <c r="W12" t="n">
        <v>4.06</v>
      </c>
      <c r="X12" t="n">
        <v>1.63</v>
      </c>
      <c r="Y12" t="n">
        <v>0.5</v>
      </c>
      <c r="Z12" t="n">
        <v>10</v>
      </c>
      <c r="AA12" t="n">
        <v>419.9343608867383</v>
      </c>
      <c r="AB12" t="n">
        <v>574.5727187617254</v>
      </c>
      <c r="AC12" t="n">
        <v>519.7363049009812</v>
      </c>
      <c r="AD12" t="n">
        <v>419934.3608867383</v>
      </c>
      <c r="AE12" t="n">
        <v>574572.7187617254</v>
      </c>
      <c r="AF12" t="n">
        <v>3.395115544376669e-06</v>
      </c>
      <c r="AG12" t="n">
        <v>13</v>
      </c>
      <c r="AH12" t="n">
        <v>519736.3049009811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1.6205</v>
      </c>
      <c r="E13" t="n">
        <v>61.71</v>
      </c>
      <c r="F13" t="n">
        <v>58.71</v>
      </c>
      <c r="G13" t="n">
        <v>103.6</v>
      </c>
      <c r="H13" t="n">
        <v>1.52</v>
      </c>
      <c r="I13" t="n">
        <v>34</v>
      </c>
      <c r="J13" t="n">
        <v>139.32</v>
      </c>
      <c r="K13" t="n">
        <v>45</v>
      </c>
      <c r="L13" t="n">
        <v>12</v>
      </c>
      <c r="M13" t="n">
        <v>32</v>
      </c>
      <c r="N13" t="n">
        <v>22.32</v>
      </c>
      <c r="O13" t="n">
        <v>17416.34</v>
      </c>
      <c r="P13" t="n">
        <v>537.21</v>
      </c>
      <c r="Q13" t="n">
        <v>1213.96</v>
      </c>
      <c r="R13" t="n">
        <v>164.95</v>
      </c>
      <c r="S13" t="n">
        <v>90.51000000000001</v>
      </c>
      <c r="T13" t="n">
        <v>26010.07</v>
      </c>
      <c r="U13" t="n">
        <v>0.55</v>
      </c>
      <c r="V13" t="n">
        <v>0.76</v>
      </c>
      <c r="W13" t="n">
        <v>4.06</v>
      </c>
      <c r="X13" t="n">
        <v>1.51</v>
      </c>
      <c r="Y13" t="n">
        <v>0.5</v>
      </c>
      <c r="Z13" t="n">
        <v>10</v>
      </c>
      <c r="AA13" t="n">
        <v>414.1275715831257</v>
      </c>
      <c r="AB13" t="n">
        <v>566.6276134590586</v>
      </c>
      <c r="AC13" t="n">
        <v>512.5494692973754</v>
      </c>
      <c r="AD13" t="n">
        <v>414127.5715831257</v>
      </c>
      <c r="AE13" t="n">
        <v>566627.6134590586</v>
      </c>
      <c r="AF13" t="n">
        <v>3.405623484780187e-06</v>
      </c>
      <c r="AG13" t="n">
        <v>13</v>
      </c>
      <c r="AH13" t="n">
        <v>512549.4692973754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1.6281</v>
      </c>
      <c r="E14" t="n">
        <v>61.42</v>
      </c>
      <c r="F14" t="n">
        <v>58.52</v>
      </c>
      <c r="G14" t="n">
        <v>117.04</v>
      </c>
      <c r="H14" t="n">
        <v>1.63</v>
      </c>
      <c r="I14" t="n">
        <v>30</v>
      </c>
      <c r="J14" t="n">
        <v>140.67</v>
      </c>
      <c r="K14" t="n">
        <v>45</v>
      </c>
      <c r="L14" t="n">
        <v>13</v>
      </c>
      <c r="M14" t="n">
        <v>28</v>
      </c>
      <c r="N14" t="n">
        <v>22.68</v>
      </c>
      <c r="O14" t="n">
        <v>17583.88</v>
      </c>
      <c r="P14" t="n">
        <v>526.05</v>
      </c>
      <c r="Q14" t="n">
        <v>1213.91</v>
      </c>
      <c r="R14" t="n">
        <v>158.57</v>
      </c>
      <c r="S14" t="n">
        <v>90.51000000000001</v>
      </c>
      <c r="T14" t="n">
        <v>22840.69</v>
      </c>
      <c r="U14" t="n">
        <v>0.57</v>
      </c>
      <c r="V14" t="n">
        <v>0.77</v>
      </c>
      <c r="W14" t="n">
        <v>4.06</v>
      </c>
      <c r="X14" t="n">
        <v>1.33</v>
      </c>
      <c r="Y14" t="n">
        <v>0.5</v>
      </c>
      <c r="Z14" t="n">
        <v>10</v>
      </c>
      <c r="AA14" t="n">
        <v>406.5243441545755</v>
      </c>
      <c r="AB14" t="n">
        <v>556.2245422605957</v>
      </c>
      <c r="AC14" t="n">
        <v>503.1392526132917</v>
      </c>
      <c r="AD14" t="n">
        <v>406524.3441545755</v>
      </c>
      <c r="AE14" t="n">
        <v>556224.5422605957</v>
      </c>
      <c r="AF14" t="n">
        <v>3.421595554193535e-06</v>
      </c>
      <c r="AG14" t="n">
        <v>13</v>
      </c>
      <c r="AH14" t="n">
        <v>503139.2526132917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1.6319</v>
      </c>
      <c r="E15" t="n">
        <v>61.28</v>
      </c>
      <c r="F15" t="n">
        <v>58.43</v>
      </c>
      <c r="G15" t="n">
        <v>125.21</v>
      </c>
      <c r="H15" t="n">
        <v>1.74</v>
      </c>
      <c r="I15" t="n">
        <v>28</v>
      </c>
      <c r="J15" t="n">
        <v>142.04</v>
      </c>
      <c r="K15" t="n">
        <v>45</v>
      </c>
      <c r="L15" t="n">
        <v>14</v>
      </c>
      <c r="M15" t="n">
        <v>26</v>
      </c>
      <c r="N15" t="n">
        <v>23.04</v>
      </c>
      <c r="O15" t="n">
        <v>17751.93</v>
      </c>
      <c r="P15" t="n">
        <v>518.87</v>
      </c>
      <c r="Q15" t="n">
        <v>1213.91</v>
      </c>
      <c r="R15" t="n">
        <v>155.21</v>
      </c>
      <c r="S15" t="n">
        <v>90.51000000000001</v>
      </c>
      <c r="T15" t="n">
        <v>21173.31</v>
      </c>
      <c r="U15" t="n">
        <v>0.58</v>
      </c>
      <c r="V15" t="n">
        <v>0.77</v>
      </c>
      <c r="W15" t="n">
        <v>4.06</v>
      </c>
      <c r="X15" t="n">
        <v>1.24</v>
      </c>
      <c r="Y15" t="n">
        <v>0.5</v>
      </c>
      <c r="Z15" t="n">
        <v>10</v>
      </c>
      <c r="AA15" t="n">
        <v>401.8986754575275</v>
      </c>
      <c r="AB15" t="n">
        <v>549.8954982791942</v>
      </c>
      <c r="AC15" t="n">
        <v>497.4142437066062</v>
      </c>
      <c r="AD15" t="n">
        <v>401898.6754575275</v>
      </c>
      <c r="AE15" t="n">
        <v>549895.4982791941</v>
      </c>
      <c r="AF15" t="n">
        <v>3.429581588900208e-06</v>
      </c>
      <c r="AG15" t="n">
        <v>13</v>
      </c>
      <c r="AH15" t="n">
        <v>497414.2437066062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1.6353</v>
      </c>
      <c r="E16" t="n">
        <v>61.15</v>
      </c>
      <c r="F16" t="n">
        <v>58.35</v>
      </c>
      <c r="G16" t="n">
        <v>134.66</v>
      </c>
      <c r="H16" t="n">
        <v>1.85</v>
      </c>
      <c r="I16" t="n">
        <v>26</v>
      </c>
      <c r="J16" t="n">
        <v>143.4</v>
      </c>
      <c r="K16" t="n">
        <v>45</v>
      </c>
      <c r="L16" t="n">
        <v>15</v>
      </c>
      <c r="M16" t="n">
        <v>23</v>
      </c>
      <c r="N16" t="n">
        <v>23.41</v>
      </c>
      <c r="O16" t="n">
        <v>17920.49</v>
      </c>
      <c r="P16" t="n">
        <v>509.51</v>
      </c>
      <c r="Q16" t="n">
        <v>1213.91</v>
      </c>
      <c r="R16" t="n">
        <v>152.75</v>
      </c>
      <c r="S16" t="n">
        <v>90.51000000000001</v>
      </c>
      <c r="T16" t="n">
        <v>19952.39</v>
      </c>
      <c r="U16" t="n">
        <v>0.59</v>
      </c>
      <c r="V16" t="n">
        <v>0.77</v>
      </c>
      <c r="W16" t="n">
        <v>4.05</v>
      </c>
      <c r="X16" t="n">
        <v>1.16</v>
      </c>
      <c r="Y16" t="n">
        <v>0.5</v>
      </c>
      <c r="Z16" t="n">
        <v>10</v>
      </c>
      <c r="AA16" t="n">
        <v>396.2153079449236</v>
      </c>
      <c r="AB16" t="n">
        <v>542.1192641159706</v>
      </c>
      <c r="AC16" t="n">
        <v>490.3801624179075</v>
      </c>
      <c r="AD16" t="n">
        <v>396215.3079449236</v>
      </c>
      <c r="AE16" t="n">
        <v>542119.2641159706</v>
      </c>
      <c r="AF16" t="n">
        <v>3.4367269883746e-06</v>
      </c>
      <c r="AG16" t="n">
        <v>13</v>
      </c>
      <c r="AH16" t="n">
        <v>490380.1624179075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1.6398</v>
      </c>
      <c r="E17" t="n">
        <v>60.98</v>
      </c>
      <c r="F17" t="n">
        <v>58.24</v>
      </c>
      <c r="G17" t="n">
        <v>145.59</v>
      </c>
      <c r="H17" t="n">
        <v>1.96</v>
      </c>
      <c r="I17" t="n">
        <v>24</v>
      </c>
      <c r="J17" t="n">
        <v>144.77</v>
      </c>
      <c r="K17" t="n">
        <v>45</v>
      </c>
      <c r="L17" t="n">
        <v>16</v>
      </c>
      <c r="M17" t="n">
        <v>19</v>
      </c>
      <c r="N17" t="n">
        <v>23.78</v>
      </c>
      <c r="O17" t="n">
        <v>18089.56</v>
      </c>
      <c r="P17" t="n">
        <v>501.67</v>
      </c>
      <c r="Q17" t="n">
        <v>1213.91</v>
      </c>
      <c r="R17" t="n">
        <v>148.93</v>
      </c>
      <c r="S17" t="n">
        <v>90.51000000000001</v>
      </c>
      <c r="T17" t="n">
        <v>18053.32</v>
      </c>
      <c r="U17" t="n">
        <v>0.61</v>
      </c>
      <c r="V17" t="n">
        <v>0.77</v>
      </c>
      <c r="W17" t="n">
        <v>4.04</v>
      </c>
      <c r="X17" t="n">
        <v>1.04</v>
      </c>
      <c r="Y17" t="n">
        <v>0.5</v>
      </c>
      <c r="Z17" t="n">
        <v>10</v>
      </c>
      <c r="AA17" t="n">
        <v>391.1419741435237</v>
      </c>
      <c r="AB17" t="n">
        <v>535.1777049892042</v>
      </c>
      <c r="AC17" t="n">
        <v>484.1010959516603</v>
      </c>
      <c r="AD17" t="n">
        <v>391141.9741435237</v>
      </c>
      <c r="AE17" t="n">
        <v>535177.7049892043</v>
      </c>
      <c r="AF17" t="n">
        <v>3.446184134737767e-06</v>
      </c>
      <c r="AG17" t="n">
        <v>13</v>
      </c>
      <c r="AH17" t="n">
        <v>484101.0959516603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1.6412</v>
      </c>
      <c r="E18" t="n">
        <v>60.93</v>
      </c>
      <c r="F18" t="n">
        <v>58.21</v>
      </c>
      <c r="G18" t="n">
        <v>151.86</v>
      </c>
      <c r="H18" t="n">
        <v>2.06</v>
      </c>
      <c r="I18" t="n">
        <v>23</v>
      </c>
      <c r="J18" t="n">
        <v>146.15</v>
      </c>
      <c r="K18" t="n">
        <v>45</v>
      </c>
      <c r="L18" t="n">
        <v>17</v>
      </c>
      <c r="M18" t="n">
        <v>13</v>
      </c>
      <c r="N18" t="n">
        <v>24.15</v>
      </c>
      <c r="O18" t="n">
        <v>18259.16</v>
      </c>
      <c r="P18" t="n">
        <v>497.01</v>
      </c>
      <c r="Q18" t="n">
        <v>1213.92</v>
      </c>
      <c r="R18" t="n">
        <v>147.48</v>
      </c>
      <c r="S18" t="n">
        <v>90.51000000000001</v>
      </c>
      <c r="T18" t="n">
        <v>17333.89</v>
      </c>
      <c r="U18" t="n">
        <v>0.61</v>
      </c>
      <c r="V18" t="n">
        <v>0.77</v>
      </c>
      <c r="W18" t="n">
        <v>4.06</v>
      </c>
      <c r="X18" t="n">
        <v>1.02</v>
      </c>
      <c r="Y18" t="n">
        <v>0.5</v>
      </c>
      <c r="Z18" t="n">
        <v>10</v>
      </c>
      <c r="AA18" t="n">
        <v>388.39360626217</v>
      </c>
      <c r="AB18" t="n">
        <v>531.4172668045027</v>
      </c>
      <c r="AC18" t="n">
        <v>480.6995487094985</v>
      </c>
      <c r="AD18" t="n">
        <v>388393.60626217</v>
      </c>
      <c r="AE18" t="n">
        <v>531417.2668045027</v>
      </c>
      <c r="AF18" t="n">
        <v>3.449126358050752e-06</v>
      </c>
      <c r="AG18" t="n">
        <v>13</v>
      </c>
      <c r="AH18" t="n">
        <v>480699.5487094985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1.6431</v>
      </c>
      <c r="E19" t="n">
        <v>60.86</v>
      </c>
      <c r="F19" t="n">
        <v>58.16</v>
      </c>
      <c r="G19" t="n">
        <v>158.63</v>
      </c>
      <c r="H19" t="n">
        <v>2.16</v>
      </c>
      <c r="I19" t="n">
        <v>22</v>
      </c>
      <c r="J19" t="n">
        <v>147.53</v>
      </c>
      <c r="K19" t="n">
        <v>45</v>
      </c>
      <c r="L19" t="n">
        <v>18</v>
      </c>
      <c r="M19" t="n">
        <v>5</v>
      </c>
      <c r="N19" t="n">
        <v>24.53</v>
      </c>
      <c r="O19" t="n">
        <v>18429.27</v>
      </c>
      <c r="P19" t="n">
        <v>496.42</v>
      </c>
      <c r="Q19" t="n">
        <v>1213.92</v>
      </c>
      <c r="R19" t="n">
        <v>145.89</v>
      </c>
      <c r="S19" t="n">
        <v>90.51000000000001</v>
      </c>
      <c r="T19" t="n">
        <v>16542.19</v>
      </c>
      <c r="U19" t="n">
        <v>0.62</v>
      </c>
      <c r="V19" t="n">
        <v>0.77</v>
      </c>
      <c r="W19" t="n">
        <v>4.06</v>
      </c>
      <c r="X19" t="n">
        <v>0.97</v>
      </c>
      <c r="Y19" t="n">
        <v>0.5</v>
      </c>
      <c r="Z19" t="n">
        <v>10</v>
      </c>
      <c r="AA19" t="n">
        <v>387.7042060250379</v>
      </c>
      <c r="AB19" t="n">
        <v>530.4739989858665</v>
      </c>
      <c r="AC19" t="n">
        <v>479.8463050475883</v>
      </c>
      <c r="AD19" t="n">
        <v>387704.2060250379</v>
      </c>
      <c r="AE19" t="n">
        <v>530473.9989858666</v>
      </c>
      <c r="AF19" t="n">
        <v>3.453119375404089e-06</v>
      </c>
      <c r="AG19" t="n">
        <v>13</v>
      </c>
      <c r="AH19" t="n">
        <v>479846.3050475883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1.643</v>
      </c>
      <c r="E20" t="n">
        <v>60.87</v>
      </c>
      <c r="F20" t="n">
        <v>58.17</v>
      </c>
      <c r="G20" t="n">
        <v>158.65</v>
      </c>
      <c r="H20" t="n">
        <v>2.26</v>
      </c>
      <c r="I20" t="n">
        <v>22</v>
      </c>
      <c r="J20" t="n">
        <v>148.91</v>
      </c>
      <c r="K20" t="n">
        <v>45</v>
      </c>
      <c r="L20" t="n">
        <v>19</v>
      </c>
      <c r="M20" t="n">
        <v>1</v>
      </c>
      <c r="N20" t="n">
        <v>24.92</v>
      </c>
      <c r="O20" t="n">
        <v>18599.92</v>
      </c>
      <c r="P20" t="n">
        <v>497.52</v>
      </c>
      <c r="Q20" t="n">
        <v>1213.93</v>
      </c>
      <c r="R20" t="n">
        <v>145.86</v>
      </c>
      <c r="S20" t="n">
        <v>90.51000000000001</v>
      </c>
      <c r="T20" t="n">
        <v>16525.6</v>
      </c>
      <c r="U20" t="n">
        <v>0.62</v>
      </c>
      <c r="V20" t="n">
        <v>0.77</v>
      </c>
      <c r="W20" t="n">
        <v>4.07</v>
      </c>
      <c r="X20" t="n">
        <v>0.98</v>
      </c>
      <c r="Y20" t="n">
        <v>0.5</v>
      </c>
      <c r="Z20" t="n">
        <v>10</v>
      </c>
      <c r="AA20" t="n">
        <v>388.3114523011014</v>
      </c>
      <c r="AB20" t="n">
        <v>531.3048601305918</v>
      </c>
      <c r="AC20" t="n">
        <v>480.5978699707819</v>
      </c>
      <c r="AD20" t="n">
        <v>388311.4523011015</v>
      </c>
      <c r="AE20" t="n">
        <v>531304.8601305918</v>
      </c>
      <c r="AF20" t="n">
        <v>3.452909216596018e-06</v>
      </c>
      <c r="AG20" t="n">
        <v>13</v>
      </c>
      <c r="AH20" t="n">
        <v>480597.8699707818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1.6431</v>
      </c>
      <c r="E21" t="n">
        <v>60.86</v>
      </c>
      <c r="F21" t="n">
        <v>58.16</v>
      </c>
      <c r="G21" t="n">
        <v>158.63</v>
      </c>
      <c r="H21" t="n">
        <v>2.36</v>
      </c>
      <c r="I21" t="n">
        <v>22</v>
      </c>
      <c r="J21" t="n">
        <v>150.3</v>
      </c>
      <c r="K21" t="n">
        <v>45</v>
      </c>
      <c r="L21" t="n">
        <v>20</v>
      </c>
      <c r="M21" t="n">
        <v>0</v>
      </c>
      <c r="N21" t="n">
        <v>25.3</v>
      </c>
      <c r="O21" t="n">
        <v>18771.1</v>
      </c>
      <c r="P21" t="n">
        <v>501.35</v>
      </c>
      <c r="Q21" t="n">
        <v>1213.93</v>
      </c>
      <c r="R21" t="n">
        <v>145.61</v>
      </c>
      <c r="S21" t="n">
        <v>90.51000000000001</v>
      </c>
      <c r="T21" t="n">
        <v>16402.6</v>
      </c>
      <c r="U21" t="n">
        <v>0.62</v>
      </c>
      <c r="V21" t="n">
        <v>0.77</v>
      </c>
      <c r="W21" t="n">
        <v>4.07</v>
      </c>
      <c r="X21" t="n">
        <v>0.97</v>
      </c>
      <c r="Y21" t="n">
        <v>0.5</v>
      </c>
      <c r="Z21" t="n">
        <v>10</v>
      </c>
      <c r="AA21" t="n">
        <v>390.3167170819528</v>
      </c>
      <c r="AB21" t="n">
        <v>534.048551869791</v>
      </c>
      <c r="AC21" t="n">
        <v>483.0797076211875</v>
      </c>
      <c r="AD21" t="n">
        <v>390316.7170819528</v>
      </c>
      <c r="AE21" t="n">
        <v>534048.551869791</v>
      </c>
      <c r="AF21" t="n">
        <v>3.453119375404089e-06</v>
      </c>
      <c r="AG21" t="n">
        <v>13</v>
      </c>
      <c r="AH21" t="n">
        <v>483079.7076211876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2024-09-25T21:36:54Z</dcterms:created>
  <dcterms:modified xmlns:dcterms="http://purl.org/dc/terms/" xmlns:xsi="http://www.w3.org/2001/XMLSchema-instance" xsi:type="dcterms:W3CDTF">2024-09-25T21:36:54Z</dcterms:modified>
</cp:coreProperties>
</file>