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gráficos!$A$7:$A$420</f>
              <numCache>
                <formatCode>General</formatCode>
                <ptCount val="41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</numCache>
            </numRef>
          </xVal>
          <yVal>
            <numRef>
              <f>gráficos!$B$7:$B$420</f>
              <numCache>
                <formatCode>General</formatCode>
                <ptCount val="41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4.3375</v>
      </c>
      <c r="E2" t="n">
        <v>23.05</v>
      </c>
      <c r="F2" t="n">
        <v>14.74</v>
      </c>
      <c r="G2" t="n">
        <v>5.94</v>
      </c>
      <c r="H2" t="n">
        <v>0.09</v>
      </c>
      <c r="I2" t="n">
        <v>149</v>
      </c>
      <c r="J2" t="n">
        <v>194.77</v>
      </c>
      <c r="K2" t="n">
        <v>54.38</v>
      </c>
      <c r="L2" t="n">
        <v>1</v>
      </c>
      <c r="M2" t="n">
        <v>147</v>
      </c>
      <c r="N2" t="n">
        <v>39.4</v>
      </c>
      <c r="O2" t="n">
        <v>24256.19</v>
      </c>
      <c r="P2" t="n">
        <v>205.92</v>
      </c>
      <c r="Q2" t="n">
        <v>194.69</v>
      </c>
      <c r="R2" t="n">
        <v>117.32</v>
      </c>
      <c r="S2" t="n">
        <v>17.82</v>
      </c>
      <c r="T2" t="n">
        <v>46879.09</v>
      </c>
      <c r="U2" t="n">
        <v>0.15</v>
      </c>
      <c r="V2" t="n">
        <v>0.62</v>
      </c>
      <c r="W2" t="n">
        <v>1.39</v>
      </c>
      <c r="X2" t="n">
        <v>3.05</v>
      </c>
      <c r="Y2" t="n">
        <v>0.5</v>
      </c>
      <c r="Z2" t="n">
        <v>10</v>
      </c>
      <c r="AA2" t="n">
        <v>498.661629207011</v>
      </c>
      <c r="AB2" t="n">
        <v>682.2908404794744</v>
      </c>
      <c r="AC2" t="n">
        <v>617.1739602653214</v>
      </c>
      <c r="AD2" t="n">
        <v>498661.629207011</v>
      </c>
      <c r="AE2" t="n">
        <v>682290.8404794744</v>
      </c>
      <c r="AF2" t="n">
        <v>1.420365361818195e-06</v>
      </c>
      <c r="AG2" t="n">
        <v>31</v>
      </c>
      <c r="AH2" t="n">
        <v>617173.9602653214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5.5283</v>
      </c>
      <c r="E3" t="n">
        <v>18.09</v>
      </c>
      <c r="F3" t="n">
        <v>13.01</v>
      </c>
      <c r="G3" t="n">
        <v>11.82</v>
      </c>
      <c r="H3" t="n">
        <v>0.18</v>
      </c>
      <c r="I3" t="n">
        <v>66</v>
      </c>
      <c r="J3" t="n">
        <v>196.32</v>
      </c>
      <c r="K3" t="n">
        <v>54.38</v>
      </c>
      <c r="L3" t="n">
        <v>2</v>
      </c>
      <c r="M3" t="n">
        <v>64</v>
      </c>
      <c r="N3" t="n">
        <v>39.95</v>
      </c>
      <c r="O3" t="n">
        <v>24447.22</v>
      </c>
      <c r="P3" t="n">
        <v>181.14</v>
      </c>
      <c r="Q3" t="n">
        <v>194.67</v>
      </c>
      <c r="R3" t="n">
        <v>63.57</v>
      </c>
      <c r="S3" t="n">
        <v>17.82</v>
      </c>
      <c r="T3" t="n">
        <v>20420.39</v>
      </c>
      <c r="U3" t="n">
        <v>0.28</v>
      </c>
      <c r="V3" t="n">
        <v>0.7</v>
      </c>
      <c r="W3" t="n">
        <v>1.24</v>
      </c>
      <c r="X3" t="n">
        <v>1.32</v>
      </c>
      <c r="Y3" t="n">
        <v>0.5</v>
      </c>
      <c r="Z3" t="n">
        <v>10</v>
      </c>
      <c r="AA3" t="n">
        <v>362.542531074622</v>
      </c>
      <c r="AB3" t="n">
        <v>496.0466852639526</v>
      </c>
      <c r="AC3" t="n">
        <v>448.7046858282556</v>
      </c>
      <c r="AD3" t="n">
        <v>362542.5310746221</v>
      </c>
      <c r="AE3" t="n">
        <v>496046.6852639526</v>
      </c>
      <c r="AF3" t="n">
        <v>1.81030681953649e-06</v>
      </c>
      <c r="AG3" t="n">
        <v>24</v>
      </c>
      <c r="AH3" t="n">
        <v>448704.6858282556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5.9781</v>
      </c>
      <c r="E4" t="n">
        <v>16.73</v>
      </c>
      <c r="F4" t="n">
        <v>12.54</v>
      </c>
      <c r="G4" t="n">
        <v>17.5</v>
      </c>
      <c r="H4" t="n">
        <v>0.27</v>
      </c>
      <c r="I4" t="n">
        <v>43</v>
      </c>
      <c r="J4" t="n">
        <v>197.88</v>
      </c>
      <c r="K4" t="n">
        <v>54.38</v>
      </c>
      <c r="L4" t="n">
        <v>3</v>
      </c>
      <c r="M4" t="n">
        <v>41</v>
      </c>
      <c r="N4" t="n">
        <v>40.5</v>
      </c>
      <c r="O4" t="n">
        <v>24639</v>
      </c>
      <c r="P4" t="n">
        <v>174.21</v>
      </c>
      <c r="Q4" t="n">
        <v>194.65</v>
      </c>
      <c r="R4" t="n">
        <v>49.03</v>
      </c>
      <c r="S4" t="n">
        <v>17.82</v>
      </c>
      <c r="T4" t="n">
        <v>13261.91</v>
      </c>
      <c r="U4" t="n">
        <v>0.36</v>
      </c>
      <c r="V4" t="n">
        <v>0.72</v>
      </c>
      <c r="W4" t="n">
        <v>1.2</v>
      </c>
      <c r="X4" t="n">
        <v>0.85</v>
      </c>
      <c r="Y4" t="n">
        <v>0.5</v>
      </c>
      <c r="Z4" t="n">
        <v>10</v>
      </c>
      <c r="AA4" t="n">
        <v>327.1268191102067</v>
      </c>
      <c r="AB4" t="n">
        <v>447.5893457232985</v>
      </c>
      <c r="AC4" t="n">
        <v>404.8720467630583</v>
      </c>
      <c r="AD4" t="n">
        <v>327126.8191102067</v>
      </c>
      <c r="AE4" t="n">
        <v>447589.3457232985</v>
      </c>
      <c r="AF4" t="n">
        <v>1.957599116884231e-06</v>
      </c>
      <c r="AG4" t="n">
        <v>22</v>
      </c>
      <c r="AH4" t="n">
        <v>404872.0467630583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6.2211</v>
      </c>
      <c r="E5" t="n">
        <v>16.07</v>
      </c>
      <c r="F5" t="n">
        <v>12.31</v>
      </c>
      <c r="G5" t="n">
        <v>23.09</v>
      </c>
      <c r="H5" t="n">
        <v>0.36</v>
      </c>
      <c r="I5" t="n">
        <v>32</v>
      </c>
      <c r="J5" t="n">
        <v>199.44</v>
      </c>
      <c r="K5" t="n">
        <v>54.38</v>
      </c>
      <c r="L5" t="n">
        <v>4</v>
      </c>
      <c r="M5" t="n">
        <v>30</v>
      </c>
      <c r="N5" t="n">
        <v>41.06</v>
      </c>
      <c r="O5" t="n">
        <v>24831.54</v>
      </c>
      <c r="P5" t="n">
        <v>170.64</v>
      </c>
      <c r="Q5" t="n">
        <v>194.63</v>
      </c>
      <c r="R5" t="n">
        <v>41.76</v>
      </c>
      <c r="S5" t="n">
        <v>17.82</v>
      </c>
      <c r="T5" t="n">
        <v>9681.969999999999</v>
      </c>
      <c r="U5" t="n">
        <v>0.43</v>
      </c>
      <c r="V5" t="n">
        <v>0.74</v>
      </c>
      <c r="W5" t="n">
        <v>1.19</v>
      </c>
      <c r="X5" t="n">
        <v>0.63</v>
      </c>
      <c r="Y5" t="n">
        <v>0.5</v>
      </c>
      <c r="Z5" t="n">
        <v>10</v>
      </c>
      <c r="AA5" t="n">
        <v>310.0330468300579</v>
      </c>
      <c r="AB5" t="n">
        <v>424.2008923655893</v>
      </c>
      <c r="AC5" t="n">
        <v>383.7157545679083</v>
      </c>
      <c r="AD5" t="n">
        <v>310033.0468300579</v>
      </c>
      <c r="AE5" t="n">
        <v>424200.8923655893</v>
      </c>
      <c r="AF5" t="n">
        <v>2.037172323321539e-06</v>
      </c>
      <c r="AG5" t="n">
        <v>21</v>
      </c>
      <c r="AH5" t="n">
        <v>383715.7545679084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6.3617</v>
      </c>
      <c r="E6" t="n">
        <v>15.72</v>
      </c>
      <c r="F6" t="n">
        <v>12.19</v>
      </c>
      <c r="G6" t="n">
        <v>28.13</v>
      </c>
      <c r="H6" t="n">
        <v>0.44</v>
      </c>
      <c r="I6" t="n">
        <v>26</v>
      </c>
      <c r="J6" t="n">
        <v>201.01</v>
      </c>
      <c r="K6" t="n">
        <v>54.38</v>
      </c>
      <c r="L6" t="n">
        <v>5</v>
      </c>
      <c r="M6" t="n">
        <v>24</v>
      </c>
      <c r="N6" t="n">
        <v>41.63</v>
      </c>
      <c r="O6" t="n">
        <v>25024.84</v>
      </c>
      <c r="P6" t="n">
        <v>168.5</v>
      </c>
      <c r="Q6" t="n">
        <v>194.63</v>
      </c>
      <c r="R6" t="n">
        <v>37.92</v>
      </c>
      <c r="S6" t="n">
        <v>17.82</v>
      </c>
      <c r="T6" t="n">
        <v>7795.25</v>
      </c>
      <c r="U6" t="n">
        <v>0.47</v>
      </c>
      <c r="V6" t="n">
        <v>0.74</v>
      </c>
      <c r="W6" t="n">
        <v>1.18</v>
      </c>
      <c r="X6" t="n">
        <v>0.51</v>
      </c>
      <c r="Y6" t="n">
        <v>0.5</v>
      </c>
      <c r="Z6" t="n">
        <v>10</v>
      </c>
      <c r="AA6" t="n">
        <v>304.420040722552</v>
      </c>
      <c r="AB6" t="n">
        <v>416.520929780947</v>
      </c>
      <c r="AC6" t="n">
        <v>376.7687568334492</v>
      </c>
      <c r="AD6" t="n">
        <v>304420.040722552</v>
      </c>
      <c r="AE6" t="n">
        <v>416520.929780947</v>
      </c>
      <c r="AF6" t="n">
        <v>2.083213446058516e-06</v>
      </c>
      <c r="AG6" t="n">
        <v>21</v>
      </c>
      <c r="AH6" t="n">
        <v>376768.7568334492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6.4898</v>
      </c>
      <c r="E7" t="n">
        <v>15.41</v>
      </c>
      <c r="F7" t="n">
        <v>12.08</v>
      </c>
      <c r="G7" t="n">
        <v>34.5</v>
      </c>
      <c r="H7" t="n">
        <v>0.53</v>
      </c>
      <c r="I7" t="n">
        <v>21</v>
      </c>
      <c r="J7" t="n">
        <v>202.58</v>
      </c>
      <c r="K7" t="n">
        <v>54.38</v>
      </c>
      <c r="L7" t="n">
        <v>6</v>
      </c>
      <c r="M7" t="n">
        <v>19</v>
      </c>
      <c r="N7" t="n">
        <v>42.2</v>
      </c>
      <c r="O7" t="n">
        <v>25218.93</v>
      </c>
      <c r="P7" t="n">
        <v>166.55</v>
      </c>
      <c r="Q7" t="n">
        <v>194.64</v>
      </c>
      <c r="R7" t="n">
        <v>34.55</v>
      </c>
      <c r="S7" t="n">
        <v>17.82</v>
      </c>
      <c r="T7" t="n">
        <v>6134.41</v>
      </c>
      <c r="U7" t="n">
        <v>0.52</v>
      </c>
      <c r="V7" t="n">
        <v>0.75</v>
      </c>
      <c r="W7" t="n">
        <v>1.17</v>
      </c>
      <c r="X7" t="n">
        <v>0.39</v>
      </c>
      <c r="Y7" t="n">
        <v>0.5</v>
      </c>
      <c r="Z7" t="n">
        <v>10</v>
      </c>
      <c r="AA7" t="n">
        <v>299.5167833999366</v>
      </c>
      <c r="AB7" t="n">
        <v>409.8120767956983</v>
      </c>
      <c r="AC7" t="n">
        <v>370.7001873611783</v>
      </c>
      <c r="AD7" t="n">
        <v>299516.7833999366</v>
      </c>
      <c r="AE7" t="n">
        <v>409812.0767956983</v>
      </c>
      <c r="AF7" t="n">
        <v>2.125161296859417e-06</v>
      </c>
      <c r="AG7" t="n">
        <v>21</v>
      </c>
      <c r="AH7" t="n">
        <v>370700.1873611783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6.5618</v>
      </c>
      <c r="E8" t="n">
        <v>15.24</v>
      </c>
      <c r="F8" t="n">
        <v>12.02</v>
      </c>
      <c r="G8" t="n">
        <v>40.08</v>
      </c>
      <c r="H8" t="n">
        <v>0.61</v>
      </c>
      <c r="I8" t="n">
        <v>18</v>
      </c>
      <c r="J8" t="n">
        <v>204.16</v>
      </c>
      <c r="K8" t="n">
        <v>54.38</v>
      </c>
      <c r="L8" t="n">
        <v>7</v>
      </c>
      <c r="M8" t="n">
        <v>16</v>
      </c>
      <c r="N8" t="n">
        <v>42.78</v>
      </c>
      <c r="O8" t="n">
        <v>25413.94</v>
      </c>
      <c r="P8" t="n">
        <v>165.59</v>
      </c>
      <c r="Q8" t="n">
        <v>194.64</v>
      </c>
      <c r="R8" t="n">
        <v>32.83</v>
      </c>
      <c r="S8" t="n">
        <v>17.82</v>
      </c>
      <c r="T8" t="n">
        <v>5288.25</v>
      </c>
      <c r="U8" t="n">
        <v>0.54</v>
      </c>
      <c r="V8" t="n">
        <v>0.76</v>
      </c>
      <c r="W8" t="n">
        <v>1.17</v>
      </c>
      <c r="X8" t="n">
        <v>0.34</v>
      </c>
      <c r="Y8" t="n">
        <v>0.5</v>
      </c>
      <c r="Z8" t="n">
        <v>10</v>
      </c>
      <c r="AA8" t="n">
        <v>290.1017205588822</v>
      </c>
      <c r="AB8" t="n">
        <v>396.92997245331</v>
      </c>
      <c r="AC8" t="n">
        <v>359.0475329770806</v>
      </c>
      <c r="AD8" t="n">
        <v>290101.7205588822</v>
      </c>
      <c r="AE8" t="n">
        <v>396929.97245331</v>
      </c>
      <c r="AF8" t="n">
        <v>2.148738543211212e-06</v>
      </c>
      <c r="AG8" t="n">
        <v>20</v>
      </c>
      <c r="AH8" t="n">
        <v>359047.5329770806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6.6124</v>
      </c>
      <c r="E9" t="n">
        <v>15.12</v>
      </c>
      <c r="F9" t="n">
        <v>11.98</v>
      </c>
      <c r="G9" t="n">
        <v>44.94</v>
      </c>
      <c r="H9" t="n">
        <v>0.6899999999999999</v>
      </c>
      <c r="I9" t="n">
        <v>16</v>
      </c>
      <c r="J9" t="n">
        <v>205.75</v>
      </c>
      <c r="K9" t="n">
        <v>54.38</v>
      </c>
      <c r="L9" t="n">
        <v>8</v>
      </c>
      <c r="M9" t="n">
        <v>14</v>
      </c>
      <c r="N9" t="n">
        <v>43.37</v>
      </c>
      <c r="O9" t="n">
        <v>25609.61</v>
      </c>
      <c r="P9" t="n">
        <v>164.59</v>
      </c>
      <c r="Q9" t="n">
        <v>194.64</v>
      </c>
      <c r="R9" t="n">
        <v>31.59</v>
      </c>
      <c r="S9" t="n">
        <v>17.82</v>
      </c>
      <c r="T9" t="n">
        <v>4676.81</v>
      </c>
      <c r="U9" t="n">
        <v>0.5600000000000001</v>
      </c>
      <c r="V9" t="n">
        <v>0.76</v>
      </c>
      <c r="W9" t="n">
        <v>1.16</v>
      </c>
      <c r="X9" t="n">
        <v>0.3</v>
      </c>
      <c r="Y9" t="n">
        <v>0.5</v>
      </c>
      <c r="Z9" t="n">
        <v>10</v>
      </c>
      <c r="AA9" t="n">
        <v>288.0728659226078</v>
      </c>
      <c r="AB9" t="n">
        <v>394.1540040332098</v>
      </c>
      <c r="AC9" t="n">
        <v>356.5364990868986</v>
      </c>
      <c r="AD9" t="n">
        <v>288072.8659226078</v>
      </c>
      <c r="AE9" t="n">
        <v>394154.0040332099</v>
      </c>
      <c r="AF9" t="n">
        <v>2.165308108008445e-06</v>
      </c>
      <c r="AG9" t="n">
        <v>20</v>
      </c>
      <c r="AH9" t="n">
        <v>356536.4990868986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6.635</v>
      </c>
      <c r="E10" t="n">
        <v>15.07</v>
      </c>
      <c r="F10" t="n">
        <v>11.97</v>
      </c>
      <c r="G10" t="n">
        <v>47.89</v>
      </c>
      <c r="H10" t="n">
        <v>0.77</v>
      </c>
      <c r="I10" t="n">
        <v>15</v>
      </c>
      <c r="J10" t="n">
        <v>207.34</v>
      </c>
      <c r="K10" t="n">
        <v>54.38</v>
      </c>
      <c r="L10" t="n">
        <v>9</v>
      </c>
      <c r="M10" t="n">
        <v>13</v>
      </c>
      <c r="N10" t="n">
        <v>43.96</v>
      </c>
      <c r="O10" t="n">
        <v>25806.1</v>
      </c>
      <c r="P10" t="n">
        <v>164.06</v>
      </c>
      <c r="Q10" t="n">
        <v>194.64</v>
      </c>
      <c r="R10" t="n">
        <v>31.27</v>
      </c>
      <c r="S10" t="n">
        <v>17.82</v>
      </c>
      <c r="T10" t="n">
        <v>4520.66</v>
      </c>
      <c r="U10" t="n">
        <v>0.57</v>
      </c>
      <c r="V10" t="n">
        <v>0.76</v>
      </c>
      <c r="W10" t="n">
        <v>1.16</v>
      </c>
      <c r="X10" t="n">
        <v>0.28</v>
      </c>
      <c r="Y10" t="n">
        <v>0.5</v>
      </c>
      <c r="Z10" t="n">
        <v>10</v>
      </c>
      <c r="AA10" t="n">
        <v>287.1174791896328</v>
      </c>
      <c r="AB10" t="n">
        <v>392.8468017564657</v>
      </c>
      <c r="AC10" t="n">
        <v>355.3540543607769</v>
      </c>
      <c r="AD10" t="n">
        <v>287117.4791896328</v>
      </c>
      <c r="AE10" t="n">
        <v>392846.8017564656</v>
      </c>
      <c r="AF10" t="n">
        <v>2.17270874366887e-06</v>
      </c>
      <c r="AG10" t="n">
        <v>20</v>
      </c>
      <c r="AH10" t="n">
        <v>355354.0543607769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6.6893</v>
      </c>
      <c r="E11" t="n">
        <v>14.95</v>
      </c>
      <c r="F11" t="n">
        <v>11.93</v>
      </c>
      <c r="G11" t="n">
        <v>55.05</v>
      </c>
      <c r="H11" t="n">
        <v>0.85</v>
      </c>
      <c r="I11" t="n">
        <v>13</v>
      </c>
      <c r="J11" t="n">
        <v>208.94</v>
      </c>
      <c r="K11" t="n">
        <v>54.38</v>
      </c>
      <c r="L11" t="n">
        <v>10</v>
      </c>
      <c r="M11" t="n">
        <v>11</v>
      </c>
      <c r="N11" t="n">
        <v>44.56</v>
      </c>
      <c r="O11" t="n">
        <v>26003.41</v>
      </c>
      <c r="P11" t="n">
        <v>163.23</v>
      </c>
      <c r="Q11" t="n">
        <v>194.64</v>
      </c>
      <c r="R11" t="n">
        <v>29.86</v>
      </c>
      <c r="S11" t="n">
        <v>17.82</v>
      </c>
      <c r="T11" t="n">
        <v>3826.07</v>
      </c>
      <c r="U11" t="n">
        <v>0.6</v>
      </c>
      <c r="V11" t="n">
        <v>0.76</v>
      </c>
      <c r="W11" t="n">
        <v>1.16</v>
      </c>
      <c r="X11" t="n">
        <v>0.24</v>
      </c>
      <c r="Y11" t="n">
        <v>0.5</v>
      </c>
      <c r="Z11" t="n">
        <v>10</v>
      </c>
      <c r="AA11" t="n">
        <v>285.1906878003944</v>
      </c>
      <c r="AB11" t="n">
        <v>390.2104807736728</v>
      </c>
      <c r="AC11" t="n">
        <v>352.9693401524821</v>
      </c>
      <c r="AD11" t="n">
        <v>285190.6878003944</v>
      </c>
      <c r="AE11" t="n">
        <v>390210.4807736728</v>
      </c>
      <c r="AF11" t="n">
        <v>2.190489916959182e-06</v>
      </c>
      <c r="AG11" t="n">
        <v>20</v>
      </c>
      <c r="AH11" t="n">
        <v>352969.3401524821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6.7154</v>
      </c>
      <c r="E12" t="n">
        <v>14.89</v>
      </c>
      <c r="F12" t="n">
        <v>11.91</v>
      </c>
      <c r="G12" t="n">
        <v>59.54</v>
      </c>
      <c r="H12" t="n">
        <v>0.93</v>
      </c>
      <c r="I12" t="n">
        <v>12</v>
      </c>
      <c r="J12" t="n">
        <v>210.55</v>
      </c>
      <c r="K12" t="n">
        <v>54.38</v>
      </c>
      <c r="L12" t="n">
        <v>11</v>
      </c>
      <c r="M12" t="n">
        <v>10</v>
      </c>
      <c r="N12" t="n">
        <v>45.17</v>
      </c>
      <c r="O12" t="n">
        <v>26201.54</v>
      </c>
      <c r="P12" t="n">
        <v>162.81</v>
      </c>
      <c r="Q12" t="n">
        <v>194.63</v>
      </c>
      <c r="R12" t="n">
        <v>29.21</v>
      </c>
      <c r="S12" t="n">
        <v>17.82</v>
      </c>
      <c r="T12" t="n">
        <v>3509.63</v>
      </c>
      <c r="U12" t="n">
        <v>0.61</v>
      </c>
      <c r="V12" t="n">
        <v>0.76</v>
      </c>
      <c r="W12" t="n">
        <v>1.16</v>
      </c>
      <c r="X12" t="n">
        <v>0.22</v>
      </c>
      <c r="Y12" t="n">
        <v>0.5</v>
      </c>
      <c r="Z12" t="n">
        <v>10</v>
      </c>
      <c r="AA12" t="n">
        <v>284.2576910953763</v>
      </c>
      <c r="AB12" t="n">
        <v>388.9339135209573</v>
      </c>
      <c r="AC12" t="n">
        <v>351.8146066866925</v>
      </c>
      <c r="AD12" t="n">
        <v>284257.6910953763</v>
      </c>
      <c r="AE12" t="n">
        <v>388933.9135209573</v>
      </c>
      <c r="AF12" t="n">
        <v>2.199036668761708e-06</v>
      </c>
      <c r="AG12" t="n">
        <v>20</v>
      </c>
      <c r="AH12" t="n">
        <v>351814.6066866925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6.7455</v>
      </c>
      <c r="E13" t="n">
        <v>14.82</v>
      </c>
      <c r="F13" t="n">
        <v>11.88</v>
      </c>
      <c r="G13" t="n">
        <v>64.8</v>
      </c>
      <c r="H13" t="n">
        <v>1</v>
      </c>
      <c r="I13" t="n">
        <v>11</v>
      </c>
      <c r="J13" t="n">
        <v>212.16</v>
      </c>
      <c r="K13" t="n">
        <v>54.38</v>
      </c>
      <c r="L13" t="n">
        <v>12</v>
      </c>
      <c r="M13" t="n">
        <v>9</v>
      </c>
      <c r="N13" t="n">
        <v>45.78</v>
      </c>
      <c r="O13" t="n">
        <v>26400.51</v>
      </c>
      <c r="P13" t="n">
        <v>161.72</v>
      </c>
      <c r="Q13" t="n">
        <v>194.64</v>
      </c>
      <c r="R13" t="n">
        <v>28.44</v>
      </c>
      <c r="S13" t="n">
        <v>17.82</v>
      </c>
      <c r="T13" t="n">
        <v>3127.21</v>
      </c>
      <c r="U13" t="n">
        <v>0.63</v>
      </c>
      <c r="V13" t="n">
        <v>0.76</v>
      </c>
      <c r="W13" t="n">
        <v>1.15</v>
      </c>
      <c r="X13" t="n">
        <v>0.19</v>
      </c>
      <c r="Y13" t="n">
        <v>0.5</v>
      </c>
      <c r="Z13" t="n">
        <v>10</v>
      </c>
      <c r="AA13" t="n">
        <v>282.6941352715238</v>
      </c>
      <c r="AB13" t="n">
        <v>386.7945874635478</v>
      </c>
      <c r="AC13" t="n">
        <v>349.8794549056391</v>
      </c>
      <c r="AD13" t="n">
        <v>282694.1352715238</v>
      </c>
      <c r="AE13" t="n">
        <v>386794.5874635478</v>
      </c>
      <c r="AF13" t="n">
        <v>2.208893267583777e-06</v>
      </c>
      <c r="AG13" t="n">
        <v>20</v>
      </c>
      <c r="AH13" t="n">
        <v>349879.4549056391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6.772</v>
      </c>
      <c r="E14" t="n">
        <v>14.77</v>
      </c>
      <c r="F14" t="n">
        <v>11.86</v>
      </c>
      <c r="G14" t="n">
        <v>71.17</v>
      </c>
      <c r="H14" t="n">
        <v>1.08</v>
      </c>
      <c r="I14" t="n">
        <v>10</v>
      </c>
      <c r="J14" t="n">
        <v>213.78</v>
      </c>
      <c r="K14" t="n">
        <v>54.38</v>
      </c>
      <c r="L14" t="n">
        <v>13</v>
      </c>
      <c r="M14" t="n">
        <v>8</v>
      </c>
      <c r="N14" t="n">
        <v>46.4</v>
      </c>
      <c r="O14" t="n">
        <v>26600.32</v>
      </c>
      <c r="P14" t="n">
        <v>160.89</v>
      </c>
      <c r="Q14" t="n">
        <v>194.63</v>
      </c>
      <c r="R14" t="n">
        <v>27.8</v>
      </c>
      <c r="S14" t="n">
        <v>17.82</v>
      </c>
      <c r="T14" t="n">
        <v>2813.83</v>
      </c>
      <c r="U14" t="n">
        <v>0.64</v>
      </c>
      <c r="V14" t="n">
        <v>0.77</v>
      </c>
      <c r="W14" t="n">
        <v>1.15</v>
      </c>
      <c r="X14" t="n">
        <v>0.17</v>
      </c>
      <c r="Y14" t="n">
        <v>0.5</v>
      </c>
      <c r="Z14" t="n">
        <v>10</v>
      </c>
      <c r="AA14" t="n">
        <v>281.4405740211392</v>
      </c>
      <c r="AB14" t="n">
        <v>385.0794096575524</v>
      </c>
      <c r="AC14" t="n">
        <v>348.3279712621807</v>
      </c>
      <c r="AD14" t="n">
        <v>281440.5740211392</v>
      </c>
      <c r="AE14" t="n">
        <v>385079.4096575524</v>
      </c>
      <c r="AF14" t="n">
        <v>2.217571004088257e-06</v>
      </c>
      <c r="AG14" t="n">
        <v>20</v>
      </c>
      <c r="AH14" t="n">
        <v>348327.9712621807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6.7757</v>
      </c>
      <c r="E15" t="n">
        <v>14.76</v>
      </c>
      <c r="F15" t="n">
        <v>11.85</v>
      </c>
      <c r="G15" t="n">
        <v>71.12</v>
      </c>
      <c r="H15" t="n">
        <v>1.15</v>
      </c>
      <c r="I15" t="n">
        <v>10</v>
      </c>
      <c r="J15" t="n">
        <v>215.41</v>
      </c>
      <c r="K15" t="n">
        <v>54.38</v>
      </c>
      <c r="L15" t="n">
        <v>14</v>
      </c>
      <c r="M15" t="n">
        <v>8</v>
      </c>
      <c r="N15" t="n">
        <v>47.03</v>
      </c>
      <c r="O15" t="n">
        <v>26801</v>
      </c>
      <c r="P15" t="n">
        <v>160.95</v>
      </c>
      <c r="Q15" t="n">
        <v>194.63</v>
      </c>
      <c r="R15" t="n">
        <v>27.53</v>
      </c>
      <c r="S15" t="n">
        <v>17.82</v>
      </c>
      <c r="T15" t="n">
        <v>2675.84</v>
      </c>
      <c r="U15" t="n">
        <v>0.65</v>
      </c>
      <c r="V15" t="n">
        <v>0.77</v>
      </c>
      <c r="W15" t="n">
        <v>1.15</v>
      </c>
      <c r="X15" t="n">
        <v>0.17</v>
      </c>
      <c r="Y15" t="n">
        <v>0.5</v>
      </c>
      <c r="Z15" t="n">
        <v>10</v>
      </c>
      <c r="AA15" t="n">
        <v>281.3993785720107</v>
      </c>
      <c r="AB15" t="n">
        <v>385.0230442266398</v>
      </c>
      <c r="AC15" t="n">
        <v>348.276985268885</v>
      </c>
      <c r="AD15" t="n">
        <v>281399.3785720107</v>
      </c>
      <c r="AE15" t="n">
        <v>385023.0442266398</v>
      </c>
      <c r="AF15" t="n">
        <v>2.218782612581336e-06</v>
      </c>
      <c r="AG15" t="n">
        <v>20</v>
      </c>
      <c r="AH15" t="n">
        <v>348276.985268885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6.7944</v>
      </c>
      <c r="E16" t="n">
        <v>14.72</v>
      </c>
      <c r="F16" t="n">
        <v>11.85</v>
      </c>
      <c r="G16" t="n">
        <v>79.01000000000001</v>
      </c>
      <c r="H16" t="n">
        <v>1.23</v>
      </c>
      <c r="I16" t="n">
        <v>9</v>
      </c>
      <c r="J16" t="n">
        <v>217.04</v>
      </c>
      <c r="K16" t="n">
        <v>54.38</v>
      </c>
      <c r="L16" t="n">
        <v>15</v>
      </c>
      <c r="M16" t="n">
        <v>7</v>
      </c>
      <c r="N16" t="n">
        <v>47.66</v>
      </c>
      <c r="O16" t="n">
        <v>27002.55</v>
      </c>
      <c r="P16" t="n">
        <v>160.85</v>
      </c>
      <c r="Q16" t="n">
        <v>194.63</v>
      </c>
      <c r="R16" t="n">
        <v>27.58</v>
      </c>
      <c r="S16" t="n">
        <v>17.82</v>
      </c>
      <c r="T16" t="n">
        <v>2706.75</v>
      </c>
      <c r="U16" t="n">
        <v>0.65</v>
      </c>
      <c r="V16" t="n">
        <v>0.77</v>
      </c>
      <c r="W16" t="n">
        <v>1.15</v>
      </c>
      <c r="X16" t="n">
        <v>0.17</v>
      </c>
      <c r="Y16" t="n">
        <v>0.5</v>
      </c>
      <c r="Z16" t="n">
        <v>10</v>
      </c>
      <c r="AA16" t="n">
        <v>280.9263301836969</v>
      </c>
      <c r="AB16" t="n">
        <v>384.3757985523268</v>
      </c>
      <c r="AC16" t="n">
        <v>347.6915118133135</v>
      </c>
      <c r="AD16" t="n">
        <v>280926.3301836969</v>
      </c>
      <c r="AE16" t="n">
        <v>384375.7985523269</v>
      </c>
      <c r="AF16" t="n">
        <v>2.224906147397705e-06</v>
      </c>
      <c r="AG16" t="n">
        <v>20</v>
      </c>
      <c r="AH16" t="n">
        <v>347691.5118133135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6.7922</v>
      </c>
      <c r="E17" t="n">
        <v>14.72</v>
      </c>
      <c r="F17" t="n">
        <v>11.86</v>
      </c>
      <c r="G17" t="n">
        <v>79.04000000000001</v>
      </c>
      <c r="H17" t="n">
        <v>1.3</v>
      </c>
      <c r="I17" t="n">
        <v>9</v>
      </c>
      <c r="J17" t="n">
        <v>218.68</v>
      </c>
      <c r="K17" t="n">
        <v>54.38</v>
      </c>
      <c r="L17" t="n">
        <v>16</v>
      </c>
      <c r="M17" t="n">
        <v>7</v>
      </c>
      <c r="N17" t="n">
        <v>48.31</v>
      </c>
      <c r="O17" t="n">
        <v>27204.98</v>
      </c>
      <c r="P17" t="n">
        <v>160.3</v>
      </c>
      <c r="Q17" t="n">
        <v>194.64</v>
      </c>
      <c r="R17" t="n">
        <v>27.65</v>
      </c>
      <c r="S17" t="n">
        <v>17.82</v>
      </c>
      <c r="T17" t="n">
        <v>2745.39</v>
      </c>
      <c r="U17" t="n">
        <v>0.64</v>
      </c>
      <c r="V17" t="n">
        <v>0.77</v>
      </c>
      <c r="W17" t="n">
        <v>1.15</v>
      </c>
      <c r="X17" t="n">
        <v>0.17</v>
      </c>
      <c r="Y17" t="n">
        <v>0.5</v>
      </c>
      <c r="Z17" t="n">
        <v>10</v>
      </c>
      <c r="AA17" t="n">
        <v>280.5431278854725</v>
      </c>
      <c r="AB17" t="n">
        <v>383.8514842622039</v>
      </c>
      <c r="AC17" t="n">
        <v>347.2172373431601</v>
      </c>
      <c r="AD17" t="n">
        <v>280543.1278854725</v>
      </c>
      <c r="AE17" t="n">
        <v>383851.4842622039</v>
      </c>
      <c r="AF17" t="n">
        <v>2.224185731536956e-06</v>
      </c>
      <c r="AG17" t="n">
        <v>20</v>
      </c>
      <c r="AH17" t="n">
        <v>347217.2373431601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6.8298</v>
      </c>
      <c r="E18" t="n">
        <v>14.64</v>
      </c>
      <c r="F18" t="n">
        <v>11.81</v>
      </c>
      <c r="G18" t="n">
        <v>88.59999999999999</v>
      </c>
      <c r="H18" t="n">
        <v>1.37</v>
      </c>
      <c r="I18" t="n">
        <v>8</v>
      </c>
      <c r="J18" t="n">
        <v>220.33</v>
      </c>
      <c r="K18" t="n">
        <v>54.38</v>
      </c>
      <c r="L18" t="n">
        <v>17</v>
      </c>
      <c r="M18" t="n">
        <v>6</v>
      </c>
      <c r="N18" t="n">
        <v>48.95</v>
      </c>
      <c r="O18" t="n">
        <v>27408.3</v>
      </c>
      <c r="P18" t="n">
        <v>159.2</v>
      </c>
      <c r="Q18" t="n">
        <v>194.64</v>
      </c>
      <c r="R18" t="n">
        <v>26.39</v>
      </c>
      <c r="S18" t="n">
        <v>17.82</v>
      </c>
      <c r="T18" t="n">
        <v>2119.94</v>
      </c>
      <c r="U18" t="n">
        <v>0.68</v>
      </c>
      <c r="V18" t="n">
        <v>0.77</v>
      </c>
      <c r="W18" t="n">
        <v>1.15</v>
      </c>
      <c r="X18" t="n">
        <v>0.13</v>
      </c>
      <c r="Y18" t="n">
        <v>0.5</v>
      </c>
      <c r="Z18" t="n">
        <v>10</v>
      </c>
      <c r="AA18" t="n">
        <v>278.828814317157</v>
      </c>
      <c r="AB18" t="n">
        <v>381.5058848078578</v>
      </c>
      <c r="AC18" t="n">
        <v>345.0954986086674</v>
      </c>
      <c r="AD18" t="n">
        <v>278828.814317157</v>
      </c>
      <c r="AE18" t="n">
        <v>381505.8848078578</v>
      </c>
      <c r="AF18" t="n">
        <v>2.23649829352067e-06</v>
      </c>
      <c r="AG18" t="n">
        <v>20</v>
      </c>
      <c r="AH18" t="n">
        <v>345095.4986086674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6.8243</v>
      </c>
      <c r="E19" t="n">
        <v>14.65</v>
      </c>
      <c r="F19" t="n">
        <v>11.83</v>
      </c>
      <c r="G19" t="n">
        <v>88.69</v>
      </c>
      <c r="H19" t="n">
        <v>1.44</v>
      </c>
      <c r="I19" t="n">
        <v>8</v>
      </c>
      <c r="J19" t="n">
        <v>221.99</v>
      </c>
      <c r="K19" t="n">
        <v>54.38</v>
      </c>
      <c r="L19" t="n">
        <v>18</v>
      </c>
      <c r="M19" t="n">
        <v>6</v>
      </c>
      <c r="N19" t="n">
        <v>49.61</v>
      </c>
      <c r="O19" t="n">
        <v>27612.53</v>
      </c>
      <c r="P19" t="n">
        <v>159.23</v>
      </c>
      <c r="Q19" t="n">
        <v>194.63</v>
      </c>
      <c r="R19" t="n">
        <v>26.73</v>
      </c>
      <c r="S19" t="n">
        <v>17.82</v>
      </c>
      <c r="T19" t="n">
        <v>2287.17</v>
      </c>
      <c r="U19" t="n">
        <v>0.67</v>
      </c>
      <c r="V19" t="n">
        <v>0.77</v>
      </c>
      <c r="W19" t="n">
        <v>1.15</v>
      </c>
      <c r="X19" t="n">
        <v>0.14</v>
      </c>
      <c r="Y19" t="n">
        <v>0.5</v>
      </c>
      <c r="Z19" t="n">
        <v>10</v>
      </c>
      <c r="AA19" t="n">
        <v>278.9883669741048</v>
      </c>
      <c r="AB19" t="n">
        <v>381.7241917920601</v>
      </c>
      <c r="AC19" t="n">
        <v>345.2929706806931</v>
      </c>
      <c r="AD19" t="n">
        <v>278988.3669741048</v>
      </c>
      <c r="AE19" t="n">
        <v>381724.1917920602</v>
      </c>
      <c r="AF19" t="n">
        <v>2.234697253868797e-06</v>
      </c>
      <c r="AG19" t="n">
        <v>20</v>
      </c>
      <c r="AH19" t="n">
        <v>345292.9706806932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6.8556</v>
      </c>
      <c r="E20" t="n">
        <v>14.59</v>
      </c>
      <c r="F20" t="n">
        <v>11.8</v>
      </c>
      <c r="G20" t="n">
        <v>101.12</v>
      </c>
      <c r="H20" t="n">
        <v>1.51</v>
      </c>
      <c r="I20" t="n">
        <v>7</v>
      </c>
      <c r="J20" t="n">
        <v>223.65</v>
      </c>
      <c r="K20" t="n">
        <v>54.38</v>
      </c>
      <c r="L20" t="n">
        <v>19</v>
      </c>
      <c r="M20" t="n">
        <v>5</v>
      </c>
      <c r="N20" t="n">
        <v>50.27</v>
      </c>
      <c r="O20" t="n">
        <v>27817.81</v>
      </c>
      <c r="P20" t="n">
        <v>158.05</v>
      </c>
      <c r="Q20" t="n">
        <v>194.63</v>
      </c>
      <c r="R20" t="n">
        <v>25.82</v>
      </c>
      <c r="S20" t="n">
        <v>17.82</v>
      </c>
      <c r="T20" t="n">
        <v>1836.26</v>
      </c>
      <c r="U20" t="n">
        <v>0.6899999999999999</v>
      </c>
      <c r="V20" t="n">
        <v>0.77</v>
      </c>
      <c r="W20" t="n">
        <v>1.15</v>
      </c>
      <c r="X20" t="n">
        <v>0.11</v>
      </c>
      <c r="Y20" t="n">
        <v>0.5</v>
      </c>
      <c r="Z20" t="n">
        <v>10</v>
      </c>
      <c r="AA20" t="n">
        <v>270.5189156469819</v>
      </c>
      <c r="AB20" t="n">
        <v>370.1359148404687</v>
      </c>
      <c r="AC20" t="n">
        <v>334.8106626171128</v>
      </c>
      <c r="AD20" t="n">
        <v>270518.9156469819</v>
      </c>
      <c r="AE20" t="n">
        <v>370135.9148404687</v>
      </c>
      <c r="AF20" t="n">
        <v>2.24494680679673e-06</v>
      </c>
      <c r="AG20" t="n">
        <v>19</v>
      </c>
      <c r="AH20" t="n">
        <v>334810.6626171127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6.8554</v>
      </c>
      <c r="E21" t="n">
        <v>14.59</v>
      </c>
      <c r="F21" t="n">
        <v>11.8</v>
      </c>
      <c r="G21" t="n">
        <v>101.13</v>
      </c>
      <c r="H21" t="n">
        <v>1.58</v>
      </c>
      <c r="I21" t="n">
        <v>7</v>
      </c>
      <c r="J21" t="n">
        <v>225.32</v>
      </c>
      <c r="K21" t="n">
        <v>54.38</v>
      </c>
      <c r="L21" t="n">
        <v>20</v>
      </c>
      <c r="M21" t="n">
        <v>5</v>
      </c>
      <c r="N21" t="n">
        <v>50.95</v>
      </c>
      <c r="O21" t="n">
        <v>28023.89</v>
      </c>
      <c r="P21" t="n">
        <v>158.91</v>
      </c>
      <c r="Q21" t="n">
        <v>194.63</v>
      </c>
      <c r="R21" t="n">
        <v>25.84</v>
      </c>
      <c r="S21" t="n">
        <v>17.82</v>
      </c>
      <c r="T21" t="n">
        <v>1846.83</v>
      </c>
      <c r="U21" t="n">
        <v>0.6899999999999999</v>
      </c>
      <c r="V21" t="n">
        <v>0.77</v>
      </c>
      <c r="W21" t="n">
        <v>1.15</v>
      </c>
      <c r="X21" t="n">
        <v>0.11</v>
      </c>
      <c r="Y21" t="n">
        <v>0.5</v>
      </c>
      <c r="Z21" t="n">
        <v>10</v>
      </c>
      <c r="AA21" t="n">
        <v>271.2056494351459</v>
      </c>
      <c r="AB21" t="n">
        <v>371.0755343059911</v>
      </c>
      <c r="AC21" t="n">
        <v>335.66060611961</v>
      </c>
      <c r="AD21" t="n">
        <v>271205.6494351459</v>
      </c>
      <c r="AE21" t="n">
        <v>371075.5343059911</v>
      </c>
      <c r="AF21" t="n">
        <v>2.244881314445753e-06</v>
      </c>
      <c r="AG21" t="n">
        <v>19</v>
      </c>
      <c r="AH21" t="n">
        <v>335660.60611961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6.8496</v>
      </c>
      <c r="E22" t="n">
        <v>14.6</v>
      </c>
      <c r="F22" t="n">
        <v>11.81</v>
      </c>
      <c r="G22" t="n">
        <v>101.23</v>
      </c>
      <c r="H22" t="n">
        <v>1.64</v>
      </c>
      <c r="I22" t="n">
        <v>7</v>
      </c>
      <c r="J22" t="n">
        <v>227</v>
      </c>
      <c r="K22" t="n">
        <v>54.38</v>
      </c>
      <c r="L22" t="n">
        <v>21</v>
      </c>
      <c r="M22" t="n">
        <v>5</v>
      </c>
      <c r="N22" t="n">
        <v>51.62</v>
      </c>
      <c r="O22" t="n">
        <v>28230.92</v>
      </c>
      <c r="P22" t="n">
        <v>158.55</v>
      </c>
      <c r="Q22" t="n">
        <v>194.63</v>
      </c>
      <c r="R22" t="n">
        <v>26.2</v>
      </c>
      <c r="S22" t="n">
        <v>17.82</v>
      </c>
      <c r="T22" t="n">
        <v>2025.96</v>
      </c>
      <c r="U22" t="n">
        <v>0.68</v>
      </c>
      <c r="V22" t="n">
        <v>0.77</v>
      </c>
      <c r="W22" t="n">
        <v>1.15</v>
      </c>
      <c r="X22" t="n">
        <v>0.12</v>
      </c>
      <c r="Y22" t="n">
        <v>0.5</v>
      </c>
      <c r="Z22" t="n">
        <v>10</v>
      </c>
      <c r="AA22" t="n">
        <v>277.9071091057901</v>
      </c>
      <c r="AB22" t="n">
        <v>380.2447670749016</v>
      </c>
      <c r="AC22" t="n">
        <v>343.9547401821545</v>
      </c>
      <c r="AD22" t="n">
        <v>277907.1091057902</v>
      </c>
      <c r="AE22" t="n">
        <v>380244.7670749016</v>
      </c>
      <c r="AF22" t="n">
        <v>2.242982036267414e-06</v>
      </c>
      <c r="AG22" t="n">
        <v>20</v>
      </c>
      <c r="AH22" t="n">
        <v>343954.7401821545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6.851</v>
      </c>
      <c r="E23" t="n">
        <v>14.6</v>
      </c>
      <c r="F23" t="n">
        <v>11.81</v>
      </c>
      <c r="G23" t="n">
        <v>101.21</v>
      </c>
      <c r="H23" t="n">
        <v>1.71</v>
      </c>
      <c r="I23" t="n">
        <v>7</v>
      </c>
      <c r="J23" t="n">
        <v>228.69</v>
      </c>
      <c r="K23" t="n">
        <v>54.38</v>
      </c>
      <c r="L23" t="n">
        <v>22</v>
      </c>
      <c r="M23" t="n">
        <v>5</v>
      </c>
      <c r="N23" t="n">
        <v>52.31</v>
      </c>
      <c r="O23" t="n">
        <v>28438.91</v>
      </c>
      <c r="P23" t="n">
        <v>157.72</v>
      </c>
      <c r="Q23" t="n">
        <v>194.63</v>
      </c>
      <c r="R23" t="n">
        <v>26.2</v>
      </c>
      <c r="S23" t="n">
        <v>17.82</v>
      </c>
      <c r="T23" t="n">
        <v>2025.89</v>
      </c>
      <c r="U23" t="n">
        <v>0.68</v>
      </c>
      <c r="V23" t="n">
        <v>0.77</v>
      </c>
      <c r="W23" t="n">
        <v>1.15</v>
      </c>
      <c r="X23" t="n">
        <v>0.12</v>
      </c>
      <c r="Y23" t="n">
        <v>0.5</v>
      </c>
      <c r="Z23" t="n">
        <v>10</v>
      </c>
      <c r="AA23" t="n">
        <v>277.2193524563363</v>
      </c>
      <c r="AB23" t="n">
        <v>379.3037480854368</v>
      </c>
      <c r="AC23" t="n">
        <v>343.1035307243158</v>
      </c>
      <c r="AD23" t="n">
        <v>277219.3524563363</v>
      </c>
      <c r="AE23" t="n">
        <v>379303.7480854368</v>
      </c>
      <c r="AF23" t="n">
        <v>2.243440482724254e-06</v>
      </c>
      <c r="AG23" t="n">
        <v>20</v>
      </c>
      <c r="AH23" t="n">
        <v>343103.5307243158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6.8817</v>
      </c>
      <c r="E24" t="n">
        <v>14.53</v>
      </c>
      <c r="F24" t="n">
        <v>11.78</v>
      </c>
      <c r="G24" t="n">
        <v>117.81</v>
      </c>
      <c r="H24" t="n">
        <v>1.77</v>
      </c>
      <c r="I24" t="n">
        <v>6</v>
      </c>
      <c r="J24" t="n">
        <v>230.38</v>
      </c>
      <c r="K24" t="n">
        <v>54.38</v>
      </c>
      <c r="L24" t="n">
        <v>23</v>
      </c>
      <c r="M24" t="n">
        <v>4</v>
      </c>
      <c r="N24" t="n">
        <v>53</v>
      </c>
      <c r="O24" t="n">
        <v>28647.87</v>
      </c>
      <c r="P24" t="n">
        <v>157.02</v>
      </c>
      <c r="Q24" t="n">
        <v>194.63</v>
      </c>
      <c r="R24" t="n">
        <v>25.31</v>
      </c>
      <c r="S24" t="n">
        <v>17.82</v>
      </c>
      <c r="T24" t="n">
        <v>1588.13</v>
      </c>
      <c r="U24" t="n">
        <v>0.7</v>
      </c>
      <c r="V24" t="n">
        <v>0.77</v>
      </c>
      <c r="W24" t="n">
        <v>1.15</v>
      </c>
      <c r="X24" t="n">
        <v>0.1</v>
      </c>
      <c r="Y24" t="n">
        <v>0.5</v>
      </c>
      <c r="Z24" t="n">
        <v>10</v>
      </c>
      <c r="AA24" t="n">
        <v>269.1557198161195</v>
      </c>
      <c r="AB24" t="n">
        <v>368.2707301647271</v>
      </c>
      <c r="AC24" t="n">
        <v>333.1234885490208</v>
      </c>
      <c r="AD24" t="n">
        <v>269155.7198161195</v>
      </c>
      <c r="AE24" t="n">
        <v>368270.7301647271</v>
      </c>
      <c r="AF24" t="n">
        <v>2.253493558599256e-06</v>
      </c>
      <c r="AG24" t="n">
        <v>19</v>
      </c>
      <c r="AH24" t="n">
        <v>333123.4885490208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6.8785</v>
      </c>
      <c r="E25" t="n">
        <v>14.54</v>
      </c>
      <c r="F25" t="n">
        <v>11.79</v>
      </c>
      <c r="G25" t="n">
        <v>117.88</v>
      </c>
      <c r="H25" t="n">
        <v>1.84</v>
      </c>
      <c r="I25" t="n">
        <v>6</v>
      </c>
      <c r="J25" t="n">
        <v>232.08</v>
      </c>
      <c r="K25" t="n">
        <v>54.38</v>
      </c>
      <c r="L25" t="n">
        <v>24</v>
      </c>
      <c r="M25" t="n">
        <v>4</v>
      </c>
      <c r="N25" t="n">
        <v>53.71</v>
      </c>
      <c r="O25" t="n">
        <v>28857.81</v>
      </c>
      <c r="P25" t="n">
        <v>157.61</v>
      </c>
      <c r="Q25" t="n">
        <v>194.63</v>
      </c>
      <c r="R25" t="n">
        <v>25.55</v>
      </c>
      <c r="S25" t="n">
        <v>17.82</v>
      </c>
      <c r="T25" t="n">
        <v>1709.02</v>
      </c>
      <c r="U25" t="n">
        <v>0.7</v>
      </c>
      <c r="V25" t="n">
        <v>0.77</v>
      </c>
      <c r="W25" t="n">
        <v>1.15</v>
      </c>
      <c r="X25" t="n">
        <v>0.1</v>
      </c>
      <c r="Y25" t="n">
        <v>0.5</v>
      </c>
      <c r="Z25" t="n">
        <v>10</v>
      </c>
      <c r="AA25" t="n">
        <v>269.6976443176202</v>
      </c>
      <c r="AB25" t="n">
        <v>369.0122151757021</v>
      </c>
      <c r="AC25" t="n">
        <v>333.7942072712291</v>
      </c>
      <c r="AD25" t="n">
        <v>269697.6443176203</v>
      </c>
      <c r="AE25" t="n">
        <v>369012.2151757021</v>
      </c>
      <c r="AF25" t="n">
        <v>2.25244568098362e-06</v>
      </c>
      <c r="AG25" t="n">
        <v>19</v>
      </c>
      <c r="AH25" t="n">
        <v>333794.2072712291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6.8831</v>
      </c>
      <c r="E26" t="n">
        <v>14.53</v>
      </c>
      <c r="F26" t="n">
        <v>11.78</v>
      </c>
      <c r="G26" t="n">
        <v>117.78</v>
      </c>
      <c r="H26" t="n">
        <v>1.9</v>
      </c>
      <c r="I26" t="n">
        <v>6</v>
      </c>
      <c r="J26" t="n">
        <v>233.79</v>
      </c>
      <c r="K26" t="n">
        <v>54.38</v>
      </c>
      <c r="L26" t="n">
        <v>25</v>
      </c>
      <c r="M26" t="n">
        <v>4</v>
      </c>
      <c r="N26" t="n">
        <v>54.42</v>
      </c>
      <c r="O26" t="n">
        <v>29068.74</v>
      </c>
      <c r="P26" t="n">
        <v>157.17</v>
      </c>
      <c r="Q26" t="n">
        <v>194.63</v>
      </c>
      <c r="R26" t="n">
        <v>25.2</v>
      </c>
      <c r="S26" t="n">
        <v>17.82</v>
      </c>
      <c r="T26" t="n">
        <v>1534.24</v>
      </c>
      <c r="U26" t="n">
        <v>0.71</v>
      </c>
      <c r="V26" t="n">
        <v>0.77</v>
      </c>
      <c r="W26" t="n">
        <v>1.15</v>
      </c>
      <c r="X26" t="n">
        <v>0.09</v>
      </c>
      <c r="Y26" t="n">
        <v>0.5</v>
      </c>
      <c r="Z26" t="n">
        <v>10</v>
      </c>
      <c r="AA26" t="n">
        <v>269.2463692549828</v>
      </c>
      <c r="AB26" t="n">
        <v>368.3947607261509</v>
      </c>
      <c r="AC26" t="n">
        <v>333.2356818077404</v>
      </c>
      <c r="AD26" t="n">
        <v>269246.3692549828</v>
      </c>
      <c r="AE26" t="n">
        <v>368394.7607261509</v>
      </c>
      <c r="AF26" t="n">
        <v>2.253952005056096e-06</v>
      </c>
      <c r="AG26" t="n">
        <v>19</v>
      </c>
      <c r="AH26" t="n">
        <v>333235.6818077404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6.8793</v>
      </c>
      <c r="E27" t="n">
        <v>14.54</v>
      </c>
      <c r="F27" t="n">
        <v>11.79</v>
      </c>
      <c r="G27" t="n">
        <v>117.86</v>
      </c>
      <c r="H27" t="n">
        <v>1.96</v>
      </c>
      <c r="I27" t="n">
        <v>6</v>
      </c>
      <c r="J27" t="n">
        <v>235.51</v>
      </c>
      <c r="K27" t="n">
        <v>54.38</v>
      </c>
      <c r="L27" t="n">
        <v>26</v>
      </c>
      <c r="M27" t="n">
        <v>4</v>
      </c>
      <c r="N27" t="n">
        <v>55.14</v>
      </c>
      <c r="O27" t="n">
        <v>29280.69</v>
      </c>
      <c r="P27" t="n">
        <v>156.91</v>
      </c>
      <c r="Q27" t="n">
        <v>194.63</v>
      </c>
      <c r="R27" t="n">
        <v>25.57</v>
      </c>
      <c r="S27" t="n">
        <v>17.82</v>
      </c>
      <c r="T27" t="n">
        <v>1719.63</v>
      </c>
      <c r="U27" t="n">
        <v>0.7</v>
      </c>
      <c r="V27" t="n">
        <v>0.77</v>
      </c>
      <c r="W27" t="n">
        <v>1.14</v>
      </c>
      <c r="X27" t="n">
        <v>0.1</v>
      </c>
      <c r="Y27" t="n">
        <v>0.5</v>
      </c>
      <c r="Z27" t="n">
        <v>10</v>
      </c>
      <c r="AA27" t="n">
        <v>269.1278602182223</v>
      </c>
      <c r="AB27" t="n">
        <v>368.2326114338055</v>
      </c>
      <c r="AC27" t="n">
        <v>333.0890078162783</v>
      </c>
      <c r="AD27" t="n">
        <v>269127.8602182223</v>
      </c>
      <c r="AE27" t="n">
        <v>368232.6114338054</v>
      </c>
      <c r="AF27" t="n">
        <v>2.252707650387529e-06</v>
      </c>
      <c r="AG27" t="n">
        <v>19</v>
      </c>
      <c r="AH27" t="n">
        <v>333089.0078162783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6.8814</v>
      </c>
      <c r="E28" t="n">
        <v>14.53</v>
      </c>
      <c r="F28" t="n">
        <v>11.78</v>
      </c>
      <c r="G28" t="n">
        <v>117.82</v>
      </c>
      <c r="H28" t="n">
        <v>2.02</v>
      </c>
      <c r="I28" t="n">
        <v>6</v>
      </c>
      <c r="J28" t="n">
        <v>237.24</v>
      </c>
      <c r="K28" t="n">
        <v>54.38</v>
      </c>
      <c r="L28" t="n">
        <v>27</v>
      </c>
      <c r="M28" t="n">
        <v>4</v>
      </c>
      <c r="N28" t="n">
        <v>55.86</v>
      </c>
      <c r="O28" t="n">
        <v>29493.67</v>
      </c>
      <c r="P28" t="n">
        <v>156.3</v>
      </c>
      <c r="Q28" t="n">
        <v>194.63</v>
      </c>
      <c r="R28" t="n">
        <v>25.35</v>
      </c>
      <c r="S28" t="n">
        <v>17.82</v>
      </c>
      <c r="T28" t="n">
        <v>1608.86</v>
      </c>
      <c r="U28" t="n">
        <v>0.7</v>
      </c>
      <c r="V28" t="n">
        <v>0.77</v>
      </c>
      <c r="W28" t="n">
        <v>1.15</v>
      </c>
      <c r="X28" t="n">
        <v>0.1</v>
      </c>
      <c r="Y28" t="n">
        <v>0.5</v>
      </c>
      <c r="Z28" t="n">
        <v>10</v>
      </c>
      <c r="AA28" t="n">
        <v>268.5923179703806</v>
      </c>
      <c r="AB28" t="n">
        <v>367.499858903852</v>
      </c>
      <c r="AC28" t="n">
        <v>332.426188159359</v>
      </c>
      <c r="AD28" t="n">
        <v>268592.3179703807</v>
      </c>
      <c r="AE28" t="n">
        <v>367499.8589038521</v>
      </c>
      <c r="AF28" t="n">
        <v>2.25339532007279e-06</v>
      </c>
      <c r="AG28" t="n">
        <v>19</v>
      </c>
      <c r="AH28" t="n">
        <v>332426.188159359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6.9067</v>
      </c>
      <c r="E29" t="n">
        <v>14.48</v>
      </c>
      <c r="F29" t="n">
        <v>11.77</v>
      </c>
      <c r="G29" t="n">
        <v>141.21</v>
      </c>
      <c r="H29" t="n">
        <v>2.08</v>
      </c>
      <c r="I29" t="n">
        <v>5</v>
      </c>
      <c r="J29" t="n">
        <v>238.97</v>
      </c>
      <c r="K29" t="n">
        <v>54.38</v>
      </c>
      <c r="L29" t="n">
        <v>28</v>
      </c>
      <c r="M29" t="n">
        <v>3</v>
      </c>
      <c r="N29" t="n">
        <v>56.6</v>
      </c>
      <c r="O29" t="n">
        <v>29707.68</v>
      </c>
      <c r="P29" t="n">
        <v>155.03</v>
      </c>
      <c r="Q29" t="n">
        <v>194.63</v>
      </c>
      <c r="R29" t="n">
        <v>24.9</v>
      </c>
      <c r="S29" t="n">
        <v>17.82</v>
      </c>
      <c r="T29" t="n">
        <v>1387.98</v>
      </c>
      <c r="U29" t="n">
        <v>0.72</v>
      </c>
      <c r="V29" t="n">
        <v>0.77</v>
      </c>
      <c r="W29" t="n">
        <v>1.15</v>
      </c>
      <c r="X29" t="n">
        <v>0.08</v>
      </c>
      <c r="Y29" t="n">
        <v>0.5</v>
      </c>
      <c r="Z29" t="n">
        <v>10</v>
      </c>
      <c r="AA29" t="n">
        <v>267.0792650139884</v>
      </c>
      <c r="AB29" t="n">
        <v>365.4296330977308</v>
      </c>
      <c r="AC29" t="n">
        <v>330.5535417985939</v>
      </c>
      <c r="AD29" t="n">
        <v>267079.2650139884</v>
      </c>
      <c r="AE29" t="n">
        <v>365429.6330977308</v>
      </c>
      <c r="AF29" t="n">
        <v>2.261680102471407e-06</v>
      </c>
      <c r="AG29" t="n">
        <v>19</v>
      </c>
      <c r="AH29" t="n">
        <v>330553.5417985939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6.907</v>
      </c>
      <c r="E30" t="n">
        <v>14.48</v>
      </c>
      <c r="F30" t="n">
        <v>11.77</v>
      </c>
      <c r="G30" t="n">
        <v>141.2</v>
      </c>
      <c r="H30" t="n">
        <v>2.14</v>
      </c>
      <c r="I30" t="n">
        <v>5</v>
      </c>
      <c r="J30" t="n">
        <v>240.72</v>
      </c>
      <c r="K30" t="n">
        <v>54.38</v>
      </c>
      <c r="L30" t="n">
        <v>29</v>
      </c>
      <c r="M30" t="n">
        <v>3</v>
      </c>
      <c r="N30" t="n">
        <v>57.34</v>
      </c>
      <c r="O30" t="n">
        <v>29922.88</v>
      </c>
      <c r="P30" t="n">
        <v>155.97</v>
      </c>
      <c r="Q30" t="n">
        <v>194.63</v>
      </c>
      <c r="R30" t="n">
        <v>24.92</v>
      </c>
      <c r="S30" t="n">
        <v>17.82</v>
      </c>
      <c r="T30" t="n">
        <v>1398.9</v>
      </c>
      <c r="U30" t="n">
        <v>0.71</v>
      </c>
      <c r="V30" t="n">
        <v>0.77</v>
      </c>
      <c r="W30" t="n">
        <v>1.14</v>
      </c>
      <c r="X30" t="n">
        <v>0.08</v>
      </c>
      <c r="Y30" t="n">
        <v>0.5</v>
      </c>
      <c r="Z30" t="n">
        <v>10</v>
      </c>
      <c r="AA30" t="n">
        <v>267.8140047392582</v>
      </c>
      <c r="AB30" t="n">
        <v>366.4349364042739</v>
      </c>
      <c r="AC30" t="n">
        <v>331.4629003685125</v>
      </c>
      <c r="AD30" t="n">
        <v>267814.0047392582</v>
      </c>
      <c r="AE30" t="n">
        <v>366434.9364042738</v>
      </c>
      <c r="AF30" t="n">
        <v>2.261778340997873e-06</v>
      </c>
      <c r="AG30" t="n">
        <v>19</v>
      </c>
      <c r="AH30" t="n">
        <v>331462.9003685125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6.9063</v>
      </c>
      <c r="E31" t="n">
        <v>14.48</v>
      </c>
      <c r="F31" t="n">
        <v>11.77</v>
      </c>
      <c r="G31" t="n">
        <v>141.22</v>
      </c>
      <c r="H31" t="n">
        <v>2.2</v>
      </c>
      <c r="I31" t="n">
        <v>5</v>
      </c>
      <c r="J31" t="n">
        <v>242.47</v>
      </c>
      <c r="K31" t="n">
        <v>54.38</v>
      </c>
      <c r="L31" t="n">
        <v>30</v>
      </c>
      <c r="M31" t="n">
        <v>3</v>
      </c>
      <c r="N31" t="n">
        <v>58.1</v>
      </c>
      <c r="O31" t="n">
        <v>30139.04</v>
      </c>
      <c r="P31" t="n">
        <v>156.35</v>
      </c>
      <c r="Q31" t="n">
        <v>194.63</v>
      </c>
      <c r="R31" t="n">
        <v>24.9</v>
      </c>
      <c r="S31" t="n">
        <v>17.82</v>
      </c>
      <c r="T31" t="n">
        <v>1387.29</v>
      </c>
      <c r="U31" t="n">
        <v>0.72</v>
      </c>
      <c r="V31" t="n">
        <v>0.77</v>
      </c>
      <c r="W31" t="n">
        <v>1.15</v>
      </c>
      <c r="X31" t="n">
        <v>0.08</v>
      </c>
      <c r="Y31" t="n">
        <v>0.5</v>
      </c>
      <c r="Z31" t="n">
        <v>10</v>
      </c>
      <c r="AA31" t="n">
        <v>268.1272227244445</v>
      </c>
      <c r="AB31" t="n">
        <v>366.863495069808</v>
      </c>
      <c r="AC31" t="n">
        <v>331.8505579964939</v>
      </c>
      <c r="AD31" t="n">
        <v>268127.2227244445</v>
      </c>
      <c r="AE31" t="n">
        <v>366863.495069808</v>
      </c>
      <c r="AF31" t="n">
        <v>2.261549117769452e-06</v>
      </c>
      <c r="AG31" t="n">
        <v>19</v>
      </c>
      <c r="AH31" t="n">
        <v>331850.5579964939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6.9033</v>
      </c>
      <c r="E32" t="n">
        <v>14.49</v>
      </c>
      <c r="F32" t="n">
        <v>11.77</v>
      </c>
      <c r="G32" t="n">
        <v>141.3</v>
      </c>
      <c r="H32" t="n">
        <v>2.26</v>
      </c>
      <c r="I32" t="n">
        <v>5</v>
      </c>
      <c r="J32" t="n">
        <v>244.23</v>
      </c>
      <c r="K32" t="n">
        <v>54.38</v>
      </c>
      <c r="L32" t="n">
        <v>31</v>
      </c>
      <c r="M32" t="n">
        <v>3</v>
      </c>
      <c r="N32" t="n">
        <v>58.86</v>
      </c>
      <c r="O32" t="n">
        <v>30356.28</v>
      </c>
      <c r="P32" t="n">
        <v>156.54</v>
      </c>
      <c r="Q32" t="n">
        <v>194.63</v>
      </c>
      <c r="R32" t="n">
        <v>25.13</v>
      </c>
      <c r="S32" t="n">
        <v>17.82</v>
      </c>
      <c r="T32" t="n">
        <v>1504.27</v>
      </c>
      <c r="U32" t="n">
        <v>0.71</v>
      </c>
      <c r="V32" t="n">
        <v>0.77</v>
      </c>
      <c r="W32" t="n">
        <v>1.15</v>
      </c>
      <c r="X32" t="n">
        <v>0.09</v>
      </c>
      <c r="Y32" t="n">
        <v>0.5</v>
      </c>
      <c r="Z32" t="n">
        <v>10</v>
      </c>
      <c r="AA32" t="n">
        <v>268.3362609678762</v>
      </c>
      <c r="AB32" t="n">
        <v>367.1495104165878</v>
      </c>
      <c r="AC32" t="n">
        <v>332.1092764400021</v>
      </c>
      <c r="AD32" t="n">
        <v>268336.2609678762</v>
      </c>
      <c r="AE32" t="n">
        <v>367149.5104165878</v>
      </c>
      <c r="AF32" t="n">
        <v>2.260566732504794e-06</v>
      </c>
      <c r="AG32" t="n">
        <v>19</v>
      </c>
      <c r="AH32" t="n">
        <v>332109.2764400021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6.9089</v>
      </c>
      <c r="E33" t="n">
        <v>14.47</v>
      </c>
      <c r="F33" t="n">
        <v>11.76</v>
      </c>
      <c r="G33" t="n">
        <v>141.16</v>
      </c>
      <c r="H33" t="n">
        <v>2.31</v>
      </c>
      <c r="I33" t="n">
        <v>5</v>
      </c>
      <c r="J33" t="n">
        <v>246</v>
      </c>
      <c r="K33" t="n">
        <v>54.38</v>
      </c>
      <c r="L33" t="n">
        <v>32</v>
      </c>
      <c r="M33" t="n">
        <v>3</v>
      </c>
      <c r="N33" t="n">
        <v>59.63</v>
      </c>
      <c r="O33" t="n">
        <v>30574.64</v>
      </c>
      <c r="P33" t="n">
        <v>155.94</v>
      </c>
      <c r="Q33" t="n">
        <v>194.63</v>
      </c>
      <c r="R33" t="n">
        <v>24.79</v>
      </c>
      <c r="S33" t="n">
        <v>17.82</v>
      </c>
      <c r="T33" t="n">
        <v>1331.84</v>
      </c>
      <c r="U33" t="n">
        <v>0.72</v>
      </c>
      <c r="V33" t="n">
        <v>0.77</v>
      </c>
      <c r="W33" t="n">
        <v>1.14</v>
      </c>
      <c r="X33" t="n">
        <v>0.08</v>
      </c>
      <c r="Y33" t="n">
        <v>0.5</v>
      </c>
      <c r="Z33" t="n">
        <v>10</v>
      </c>
      <c r="AA33" t="n">
        <v>267.7417825479771</v>
      </c>
      <c r="AB33" t="n">
        <v>366.336118815945</v>
      </c>
      <c r="AC33" t="n">
        <v>331.3735137921224</v>
      </c>
      <c r="AD33" t="n">
        <v>267741.7825479771</v>
      </c>
      <c r="AE33" t="n">
        <v>366336.118815945</v>
      </c>
      <c r="AF33" t="n">
        <v>2.262400518332156e-06</v>
      </c>
      <c r="AG33" t="n">
        <v>19</v>
      </c>
      <c r="AH33" t="n">
        <v>331373.5137921224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6.9128</v>
      </c>
      <c r="E34" t="n">
        <v>14.47</v>
      </c>
      <c r="F34" t="n">
        <v>11.75</v>
      </c>
      <c r="G34" t="n">
        <v>141.06</v>
      </c>
      <c r="H34" t="n">
        <v>2.37</v>
      </c>
      <c r="I34" t="n">
        <v>5</v>
      </c>
      <c r="J34" t="n">
        <v>247.78</v>
      </c>
      <c r="K34" t="n">
        <v>54.38</v>
      </c>
      <c r="L34" t="n">
        <v>33</v>
      </c>
      <c r="M34" t="n">
        <v>3</v>
      </c>
      <c r="N34" t="n">
        <v>60.41</v>
      </c>
      <c r="O34" t="n">
        <v>30794.11</v>
      </c>
      <c r="P34" t="n">
        <v>154.76</v>
      </c>
      <c r="Q34" t="n">
        <v>194.63</v>
      </c>
      <c r="R34" t="n">
        <v>24.57</v>
      </c>
      <c r="S34" t="n">
        <v>17.82</v>
      </c>
      <c r="T34" t="n">
        <v>1225.2</v>
      </c>
      <c r="U34" t="n">
        <v>0.73</v>
      </c>
      <c r="V34" t="n">
        <v>0.77</v>
      </c>
      <c r="W34" t="n">
        <v>1.14</v>
      </c>
      <c r="X34" t="n">
        <v>0.07000000000000001</v>
      </c>
      <c r="Y34" t="n">
        <v>0.5</v>
      </c>
      <c r="Z34" t="n">
        <v>10</v>
      </c>
      <c r="AA34" t="n">
        <v>266.7249671911124</v>
      </c>
      <c r="AB34" t="n">
        <v>364.944867185955</v>
      </c>
      <c r="AC34" t="n">
        <v>330.1150412650647</v>
      </c>
      <c r="AD34" t="n">
        <v>266724.9671911124</v>
      </c>
      <c r="AE34" t="n">
        <v>364944.8671859551</v>
      </c>
      <c r="AF34" t="n">
        <v>2.263677619176211e-06</v>
      </c>
      <c r="AG34" t="n">
        <v>19</v>
      </c>
      <c r="AH34" t="n">
        <v>330115.0412650647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6.9097</v>
      </c>
      <c r="E35" t="n">
        <v>14.47</v>
      </c>
      <c r="F35" t="n">
        <v>11.76</v>
      </c>
      <c r="G35" t="n">
        <v>141.14</v>
      </c>
      <c r="H35" t="n">
        <v>2.42</v>
      </c>
      <c r="I35" t="n">
        <v>5</v>
      </c>
      <c r="J35" t="n">
        <v>249.57</v>
      </c>
      <c r="K35" t="n">
        <v>54.38</v>
      </c>
      <c r="L35" t="n">
        <v>34</v>
      </c>
      <c r="M35" t="n">
        <v>3</v>
      </c>
      <c r="N35" t="n">
        <v>61.2</v>
      </c>
      <c r="O35" t="n">
        <v>31014.73</v>
      </c>
      <c r="P35" t="n">
        <v>153.68</v>
      </c>
      <c r="Q35" t="n">
        <v>194.63</v>
      </c>
      <c r="R35" t="n">
        <v>24.74</v>
      </c>
      <c r="S35" t="n">
        <v>17.82</v>
      </c>
      <c r="T35" t="n">
        <v>1306.66</v>
      </c>
      <c r="U35" t="n">
        <v>0.72</v>
      </c>
      <c r="V35" t="n">
        <v>0.77</v>
      </c>
      <c r="W35" t="n">
        <v>1.14</v>
      </c>
      <c r="X35" t="n">
        <v>0.07000000000000001</v>
      </c>
      <c r="Y35" t="n">
        <v>0.5</v>
      </c>
      <c r="Z35" t="n">
        <v>10</v>
      </c>
      <c r="AA35" t="n">
        <v>265.9461030785316</v>
      </c>
      <c r="AB35" t="n">
        <v>363.8791909460624</v>
      </c>
      <c r="AC35" t="n">
        <v>329.1510716698215</v>
      </c>
      <c r="AD35" t="n">
        <v>265946.1030785316</v>
      </c>
      <c r="AE35" t="n">
        <v>363879.1909460624</v>
      </c>
      <c r="AF35" t="n">
        <v>2.262662487736065e-06</v>
      </c>
      <c r="AG35" t="n">
        <v>19</v>
      </c>
      <c r="AH35" t="n">
        <v>329151.0716698215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6.9066</v>
      </c>
      <c r="E36" t="n">
        <v>14.48</v>
      </c>
      <c r="F36" t="n">
        <v>11.77</v>
      </c>
      <c r="G36" t="n">
        <v>141.21</v>
      </c>
      <c r="H36" t="n">
        <v>2.48</v>
      </c>
      <c r="I36" t="n">
        <v>5</v>
      </c>
      <c r="J36" t="n">
        <v>251.37</v>
      </c>
      <c r="K36" t="n">
        <v>54.38</v>
      </c>
      <c r="L36" t="n">
        <v>35</v>
      </c>
      <c r="M36" t="n">
        <v>3</v>
      </c>
      <c r="N36" t="n">
        <v>61.99</v>
      </c>
      <c r="O36" t="n">
        <v>31236.5</v>
      </c>
      <c r="P36" t="n">
        <v>153.6</v>
      </c>
      <c r="Q36" t="n">
        <v>194.63</v>
      </c>
      <c r="R36" t="n">
        <v>24.94</v>
      </c>
      <c r="S36" t="n">
        <v>17.82</v>
      </c>
      <c r="T36" t="n">
        <v>1406.11</v>
      </c>
      <c r="U36" t="n">
        <v>0.71</v>
      </c>
      <c r="V36" t="n">
        <v>0.77</v>
      </c>
      <c r="W36" t="n">
        <v>1.14</v>
      </c>
      <c r="X36" t="n">
        <v>0.08</v>
      </c>
      <c r="Y36" t="n">
        <v>0.5</v>
      </c>
      <c r="Z36" t="n">
        <v>10</v>
      </c>
      <c r="AA36" t="n">
        <v>265.9544757553205</v>
      </c>
      <c r="AB36" t="n">
        <v>363.8906468118214</v>
      </c>
      <c r="AC36" t="n">
        <v>329.1614342038308</v>
      </c>
      <c r="AD36" t="n">
        <v>265954.4757553205</v>
      </c>
      <c r="AE36" t="n">
        <v>363890.6468118214</v>
      </c>
      <c r="AF36" t="n">
        <v>2.261647356295918e-06</v>
      </c>
      <c r="AG36" t="n">
        <v>19</v>
      </c>
      <c r="AH36" t="n">
        <v>329161.4342038308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6.9086</v>
      </c>
      <c r="E37" t="n">
        <v>14.47</v>
      </c>
      <c r="F37" t="n">
        <v>11.76</v>
      </c>
      <c r="G37" t="n">
        <v>141.16</v>
      </c>
      <c r="H37" t="n">
        <v>2.53</v>
      </c>
      <c r="I37" t="n">
        <v>5</v>
      </c>
      <c r="J37" t="n">
        <v>253.18</v>
      </c>
      <c r="K37" t="n">
        <v>54.38</v>
      </c>
      <c r="L37" t="n">
        <v>36</v>
      </c>
      <c r="M37" t="n">
        <v>3</v>
      </c>
      <c r="N37" t="n">
        <v>62.8</v>
      </c>
      <c r="O37" t="n">
        <v>31459.45</v>
      </c>
      <c r="P37" t="n">
        <v>152.14</v>
      </c>
      <c r="Q37" t="n">
        <v>194.63</v>
      </c>
      <c r="R37" t="n">
        <v>24.69</v>
      </c>
      <c r="S37" t="n">
        <v>17.82</v>
      </c>
      <c r="T37" t="n">
        <v>1284.81</v>
      </c>
      <c r="U37" t="n">
        <v>0.72</v>
      </c>
      <c r="V37" t="n">
        <v>0.77</v>
      </c>
      <c r="W37" t="n">
        <v>1.15</v>
      </c>
      <c r="X37" t="n">
        <v>0.08</v>
      </c>
      <c r="Y37" t="n">
        <v>0.5</v>
      </c>
      <c r="Z37" t="n">
        <v>10</v>
      </c>
      <c r="AA37" t="n">
        <v>264.7543972559238</v>
      </c>
      <c r="AB37" t="n">
        <v>362.24864646522</v>
      </c>
      <c r="AC37" t="n">
        <v>327.6761440657472</v>
      </c>
      <c r="AD37" t="n">
        <v>264754.3972559238</v>
      </c>
      <c r="AE37" t="n">
        <v>362248.64646522</v>
      </c>
      <c r="AF37" t="n">
        <v>2.26230227980569e-06</v>
      </c>
      <c r="AG37" t="n">
        <v>19</v>
      </c>
      <c r="AH37" t="n">
        <v>327676.1440657472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6.9388</v>
      </c>
      <c r="E38" t="n">
        <v>14.41</v>
      </c>
      <c r="F38" t="n">
        <v>11.74</v>
      </c>
      <c r="G38" t="n">
        <v>176.09</v>
      </c>
      <c r="H38" t="n">
        <v>2.58</v>
      </c>
      <c r="I38" t="n">
        <v>4</v>
      </c>
      <c r="J38" t="n">
        <v>255</v>
      </c>
      <c r="K38" t="n">
        <v>54.38</v>
      </c>
      <c r="L38" t="n">
        <v>37</v>
      </c>
      <c r="M38" t="n">
        <v>2</v>
      </c>
      <c r="N38" t="n">
        <v>63.62</v>
      </c>
      <c r="O38" t="n">
        <v>31683.59</v>
      </c>
      <c r="P38" t="n">
        <v>152.01</v>
      </c>
      <c r="Q38" t="n">
        <v>194.63</v>
      </c>
      <c r="R38" t="n">
        <v>24.05</v>
      </c>
      <c r="S38" t="n">
        <v>17.82</v>
      </c>
      <c r="T38" t="n">
        <v>968.4400000000001</v>
      </c>
      <c r="U38" t="n">
        <v>0.74</v>
      </c>
      <c r="V38" t="n">
        <v>0.77</v>
      </c>
      <c r="W38" t="n">
        <v>1.14</v>
      </c>
      <c r="X38" t="n">
        <v>0.05</v>
      </c>
      <c r="Y38" t="n">
        <v>0.5</v>
      </c>
      <c r="Z38" t="n">
        <v>10</v>
      </c>
      <c r="AA38" t="n">
        <v>264.0513740125136</v>
      </c>
      <c r="AB38" t="n">
        <v>361.2867390483897</v>
      </c>
      <c r="AC38" t="n">
        <v>326.8060397427335</v>
      </c>
      <c r="AD38" t="n">
        <v>264051.3740125136</v>
      </c>
      <c r="AE38" t="n">
        <v>361286.7390483897</v>
      </c>
      <c r="AF38" t="n">
        <v>2.272191624803248e-06</v>
      </c>
      <c r="AG38" t="n">
        <v>19</v>
      </c>
      <c r="AH38" t="n">
        <v>326806.0397427335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6.9368</v>
      </c>
      <c r="E39" t="n">
        <v>14.42</v>
      </c>
      <c r="F39" t="n">
        <v>11.74</v>
      </c>
      <c r="G39" t="n">
        <v>176.15</v>
      </c>
      <c r="H39" t="n">
        <v>2.63</v>
      </c>
      <c r="I39" t="n">
        <v>4</v>
      </c>
      <c r="J39" t="n">
        <v>256.82</v>
      </c>
      <c r="K39" t="n">
        <v>54.38</v>
      </c>
      <c r="L39" t="n">
        <v>38</v>
      </c>
      <c r="M39" t="n">
        <v>2</v>
      </c>
      <c r="N39" t="n">
        <v>64.45</v>
      </c>
      <c r="O39" t="n">
        <v>31909.08</v>
      </c>
      <c r="P39" t="n">
        <v>153.08</v>
      </c>
      <c r="Q39" t="n">
        <v>194.63</v>
      </c>
      <c r="R39" t="n">
        <v>24.18</v>
      </c>
      <c r="S39" t="n">
        <v>17.82</v>
      </c>
      <c r="T39" t="n">
        <v>1033.99</v>
      </c>
      <c r="U39" t="n">
        <v>0.74</v>
      </c>
      <c r="V39" t="n">
        <v>0.77</v>
      </c>
      <c r="W39" t="n">
        <v>1.14</v>
      </c>
      <c r="X39" t="n">
        <v>0.06</v>
      </c>
      <c r="Y39" t="n">
        <v>0.5</v>
      </c>
      <c r="Z39" t="n">
        <v>10</v>
      </c>
      <c r="AA39" t="n">
        <v>264.9289349947141</v>
      </c>
      <c r="AB39" t="n">
        <v>362.4874566994945</v>
      </c>
      <c r="AC39" t="n">
        <v>327.8921625864347</v>
      </c>
      <c r="AD39" t="n">
        <v>264928.9349947141</v>
      </c>
      <c r="AE39" t="n">
        <v>362487.4566994945</v>
      </c>
      <c r="AF39" t="n">
        <v>2.271536701293476e-06</v>
      </c>
      <c r="AG39" t="n">
        <v>19</v>
      </c>
      <c r="AH39" t="n">
        <v>327892.1625864347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6.938</v>
      </c>
      <c r="E40" t="n">
        <v>14.41</v>
      </c>
      <c r="F40" t="n">
        <v>11.74</v>
      </c>
      <c r="G40" t="n">
        <v>176.12</v>
      </c>
      <c r="H40" t="n">
        <v>2.68</v>
      </c>
      <c r="I40" t="n">
        <v>4</v>
      </c>
      <c r="J40" t="n">
        <v>258.66</v>
      </c>
      <c r="K40" t="n">
        <v>54.38</v>
      </c>
      <c r="L40" t="n">
        <v>39</v>
      </c>
      <c r="M40" t="n">
        <v>2</v>
      </c>
      <c r="N40" t="n">
        <v>65.28</v>
      </c>
      <c r="O40" t="n">
        <v>32135.68</v>
      </c>
      <c r="P40" t="n">
        <v>153.86</v>
      </c>
      <c r="Q40" t="n">
        <v>194.63</v>
      </c>
      <c r="R40" t="n">
        <v>24.11</v>
      </c>
      <c r="S40" t="n">
        <v>17.82</v>
      </c>
      <c r="T40" t="n">
        <v>995.47</v>
      </c>
      <c r="U40" t="n">
        <v>0.74</v>
      </c>
      <c r="V40" t="n">
        <v>0.77</v>
      </c>
      <c r="W40" t="n">
        <v>1.14</v>
      </c>
      <c r="X40" t="n">
        <v>0.05</v>
      </c>
      <c r="Y40" t="n">
        <v>0.5</v>
      </c>
      <c r="Z40" t="n">
        <v>10</v>
      </c>
      <c r="AA40" t="n">
        <v>265.5177117309838</v>
      </c>
      <c r="AB40" t="n">
        <v>363.2930470050551</v>
      </c>
      <c r="AC40" t="n">
        <v>328.6208684838858</v>
      </c>
      <c r="AD40" t="n">
        <v>265517.7117309838</v>
      </c>
      <c r="AE40" t="n">
        <v>363293.0470050551</v>
      </c>
      <c r="AF40" t="n">
        <v>2.27192965539934e-06</v>
      </c>
      <c r="AG40" t="n">
        <v>19</v>
      </c>
      <c r="AH40" t="n">
        <v>328620.8684838858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6.9375</v>
      </c>
      <c r="E41" t="n">
        <v>14.41</v>
      </c>
      <c r="F41" t="n">
        <v>11.74</v>
      </c>
      <c r="G41" t="n">
        <v>176.13</v>
      </c>
      <c r="H41" t="n">
        <v>2.73</v>
      </c>
      <c r="I41" t="n">
        <v>4</v>
      </c>
      <c r="J41" t="n">
        <v>260.51</v>
      </c>
      <c r="K41" t="n">
        <v>54.38</v>
      </c>
      <c r="L41" t="n">
        <v>40</v>
      </c>
      <c r="M41" t="n">
        <v>2</v>
      </c>
      <c r="N41" t="n">
        <v>66.13</v>
      </c>
      <c r="O41" t="n">
        <v>32363.54</v>
      </c>
      <c r="P41" t="n">
        <v>154.18</v>
      </c>
      <c r="Q41" t="n">
        <v>194.63</v>
      </c>
      <c r="R41" t="n">
        <v>24.1</v>
      </c>
      <c r="S41" t="n">
        <v>17.82</v>
      </c>
      <c r="T41" t="n">
        <v>991.04</v>
      </c>
      <c r="U41" t="n">
        <v>0.74</v>
      </c>
      <c r="V41" t="n">
        <v>0.77</v>
      </c>
      <c r="W41" t="n">
        <v>1.14</v>
      </c>
      <c r="X41" t="n">
        <v>0.06</v>
      </c>
      <c r="Y41" t="n">
        <v>0.5</v>
      </c>
      <c r="Z41" t="n">
        <v>10</v>
      </c>
      <c r="AA41" t="n">
        <v>265.7783679110136</v>
      </c>
      <c r="AB41" t="n">
        <v>363.649688289911</v>
      </c>
      <c r="AC41" t="n">
        <v>328.9434724250642</v>
      </c>
      <c r="AD41" t="n">
        <v>265778.3679110136</v>
      </c>
      <c r="AE41" t="n">
        <v>363649.688289911</v>
      </c>
      <c r="AF41" t="n">
        <v>2.271765924521897e-06</v>
      </c>
      <c r="AG41" t="n">
        <v>19</v>
      </c>
      <c r="AH41" t="n">
        <v>328943.4724250641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4.8342</v>
      </c>
      <c r="E2" t="n">
        <v>20.69</v>
      </c>
      <c r="F2" t="n">
        <v>14.27</v>
      </c>
      <c r="G2" t="n">
        <v>6.74</v>
      </c>
      <c r="H2" t="n">
        <v>0.11</v>
      </c>
      <c r="I2" t="n">
        <v>127</v>
      </c>
      <c r="J2" t="n">
        <v>159.12</v>
      </c>
      <c r="K2" t="n">
        <v>50.28</v>
      </c>
      <c r="L2" t="n">
        <v>1</v>
      </c>
      <c r="M2" t="n">
        <v>125</v>
      </c>
      <c r="N2" t="n">
        <v>27.84</v>
      </c>
      <c r="O2" t="n">
        <v>19859.16</v>
      </c>
      <c r="P2" t="n">
        <v>174.95</v>
      </c>
      <c r="Q2" t="n">
        <v>194.67</v>
      </c>
      <c r="R2" t="n">
        <v>102.72</v>
      </c>
      <c r="S2" t="n">
        <v>17.82</v>
      </c>
      <c r="T2" t="n">
        <v>39686.23</v>
      </c>
      <c r="U2" t="n">
        <v>0.17</v>
      </c>
      <c r="V2" t="n">
        <v>0.64</v>
      </c>
      <c r="W2" t="n">
        <v>1.35</v>
      </c>
      <c r="X2" t="n">
        <v>2.58</v>
      </c>
      <c r="Y2" t="n">
        <v>0.5</v>
      </c>
      <c r="Z2" t="n">
        <v>10</v>
      </c>
      <c r="AA2" t="n">
        <v>402.9038494052078</v>
      </c>
      <c r="AB2" t="n">
        <v>551.2708216195551</v>
      </c>
      <c r="AC2" t="n">
        <v>498.6583081176415</v>
      </c>
      <c r="AD2" t="n">
        <v>402903.8494052078</v>
      </c>
      <c r="AE2" t="n">
        <v>551270.8216195551</v>
      </c>
      <c r="AF2" t="n">
        <v>1.602384013162457e-06</v>
      </c>
      <c r="AG2" t="n">
        <v>27</v>
      </c>
      <c r="AH2" t="n">
        <v>498658.3081176415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5.8918</v>
      </c>
      <c r="E3" t="n">
        <v>16.97</v>
      </c>
      <c r="F3" t="n">
        <v>12.81</v>
      </c>
      <c r="G3" t="n">
        <v>13.49</v>
      </c>
      <c r="H3" t="n">
        <v>0.22</v>
      </c>
      <c r="I3" t="n">
        <v>57</v>
      </c>
      <c r="J3" t="n">
        <v>160.54</v>
      </c>
      <c r="K3" t="n">
        <v>50.28</v>
      </c>
      <c r="L3" t="n">
        <v>2</v>
      </c>
      <c r="M3" t="n">
        <v>55</v>
      </c>
      <c r="N3" t="n">
        <v>28.26</v>
      </c>
      <c r="O3" t="n">
        <v>20034.4</v>
      </c>
      <c r="P3" t="n">
        <v>156.36</v>
      </c>
      <c r="Q3" t="n">
        <v>194.64</v>
      </c>
      <c r="R3" t="n">
        <v>57.51</v>
      </c>
      <c r="S3" t="n">
        <v>17.82</v>
      </c>
      <c r="T3" t="n">
        <v>17432.42</v>
      </c>
      <c r="U3" t="n">
        <v>0.31</v>
      </c>
      <c r="V3" t="n">
        <v>0.71</v>
      </c>
      <c r="W3" t="n">
        <v>1.22</v>
      </c>
      <c r="X3" t="n">
        <v>1.12</v>
      </c>
      <c r="Y3" t="n">
        <v>0.5</v>
      </c>
      <c r="Z3" t="n">
        <v>10</v>
      </c>
      <c r="AA3" t="n">
        <v>317.6828167433936</v>
      </c>
      <c r="AB3" t="n">
        <v>434.6676450450453</v>
      </c>
      <c r="AC3" t="n">
        <v>393.1835750618167</v>
      </c>
      <c r="AD3" t="n">
        <v>317682.8167433935</v>
      </c>
      <c r="AE3" t="n">
        <v>434667.6450450453</v>
      </c>
      <c r="AF3" t="n">
        <v>1.95294487790132e-06</v>
      </c>
      <c r="AG3" t="n">
        <v>23</v>
      </c>
      <c r="AH3" t="n">
        <v>393183.5750618167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6.28</v>
      </c>
      <c r="E4" t="n">
        <v>15.92</v>
      </c>
      <c r="F4" t="n">
        <v>12.41</v>
      </c>
      <c r="G4" t="n">
        <v>20.12</v>
      </c>
      <c r="H4" t="n">
        <v>0.33</v>
      </c>
      <c r="I4" t="n">
        <v>37</v>
      </c>
      <c r="J4" t="n">
        <v>161.97</v>
      </c>
      <c r="K4" t="n">
        <v>50.28</v>
      </c>
      <c r="L4" t="n">
        <v>3</v>
      </c>
      <c r="M4" t="n">
        <v>35</v>
      </c>
      <c r="N4" t="n">
        <v>28.69</v>
      </c>
      <c r="O4" t="n">
        <v>20210.21</v>
      </c>
      <c r="P4" t="n">
        <v>150.78</v>
      </c>
      <c r="Q4" t="n">
        <v>194.65</v>
      </c>
      <c r="R4" t="n">
        <v>44.64</v>
      </c>
      <c r="S4" t="n">
        <v>17.82</v>
      </c>
      <c r="T4" t="n">
        <v>11097.66</v>
      </c>
      <c r="U4" t="n">
        <v>0.4</v>
      </c>
      <c r="V4" t="n">
        <v>0.73</v>
      </c>
      <c r="W4" t="n">
        <v>1.2</v>
      </c>
      <c r="X4" t="n">
        <v>0.72</v>
      </c>
      <c r="Y4" t="n">
        <v>0.5</v>
      </c>
      <c r="Z4" t="n">
        <v>10</v>
      </c>
      <c r="AA4" t="n">
        <v>288.9171991476547</v>
      </c>
      <c r="AB4" t="n">
        <v>395.3092580010722</v>
      </c>
      <c r="AC4" t="n">
        <v>357.5814972374773</v>
      </c>
      <c r="AD4" t="n">
        <v>288917.1991476548</v>
      </c>
      <c r="AE4" t="n">
        <v>395309.2580010722</v>
      </c>
      <c r="AF4" t="n">
        <v>2.081620868532586e-06</v>
      </c>
      <c r="AG4" t="n">
        <v>21</v>
      </c>
      <c r="AH4" t="n">
        <v>357581.4972374773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6.4716</v>
      </c>
      <c r="E5" t="n">
        <v>15.45</v>
      </c>
      <c r="F5" t="n">
        <v>12.23</v>
      </c>
      <c r="G5" t="n">
        <v>26.2</v>
      </c>
      <c r="H5" t="n">
        <v>0.43</v>
      </c>
      <c r="I5" t="n">
        <v>28</v>
      </c>
      <c r="J5" t="n">
        <v>163.4</v>
      </c>
      <c r="K5" t="n">
        <v>50.28</v>
      </c>
      <c r="L5" t="n">
        <v>4</v>
      </c>
      <c r="M5" t="n">
        <v>26</v>
      </c>
      <c r="N5" t="n">
        <v>29.12</v>
      </c>
      <c r="O5" t="n">
        <v>20386.62</v>
      </c>
      <c r="P5" t="n">
        <v>147.96</v>
      </c>
      <c r="Q5" t="n">
        <v>194.64</v>
      </c>
      <c r="R5" t="n">
        <v>39.14</v>
      </c>
      <c r="S5" t="n">
        <v>17.82</v>
      </c>
      <c r="T5" t="n">
        <v>8391.059999999999</v>
      </c>
      <c r="U5" t="n">
        <v>0.46</v>
      </c>
      <c r="V5" t="n">
        <v>0.74</v>
      </c>
      <c r="W5" t="n">
        <v>1.18</v>
      </c>
      <c r="X5" t="n">
        <v>0.54</v>
      </c>
      <c r="Y5" t="n">
        <v>0.5</v>
      </c>
      <c r="Z5" t="n">
        <v>10</v>
      </c>
      <c r="AA5" t="n">
        <v>282.0683038017942</v>
      </c>
      <c r="AB5" t="n">
        <v>385.9382972369279</v>
      </c>
      <c r="AC5" t="n">
        <v>349.1048878164368</v>
      </c>
      <c r="AD5" t="n">
        <v>282068.3038017942</v>
      </c>
      <c r="AE5" t="n">
        <v>385938.2972369279</v>
      </c>
      <c r="AF5" t="n">
        <v>2.1451301931203e-06</v>
      </c>
      <c r="AG5" t="n">
        <v>21</v>
      </c>
      <c r="AH5" t="n">
        <v>349104.8878164368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6.6039</v>
      </c>
      <c r="E6" t="n">
        <v>15.14</v>
      </c>
      <c r="F6" t="n">
        <v>12.11</v>
      </c>
      <c r="G6" t="n">
        <v>33.02</v>
      </c>
      <c r="H6" t="n">
        <v>0.54</v>
      </c>
      <c r="I6" t="n">
        <v>22</v>
      </c>
      <c r="J6" t="n">
        <v>164.83</v>
      </c>
      <c r="K6" t="n">
        <v>50.28</v>
      </c>
      <c r="L6" t="n">
        <v>5</v>
      </c>
      <c r="M6" t="n">
        <v>20</v>
      </c>
      <c r="N6" t="n">
        <v>29.55</v>
      </c>
      <c r="O6" t="n">
        <v>20563.61</v>
      </c>
      <c r="P6" t="n">
        <v>146</v>
      </c>
      <c r="Q6" t="n">
        <v>194.63</v>
      </c>
      <c r="R6" t="n">
        <v>35.38</v>
      </c>
      <c r="S6" t="n">
        <v>17.82</v>
      </c>
      <c r="T6" t="n">
        <v>6542.81</v>
      </c>
      <c r="U6" t="n">
        <v>0.5</v>
      </c>
      <c r="V6" t="n">
        <v>0.75</v>
      </c>
      <c r="W6" t="n">
        <v>1.18</v>
      </c>
      <c r="X6" t="n">
        <v>0.42</v>
      </c>
      <c r="Y6" t="n">
        <v>0.5</v>
      </c>
      <c r="Z6" t="n">
        <v>10</v>
      </c>
      <c r="AA6" t="n">
        <v>270.762813317073</v>
      </c>
      <c r="AB6" t="n">
        <v>370.4696263926932</v>
      </c>
      <c r="AC6" t="n">
        <v>335.11252520716</v>
      </c>
      <c r="AD6" t="n">
        <v>270762.813317073</v>
      </c>
      <c r="AE6" t="n">
        <v>370469.6263926932</v>
      </c>
      <c r="AF6" t="n">
        <v>2.188983448041775e-06</v>
      </c>
      <c r="AG6" t="n">
        <v>20</v>
      </c>
      <c r="AH6" t="n">
        <v>335112.52520716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6.6724</v>
      </c>
      <c r="E7" t="n">
        <v>14.99</v>
      </c>
      <c r="F7" t="n">
        <v>12.05</v>
      </c>
      <c r="G7" t="n">
        <v>38.05</v>
      </c>
      <c r="H7" t="n">
        <v>0.64</v>
      </c>
      <c r="I7" t="n">
        <v>19</v>
      </c>
      <c r="J7" t="n">
        <v>166.27</v>
      </c>
      <c r="K7" t="n">
        <v>50.28</v>
      </c>
      <c r="L7" t="n">
        <v>6</v>
      </c>
      <c r="M7" t="n">
        <v>17</v>
      </c>
      <c r="N7" t="n">
        <v>29.99</v>
      </c>
      <c r="O7" t="n">
        <v>20741.2</v>
      </c>
      <c r="P7" t="n">
        <v>144.68</v>
      </c>
      <c r="Q7" t="n">
        <v>194.65</v>
      </c>
      <c r="R7" t="n">
        <v>33.67</v>
      </c>
      <c r="S7" t="n">
        <v>17.82</v>
      </c>
      <c r="T7" t="n">
        <v>5701.33</v>
      </c>
      <c r="U7" t="n">
        <v>0.53</v>
      </c>
      <c r="V7" t="n">
        <v>0.75</v>
      </c>
      <c r="W7" t="n">
        <v>1.17</v>
      </c>
      <c r="X7" t="n">
        <v>0.36</v>
      </c>
      <c r="Y7" t="n">
        <v>0.5</v>
      </c>
      <c r="Z7" t="n">
        <v>10</v>
      </c>
      <c r="AA7" t="n">
        <v>268.2547541771652</v>
      </c>
      <c r="AB7" t="n">
        <v>367.0379892297111</v>
      </c>
      <c r="AC7" t="n">
        <v>332.00839867868</v>
      </c>
      <c r="AD7" t="n">
        <v>268254.7541771652</v>
      </c>
      <c r="AE7" t="n">
        <v>367037.9892297111</v>
      </c>
      <c r="AF7" t="n">
        <v>2.211689025986756e-06</v>
      </c>
      <c r="AG7" t="n">
        <v>20</v>
      </c>
      <c r="AH7" t="n">
        <v>332008.39867868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6.7455</v>
      </c>
      <c r="E8" t="n">
        <v>14.82</v>
      </c>
      <c r="F8" t="n">
        <v>11.98</v>
      </c>
      <c r="G8" t="n">
        <v>44.94</v>
      </c>
      <c r="H8" t="n">
        <v>0.74</v>
      </c>
      <c r="I8" t="n">
        <v>16</v>
      </c>
      <c r="J8" t="n">
        <v>167.72</v>
      </c>
      <c r="K8" t="n">
        <v>50.28</v>
      </c>
      <c r="L8" t="n">
        <v>7</v>
      </c>
      <c r="M8" t="n">
        <v>14</v>
      </c>
      <c r="N8" t="n">
        <v>30.44</v>
      </c>
      <c r="O8" t="n">
        <v>20919.39</v>
      </c>
      <c r="P8" t="n">
        <v>143.32</v>
      </c>
      <c r="Q8" t="n">
        <v>194.64</v>
      </c>
      <c r="R8" t="n">
        <v>31.66</v>
      </c>
      <c r="S8" t="n">
        <v>17.82</v>
      </c>
      <c r="T8" t="n">
        <v>4711.59</v>
      </c>
      <c r="U8" t="n">
        <v>0.5600000000000001</v>
      </c>
      <c r="V8" t="n">
        <v>0.76</v>
      </c>
      <c r="W8" t="n">
        <v>1.16</v>
      </c>
      <c r="X8" t="n">
        <v>0.3</v>
      </c>
      <c r="Y8" t="n">
        <v>0.5</v>
      </c>
      <c r="Z8" t="n">
        <v>10</v>
      </c>
      <c r="AA8" t="n">
        <v>265.6674498082635</v>
      </c>
      <c r="AB8" t="n">
        <v>363.497925248367</v>
      </c>
      <c r="AC8" t="n">
        <v>328.8061934352043</v>
      </c>
      <c r="AD8" t="n">
        <v>265667.4498082636</v>
      </c>
      <c r="AE8" t="n">
        <v>363497.925248367</v>
      </c>
      <c r="AF8" t="n">
        <v>2.235919358071109e-06</v>
      </c>
      <c r="AG8" t="n">
        <v>20</v>
      </c>
      <c r="AH8" t="n">
        <v>328806.1934352043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6.793</v>
      </c>
      <c r="E9" t="n">
        <v>14.72</v>
      </c>
      <c r="F9" t="n">
        <v>11.95</v>
      </c>
      <c r="G9" t="n">
        <v>51.2</v>
      </c>
      <c r="H9" t="n">
        <v>0.84</v>
      </c>
      <c r="I9" t="n">
        <v>14</v>
      </c>
      <c r="J9" t="n">
        <v>169.17</v>
      </c>
      <c r="K9" t="n">
        <v>50.28</v>
      </c>
      <c r="L9" t="n">
        <v>8</v>
      </c>
      <c r="M9" t="n">
        <v>12</v>
      </c>
      <c r="N9" t="n">
        <v>30.89</v>
      </c>
      <c r="O9" t="n">
        <v>21098.19</v>
      </c>
      <c r="P9" t="n">
        <v>142.23</v>
      </c>
      <c r="Q9" t="n">
        <v>194.64</v>
      </c>
      <c r="R9" t="n">
        <v>30.47</v>
      </c>
      <c r="S9" t="n">
        <v>17.82</v>
      </c>
      <c r="T9" t="n">
        <v>4127.25</v>
      </c>
      <c r="U9" t="n">
        <v>0.58</v>
      </c>
      <c r="V9" t="n">
        <v>0.76</v>
      </c>
      <c r="W9" t="n">
        <v>1.16</v>
      </c>
      <c r="X9" t="n">
        <v>0.26</v>
      </c>
      <c r="Y9" t="n">
        <v>0.5</v>
      </c>
      <c r="Z9" t="n">
        <v>10</v>
      </c>
      <c r="AA9" t="n">
        <v>263.8669172724535</v>
      </c>
      <c r="AB9" t="n">
        <v>361.0343571989825</v>
      </c>
      <c r="AC9" t="n">
        <v>326.5777448628136</v>
      </c>
      <c r="AD9" t="n">
        <v>263866.9172724535</v>
      </c>
      <c r="AE9" t="n">
        <v>361034.3571989825</v>
      </c>
      <c r="AF9" t="n">
        <v>2.25166410190157e-06</v>
      </c>
      <c r="AG9" t="n">
        <v>20</v>
      </c>
      <c r="AH9" t="n">
        <v>326577.7448628136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6.8155</v>
      </c>
      <c r="E10" t="n">
        <v>14.67</v>
      </c>
      <c r="F10" t="n">
        <v>11.93</v>
      </c>
      <c r="G10" t="n">
        <v>55.06</v>
      </c>
      <c r="H10" t="n">
        <v>0.9399999999999999</v>
      </c>
      <c r="I10" t="n">
        <v>13</v>
      </c>
      <c r="J10" t="n">
        <v>170.62</v>
      </c>
      <c r="K10" t="n">
        <v>50.28</v>
      </c>
      <c r="L10" t="n">
        <v>9</v>
      </c>
      <c r="M10" t="n">
        <v>11</v>
      </c>
      <c r="N10" t="n">
        <v>31.34</v>
      </c>
      <c r="O10" t="n">
        <v>21277.6</v>
      </c>
      <c r="P10" t="n">
        <v>141.58</v>
      </c>
      <c r="Q10" t="n">
        <v>194.64</v>
      </c>
      <c r="R10" t="n">
        <v>29.9</v>
      </c>
      <c r="S10" t="n">
        <v>17.82</v>
      </c>
      <c r="T10" t="n">
        <v>3845.44</v>
      </c>
      <c r="U10" t="n">
        <v>0.6</v>
      </c>
      <c r="V10" t="n">
        <v>0.76</v>
      </c>
      <c r="W10" t="n">
        <v>1.16</v>
      </c>
      <c r="X10" t="n">
        <v>0.24</v>
      </c>
      <c r="Y10" t="n">
        <v>0.5</v>
      </c>
      <c r="Z10" t="n">
        <v>10</v>
      </c>
      <c r="AA10" t="n">
        <v>262.9100551925956</v>
      </c>
      <c r="AB10" t="n">
        <v>359.7251362875452</v>
      </c>
      <c r="AC10" t="n">
        <v>325.3934741576609</v>
      </c>
      <c r="AD10" t="n">
        <v>262910.0551925956</v>
      </c>
      <c r="AE10" t="n">
        <v>359725.1362875452</v>
      </c>
      <c r="AF10" t="n">
        <v>2.259122138452841e-06</v>
      </c>
      <c r="AG10" t="n">
        <v>20</v>
      </c>
      <c r="AH10" t="n">
        <v>325393.4741576609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6.8442</v>
      </c>
      <c r="E11" t="n">
        <v>14.61</v>
      </c>
      <c r="F11" t="n">
        <v>11.9</v>
      </c>
      <c r="G11" t="n">
        <v>59.5</v>
      </c>
      <c r="H11" t="n">
        <v>1.03</v>
      </c>
      <c r="I11" t="n">
        <v>12</v>
      </c>
      <c r="J11" t="n">
        <v>172.08</v>
      </c>
      <c r="K11" t="n">
        <v>50.28</v>
      </c>
      <c r="L11" t="n">
        <v>10</v>
      </c>
      <c r="M11" t="n">
        <v>10</v>
      </c>
      <c r="N11" t="n">
        <v>31.8</v>
      </c>
      <c r="O11" t="n">
        <v>21457.64</v>
      </c>
      <c r="P11" t="n">
        <v>140.3</v>
      </c>
      <c r="Q11" t="n">
        <v>194.63</v>
      </c>
      <c r="R11" t="n">
        <v>28.98</v>
      </c>
      <c r="S11" t="n">
        <v>17.82</v>
      </c>
      <c r="T11" t="n">
        <v>3393.29</v>
      </c>
      <c r="U11" t="n">
        <v>0.61</v>
      </c>
      <c r="V11" t="n">
        <v>0.76</v>
      </c>
      <c r="W11" t="n">
        <v>1.16</v>
      </c>
      <c r="X11" t="n">
        <v>0.21</v>
      </c>
      <c r="Y11" t="n">
        <v>0.5</v>
      </c>
      <c r="Z11" t="n">
        <v>10</v>
      </c>
      <c r="AA11" t="n">
        <v>261.3355152570876</v>
      </c>
      <c r="AB11" t="n">
        <v>357.5707812839837</v>
      </c>
      <c r="AC11" t="n">
        <v>323.444727771983</v>
      </c>
      <c r="AD11" t="n">
        <v>261335.5152570876</v>
      </c>
      <c r="AE11" t="n">
        <v>357570.7812839837</v>
      </c>
      <c r="AF11" t="n">
        <v>2.268635278409352e-06</v>
      </c>
      <c r="AG11" t="n">
        <v>20</v>
      </c>
      <c r="AH11" t="n">
        <v>323444.727771983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6.8656</v>
      </c>
      <c r="E12" t="n">
        <v>14.57</v>
      </c>
      <c r="F12" t="n">
        <v>11.89</v>
      </c>
      <c r="G12" t="n">
        <v>64.83</v>
      </c>
      <c r="H12" t="n">
        <v>1.12</v>
      </c>
      <c r="I12" t="n">
        <v>11</v>
      </c>
      <c r="J12" t="n">
        <v>173.55</v>
      </c>
      <c r="K12" t="n">
        <v>50.28</v>
      </c>
      <c r="L12" t="n">
        <v>11</v>
      </c>
      <c r="M12" t="n">
        <v>9</v>
      </c>
      <c r="N12" t="n">
        <v>32.27</v>
      </c>
      <c r="O12" t="n">
        <v>21638.31</v>
      </c>
      <c r="P12" t="n">
        <v>139.53</v>
      </c>
      <c r="Q12" t="n">
        <v>194.65</v>
      </c>
      <c r="R12" t="n">
        <v>28.49</v>
      </c>
      <c r="S12" t="n">
        <v>17.82</v>
      </c>
      <c r="T12" t="n">
        <v>3150.96</v>
      </c>
      <c r="U12" t="n">
        <v>0.63</v>
      </c>
      <c r="V12" t="n">
        <v>0.76</v>
      </c>
      <c r="W12" t="n">
        <v>1.16</v>
      </c>
      <c r="X12" t="n">
        <v>0.2</v>
      </c>
      <c r="Y12" t="n">
        <v>0.5</v>
      </c>
      <c r="Z12" t="n">
        <v>10</v>
      </c>
      <c r="AA12" t="n">
        <v>253.5266146180933</v>
      </c>
      <c r="AB12" t="n">
        <v>346.8862989251655</v>
      </c>
      <c r="AC12" t="n">
        <v>313.7799574138295</v>
      </c>
      <c r="AD12" t="n">
        <v>253526.6146180933</v>
      </c>
      <c r="AE12" t="n">
        <v>346886.2989251656</v>
      </c>
      <c r="AF12" t="n">
        <v>2.275728699840338e-06</v>
      </c>
      <c r="AG12" t="n">
        <v>19</v>
      </c>
      <c r="AH12" t="n">
        <v>313779.9574138296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6.8963</v>
      </c>
      <c r="E13" t="n">
        <v>14.5</v>
      </c>
      <c r="F13" t="n">
        <v>11.85</v>
      </c>
      <c r="G13" t="n">
        <v>71.12</v>
      </c>
      <c r="H13" t="n">
        <v>1.22</v>
      </c>
      <c r="I13" t="n">
        <v>10</v>
      </c>
      <c r="J13" t="n">
        <v>175.02</v>
      </c>
      <c r="K13" t="n">
        <v>50.28</v>
      </c>
      <c r="L13" t="n">
        <v>12</v>
      </c>
      <c r="M13" t="n">
        <v>8</v>
      </c>
      <c r="N13" t="n">
        <v>32.74</v>
      </c>
      <c r="O13" t="n">
        <v>21819.6</v>
      </c>
      <c r="P13" t="n">
        <v>139.07</v>
      </c>
      <c r="Q13" t="n">
        <v>194.64</v>
      </c>
      <c r="R13" t="n">
        <v>27.59</v>
      </c>
      <c r="S13" t="n">
        <v>17.82</v>
      </c>
      <c r="T13" t="n">
        <v>2709.14</v>
      </c>
      <c r="U13" t="n">
        <v>0.65</v>
      </c>
      <c r="V13" t="n">
        <v>0.77</v>
      </c>
      <c r="W13" t="n">
        <v>1.15</v>
      </c>
      <c r="X13" t="n">
        <v>0.17</v>
      </c>
      <c r="Y13" t="n">
        <v>0.5</v>
      </c>
      <c r="Z13" t="n">
        <v>10</v>
      </c>
      <c r="AA13" t="n">
        <v>252.5759306373101</v>
      </c>
      <c r="AB13" t="n">
        <v>345.5855311614415</v>
      </c>
      <c r="AC13" t="n">
        <v>312.6033330998359</v>
      </c>
      <c r="AD13" t="n">
        <v>252575.9306373101</v>
      </c>
      <c r="AE13" t="n">
        <v>345585.5311614415</v>
      </c>
      <c r="AF13" t="n">
        <v>2.285904776379184e-06</v>
      </c>
      <c r="AG13" t="n">
        <v>19</v>
      </c>
      <c r="AH13" t="n">
        <v>312603.3330998359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6.9126</v>
      </c>
      <c r="E14" t="n">
        <v>14.47</v>
      </c>
      <c r="F14" t="n">
        <v>11.85</v>
      </c>
      <c r="G14" t="n">
        <v>79.01000000000001</v>
      </c>
      <c r="H14" t="n">
        <v>1.31</v>
      </c>
      <c r="I14" t="n">
        <v>9</v>
      </c>
      <c r="J14" t="n">
        <v>176.49</v>
      </c>
      <c r="K14" t="n">
        <v>50.28</v>
      </c>
      <c r="L14" t="n">
        <v>13</v>
      </c>
      <c r="M14" t="n">
        <v>7</v>
      </c>
      <c r="N14" t="n">
        <v>33.21</v>
      </c>
      <c r="O14" t="n">
        <v>22001.54</v>
      </c>
      <c r="P14" t="n">
        <v>138.8</v>
      </c>
      <c r="Q14" t="n">
        <v>194.66</v>
      </c>
      <c r="R14" t="n">
        <v>27.46</v>
      </c>
      <c r="S14" t="n">
        <v>17.82</v>
      </c>
      <c r="T14" t="n">
        <v>2649.03</v>
      </c>
      <c r="U14" t="n">
        <v>0.65</v>
      </c>
      <c r="V14" t="n">
        <v>0.77</v>
      </c>
      <c r="W14" t="n">
        <v>1.15</v>
      </c>
      <c r="X14" t="n">
        <v>0.17</v>
      </c>
      <c r="Y14" t="n">
        <v>0.5</v>
      </c>
      <c r="Z14" t="n">
        <v>10</v>
      </c>
      <c r="AA14" t="n">
        <v>252.0760023974694</v>
      </c>
      <c r="AB14" t="n">
        <v>344.9015072884143</v>
      </c>
      <c r="AC14" t="n">
        <v>311.9845915052167</v>
      </c>
      <c r="AD14" t="n">
        <v>252076.0023974694</v>
      </c>
      <c r="AE14" t="n">
        <v>344901.5072884143</v>
      </c>
      <c r="AF14" t="n">
        <v>2.291307709525216e-06</v>
      </c>
      <c r="AG14" t="n">
        <v>19</v>
      </c>
      <c r="AH14" t="n">
        <v>311984.5915052167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6.914</v>
      </c>
      <c r="E15" t="n">
        <v>14.46</v>
      </c>
      <c r="F15" t="n">
        <v>11.85</v>
      </c>
      <c r="G15" t="n">
        <v>78.98999999999999</v>
      </c>
      <c r="H15" t="n">
        <v>1.4</v>
      </c>
      <c r="I15" t="n">
        <v>9</v>
      </c>
      <c r="J15" t="n">
        <v>177.97</v>
      </c>
      <c r="K15" t="n">
        <v>50.28</v>
      </c>
      <c r="L15" t="n">
        <v>14</v>
      </c>
      <c r="M15" t="n">
        <v>7</v>
      </c>
      <c r="N15" t="n">
        <v>33.69</v>
      </c>
      <c r="O15" t="n">
        <v>22184.13</v>
      </c>
      <c r="P15" t="n">
        <v>137.42</v>
      </c>
      <c r="Q15" t="n">
        <v>194.63</v>
      </c>
      <c r="R15" t="n">
        <v>27.44</v>
      </c>
      <c r="S15" t="n">
        <v>17.82</v>
      </c>
      <c r="T15" t="n">
        <v>2637.03</v>
      </c>
      <c r="U15" t="n">
        <v>0.65</v>
      </c>
      <c r="V15" t="n">
        <v>0.77</v>
      </c>
      <c r="W15" t="n">
        <v>1.15</v>
      </c>
      <c r="X15" t="n">
        <v>0.16</v>
      </c>
      <c r="Y15" t="n">
        <v>0.5</v>
      </c>
      <c r="Z15" t="n">
        <v>10</v>
      </c>
      <c r="AA15" t="n">
        <v>250.9652386688966</v>
      </c>
      <c r="AB15" t="n">
        <v>343.3817113515446</v>
      </c>
      <c r="AC15" t="n">
        <v>310.6098427595143</v>
      </c>
      <c r="AD15" t="n">
        <v>250965.2386688966</v>
      </c>
      <c r="AE15" t="n">
        <v>343381.7113515446</v>
      </c>
      <c r="AF15" t="n">
        <v>2.29177176513285e-06</v>
      </c>
      <c r="AG15" t="n">
        <v>19</v>
      </c>
      <c r="AH15" t="n">
        <v>310609.8427595143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6.9398</v>
      </c>
      <c r="E16" t="n">
        <v>14.41</v>
      </c>
      <c r="F16" t="n">
        <v>11.83</v>
      </c>
      <c r="G16" t="n">
        <v>88.70999999999999</v>
      </c>
      <c r="H16" t="n">
        <v>1.48</v>
      </c>
      <c r="I16" t="n">
        <v>8</v>
      </c>
      <c r="J16" t="n">
        <v>179.46</v>
      </c>
      <c r="K16" t="n">
        <v>50.28</v>
      </c>
      <c r="L16" t="n">
        <v>15</v>
      </c>
      <c r="M16" t="n">
        <v>6</v>
      </c>
      <c r="N16" t="n">
        <v>34.18</v>
      </c>
      <c r="O16" t="n">
        <v>22367.38</v>
      </c>
      <c r="P16" t="n">
        <v>136.52</v>
      </c>
      <c r="Q16" t="n">
        <v>194.63</v>
      </c>
      <c r="R16" t="n">
        <v>26.82</v>
      </c>
      <c r="S16" t="n">
        <v>17.82</v>
      </c>
      <c r="T16" t="n">
        <v>2331.56</v>
      </c>
      <c r="U16" t="n">
        <v>0.66</v>
      </c>
      <c r="V16" t="n">
        <v>0.77</v>
      </c>
      <c r="W16" t="n">
        <v>1.15</v>
      </c>
      <c r="X16" t="n">
        <v>0.14</v>
      </c>
      <c r="Y16" t="n">
        <v>0.5</v>
      </c>
      <c r="Z16" t="n">
        <v>10</v>
      </c>
      <c r="AA16" t="n">
        <v>249.7920633471397</v>
      </c>
      <c r="AB16" t="n">
        <v>341.7765211194752</v>
      </c>
      <c r="AC16" t="n">
        <v>309.1578496302945</v>
      </c>
      <c r="AD16" t="n">
        <v>249792.0633471397</v>
      </c>
      <c r="AE16" t="n">
        <v>341776.5211194752</v>
      </c>
      <c r="AF16" t="n">
        <v>2.300323647044975e-06</v>
      </c>
      <c r="AG16" t="n">
        <v>19</v>
      </c>
      <c r="AH16" t="n">
        <v>309157.8496302945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6.9428</v>
      </c>
      <c r="E17" t="n">
        <v>14.4</v>
      </c>
      <c r="F17" t="n">
        <v>11.82</v>
      </c>
      <c r="G17" t="n">
        <v>88.66</v>
      </c>
      <c r="H17" t="n">
        <v>1.57</v>
      </c>
      <c r="I17" t="n">
        <v>8</v>
      </c>
      <c r="J17" t="n">
        <v>180.95</v>
      </c>
      <c r="K17" t="n">
        <v>50.28</v>
      </c>
      <c r="L17" t="n">
        <v>16</v>
      </c>
      <c r="M17" t="n">
        <v>6</v>
      </c>
      <c r="N17" t="n">
        <v>34.67</v>
      </c>
      <c r="O17" t="n">
        <v>22551.28</v>
      </c>
      <c r="P17" t="n">
        <v>135.69</v>
      </c>
      <c r="Q17" t="n">
        <v>194.64</v>
      </c>
      <c r="R17" t="n">
        <v>26.61</v>
      </c>
      <c r="S17" t="n">
        <v>17.82</v>
      </c>
      <c r="T17" t="n">
        <v>2227.11</v>
      </c>
      <c r="U17" t="n">
        <v>0.67</v>
      </c>
      <c r="V17" t="n">
        <v>0.77</v>
      </c>
      <c r="W17" t="n">
        <v>1.15</v>
      </c>
      <c r="X17" t="n">
        <v>0.13</v>
      </c>
      <c r="Y17" t="n">
        <v>0.5</v>
      </c>
      <c r="Z17" t="n">
        <v>10</v>
      </c>
      <c r="AA17" t="n">
        <v>249.0798633428904</v>
      </c>
      <c r="AB17" t="n">
        <v>340.8020576536151</v>
      </c>
      <c r="AC17" t="n">
        <v>308.2763875899477</v>
      </c>
      <c r="AD17" t="n">
        <v>249079.8633428904</v>
      </c>
      <c r="AE17" t="n">
        <v>340802.0576536151</v>
      </c>
      <c r="AF17" t="n">
        <v>2.301318051918478e-06</v>
      </c>
      <c r="AG17" t="n">
        <v>19</v>
      </c>
      <c r="AH17" t="n">
        <v>308276.3875899477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6.9686</v>
      </c>
      <c r="E18" t="n">
        <v>14.35</v>
      </c>
      <c r="F18" t="n">
        <v>11.8</v>
      </c>
      <c r="G18" t="n">
        <v>101.14</v>
      </c>
      <c r="H18" t="n">
        <v>1.65</v>
      </c>
      <c r="I18" t="n">
        <v>7</v>
      </c>
      <c r="J18" t="n">
        <v>182.45</v>
      </c>
      <c r="K18" t="n">
        <v>50.28</v>
      </c>
      <c r="L18" t="n">
        <v>17</v>
      </c>
      <c r="M18" t="n">
        <v>5</v>
      </c>
      <c r="N18" t="n">
        <v>35.17</v>
      </c>
      <c r="O18" t="n">
        <v>22735.98</v>
      </c>
      <c r="P18" t="n">
        <v>136.03</v>
      </c>
      <c r="Q18" t="n">
        <v>194.63</v>
      </c>
      <c r="R18" t="n">
        <v>25.85</v>
      </c>
      <c r="S18" t="n">
        <v>17.82</v>
      </c>
      <c r="T18" t="n">
        <v>1852.74</v>
      </c>
      <c r="U18" t="n">
        <v>0.6899999999999999</v>
      </c>
      <c r="V18" t="n">
        <v>0.77</v>
      </c>
      <c r="W18" t="n">
        <v>1.15</v>
      </c>
      <c r="X18" t="n">
        <v>0.11</v>
      </c>
      <c r="Y18" t="n">
        <v>0.5</v>
      </c>
      <c r="Z18" t="n">
        <v>10</v>
      </c>
      <c r="AA18" t="n">
        <v>248.8868646356193</v>
      </c>
      <c r="AB18" t="n">
        <v>340.5379883078249</v>
      </c>
      <c r="AC18" t="n">
        <v>308.037520651896</v>
      </c>
      <c r="AD18" t="n">
        <v>248886.8646356193</v>
      </c>
      <c r="AE18" t="n">
        <v>340537.9883078249</v>
      </c>
      <c r="AF18" t="n">
        <v>2.309869933830602e-06</v>
      </c>
      <c r="AG18" t="n">
        <v>19</v>
      </c>
      <c r="AH18" t="n">
        <v>308037.520651896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6.9653</v>
      </c>
      <c r="E19" t="n">
        <v>14.36</v>
      </c>
      <c r="F19" t="n">
        <v>11.81</v>
      </c>
      <c r="G19" t="n">
        <v>101.2</v>
      </c>
      <c r="H19" t="n">
        <v>1.74</v>
      </c>
      <c r="I19" t="n">
        <v>7</v>
      </c>
      <c r="J19" t="n">
        <v>183.95</v>
      </c>
      <c r="K19" t="n">
        <v>50.28</v>
      </c>
      <c r="L19" t="n">
        <v>18</v>
      </c>
      <c r="M19" t="n">
        <v>5</v>
      </c>
      <c r="N19" t="n">
        <v>35.67</v>
      </c>
      <c r="O19" t="n">
        <v>22921.24</v>
      </c>
      <c r="P19" t="n">
        <v>135.25</v>
      </c>
      <c r="Q19" t="n">
        <v>194.63</v>
      </c>
      <c r="R19" t="n">
        <v>26.22</v>
      </c>
      <c r="S19" t="n">
        <v>17.82</v>
      </c>
      <c r="T19" t="n">
        <v>2039.62</v>
      </c>
      <c r="U19" t="n">
        <v>0.68</v>
      </c>
      <c r="V19" t="n">
        <v>0.77</v>
      </c>
      <c r="W19" t="n">
        <v>1.15</v>
      </c>
      <c r="X19" t="n">
        <v>0.12</v>
      </c>
      <c r="Y19" t="n">
        <v>0.5</v>
      </c>
      <c r="Z19" t="n">
        <v>10</v>
      </c>
      <c r="AA19" t="n">
        <v>248.3435782693276</v>
      </c>
      <c r="AB19" t="n">
        <v>339.794639933362</v>
      </c>
      <c r="AC19" t="n">
        <v>307.3651164029956</v>
      </c>
      <c r="AD19" t="n">
        <v>248343.5782693276</v>
      </c>
      <c r="AE19" t="n">
        <v>339794.639933362</v>
      </c>
      <c r="AF19" t="n">
        <v>2.308776088469749e-06</v>
      </c>
      <c r="AG19" t="n">
        <v>19</v>
      </c>
      <c r="AH19" t="n">
        <v>307365.1164029956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6.9684</v>
      </c>
      <c r="E20" t="n">
        <v>14.35</v>
      </c>
      <c r="F20" t="n">
        <v>11.8</v>
      </c>
      <c r="G20" t="n">
        <v>101.15</v>
      </c>
      <c r="H20" t="n">
        <v>1.82</v>
      </c>
      <c r="I20" t="n">
        <v>7</v>
      </c>
      <c r="J20" t="n">
        <v>185.46</v>
      </c>
      <c r="K20" t="n">
        <v>50.28</v>
      </c>
      <c r="L20" t="n">
        <v>19</v>
      </c>
      <c r="M20" t="n">
        <v>5</v>
      </c>
      <c r="N20" t="n">
        <v>36.18</v>
      </c>
      <c r="O20" t="n">
        <v>23107.19</v>
      </c>
      <c r="P20" t="n">
        <v>133.84</v>
      </c>
      <c r="Q20" t="n">
        <v>194.64</v>
      </c>
      <c r="R20" t="n">
        <v>26</v>
      </c>
      <c r="S20" t="n">
        <v>17.82</v>
      </c>
      <c r="T20" t="n">
        <v>1926.05</v>
      </c>
      <c r="U20" t="n">
        <v>0.6899999999999999</v>
      </c>
      <c r="V20" t="n">
        <v>0.77</v>
      </c>
      <c r="W20" t="n">
        <v>1.15</v>
      </c>
      <c r="X20" t="n">
        <v>0.11</v>
      </c>
      <c r="Y20" t="n">
        <v>0.5</v>
      </c>
      <c r="Z20" t="n">
        <v>10</v>
      </c>
      <c r="AA20" t="n">
        <v>247.1799802508581</v>
      </c>
      <c r="AB20" t="n">
        <v>338.2025537901714</v>
      </c>
      <c r="AC20" t="n">
        <v>305.9249767268036</v>
      </c>
      <c r="AD20" t="n">
        <v>247179.9802508581</v>
      </c>
      <c r="AE20" t="n">
        <v>338202.5537901713</v>
      </c>
      <c r="AF20" t="n">
        <v>2.309803640172368e-06</v>
      </c>
      <c r="AG20" t="n">
        <v>19</v>
      </c>
      <c r="AH20" t="n">
        <v>305924.9767268036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6.993</v>
      </c>
      <c r="E21" t="n">
        <v>14.3</v>
      </c>
      <c r="F21" t="n">
        <v>11.78</v>
      </c>
      <c r="G21" t="n">
        <v>117.82</v>
      </c>
      <c r="H21" t="n">
        <v>1.9</v>
      </c>
      <c r="I21" t="n">
        <v>6</v>
      </c>
      <c r="J21" t="n">
        <v>186.97</v>
      </c>
      <c r="K21" t="n">
        <v>50.28</v>
      </c>
      <c r="L21" t="n">
        <v>20</v>
      </c>
      <c r="M21" t="n">
        <v>4</v>
      </c>
      <c r="N21" t="n">
        <v>36.69</v>
      </c>
      <c r="O21" t="n">
        <v>23293.82</v>
      </c>
      <c r="P21" t="n">
        <v>133.68</v>
      </c>
      <c r="Q21" t="n">
        <v>194.63</v>
      </c>
      <c r="R21" t="n">
        <v>25.33</v>
      </c>
      <c r="S21" t="n">
        <v>17.82</v>
      </c>
      <c r="T21" t="n">
        <v>1596.12</v>
      </c>
      <c r="U21" t="n">
        <v>0.7</v>
      </c>
      <c r="V21" t="n">
        <v>0.77</v>
      </c>
      <c r="W21" t="n">
        <v>1.15</v>
      </c>
      <c r="X21" t="n">
        <v>0.1</v>
      </c>
      <c r="Y21" t="n">
        <v>0.5</v>
      </c>
      <c r="Z21" t="n">
        <v>10</v>
      </c>
      <c r="AA21" t="n">
        <v>246.6255508695851</v>
      </c>
      <c r="AB21" t="n">
        <v>337.443959051016</v>
      </c>
      <c r="AC21" t="n">
        <v>305.2387812048586</v>
      </c>
      <c r="AD21" t="n">
        <v>246625.5508695851</v>
      </c>
      <c r="AE21" t="n">
        <v>337443.959051016</v>
      </c>
      <c r="AF21" t="n">
        <v>2.317957760135092e-06</v>
      </c>
      <c r="AG21" t="n">
        <v>19</v>
      </c>
      <c r="AH21" t="n">
        <v>305238.7812048586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6.9959</v>
      </c>
      <c r="E22" t="n">
        <v>14.29</v>
      </c>
      <c r="F22" t="n">
        <v>11.78</v>
      </c>
      <c r="G22" t="n">
        <v>117.76</v>
      </c>
      <c r="H22" t="n">
        <v>1.98</v>
      </c>
      <c r="I22" t="n">
        <v>6</v>
      </c>
      <c r="J22" t="n">
        <v>188.49</v>
      </c>
      <c r="K22" t="n">
        <v>50.28</v>
      </c>
      <c r="L22" t="n">
        <v>21</v>
      </c>
      <c r="M22" t="n">
        <v>4</v>
      </c>
      <c r="N22" t="n">
        <v>37.21</v>
      </c>
      <c r="O22" t="n">
        <v>23481.16</v>
      </c>
      <c r="P22" t="n">
        <v>133.47</v>
      </c>
      <c r="Q22" t="n">
        <v>194.63</v>
      </c>
      <c r="R22" t="n">
        <v>25.19</v>
      </c>
      <c r="S22" t="n">
        <v>17.82</v>
      </c>
      <c r="T22" t="n">
        <v>1529.08</v>
      </c>
      <c r="U22" t="n">
        <v>0.71</v>
      </c>
      <c r="V22" t="n">
        <v>0.77</v>
      </c>
      <c r="W22" t="n">
        <v>1.14</v>
      </c>
      <c r="X22" t="n">
        <v>0.09</v>
      </c>
      <c r="Y22" t="n">
        <v>0.5</v>
      </c>
      <c r="Z22" t="n">
        <v>10</v>
      </c>
      <c r="AA22" t="n">
        <v>246.4141445952331</v>
      </c>
      <c r="AB22" t="n">
        <v>337.1547036598611</v>
      </c>
      <c r="AC22" t="n">
        <v>304.977131942263</v>
      </c>
      <c r="AD22" t="n">
        <v>246414.1445952331</v>
      </c>
      <c r="AE22" t="n">
        <v>337154.7036598611</v>
      </c>
      <c r="AF22" t="n">
        <v>2.318919018179477e-06</v>
      </c>
      <c r="AG22" t="n">
        <v>19</v>
      </c>
      <c r="AH22" t="n">
        <v>304977.131942263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6.9925</v>
      </c>
      <c r="E23" t="n">
        <v>14.3</v>
      </c>
      <c r="F23" t="n">
        <v>11.78</v>
      </c>
      <c r="G23" t="n">
        <v>117.83</v>
      </c>
      <c r="H23" t="n">
        <v>2.05</v>
      </c>
      <c r="I23" t="n">
        <v>6</v>
      </c>
      <c r="J23" t="n">
        <v>190.01</v>
      </c>
      <c r="K23" t="n">
        <v>50.28</v>
      </c>
      <c r="L23" t="n">
        <v>22</v>
      </c>
      <c r="M23" t="n">
        <v>4</v>
      </c>
      <c r="N23" t="n">
        <v>37.74</v>
      </c>
      <c r="O23" t="n">
        <v>23669.2</v>
      </c>
      <c r="P23" t="n">
        <v>132.76</v>
      </c>
      <c r="Q23" t="n">
        <v>194.63</v>
      </c>
      <c r="R23" t="n">
        <v>25.46</v>
      </c>
      <c r="S23" t="n">
        <v>17.82</v>
      </c>
      <c r="T23" t="n">
        <v>1662.16</v>
      </c>
      <c r="U23" t="n">
        <v>0.7</v>
      </c>
      <c r="V23" t="n">
        <v>0.77</v>
      </c>
      <c r="W23" t="n">
        <v>1.14</v>
      </c>
      <c r="X23" t="n">
        <v>0.1</v>
      </c>
      <c r="Y23" t="n">
        <v>0.5</v>
      </c>
      <c r="Z23" t="n">
        <v>10</v>
      </c>
      <c r="AA23" t="n">
        <v>245.917843718879</v>
      </c>
      <c r="AB23" t="n">
        <v>336.4756429055844</v>
      </c>
      <c r="AC23" t="n">
        <v>304.3628797933065</v>
      </c>
      <c r="AD23" t="n">
        <v>245917.843718879</v>
      </c>
      <c r="AE23" t="n">
        <v>336475.6429055844</v>
      </c>
      <c r="AF23" t="n">
        <v>2.317792025989508e-06</v>
      </c>
      <c r="AG23" t="n">
        <v>19</v>
      </c>
      <c r="AH23" t="n">
        <v>304362.8797933065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6.9895</v>
      </c>
      <c r="E24" t="n">
        <v>14.31</v>
      </c>
      <c r="F24" t="n">
        <v>11.79</v>
      </c>
      <c r="G24" t="n">
        <v>117.89</v>
      </c>
      <c r="H24" t="n">
        <v>2.13</v>
      </c>
      <c r="I24" t="n">
        <v>6</v>
      </c>
      <c r="J24" t="n">
        <v>191.55</v>
      </c>
      <c r="K24" t="n">
        <v>50.28</v>
      </c>
      <c r="L24" t="n">
        <v>23</v>
      </c>
      <c r="M24" t="n">
        <v>4</v>
      </c>
      <c r="N24" t="n">
        <v>38.27</v>
      </c>
      <c r="O24" t="n">
        <v>23857.96</v>
      </c>
      <c r="P24" t="n">
        <v>131.82</v>
      </c>
      <c r="Q24" t="n">
        <v>194.63</v>
      </c>
      <c r="R24" t="n">
        <v>25.67</v>
      </c>
      <c r="S24" t="n">
        <v>17.82</v>
      </c>
      <c r="T24" t="n">
        <v>1765.6</v>
      </c>
      <c r="U24" t="n">
        <v>0.6899999999999999</v>
      </c>
      <c r="V24" t="n">
        <v>0.77</v>
      </c>
      <c r="W24" t="n">
        <v>1.15</v>
      </c>
      <c r="X24" t="n">
        <v>0.1</v>
      </c>
      <c r="Y24" t="n">
        <v>0.5</v>
      </c>
      <c r="Z24" t="n">
        <v>10</v>
      </c>
      <c r="AA24" t="n">
        <v>245.2455170670585</v>
      </c>
      <c r="AB24" t="n">
        <v>335.5557359196055</v>
      </c>
      <c r="AC24" t="n">
        <v>303.5307674389716</v>
      </c>
      <c r="AD24" t="n">
        <v>245245.5170670585</v>
      </c>
      <c r="AE24" t="n">
        <v>335555.7359196055</v>
      </c>
      <c r="AF24" t="n">
        <v>2.316797621116005e-06</v>
      </c>
      <c r="AG24" t="n">
        <v>19</v>
      </c>
      <c r="AH24" t="n">
        <v>303530.7674389716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7.0134</v>
      </c>
      <c r="E25" t="n">
        <v>14.26</v>
      </c>
      <c r="F25" t="n">
        <v>11.77</v>
      </c>
      <c r="G25" t="n">
        <v>141.27</v>
      </c>
      <c r="H25" t="n">
        <v>2.21</v>
      </c>
      <c r="I25" t="n">
        <v>5</v>
      </c>
      <c r="J25" t="n">
        <v>193.08</v>
      </c>
      <c r="K25" t="n">
        <v>50.28</v>
      </c>
      <c r="L25" t="n">
        <v>24</v>
      </c>
      <c r="M25" t="n">
        <v>3</v>
      </c>
      <c r="N25" t="n">
        <v>38.8</v>
      </c>
      <c r="O25" t="n">
        <v>24047.45</v>
      </c>
      <c r="P25" t="n">
        <v>131.41</v>
      </c>
      <c r="Q25" t="n">
        <v>194.64</v>
      </c>
      <c r="R25" t="n">
        <v>25.15</v>
      </c>
      <c r="S25" t="n">
        <v>17.82</v>
      </c>
      <c r="T25" t="n">
        <v>1510.61</v>
      </c>
      <c r="U25" t="n">
        <v>0.71</v>
      </c>
      <c r="V25" t="n">
        <v>0.77</v>
      </c>
      <c r="W25" t="n">
        <v>1.14</v>
      </c>
      <c r="X25" t="n">
        <v>0.09</v>
      </c>
      <c r="Y25" t="n">
        <v>0.5</v>
      </c>
      <c r="Z25" t="n">
        <v>10</v>
      </c>
      <c r="AA25" t="n">
        <v>244.5169333484745</v>
      </c>
      <c r="AB25" t="n">
        <v>334.5588555329942</v>
      </c>
      <c r="AC25" t="n">
        <v>302.6290279173277</v>
      </c>
      <c r="AD25" t="n">
        <v>244516.9333484745</v>
      </c>
      <c r="AE25" t="n">
        <v>334558.8555329943</v>
      </c>
      <c r="AF25" t="n">
        <v>2.324719713274911e-06</v>
      </c>
      <c r="AG25" t="n">
        <v>19</v>
      </c>
      <c r="AH25" t="n">
        <v>302629.0279173277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7.016</v>
      </c>
      <c r="E26" t="n">
        <v>14.25</v>
      </c>
      <c r="F26" t="n">
        <v>11.77</v>
      </c>
      <c r="G26" t="n">
        <v>141.21</v>
      </c>
      <c r="H26" t="n">
        <v>2.28</v>
      </c>
      <c r="I26" t="n">
        <v>5</v>
      </c>
      <c r="J26" t="n">
        <v>194.62</v>
      </c>
      <c r="K26" t="n">
        <v>50.28</v>
      </c>
      <c r="L26" t="n">
        <v>25</v>
      </c>
      <c r="M26" t="n">
        <v>3</v>
      </c>
      <c r="N26" t="n">
        <v>39.34</v>
      </c>
      <c r="O26" t="n">
        <v>24237.67</v>
      </c>
      <c r="P26" t="n">
        <v>131.69</v>
      </c>
      <c r="Q26" t="n">
        <v>194.63</v>
      </c>
      <c r="R26" t="n">
        <v>25.03</v>
      </c>
      <c r="S26" t="n">
        <v>17.82</v>
      </c>
      <c r="T26" t="n">
        <v>1454.45</v>
      </c>
      <c r="U26" t="n">
        <v>0.71</v>
      </c>
      <c r="V26" t="n">
        <v>0.77</v>
      </c>
      <c r="W26" t="n">
        <v>1.14</v>
      </c>
      <c r="X26" t="n">
        <v>0.08</v>
      </c>
      <c r="Y26" t="n">
        <v>0.5</v>
      </c>
      <c r="Z26" t="n">
        <v>10</v>
      </c>
      <c r="AA26" t="n">
        <v>244.6919391533204</v>
      </c>
      <c r="AB26" t="n">
        <v>334.7983061958955</v>
      </c>
      <c r="AC26" t="n">
        <v>302.8456257450329</v>
      </c>
      <c r="AD26" t="n">
        <v>244691.9391533204</v>
      </c>
      <c r="AE26" t="n">
        <v>334798.3061958955</v>
      </c>
      <c r="AF26" t="n">
        <v>2.325581530831947e-06</v>
      </c>
      <c r="AG26" t="n">
        <v>19</v>
      </c>
      <c r="AH26" t="n">
        <v>302845.6257450329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7.0155</v>
      </c>
      <c r="E27" t="n">
        <v>14.25</v>
      </c>
      <c r="F27" t="n">
        <v>11.77</v>
      </c>
      <c r="G27" t="n">
        <v>141.22</v>
      </c>
      <c r="H27" t="n">
        <v>2.35</v>
      </c>
      <c r="I27" t="n">
        <v>5</v>
      </c>
      <c r="J27" t="n">
        <v>196.17</v>
      </c>
      <c r="K27" t="n">
        <v>50.28</v>
      </c>
      <c r="L27" t="n">
        <v>26</v>
      </c>
      <c r="M27" t="n">
        <v>3</v>
      </c>
      <c r="N27" t="n">
        <v>39.89</v>
      </c>
      <c r="O27" t="n">
        <v>24428.62</v>
      </c>
      <c r="P27" t="n">
        <v>131.33</v>
      </c>
      <c r="Q27" t="n">
        <v>194.63</v>
      </c>
      <c r="R27" t="n">
        <v>25.02</v>
      </c>
      <c r="S27" t="n">
        <v>17.82</v>
      </c>
      <c r="T27" t="n">
        <v>1449.38</v>
      </c>
      <c r="U27" t="n">
        <v>0.71</v>
      </c>
      <c r="V27" t="n">
        <v>0.77</v>
      </c>
      <c r="W27" t="n">
        <v>1.14</v>
      </c>
      <c r="X27" t="n">
        <v>0.08</v>
      </c>
      <c r="Y27" t="n">
        <v>0.5</v>
      </c>
      <c r="Z27" t="n">
        <v>10</v>
      </c>
      <c r="AA27" t="n">
        <v>244.420809189715</v>
      </c>
      <c r="AB27" t="n">
        <v>334.427334218281</v>
      </c>
      <c r="AC27" t="n">
        <v>302.5100588122993</v>
      </c>
      <c r="AD27" t="n">
        <v>244420.809189715</v>
      </c>
      <c r="AE27" t="n">
        <v>334427.334218281</v>
      </c>
      <c r="AF27" t="n">
        <v>2.325415796686363e-06</v>
      </c>
      <c r="AG27" t="n">
        <v>19</v>
      </c>
      <c r="AH27" t="n">
        <v>302510.0588122993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7.021</v>
      </c>
      <c r="E28" t="n">
        <v>14.24</v>
      </c>
      <c r="F28" t="n">
        <v>11.76</v>
      </c>
      <c r="G28" t="n">
        <v>141.09</v>
      </c>
      <c r="H28" t="n">
        <v>2.42</v>
      </c>
      <c r="I28" t="n">
        <v>5</v>
      </c>
      <c r="J28" t="n">
        <v>197.73</v>
      </c>
      <c r="K28" t="n">
        <v>50.28</v>
      </c>
      <c r="L28" t="n">
        <v>27</v>
      </c>
      <c r="M28" t="n">
        <v>3</v>
      </c>
      <c r="N28" t="n">
        <v>40.45</v>
      </c>
      <c r="O28" t="n">
        <v>24620.33</v>
      </c>
      <c r="P28" t="n">
        <v>130.09</v>
      </c>
      <c r="Q28" t="n">
        <v>194.63</v>
      </c>
      <c r="R28" t="n">
        <v>24.65</v>
      </c>
      <c r="S28" t="n">
        <v>17.82</v>
      </c>
      <c r="T28" t="n">
        <v>1261.26</v>
      </c>
      <c r="U28" t="n">
        <v>0.72</v>
      </c>
      <c r="V28" t="n">
        <v>0.77</v>
      </c>
      <c r="W28" t="n">
        <v>1.14</v>
      </c>
      <c r="X28" t="n">
        <v>0.07000000000000001</v>
      </c>
      <c r="Y28" t="n">
        <v>0.5</v>
      </c>
      <c r="Z28" t="n">
        <v>10</v>
      </c>
      <c r="AA28" t="n">
        <v>243.3605559869334</v>
      </c>
      <c r="AB28" t="n">
        <v>332.9766490111659</v>
      </c>
      <c r="AC28" t="n">
        <v>301.1978249653014</v>
      </c>
      <c r="AD28" t="n">
        <v>243360.5559869334</v>
      </c>
      <c r="AE28" t="n">
        <v>332976.6490111659</v>
      </c>
      <c r="AF28" t="n">
        <v>2.327238872287784e-06</v>
      </c>
      <c r="AG28" t="n">
        <v>19</v>
      </c>
      <c r="AH28" t="n">
        <v>301197.8249653014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7.0192</v>
      </c>
      <c r="E29" t="n">
        <v>14.25</v>
      </c>
      <c r="F29" t="n">
        <v>11.76</v>
      </c>
      <c r="G29" t="n">
        <v>141.13</v>
      </c>
      <c r="H29" t="n">
        <v>2.49</v>
      </c>
      <c r="I29" t="n">
        <v>5</v>
      </c>
      <c r="J29" t="n">
        <v>199.29</v>
      </c>
      <c r="K29" t="n">
        <v>50.28</v>
      </c>
      <c r="L29" t="n">
        <v>28</v>
      </c>
      <c r="M29" t="n">
        <v>3</v>
      </c>
      <c r="N29" t="n">
        <v>41.01</v>
      </c>
      <c r="O29" t="n">
        <v>24812.8</v>
      </c>
      <c r="P29" t="n">
        <v>128.06</v>
      </c>
      <c r="Q29" t="n">
        <v>194.63</v>
      </c>
      <c r="R29" t="n">
        <v>24.72</v>
      </c>
      <c r="S29" t="n">
        <v>17.82</v>
      </c>
      <c r="T29" t="n">
        <v>1298.95</v>
      </c>
      <c r="U29" t="n">
        <v>0.72</v>
      </c>
      <c r="V29" t="n">
        <v>0.77</v>
      </c>
      <c r="W29" t="n">
        <v>1.14</v>
      </c>
      <c r="X29" t="n">
        <v>0.07000000000000001</v>
      </c>
      <c r="Y29" t="n">
        <v>0.5</v>
      </c>
      <c r="Z29" t="n">
        <v>10</v>
      </c>
      <c r="AA29" t="n">
        <v>241.8155938526912</v>
      </c>
      <c r="AB29" t="n">
        <v>330.8627636601778</v>
      </c>
      <c r="AC29" t="n">
        <v>299.2856858653541</v>
      </c>
      <c r="AD29" t="n">
        <v>241815.5938526912</v>
      </c>
      <c r="AE29" t="n">
        <v>330862.7636601778</v>
      </c>
      <c r="AF29" t="n">
        <v>2.326642229363683e-06</v>
      </c>
      <c r="AG29" t="n">
        <v>19</v>
      </c>
      <c r="AH29" t="n">
        <v>299285.6858653541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7.0169</v>
      </c>
      <c r="E30" t="n">
        <v>14.25</v>
      </c>
      <c r="F30" t="n">
        <v>11.77</v>
      </c>
      <c r="G30" t="n">
        <v>141.19</v>
      </c>
      <c r="H30" t="n">
        <v>2.56</v>
      </c>
      <c r="I30" t="n">
        <v>5</v>
      </c>
      <c r="J30" t="n">
        <v>200.85</v>
      </c>
      <c r="K30" t="n">
        <v>50.28</v>
      </c>
      <c r="L30" t="n">
        <v>29</v>
      </c>
      <c r="M30" t="n">
        <v>3</v>
      </c>
      <c r="N30" t="n">
        <v>41.57</v>
      </c>
      <c r="O30" t="n">
        <v>25006.03</v>
      </c>
      <c r="P30" t="n">
        <v>127.51</v>
      </c>
      <c r="Q30" t="n">
        <v>194.63</v>
      </c>
      <c r="R30" t="n">
        <v>24.95</v>
      </c>
      <c r="S30" t="n">
        <v>17.82</v>
      </c>
      <c r="T30" t="n">
        <v>1410.98</v>
      </c>
      <c r="U30" t="n">
        <v>0.71</v>
      </c>
      <c r="V30" t="n">
        <v>0.77</v>
      </c>
      <c r="W30" t="n">
        <v>1.14</v>
      </c>
      <c r="X30" t="n">
        <v>0.08</v>
      </c>
      <c r="Y30" t="n">
        <v>0.5</v>
      </c>
      <c r="Z30" t="n">
        <v>10</v>
      </c>
      <c r="AA30" t="n">
        <v>241.4355190969048</v>
      </c>
      <c r="AB30" t="n">
        <v>330.3427286115964</v>
      </c>
      <c r="AC30" t="n">
        <v>298.8152822319354</v>
      </c>
      <c r="AD30" t="n">
        <v>241435.5190969048</v>
      </c>
      <c r="AE30" t="n">
        <v>330342.7286115964</v>
      </c>
      <c r="AF30" t="n">
        <v>2.325879852293997e-06</v>
      </c>
      <c r="AG30" t="n">
        <v>19</v>
      </c>
      <c r="AH30" t="n">
        <v>298815.2822319354</v>
      </c>
    </row>
    <row r="31">
      <c r="A31" t="n">
        <v>29</v>
      </c>
      <c r="B31" t="n">
        <v>80</v>
      </c>
      <c r="C31" t="inlineStr">
        <is>
          <t xml:space="preserve">CONCLUIDO	</t>
        </is>
      </c>
      <c r="D31" t="n">
        <v>7.046</v>
      </c>
      <c r="E31" t="n">
        <v>14.19</v>
      </c>
      <c r="F31" t="n">
        <v>11.74</v>
      </c>
      <c r="G31" t="n">
        <v>176.09</v>
      </c>
      <c r="H31" t="n">
        <v>2.63</v>
      </c>
      <c r="I31" t="n">
        <v>4</v>
      </c>
      <c r="J31" t="n">
        <v>202.43</v>
      </c>
      <c r="K31" t="n">
        <v>50.28</v>
      </c>
      <c r="L31" t="n">
        <v>30</v>
      </c>
      <c r="M31" t="n">
        <v>2</v>
      </c>
      <c r="N31" t="n">
        <v>42.15</v>
      </c>
      <c r="O31" t="n">
        <v>25200.04</v>
      </c>
      <c r="P31" t="n">
        <v>125.2</v>
      </c>
      <c r="Q31" t="n">
        <v>194.64</v>
      </c>
      <c r="R31" t="n">
        <v>24</v>
      </c>
      <c r="S31" t="n">
        <v>17.82</v>
      </c>
      <c r="T31" t="n">
        <v>942.38</v>
      </c>
      <c r="U31" t="n">
        <v>0.74</v>
      </c>
      <c r="V31" t="n">
        <v>0.77</v>
      </c>
      <c r="W31" t="n">
        <v>1.14</v>
      </c>
      <c r="X31" t="n">
        <v>0.05</v>
      </c>
      <c r="Y31" t="n">
        <v>0.5</v>
      </c>
      <c r="Z31" t="n">
        <v>10</v>
      </c>
      <c r="AA31" t="n">
        <v>239.1640341938109</v>
      </c>
      <c r="AB31" t="n">
        <v>327.2347827563432</v>
      </c>
      <c r="AC31" t="n">
        <v>296.0039543670773</v>
      </c>
      <c r="AD31" t="n">
        <v>239164.0341938109</v>
      </c>
      <c r="AE31" t="n">
        <v>327234.7827563433</v>
      </c>
      <c r="AF31" t="n">
        <v>2.335525579566975e-06</v>
      </c>
      <c r="AG31" t="n">
        <v>19</v>
      </c>
      <c r="AH31" t="n">
        <v>296003.9543670773</v>
      </c>
    </row>
    <row r="32">
      <c r="A32" t="n">
        <v>30</v>
      </c>
      <c r="B32" t="n">
        <v>80</v>
      </c>
      <c r="C32" t="inlineStr">
        <is>
          <t xml:space="preserve">CONCLUIDO	</t>
        </is>
      </c>
      <c r="D32" t="n">
        <v>7.0435</v>
      </c>
      <c r="E32" t="n">
        <v>14.2</v>
      </c>
      <c r="F32" t="n">
        <v>11.74</v>
      </c>
      <c r="G32" t="n">
        <v>176.16</v>
      </c>
      <c r="H32" t="n">
        <v>2.7</v>
      </c>
      <c r="I32" t="n">
        <v>4</v>
      </c>
      <c r="J32" t="n">
        <v>204.01</v>
      </c>
      <c r="K32" t="n">
        <v>50.28</v>
      </c>
      <c r="L32" t="n">
        <v>31</v>
      </c>
      <c r="M32" t="n">
        <v>2</v>
      </c>
      <c r="N32" t="n">
        <v>42.73</v>
      </c>
      <c r="O32" t="n">
        <v>25394.96</v>
      </c>
      <c r="P32" t="n">
        <v>126.05</v>
      </c>
      <c r="Q32" t="n">
        <v>194.63</v>
      </c>
      <c r="R32" t="n">
        <v>24.21</v>
      </c>
      <c r="S32" t="n">
        <v>17.82</v>
      </c>
      <c r="T32" t="n">
        <v>1047.21</v>
      </c>
      <c r="U32" t="n">
        <v>0.74</v>
      </c>
      <c r="V32" t="n">
        <v>0.77</v>
      </c>
      <c r="W32" t="n">
        <v>1.14</v>
      </c>
      <c r="X32" t="n">
        <v>0.06</v>
      </c>
      <c r="Y32" t="n">
        <v>0.5</v>
      </c>
      <c r="Z32" t="n">
        <v>10</v>
      </c>
      <c r="AA32" t="n">
        <v>239.8592580373079</v>
      </c>
      <c r="AB32" t="n">
        <v>328.1860186901268</v>
      </c>
      <c r="AC32" t="n">
        <v>296.8644056784089</v>
      </c>
      <c r="AD32" t="n">
        <v>239859.2580373079</v>
      </c>
      <c r="AE32" t="n">
        <v>328186.0186901268</v>
      </c>
      <c r="AF32" t="n">
        <v>2.334696908839056e-06</v>
      </c>
      <c r="AG32" t="n">
        <v>19</v>
      </c>
      <c r="AH32" t="n">
        <v>296864.4056784089</v>
      </c>
    </row>
    <row r="33">
      <c r="A33" t="n">
        <v>31</v>
      </c>
      <c r="B33" t="n">
        <v>80</v>
      </c>
      <c r="C33" t="inlineStr">
        <is>
          <t xml:space="preserve">CONCLUIDO	</t>
        </is>
      </c>
      <c r="D33" t="n">
        <v>7.0443</v>
      </c>
      <c r="E33" t="n">
        <v>14.2</v>
      </c>
      <c r="F33" t="n">
        <v>11.74</v>
      </c>
      <c r="G33" t="n">
        <v>176.14</v>
      </c>
      <c r="H33" t="n">
        <v>2.76</v>
      </c>
      <c r="I33" t="n">
        <v>4</v>
      </c>
      <c r="J33" t="n">
        <v>205.59</v>
      </c>
      <c r="K33" t="n">
        <v>50.28</v>
      </c>
      <c r="L33" t="n">
        <v>32</v>
      </c>
      <c r="M33" t="n">
        <v>2</v>
      </c>
      <c r="N33" t="n">
        <v>43.31</v>
      </c>
      <c r="O33" t="n">
        <v>25590.57</v>
      </c>
      <c r="P33" t="n">
        <v>126.76</v>
      </c>
      <c r="Q33" t="n">
        <v>194.63</v>
      </c>
      <c r="R33" t="n">
        <v>24.16</v>
      </c>
      <c r="S33" t="n">
        <v>17.82</v>
      </c>
      <c r="T33" t="n">
        <v>1022.14</v>
      </c>
      <c r="U33" t="n">
        <v>0.74</v>
      </c>
      <c r="V33" t="n">
        <v>0.77</v>
      </c>
      <c r="W33" t="n">
        <v>1.14</v>
      </c>
      <c r="X33" t="n">
        <v>0.06</v>
      </c>
      <c r="Y33" t="n">
        <v>0.5</v>
      </c>
      <c r="Z33" t="n">
        <v>10</v>
      </c>
      <c r="AA33" t="n">
        <v>240.3953607314498</v>
      </c>
      <c r="AB33" t="n">
        <v>328.919538047433</v>
      </c>
      <c r="AC33" t="n">
        <v>297.5279189777549</v>
      </c>
      <c r="AD33" t="n">
        <v>240395.3607314498</v>
      </c>
      <c r="AE33" t="n">
        <v>328919.538047433</v>
      </c>
      <c r="AF33" t="n">
        <v>2.33496208347199e-06</v>
      </c>
      <c r="AG33" t="n">
        <v>19</v>
      </c>
      <c r="AH33" t="n">
        <v>297527.9189777549</v>
      </c>
    </row>
    <row r="34">
      <c r="A34" t="n">
        <v>32</v>
      </c>
      <c r="B34" t="n">
        <v>80</v>
      </c>
      <c r="C34" t="inlineStr">
        <is>
          <t xml:space="preserve">CONCLUIDO	</t>
        </is>
      </c>
      <c r="D34" t="n">
        <v>7.0449</v>
      </c>
      <c r="E34" t="n">
        <v>14.19</v>
      </c>
      <c r="F34" t="n">
        <v>11.74</v>
      </c>
      <c r="G34" t="n">
        <v>176.12</v>
      </c>
      <c r="H34" t="n">
        <v>2.83</v>
      </c>
      <c r="I34" t="n">
        <v>4</v>
      </c>
      <c r="J34" t="n">
        <v>207.19</v>
      </c>
      <c r="K34" t="n">
        <v>50.28</v>
      </c>
      <c r="L34" t="n">
        <v>33</v>
      </c>
      <c r="M34" t="n">
        <v>2</v>
      </c>
      <c r="N34" t="n">
        <v>43.91</v>
      </c>
      <c r="O34" t="n">
        <v>25786.97</v>
      </c>
      <c r="P34" t="n">
        <v>126.8</v>
      </c>
      <c r="Q34" t="n">
        <v>194.63</v>
      </c>
      <c r="R34" t="n">
        <v>24.12</v>
      </c>
      <c r="S34" t="n">
        <v>17.82</v>
      </c>
      <c r="T34" t="n">
        <v>1004.49</v>
      </c>
      <c r="U34" t="n">
        <v>0.74</v>
      </c>
      <c r="V34" t="n">
        <v>0.77</v>
      </c>
      <c r="W34" t="n">
        <v>1.14</v>
      </c>
      <c r="X34" t="n">
        <v>0.06</v>
      </c>
      <c r="Y34" t="n">
        <v>0.5</v>
      </c>
      <c r="Z34" t="n">
        <v>10</v>
      </c>
      <c r="AA34" t="n">
        <v>240.4169174462951</v>
      </c>
      <c r="AB34" t="n">
        <v>328.9490328956996</v>
      </c>
      <c r="AC34" t="n">
        <v>297.5545988790991</v>
      </c>
      <c r="AD34" t="n">
        <v>240416.9174462951</v>
      </c>
      <c r="AE34" t="n">
        <v>328949.0328956996</v>
      </c>
      <c r="AF34" t="n">
        <v>2.33516096444669e-06</v>
      </c>
      <c r="AG34" t="n">
        <v>19</v>
      </c>
      <c r="AH34" t="n">
        <v>297554.5988790991</v>
      </c>
    </row>
    <row r="35">
      <c r="A35" t="n">
        <v>33</v>
      </c>
      <c r="B35" t="n">
        <v>80</v>
      </c>
      <c r="C35" t="inlineStr">
        <is>
          <t xml:space="preserve">CONCLUIDO	</t>
        </is>
      </c>
      <c r="D35" t="n">
        <v>7.0409</v>
      </c>
      <c r="E35" t="n">
        <v>14.2</v>
      </c>
      <c r="F35" t="n">
        <v>11.75</v>
      </c>
      <c r="G35" t="n">
        <v>176.24</v>
      </c>
      <c r="H35" t="n">
        <v>2.89</v>
      </c>
      <c r="I35" t="n">
        <v>4</v>
      </c>
      <c r="J35" t="n">
        <v>208.78</v>
      </c>
      <c r="K35" t="n">
        <v>50.28</v>
      </c>
      <c r="L35" t="n">
        <v>34</v>
      </c>
      <c r="M35" t="n">
        <v>1</v>
      </c>
      <c r="N35" t="n">
        <v>44.5</v>
      </c>
      <c r="O35" t="n">
        <v>25984.2</v>
      </c>
      <c r="P35" t="n">
        <v>127.03</v>
      </c>
      <c r="Q35" t="n">
        <v>194.65</v>
      </c>
      <c r="R35" t="n">
        <v>24.3</v>
      </c>
      <c r="S35" t="n">
        <v>17.82</v>
      </c>
      <c r="T35" t="n">
        <v>1093.79</v>
      </c>
      <c r="U35" t="n">
        <v>0.73</v>
      </c>
      <c r="V35" t="n">
        <v>0.77</v>
      </c>
      <c r="W35" t="n">
        <v>1.14</v>
      </c>
      <c r="X35" t="n">
        <v>0.06</v>
      </c>
      <c r="Y35" t="n">
        <v>0.5</v>
      </c>
      <c r="Z35" t="n">
        <v>10</v>
      </c>
      <c r="AA35" t="n">
        <v>240.6670377773295</v>
      </c>
      <c r="AB35" t="n">
        <v>329.2912585671508</v>
      </c>
      <c r="AC35" t="n">
        <v>297.864163012784</v>
      </c>
      <c r="AD35" t="n">
        <v>240667.0377773295</v>
      </c>
      <c r="AE35" t="n">
        <v>329291.2585671508</v>
      </c>
      <c r="AF35" t="n">
        <v>2.33383509128202e-06</v>
      </c>
      <c r="AG35" t="n">
        <v>19</v>
      </c>
      <c r="AH35" t="n">
        <v>297864.163012784</v>
      </c>
    </row>
    <row r="36">
      <c r="A36" t="n">
        <v>34</v>
      </c>
      <c r="B36" t="n">
        <v>80</v>
      </c>
      <c r="C36" t="inlineStr">
        <is>
          <t xml:space="preserve">CONCLUIDO	</t>
        </is>
      </c>
      <c r="D36" t="n">
        <v>7.0429</v>
      </c>
      <c r="E36" t="n">
        <v>14.2</v>
      </c>
      <c r="F36" t="n">
        <v>11.75</v>
      </c>
      <c r="G36" t="n">
        <v>176.18</v>
      </c>
      <c r="H36" t="n">
        <v>2.96</v>
      </c>
      <c r="I36" t="n">
        <v>4</v>
      </c>
      <c r="J36" t="n">
        <v>210.39</v>
      </c>
      <c r="K36" t="n">
        <v>50.28</v>
      </c>
      <c r="L36" t="n">
        <v>35</v>
      </c>
      <c r="M36" t="n">
        <v>1</v>
      </c>
      <c r="N36" t="n">
        <v>45.11</v>
      </c>
      <c r="O36" t="n">
        <v>26182.25</v>
      </c>
      <c r="P36" t="n">
        <v>127.3</v>
      </c>
      <c r="Q36" t="n">
        <v>194.65</v>
      </c>
      <c r="R36" t="n">
        <v>24.15</v>
      </c>
      <c r="S36" t="n">
        <v>17.82</v>
      </c>
      <c r="T36" t="n">
        <v>1018.41</v>
      </c>
      <c r="U36" t="n">
        <v>0.74</v>
      </c>
      <c r="V36" t="n">
        <v>0.77</v>
      </c>
      <c r="W36" t="n">
        <v>1.14</v>
      </c>
      <c r="X36" t="n">
        <v>0.06</v>
      </c>
      <c r="Y36" t="n">
        <v>0.5</v>
      </c>
      <c r="Z36" t="n">
        <v>10</v>
      </c>
      <c r="AA36" t="n">
        <v>240.8444373312215</v>
      </c>
      <c r="AB36" t="n">
        <v>329.5339844631017</v>
      </c>
      <c r="AC36" t="n">
        <v>298.0837234898933</v>
      </c>
      <c r="AD36" t="n">
        <v>240844.4373312215</v>
      </c>
      <c r="AE36" t="n">
        <v>329533.9844631017</v>
      </c>
      <c r="AF36" t="n">
        <v>2.334498027864356e-06</v>
      </c>
      <c r="AG36" t="n">
        <v>19</v>
      </c>
      <c r="AH36" t="n">
        <v>298083.7234898933</v>
      </c>
    </row>
    <row r="37">
      <c r="A37" t="n">
        <v>35</v>
      </c>
      <c r="B37" t="n">
        <v>80</v>
      </c>
      <c r="C37" t="inlineStr">
        <is>
          <t xml:space="preserve">CONCLUIDO	</t>
        </is>
      </c>
      <c r="D37" t="n">
        <v>7.044</v>
      </c>
      <c r="E37" t="n">
        <v>14.2</v>
      </c>
      <c r="F37" t="n">
        <v>11.74</v>
      </c>
      <c r="G37" t="n">
        <v>176.15</v>
      </c>
      <c r="H37" t="n">
        <v>3.02</v>
      </c>
      <c r="I37" t="n">
        <v>4</v>
      </c>
      <c r="J37" t="n">
        <v>212</v>
      </c>
      <c r="K37" t="n">
        <v>50.28</v>
      </c>
      <c r="L37" t="n">
        <v>36</v>
      </c>
      <c r="M37" t="n">
        <v>0</v>
      </c>
      <c r="N37" t="n">
        <v>45.72</v>
      </c>
      <c r="O37" t="n">
        <v>26381.14</v>
      </c>
      <c r="P37" t="n">
        <v>127.67</v>
      </c>
      <c r="Q37" t="n">
        <v>194.65</v>
      </c>
      <c r="R37" t="n">
        <v>24.12</v>
      </c>
      <c r="S37" t="n">
        <v>17.82</v>
      </c>
      <c r="T37" t="n">
        <v>1002.23</v>
      </c>
      <c r="U37" t="n">
        <v>0.74</v>
      </c>
      <c r="V37" t="n">
        <v>0.77</v>
      </c>
      <c r="W37" t="n">
        <v>1.14</v>
      </c>
      <c r="X37" t="n">
        <v>0.06</v>
      </c>
      <c r="Y37" t="n">
        <v>0.5</v>
      </c>
      <c r="Z37" t="n">
        <v>10</v>
      </c>
      <c r="AA37" t="n">
        <v>241.1030678605049</v>
      </c>
      <c r="AB37" t="n">
        <v>329.8878541632408</v>
      </c>
      <c r="AC37" t="n">
        <v>298.4038203625104</v>
      </c>
      <c r="AD37" t="n">
        <v>241103.0678605049</v>
      </c>
      <c r="AE37" t="n">
        <v>329887.8541632408</v>
      </c>
      <c r="AF37" t="n">
        <v>2.33486264298464e-06</v>
      </c>
      <c r="AG37" t="n">
        <v>19</v>
      </c>
      <c r="AH37" t="n">
        <v>298403.8203625105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6.1109</v>
      </c>
      <c r="E2" t="n">
        <v>16.36</v>
      </c>
      <c r="F2" t="n">
        <v>13.18</v>
      </c>
      <c r="G2" t="n">
        <v>10.54</v>
      </c>
      <c r="H2" t="n">
        <v>0.22</v>
      </c>
      <c r="I2" t="n">
        <v>75</v>
      </c>
      <c r="J2" t="n">
        <v>80.84</v>
      </c>
      <c r="K2" t="n">
        <v>35.1</v>
      </c>
      <c r="L2" t="n">
        <v>1</v>
      </c>
      <c r="M2" t="n">
        <v>73</v>
      </c>
      <c r="N2" t="n">
        <v>9.74</v>
      </c>
      <c r="O2" t="n">
        <v>10204.21</v>
      </c>
      <c r="P2" t="n">
        <v>102.3</v>
      </c>
      <c r="Q2" t="n">
        <v>194.65</v>
      </c>
      <c r="R2" t="n">
        <v>68.95</v>
      </c>
      <c r="S2" t="n">
        <v>17.82</v>
      </c>
      <c r="T2" t="n">
        <v>23063.76</v>
      </c>
      <c r="U2" t="n">
        <v>0.26</v>
      </c>
      <c r="V2" t="n">
        <v>0.6899999999999999</v>
      </c>
      <c r="W2" t="n">
        <v>1.26</v>
      </c>
      <c r="X2" t="n">
        <v>1.49</v>
      </c>
      <c r="Y2" t="n">
        <v>0.5</v>
      </c>
      <c r="Z2" t="n">
        <v>10</v>
      </c>
      <c r="AA2" t="n">
        <v>249.4240444637178</v>
      </c>
      <c r="AB2" t="n">
        <v>341.2729814473304</v>
      </c>
      <c r="AC2" t="n">
        <v>308.7023670777367</v>
      </c>
      <c r="AD2" t="n">
        <v>249424.0444637178</v>
      </c>
      <c r="AE2" t="n">
        <v>341272.9814473304</v>
      </c>
      <c r="AF2" t="n">
        <v>2.103035356141104e-06</v>
      </c>
      <c r="AG2" t="n">
        <v>22</v>
      </c>
      <c r="AH2" t="n">
        <v>308702.3670777366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6.7204</v>
      </c>
      <c r="E3" t="n">
        <v>14.88</v>
      </c>
      <c r="F3" t="n">
        <v>12.39</v>
      </c>
      <c r="G3" t="n">
        <v>21.23</v>
      </c>
      <c r="H3" t="n">
        <v>0.43</v>
      </c>
      <c r="I3" t="n">
        <v>35</v>
      </c>
      <c r="J3" t="n">
        <v>82.04000000000001</v>
      </c>
      <c r="K3" t="n">
        <v>35.1</v>
      </c>
      <c r="L3" t="n">
        <v>2</v>
      </c>
      <c r="M3" t="n">
        <v>33</v>
      </c>
      <c r="N3" t="n">
        <v>9.94</v>
      </c>
      <c r="O3" t="n">
        <v>10352.53</v>
      </c>
      <c r="P3" t="n">
        <v>94.48999999999999</v>
      </c>
      <c r="Q3" t="n">
        <v>194.64</v>
      </c>
      <c r="R3" t="n">
        <v>44</v>
      </c>
      <c r="S3" t="n">
        <v>17.82</v>
      </c>
      <c r="T3" t="n">
        <v>10788.7</v>
      </c>
      <c r="U3" t="n">
        <v>0.4</v>
      </c>
      <c r="V3" t="n">
        <v>0.73</v>
      </c>
      <c r="W3" t="n">
        <v>1.2</v>
      </c>
      <c r="X3" t="n">
        <v>0.7</v>
      </c>
      <c r="Y3" t="n">
        <v>0.5</v>
      </c>
      <c r="Z3" t="n">
        <v>10</v>
      </c>
      <c r="AA3" t="n">
        <v>219.9853186530167</v>
      </c>
      <c r="AB3" t="n">
        <v>300.9936180482274</v>
      </c>
      <c r="AC3" t="n">
        <v>272.2672095889897</v>
      </c>
      <c r="AD3" t="n">
        <v>219985.3186530168</v>
      </c>
      <c r="AE3" t="n">
        <v>300993.6180482274</v>
      </c>
      <c r="AF3" t="n">
        <v>2.312791701289609e-06</v>
      </c>
      <c r="AG3" t="n">
        <v>20</v>
      </c>
      <c r="AH3" t="n">
        <v>272267.2095889897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6.9335</v>
      </c>
      <c r="E4" t="n">
        <v>14.42</v>
      </c>
      <c r="F4" t="n">
        <v>12.13</v>
      </c>
      <c r="G4" t="n">
        <v>31.66</v>
      </c>
      <c r="H4" t="n">
        <v>0.63</v>
      </c>
      <c r="I4" t="n">
        <v>23</v>
      </c>
      <c r="J4" t="n">
        <v>83.25</v>
      </c>
      <c r="K4" t="n">
        <v>35.1</v>
      </c>
      <c r="L4" t="n">
        <v>3</v>
      </c>
      <c r="M4" t="n">
        <v>21</v>
      </c>
      <c r="N4" t="n">
        <v>10.15</v>
      </c>
      <c r="O4" t="n">
        <v>10501.19</v>
      </c>
      <c r="P4" t="n">
        <v>90.98</v>
      </c>
      <c r="Q4" t="n">
        <v>194.64</v>
      </c>
      <c r="R4" t="n">
        <v>36.54</v>
      </c>
      <c r="S4" t="n">
        <v>17.82</v>
      </c>
      <c r="T4" t="n">
        <v>7119.28</v>
      </c>
      <c r="U4" t="n">
        <v>0.49</v>
      </c>
      <c r="V4" t="n">
        <v>0.75</v>
      </c>
      <c r="W4" t="n">
        <v>1.17</v>
      </c>
      <c r="X4" t="n">
        <v>0.45</v>
      </c>
      <c r="Y4" t="n">
        <v>0.5</v>
      </c>
      <c r="Z4" t="n">
        <v>10</v>
      </c>
      <c r="AA4" t="n">
        <v>207.7682928728308</v>
      </c>
      <c r="AB4" t="n">
        <v>284.2777443986471</v>
      </c>
      <c r="AC4" t="n">
        <v>257.1466754596439</v>
      </c>
      <c r="AD4" t="n">
        <v>207768.2928728308</v>
      </c>
      <c r="AE4" t="n">
        <v>284277.7443986471</v>
      </c>
      <c r="AF4" t="n">
        <v>2.386128989478529e-06</v>
      </c>
      <c r="AG4" t="n">
        <v>19</v>
      </c>
      <c r="AH4" t="n">
        <v>257146.6754596439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7.0436</v>
      </c>
      <c r="E5" t="n">
        <v>14.2</v>
      </c>
      <c r="F5" t="n">
        <v>12.01</v>
      </c>
      <c r="G5" t="n">
        <v>42.4</v>
      </c>
      <c r="H5" t="n">
        <v>0.83</v>
      </c>
      <c r="I5" t="n">
        <v>17</v>
      </c>
      <c r="J5" t="n">
        <v>84.45999999999999</v>
      </c>
      <c r="K5" t="n">
        <v>35.1</v>
      </c>
      <c r="L5" t="n">
        <v>4</v>
      </c>
      <c r="M5" t="n">
        <v>15</v>
      </c>
      <c r="N5" t="n">
        <v>10.36</v>
      </c>
      <c r="O5" t="n">
        <v>10650.22</v>
      </c>
      <c r="P5" t="n">
        <v>88.18000000000001</v>
      </c>
      <c r="Q5" t="n">
        <v>194.65</v>
      </c>
      <c r="R5" t="n">
        <v>32.45</v>
      </c>
      <c r="S5" t="n">
        <v>17.82</v>
      </c>
      <c r="T5" t="n">
        <v>5100.68</v>
      </c>
      <c r="U5" t="n">
        <v>0.55</v>
      </c>
      <c r="V5" t="n">
        <v>0.76</v>
      </c>
      <c r="W5" t="n">
        <v>1.17</v>
      </c>
      <c r="X5" t="n">
        <v>0.33</v>
      </c>
      <c r="Y5" t="n">
        <v>0.5</v>
      </c>
      <c r="Z5" t="n">
        <v>10</v>
      </c>
      <c r="AA5" t="n">
        <v>204.2643632958981</v>
      </c>
      <c r="AB5" t="n">
        <v>279.483513369027</v>
      </c>
      <c r="AC5" t="n">
        <v>252.8099991107438</v>
      </c>
      <c r="AD5" t="n">
        <v>204264.3632958981</v>
      </c>
      <c r="AE5" t="n">
        <v>279483.5133690271</v>
      </c>
      <c r="AF5" t="n">
        <v>2.42401934813456e-06</v>
      </c>
      <c r="AG5" t="n">
        <v>19</v>
      </c>
      <c r="AH5" t="n">
        <v>252809.9991107438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7.1041</v>
      </c>
      <c r="E6" t="n">
        <v>14.08</v>
      </c>
      <c r="F6" t="n">
        <v>11.94</v>
      </c>
      <c r="G6" t="n">
        <v>51.19</v>
      </c>
      <c r="H6" t="n">
        <v>1.02</v>
      </c>
      <c r="I6" t="n">
        <v>14</v>
      </c>
      <c r="J6" t="n">
        <v>85.67</v>
      </c>
      <c r="K6" t="n">
        <v>35.1</v>
      </c>
      <c r="L6" t="n">
        <v>5</v>
      </c>
      <c r="M6" t="n">
        <v>12</v>
      </c>
      <c r="N6" t="n">
        <v>10.57</v>
      </c>
      <c r="O6" t="n">
        <v>10799.59</v>
      </c>
      <c r="P6" t="n">
        <v>86.34999999999999</v>
      </c>
      <c r="Q6" t="n">
        <v>194.64</v>
      </c>
      <c r="R6" t="n">
        <v>30.31</v>
      </c>
      <c r="S6" t="n">
        <v>17.82</v>
      </c>
      <c r="T6" t="n">
        <v>4049.46</v>
      </c>
      <c r="U6" t="n">
        <v>0.59</v>
      </c>
      <c r="V6" t="n">
        <v>0.76</v>
      </c>
      <c r="W6" t="n">
        <v>1.16</v>
      </c>
      <c r="X6" t="n">
        <v>0.26</v>
      </c>
      <c r="Y6" t="n">
        <v>0.5</v>
      </c>
      <c r="Z6" t="n">
        <v>10</v>
      </c>
      <c r="AA6" t="n">
        <v>202.1590796932967</v>
      </c>
      <c r="AB6" t="n">
        <v>276.6029714653919</v>
      </c>
      <c r="AC6" t="n">
        <v>250.2043720835246</v>
      </c>
      <c r="AD6" t="n">
        <v>202159.0796932967</v>
      </c>
      <c r="AE6" t="n">
        <v>276602.9714653919</v>
      </c>
      <c r="AF6" t="n">
        <v>2.444840117423296e-06</v>
      </c>
      <c r="AG6" t="n">
        <v>19</v>
      </c>
      <c r="AH6" t="n">
        <v>250204.3720835246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7.1653</v>
      </c>
      <c r="E7" t="n">
        <v>13.96</v>
      </c>
      <c r="F7" t="n">
        <v>11.87</v>
      </c>
      <c r="G7" t="n">
        <v>64.77</v>
      </c>
      <c r="H7" t="n">
        <v>1.21</v>
      </c>
      <c r="I7" t="n">
        <v>11</v>
      </c>
      <c r="J7" t="n">
        <v>86.88</v>
      </c>
      <c r="K7" t="n">
        <v>35.1</v>
      </c>
      <c r="L7" t="n">
        <v>6</v>
      </c>
      <c r="M7" t="n">
        <v>9</v>
      </c>
      <c r="N7" t="n">
        <v>10.78</v>
      </c>
      <c r="O7" t="n">
        <v>10949.33</v>
      </c>
      <c r="P7" t="n">
        <v>83.44</v>
      </c>
      <c r="Q7" t="n">
        <v>194.63</v>
      </c>
      <c r="R7" t="n">
        <v>28.23</v>
      </c>
      <c r="S7" t="n">
        <v>17.82</v>
      </c>
      <c r="T7" t="n">
        <v>3021.98</v>
      </c>
      <c r="U7" t="n">
        <v>0.63</v>
      </c>
      <c r="V7" t="n">
        <v>0.76</v>
      </c>
      <c r="W7" t="n">
        <v>1.15</v>
      </c>
      <c r="X7" t="n">
        <v>0.19</v>
      </c>
      <c r="Y7" t="n">
        <v>0.5</v>
      </c>
      <c r="Z7" t="n">
        <v>10</v>
      </c>
      <c r="AA7" t="n">
        <v>199.2620143200696</v>
      </c>
      <c r="AB7" t="n">
        <v>272.6390788122406</v>
      </c>
      <c r="AC7" t="n">
        <v>246.6187877818306</v>
      </c>
      <c r="AD7" t="n">
        <v>199262.0143200696</v>
      </c>
      <c r="AE7" t="n">
        <v>272639.0788122406</v>
      </c>
      <c r="AF7" t="n">
        <v>2.465901788174876e-06</v>
      </c>
      <c r="AG7" t="n">
        <v>19</v>
      </c>
      <c r="AH7" t="n">
        <v>246618.7877818306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7.182</v>
      </c>
      <c r="E8" t="n">
        <v>13.92</v>
      </c>
      <c r="F8" t="n">
        <v>11.86</v>
      </c>
      <c r="G8" t="n">
        <v>71.16</v>
      </c>
      <c r="H8" t="n">
        <v>1.39</v>
      </c>
      <c r="I8" t="n">
        <v>10</v>
      </c>
      <c r="J8" t="n">
        <v>88.09999999999999</v>
      </c>
      <c r="K8" t="n">
        <v>35.1</v>
      </c>
      <c r="L8" t="n">
        <v>7</v>
      </c>
      <c r="M8" t="n">
        <v>8</v>
      </c>
      <c r="N8" t="n">
        <v>11</v>
      </c>
      <c r="O8" t="n">
        <v>11099.43</v>
      </c>
      <c r="P8" t="n">
        <v>82.19</v>
      </c>
      <c r="Q8" t="n">
        <v>194.63</v>
      </c>
      <c r="R8" t="n">
        <v>27.79</v>
      </c>
      <c r="S8" t="n">
        <v>17.82</v>
      </c>
      <c r="T8" t="n">
        <v>2808.74</v>
      </c>
      <c r="U8" t="n">
        <v>0.64</v>
      </c>
      <c r="V8" t="n">
        <v>0.77</v>
      </c>
      <c r="W8" t="n">
        <v>1.15</v>
      </c>
      <c r="X8" t="n">
        <v>0.17</v>
      </c>
      <c r="Y8" t="n">
        <v>0.5</v>
      </c>
      <c r="Z8" t="n">
        <v>10</v>
      </c>
      <c r="AA8" t="n">
        <v>198.1409884481661</v>
      </c>
      <c r="AB8" t="n">
        <v>271.1052417581319</v>
      </c>
      <c r="AC8" t="n">
        <v>245.2313379834117</v>
      </c>
      <c r="AD8" t="n">
        <v>198140.9884481661</v>
      </c>
      <c r="AE8" t="n">
        <v>271105.2417581319</v>
      </c>
      <c r="AF8" t="n">
        <v>2.471649008788462e-06</v>
      </c>
      <c r="AG8" t="n">
        <v>19</v>
      </c>
      <c r="AH8" t="n">
        <v>245231.3379834117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7.1996</v>
      </c>
      <c r="E9" t="n">
        <v>13.89</v>
      </c>
      <c r="F9" t="n">
        <v>11.84</v>
      </c>
      <c r="G9" t="n">
        <v>78.95</v>
      </c>
      <c r="H9" t="n">
        <v>1.57</v>
      </c>
      <c r="I9" t="n">
        <v>9</v>
      </c>
      <c r="J9" t="n">
        <v>89.31999999999999</v>
      </c>
      <c r="K9" t="n">
        <v>35.1</v>
      </c>
      <c r="L9" t="n">
        <v>8</v>
      </c>
      <c r="M9" t="n">
        <v>7</v>
      </c>
      <c r="N9" t="n">
        <v>11.22</v>
      </c>
      <c r="O9" t="n">
        <v>11249.89</v>
      </c>
      <c r="P9" t="n">
        <v>79.59999999999999</v>
      </c>
      <c r="Q9" t="n">
        <v>194.63</v>
      </c>
      <c r="R9" t="n">
        <v>27.38</v>
      </c>
      <c r="S9" t="n">
        <v>17.82</v>
      </c>
      <c r="T9" t="n">
        <v>2606.63</v>
      </c>
      <c r="U9" t="n">
        <v>0.65</v>
      </c>
      <c r="V9" t="n">
        <v>0.77</v>
      </c>
      <c r="W9" t="n">
        <v>1.15</v>
      </c>
      <c r="X9" t="n">
        <v>0.16</v>
      </c>
      <c r="Y9" t="n">
        <v>0.5</v>
      </c>
      <c r="Z9" t="n">
        <v>10</v>
      </c>
      <c r="AA9" t="n">
        <v>195.9965859344395</v>
      </c>
      <c r="AB9" t="n">
        <v>268.1711756344906</v>
      </c>
      <c r="AC9" t="n">
        <v>242.5772950126221</v>
      </c>
      <c r="AD9" t="n">
        <v>195996.5859344394</v>
      </c>
      <c r="AE9" t="n">
        <v>268171.1756344906</v>
      </c>
      <c r="AF9" t="n">
        <v>2.477705959854276e-06</v>
      </c>
      <c r="AG9" t="n">
        <v>19</v>
      </c>
      <c r="AH9" t="n">
        <v>242577.2950126221</v>
      </c>
    </row>
    <row r="10">
      <c r="A10" t="n">
        <v>8</v>
      </c>
      <c r="B10" t="n">
        <v>35</v>
      </c>
      <c r="C10" t="inlineStr">
        <is>
          <t xml:space="preserve">CONCLUIDO	</t>
        </is>
      </c>
      <c r="D10" t="n">
        <v>7.2192</v>
      </c>
      <c r="E10" t="n">
        <v>13.85</v>
      </c>
      <c r="F10" t="n">
        <v>11.82</v>
      </c>
      <c r="G10" t="n">
        <v>88.67</v>
      </c>
      <c r="H10" t="n">
        <v>1.75</v>
      </c>
      <c r="I10" t="n">
        <v>8</v>
      </c>
      <c r="J10" t="n">
        <v>90.54000000000001</v>
      </c>
      <c r="K10" t="n">
        <v>35.1</v>
      </c>
      <c r="L10" t="n">
        <v>9</v>
      </c>
      <c r="M10" t="n">
        <v>6</v>
      </c>
      <c r="N10" t="n">
        <v>11.44</v>
      </c>
      <c r="O10" t="n">
        <v>11400.71</v>
      </c>
      <c r="P10" t="n">
        <v>77.18000000000001</v>
      </c>
      <c r="Q10" t="n">
        <v>194.63</v>
      </c>
      <c r="R10" t="n">
        <v>26.64</v>
      </c>
      <c r="S10" t="n">
        <v>17.82</v>
      </c>
      <c r="T10" t="n">
        <v>2241.98</v>
      </c>
      <c r="U10" t="n">
        <v>0.67</v>
      </c>
      <c r="V10" t="n">
        <v>0.77</v>
      </c>
      <c r="W10" t="n">
        <v>1.15</v>
      </c>
      <c r="X10" t="n">
        <v>0.14</v>
      </c>
      <c r="Y10" t="n">
        <v>0.5</v>
      </c>
      <c r="Z10" t="n">
        <v>10</v>
      </c>
      <c r="AA10" t="n">
        <v>193.972409926977</v>
      </c>
      <c r="AB10" t="n">
        <v>265.4016087207389</v>
      </c>
      <c r="AC10" t="n">
        <v>240.0720516780064</v>
      </c>
      <c r="AD10" t="n">
        <v>193972.409926977</v>
      </c>
      <c r="AE10" t="n">
        <v>265401.6087207388</v>
      </c>
      <c r="AF10" t="n">
        <v>2.484451200813932e-06</v>
      </c>
      <c r="AG10" t="n">
        <v>19</v>
      </c>
      <c r="AH10" t="n">
        <v>240072.0516780064</v>
      </c>
    </row>
    <row r="11">
      <c r="A11" t="n">
        <v>9</v>
      </c>
      <c r="B11" t="n">
        <v>35</v>
      </c>
      <c r="C11" t="inlineStr">
        <is>
          <t xml:space="preserve">CONCLUIDO	</t>
        </is>
      </c>
      <c r="D11" t="n">
        <v>7.2352</v>
      </c>
      <c r="E11" t="n">
        <v>13.82</v>
      </c>
      <c r="F11" t="n">
        <v>11.81</v>
      </c>
      <c r="G11" t="n">
        <v>101.22</v>
      </c>
      <c r="H11" t="n">
        <v>1.91</v>
      </c>
      <c r="I11" t="n">
        <v>7</v>
      </c>
      <c r="J11" t="n">
        <v>91.77</v>
      </c>
      <c r="K11" t="n">
        <v>35.1</v>
      </c>
      <c r="L11" t="n">
        <v>10</v>
      </c>
      <c r="M11" t="n">
        <v>1</v>
      </c>
      <c r="N11" t="n">
        <v>11.67</v>
      </c>
      <c r="O11" t="n">
        <v>11551.91</v>
      </c>
      <c r="P11" t="n">
        <v>77.23</v>
      </c>
      <c r="Q11" t="n">
        <v>194.64</v>
      </c>
      <c r="R11" t="n">
        <v>25.91</v>
      </c>
      <c r="S11" t="n">
        <v>17.82</v>
      </c>
      <c r="T11" t="n">
        <v>1883.77</v>
      </c>
      <c r="U11" t="n">
        <v>0.6899999999999999</v>
      </c>
      <c r="V11" t="n">
        <v>0.77</v>
      </c>
      <c r="W11" t="n">
        <v>1.16</v>
      </c>
      <c r="X11" t="n">
        <v>0.12</v>
      </c>
      <c r="Y11" t="n">
        <v>0.5</v>
      </c>
      <c r="Z11" t="n">
        <v>10</v>
      </c>
      <c r="AA11" t="n">
        <v>187.2217667908604</v>
      </c>
      <c r="AB11" t="n">
        <v>256.1650809645525</v>
      </c>
      <c r="AC11" t="n">
        <v>231.7170451673194</v>
      </c>
      <c r="AD11" t="n">
        <v>187221.7667908604</v>
      </c>
      <c r="AE11" t="n">
        <v>256165.0809645525</v>
      </c>
      <c r="AF11" t="n">
        <v>2.489957519964672e-06</v>
      </c>
      <c r="AG11" t="n">
        <v>18</v>
      </c>
      <c r="AH11" t="n">
        <v>231717.0451673194</v>
      </c>
    </row>
    <row r="12">
      <c r="A12" t="n">
        <v>10</v>
      </c>
      <c r="B12" t="n">
        <v>35</v>
      </c>
      <c r="C12" t="inlineStr">
        <is>
          <t xml:space="preserve">CONCLUIDO	</t>
        </is>
      </c>
      <c r="D12" t="n">
        <v>7.2341</v>
      </c>
      <c r="E12" t="n">
        <v>13.82</v>
      </c>
      <c r="F12" t="n">
        <v>11.81</v>
      </c>
      <c r="G12" t="n">
        <v>101.24</v>
      </c>
      <c r="H12" t="n">
        <v>2.08</v>
      </c>
      <c r="I12" t="n">
        <v>7</v>
      </c>
      <c r="J12" t="n">
        <v>93</v>
      </c>
      <c r="K12" t="n">
        <v>35.1</v>
      </c>
      <c r="L12" t="n">
        <v>11</v>
      </c>
      <c r="M12" t="n">
        <v>0</v>
      </c>
      <c r="N12" t="n">
        <v>11.9</v>
      </c>
      <c r="O12" t="n">
        <v>11703.47</v>
      </c>
      <c r="P12" t="n">
        <v>78.09999999999999</v>
      </c>
      <c r="Q12" t="n">
        <v>194.64</v>
      </c>
      <c r="R12" t="n">
        <v>25.88</v>
      </c>
      <c r="S12" t="n">
        <v>17.82</v>
      </c>
      <c r="T12" t="n">
        <v>1866.19</v>
      </c>
      <c r="U12" t="n">
        <v>0.6899999999999999</v>
      </c>
      <c r="V12" t="n">
        <v>0.77</v>
      </c>
      <c r="W12" t="n">
        <v>1.16</v>
      </c>
      <c r="X12" t="n">
        <v>0.12</v>
      </c>
      <c r="Y12" t="n">
        <v>0.5</v>
      </c>
      <c r="Z12" t="n">
        <v>10</v>
      </c>
      <c r="AA12" t="n">
        <v>187.8863249834601</v>
      </c>
      <c r="AB12" t="n">
        <v>257.0743588019052</v>
      </c>
      <c r="AC12" t="n">
        <v>232.539542804055</v>
      </c>
      <c r="AD12" t="n">
        <v>187886.3249834601</v>
      </c>
      <c r="AE12" t="n">
        <v>257074.3588019053</v>
      </c>
      <c r="AF12" t="n">
        <v>2.489578960523059e-06</v>
      </c>
      <c r="AG12" t="n">
        <v>18</v>
      </c>
      <c r="AH12" t="n">
        <v>232539.542804055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5.6581</v>
      </c>
      <c r="E2" t="n">
        <v>17.67</v>
      </c>
      <c r="F2" t="n">
        <v>13.57</v>
      </c>
      <c r="G2" t="n">
        <v>8.76</v>
      </c>
      <c r="H2" t="n">
        <v>0.16</v>
      </c>
      <c r="I2" t="n">
        <v>93</v>
      </c>
      <c r="J2" t="n">
        <v>107.41</v>
      </c>
      <c r="K2" t="n">
        <v>41.65</v>
      </c>
      <c r="L2" t="n">
        <v>1</v>
      </c>
      <c r="M2" t="n">
        <v>91</v>
      </c>
      <c r="N2" t="n">
        <v>14.77</v>
      </c>
      <c r="O2" t="n">
        <v>13481.73</v>
      </c>
      <c r="P2" t="n">
        <v>128.22</v>
      </c>
      <c r="Q2" t="n">
        <v>194.66</v>
      </c>
      <c r="R2" t="n">
        <v>80.79000000000001</v>
      </c>
      <c r="S2" t="n">
        <v>17.82</v>
      </c>
      <c r="T2" t="n">
        <v>28894.5</v>
      </c>
      <c r="U2" t="n">
        <v>0.22</v>
      </c>
      <c r="V2" t="n">
        <v>0.67</v>
      </c>
      <c r="W2" t="n">
        <v>1.3</v>
      </c>
      <c r="X2" t="n">
        <v>1.88</v>
      </c>
      <c r="Y2" t="n">
        <v>0.5</v>
      </c>
      <c r="Z2" t="n">
        <v>10</v>
      </c>
      <c r="AA2" t="n">
        <v>299.5875627153482</v>
      </c>
      <c r="AB2" t="n">
        <v>409.9089201776075</v>
      </c>
      <c r="AC2" t="n">
        <v>370.7877881466387</v>
      </c>
      <c r="AD2" t="n">
        <v>299587.5627153481</v>
      </c>
      <c r="AE2" t="n">
        <v>409908.9201776075</v>
      </c>
      <c r="AF2" t="n">
        <v>1.918521299831561e-06</v>
      </c>
      <c r="AG2" t="n">
        <v>24</v>
      </c>
      <c r="AH2" t="n">
        <v>370787.7881466387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6.4453</v>
      </c>
      <c r="E3" t="n">
        <v>15.52</v>
      </c>
      <c r="F3" t="n">
        <v>12.52</v>
      </c>
      <c r="G3" t="n">
        <v>17.47</v>
      </c>
      <c r="H3" t="n">
        <v>0.32</v>
      </c>
      <c r="I3" t="n">
        <v>43</v>
      </c>
      <c r="J3" t="n">
        <v>108.68</v>
      </c>
      <c r="K3" t="n">
        <v>41.65</v>
      </c>
      <c r="L3" t="n">
        <v>2</v>
      </c>
      <c r="M3" t="n">
        <v>41</v>
      </c>
      <c r="N3" t="n">
        <v>15.03</v>
      </c>
      <c r="O3" t="n">
        <v>13638.32</v>
      </c>
      <c r="P3" t="n">
        <v>117.19</v>
      </c>
      <c r="Q3" t="n">
        <v>194.64</v>
      </c>
      <c r="R3" t="n">
        <v>48.55</v>
      </c>
      <c r="S3" t="n">
        <v>17.82</v>
      </c>
      <c r="T3" t="n">
        <v>13021.24</v>
      </c>
      <c r="U3" t="n">
        <v>0.37</v>
      </c>
      <c r="V3" t="n">
        <v>0.72</v>
      </c>
      <c r="W3" t="n">
        <v>1.2</v>
      </c>
      <c r="X3" t="n">
        <v>0.84</v>
      </c>
      <c r="Y3" t="n">
        <v>0.5</v>
      </c>
      <c r="Z3" t="n">
        <v>10</v>
      </c>
      <c r="AA3" t="n">
        <v>252.4510850602194</v>
      </c>
      <c r="AB3" t="n">
        <v>345.4147119350679</v>
      </c>
      <c r="AC3" t="n">
        <v>312.4488166206812</v>
      </c>
      <c r="AD3" t="n">
        <v>252451.0850602195</v>
      </c>
      <c r="AE3" t="n">
        <v>345414.711935068</v>
      </c>
      <c r="AF3" t="n">
        <v>2.185441284849041e-06</v>
      </c>
      <c r="AG3" t="n">
        <v>21</v>
      </c>
      <c r="AH3" t="n">
        <v>312448.8166206811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6.7258</v>
      </c>
      <c r="E4" t="n">
        <v>14.87</v>
      </c>
      <c r="F4" t="n">
        <v>12.21</v>
      </c>
      <c r="G4" t="n">
        <v>26.16</v>
      </c>
      <c r="H4" t="n">
        <v>0.48</v>
      </c>
      <c r="I4" t="n">
        <v>28</v>
      </c>
      <c r="J4" t="n">
        <v>109.96</v>
      </c>
      <c r="K4" t="n">
        <v>41.65</v>
      </c>
      <c r="L4" t="n">
        <v>3</v>
      </c>
      <c r="M4" t="n">
        <v>26</v>
      </c>
      <c r="N4" t="n">
        <v>15.31</v>
      </c>
      <c r="O4" t="n">
        <v>13795.21</v>
      </c>
      <c r="P4" t="n">
        <v>113.04</v>
      </c>
      <c r="Q4" t="n">
        <v>194.63</v>
      </c>
      <c r="R4" t="n">
        <v>38.81</v>
      </c>
      <c r="S4" t="n">
        <v>17.82</v>
      </c>
      <c r="T4" t="n">
        <v>8228.1</v>
      </c>
      <c r="U4" t="n">
        <v>0.46</v>
      </c>
      <c r="V4" t="n">
        <v>0.74</v>
      </c>
      <c r="W4" t="n">
        <v>1.18</v>
      </c>
      <c r="X4" t="n">
        <v>0.52</v>
      </c>
      <c r="Y4" t="n">
        <v>0.5</v>
      </c>
      <c r="Z4" t="n">
        <v>10</v>
      </c>
      <c r="AA4" t="n">
        <v>237.5245218912281</v>
      </c>
      <c r="AB4" t="n">
        <v>324.9915296937728</v>
      </c>
      <c r="AC4" t="n">
        <v>293.9747942283723</v>
      </c>
      <c r="AD4" t="n">
        <v>237524.5218912281</v>
      </c>
      <c r="AE4" t="n">
        <v>324991.5296937728</v>
      </c>
      <c r="AF4" t="n">
        <v>2.280551874022571e-06</v>
      </c>
      <c r="AG4" t="n">
        <v>20</v>
      </c>
      <c r="AH4" t="n">
        <v>293974.7942283723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6.8564</v>
      </c>
      <c r="E5" t="n">
        <v>14.58</v>
      </c>
      <c r="F5" t="n">
        <v>12.08</v>
      </c>
      <c r="G5" t="n">
        <v>34.52</v>
      </c>
      <c r="H5" t="n">
        <v>0.63</v>
      </c>
      <c r="I5" t="n">
        <v>21</v>
      </c>
      <c r="J5" t="n">
        <v>111.23</v>
      </c>
      <c r="K5" t="n">
        <v>41.65</v>
      </c>
      <c r="L5" t="n">
        <v>4</v>
      </c>
      <c r="M5" t="n">
        <v>19</v>
      </c>
      <c r="N5" t="n">
        <v>15.58</v>
      </c>
      <c r="O5" t="n">
        <v>13952.52</v>
      </c>
      <c r="P5" t="n">
        <v>110.8</v>
      </c>
      <c r="Q5" t="n">
        <v>194.63</v>
      </c>
      <c r="R5" t="n">
        <v>34.62</v>
      </c>
      <c r="S5" t="n">
        <v>17.82</v>
      </c>
      <c r="T5" t="n">
        <v>6168.91</v>
      </c>
      <c r="U5" t="n">
        <v>0.51</v>
      </c>
      <c r="V5" t="n">
        <v>0.75</v>
      </c>
      <c r="W5" t="n">
        <v>1.17</v>
      </c>
      <c r="X5" t="n">
        <v>0.4</v>
      </c>
      <c r="Y5" t="n">
        <v>0.5</v>
      </c>
      <c r="Z5" t="n">
        <v>10</v>
      </c>
      <c r="AA5" t="n">
        <v>226.9918509361514</v>
      </c>
      <c r="AB5" t="n">
        <v>310.5802646243961</v>
      </c>
      <c r="AC5" t="n">
        <v>280.9389200708749</v>
      </c>
      <c r="AD5" t="n">
        <v>226991.8509361514</v>
      </c>
      <c r="AE5" t="n">
        <v>310580.2646243961</v>
      </c>
      <c r="AF5" t="n">
        <v>2.32483509308162e-06</v>
      </c>
      <c r="AG5" t="n">
        <v>19</v>
      </c>
      <c r="AH5" t="n">
        <v>280938.9200708749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6.9295</v>
      </c>
      <c r="E6" t="n">
        <v>14.43</v>
      </c>
      <c r="F6" t="n">
        <v>12.02</v>
      </c>
      <c r="G6" t="n">
        <v>42.41</v>
      </c>
      <c r="H6" t="n">
        <v>0.78</v>
      </c>
      <c r="I6" t="n">
        <v>17</v>
      </c>
      <c r="J6" t="n">
        <v>112.51</v>
      </c>
      <c r="K6" t="n">
        <v>41.65</v>
      </c>
      <c r="L6" t="n">
        <v>5</v>
      </c>
      <c r="M6" t="n">
        <v>15</v>
      </c>
      <c r="N6" t="n">
        <v>15.86</v>
      </c>
      <c r="O6" t="n">
        <v>14110.24</v>
      </c>
      <c r="P6" t="n">
        <v>109.05</v>
      </c>
      <c r="Q6" t="n">
        <v>194.63</v>
      </c>
      <c r="R6" t="n">
        <v>32.61</v>
      </c>
      <c r="S6" t="n">
        <v>17.82</v>
      </c>
      <c r="T6" t="n">
        <v>5182.56</v>
      </c>
      <c r="U6" t="n">
        <v>0.55</v>
      </c>
      <c r="V6" t="n">
        <v>0.76</v>
      </c>
      <c r="W6" t="n">
        <v>1.17</v>
      </c>
      <c r="X6" t="n">
        <v>0.33</v>
      </c>
      <c r="Y6" t="n">
        <v>0.5</v>
      </c>
      <c r="Z6" t="n">
        <v>10</v>
      </c>
      <c r="AA6" t="n">
        <v>224.5307251025348</v>
      </c>
      <c r="AB6" t="n">
        <v>307.2128436816349</v>
      </c>
      <c r="AC6" t="n">
        <v>277.8928810566846</v>
      </c>
      <c r="AD6" t="n">
        <v>224530.7251025348</v>
      </c>
      <c r="AE6" t="n">
        <v>307212.8436816349</v>
      </c>
      <c r="AF6" t="n">
        <v>2.349621489048055e-06</v>
      </c>
      <c r="AG6" t="n">
        <v>19</v>
      </c>
      <c r="AH6" t="n">
        <v>277892.8810566847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6.9969</v>
      </c>
      <c r="E7" t="n">
        <v>14.29</v>
      </c>
      <c r="F7" t="n">
        <v>11.94</v>
      </c>
      <c r="G7" t="n">
        <v>51.19</v>
      </c>
      <c r="H7" t="n">
        <v>0.93</v>
      </c>
      <c r="I7" t="n">
        <v>14</v>
      </c>
      <c r="J7" t="n">
        <v>113.79</v>
      </c>
      <c r="K7" t="n">
        <v>41.65</v>
      </c>
      <c r="L7" t="n">
        <v>6</v>
      </c>
      <c r="M7" t="n">
        <v>12</v>
      </c>
      <c r="N7" t="n">
        <v>16.14</v>
      </c>
      <c r="O7" t="n">
        <v>14268.39</v>
      </c>
      <c r="P7" t="n">
        <v>107.28</v>
      </c>
      <c r="Q7" t="n">
        <v>194.63</v>
      </c>
      <c r="R7" t="n">
        <v>30.48</v>
      </c>
      <c r="S7" t="n">
        <v>17.82</v>
      </c>
      <c r="T7" t="n">
        <v>4132.39</v>
      </c>
      <c r="U7" t="n">
        <v>0.58</v>
      </c>
      <c r="V7" t="n">
        <v>0.76</v>
      </c>
      <c r="W7" t="n">
        <v>1.16</v>
      </c>
      <c r="X7" t="n">
        <v>0.26</v>
      </c>
      <c r="Y7" t="n">
        <v>0.5</v>
      </c>
      <c r="Z7" t="n">
        <v>10</v>
      </c>
      <c r="AA7" t="n">
        <v>222.1647917123688</v>
      </c>
      <c r="AB7" t="n">
        <v>303.9756692395968</v>
      </c>
      <c r="AC7" t="n">
        <v>274.9646579999908</v>
      </c>
      <c r="AD7" t="n">
        <v>222164.7917123688</v>
      </c>
      <c r="AE7" t="n">
        <v>303975.6692395968</v>
      </c>
      <c r="AF7" t="n">
        <v>2.37247515646444e-06</v>
      </c>
      <c r="AG7" t="n">
        <v>19</v>
      </c>
      <c r="AH7" t="n">
        <v>274964.6579999909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7.0348</v>
      </c>
      <c r="E8" t="n">
        <v>14.22</v>
      </c>
      <c r="F8" t="n">
        <v>11.91</v>
      </c>
      <c r="G8" t="n">
        <v>59.56</v>
      </c>
      <c r="H8" t="n">
        <v>1.07</v>
      </c>
      <c r="I8" t="n">
        <v>12</v>
      </c>
      <c r="J8" t="n">
        <v>115.08</v>
      </c>
      <c r="K8" t="n">
        <v>41.65</v>
      </c>
      <c r="L8" t="n">
        <v>7</v>
      </c>
      <c r="M8" t="n">
        <v>10</v>
      </c>
      <c r="N8" t="n">
        <v>16.43</v>
      </c>
      <c r="O8" t="n">
        <v>14426.96</v>
      </c>
      <c r="P8" t="n">
        <v>105.93</v>
      </c>
      <c r="Q8" t="n">
        <v>194.64</v>
      </c>
      <c r="R8" t="n">
        <v>29.53</v>
      </c>
      <c r="S8" t="n">
        <v>17.82</v>
      </c>
      <c r="T8" t="n">
        <v>3669.79</v>
      </c>
      <c r="U8" t="n">
        <v>0.6</v>
      </c>
      <c r="V8" t="n">
        <v>0.76</v>
      </c>
      <c r="W8" t="n">
        <v>1.15</v>
      </c>
      <c r="X8" t="n">
        <v>0.23</v>
      </c>
      <c r="Y8" t="n">
        <v>0.5</v>
      </c>
      <c r="Z8" t="n">
        <v>10</v>
      </c>
      <c r="AA8" t="n">
        <v>220.5923545584585</v>
      </c>
      <c r="AB8" t="n">
        <v>301.8241913545865</v>
      </c>
      <c r="AC8" t="n">
        <v>273.0185141447071</v>
      </c>
      <c r="AD8" t="n">
        <v>220592.3545584585</v>
      </c>
      <c r="AE8" t="n">
        <v>301824.1913545865</v>
      </c>
      <c r="AF8" t="n">
        <v>2.385326105946353e-06</v>
      </c>
      <c r="AG8" t="n">
        <v>19</v>
      </c>
      <c r="AH8" t="n">
        <v>273018.5141447071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7.0574</v>
      </c>
      <c r="E9" t="n">
        <v>14.17</v>
      </c>
      <c r="F9" t="n">
        <v>11.89</v>
      </c>
      <c r="G9" t="n">
        <v>64.84999999999999</v>
      </c>
      <c r="H9" t="n">
        <v>1.21</v>
      </c>
      <c r="I9" t="n">
        <v>11</v>
      </c>
      <c r="J9" t="n">
        <v>116.37</v>
      </c>
      <c r="K9" t="n">
        <v>41.65</v>
      </c>
      <c r="L9" t="n">
        <v>8</v>
      </c>
      <c r="M9" t="n">
        <v>9</v>
      </c>
      <c r="N9" t="n">
        <v>16.72</v>
      </c>
      <c r="O9" t="n">
        <v>14585.96</v>
      </c>
      <c r="P9" t="n">
        <v>104.37</v>
      </c>
      <c r="Q9" t="n">
        <v>194.64</v>
      </c>
      <c r="R9" t="n">
        <v>28.74</v>
      </c>
      <c r="S9" t="n">
        <v>17.82</v>
      </c>
      <c r="T9" t="n">
        <v>3277.02</v>
      </c>
      <c r="U9" t="n">
        <v>0.62</v>
      </c>
      <c r="V9" t="n">
        <v>0.76</v>
      </c>
      <c r="W9" t="n">
        <v>1.15</v>
      </c>
      <c r="X9" t="n">
        <v>0.2</v>
      </c>
      <c r="Y9" t="n">
        <v>0.5</v>
      </c>
      <c r="Z9" t="n">
        <v>10</v>
      </c>
      <c r="AA9" t="n">
        <v>219.0788223951558</v>
      </c>
      <c r="AB9" t="n">
        <v>299.7533098764303</v>
      </c>
      <c r="AC9" t="n">
        <v>271.145274688325</v>
      </c>
      <c r="AD9" t="n">
        <v>219078.8223951558</v>
      </c>
      <c r="AE9" t="n">
        <v>299753.3098764303</v>
      </c>
      <c r="AF9" t="n">
        <v>2.392989205109711e-06</v>
      </c>
      <c r="AG9" t="n">
        <v>19</v>
      </c>
      <c r="AH9" t="n">
        <v>271145.274688325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7.082</v>
      </c>
      <c r="E10" t="n">
        <v>14.12</v>
      </c>
      <c r="F10" t="n">
        <v>11.86</v>
      </c>
      <c r="G10" t="n">
        <v>71.17</v>
      </c>
      <c r="H10" t="n">
        <v>1.35</v>
      </c>
      <c r="I10" t="n">
        <v>10</v>
      </c>
      <c r="J10" t="n">
        <v>117.66</v>
      </c>
      <c r="K10" t="n">
        <v>41.65</v>
      </c>
      <c r="L10" t="n">
        <v>9</v>
      </c>
      <c r="M10" t="n">
        <v>8</v>
      </c>
      <c r="N10" t="n">
        <v>17.01</v>
      </c>
      <c r="O10" t="n">
        <v>14745.39</v>
      </c>
      <c r="P10" t="n">
        <v>103.04</v>
      </c>
      <c r="Q10" t="n">
        <v>194.63</v>
      </c>
      <c r="R10" t="n">
        <v>27.89</v>
      </c>
      <c r="S10" t="n">
        <v>17.82</v>
      </c>
      <c r="T10" t="n">
        <v>2856.52</v>
      </c>
      <c r="U10" t="n">
        <v>0.64</v>
      </c>
      <c r="V10" t="n">
        <v>0.77</v>
      </c>
      <c r="W10" t="n">
        <v>1.15</v>
      </c>
      <c r="X10" t="n">
        <v>0.18</v>
      </c>
      <c r="Y10" t="n">
        <v>0.5</v>
      </c>
      <c r="Z10" t="n">
        <v>10</v>
      </c>
      <c r="AA10" t="n">
        <v>217.7183636393805</v>
      </c>
      <c r="AB10" t="n">
        <v>297.8918701875751</v>
      </c>
      <c r="AC10" t="n">
        <v>269.4614881908265</v>
      </c>
      <c r="AD10" t="n">
        <v>217718.3636393805</v>
      </c>
      <c r="AE10" t="n">
        <v>297891.8701875751</v>
      </c>
      <c r="AF10" t="n">
        <v>2.401330454641507e-06</v>
      </c>
      <c r="AG10" t="n">
        <v>19</v>
      </c>
      <c r="AH10" t="n">
        <v>269461.4881908265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7.0984</v>
      </c>
      <c r="E11" t="n">
        <v>14.09</v>
      </c>
      <c r="F11" t="n">
        <v>11.85</v>
      </c>
      <c r="G11" t="n">
        <v>79.01000000000001</v>
      </c>
      <c r="H11" t="n">
        <v>1.48</v>
      </c>
      <c r="I11" t="n">
        <v>9</v>
      </c>
      <c r="J11" t="n">
        <v>118.96</v>
      </c>
      <c r="K11" t="n">
        <v>41.65</v>
      </c>
      <c r="L11" t="n">
        <v>10</v>
      </c>
      <c r="M11" t="n">
        <v>7</v>
      </c>
      <c r="N11" t="n">
        <v>17.31</v>
      </c>
      <c r="O11" t="n">
        <v>14905.25</v>
      </c>
      <c r="P11" t="n">
        <v>102.01</v>
      </c>
      <c r="Q11" t="n">
        <v>194.66</v>
      </c>
      <c r="R11" t="n">
        <v>27.67</v>
      </c>
      <c r="S11" t="n">
        <v>17.82</v>
      </c>
      <c r="T11" t="n">
        <v>2751.04</v>
      </c>
      <c r="U11" t="n">
        <v>0.64</v>
      </c>
      <c r="V11" t="n">
        <v>0.77</v>
      </c>
      <c r="W11" t="n">
        <v>1.15</v>
      </c>
      <c r="X11" t="n">
        <v>0.16</v>
      </c>
      <c r="Y11" t="n">
        <v>0.5</v>
      </c>
      <c r="Z11" t="n">
        <v>10</v>
      </c>
      <c r="AA11" t="n">
        <v>216.7149695979087</v>
      </c>
      <c r="AB11" t="n">
        <v>296.5189821934131</v>
      </c>
      <c r="AC11" t="n">
        <v>268.2196266999666</v>
      </c>
      <c r="AD11" t="n">
        <v>216714.9695979087</v>
      </c>
      <c r="AE11" t="n">
        <v>296518.9821934131</v>
      </c>
      <c r="AF11" t="n">
        <v>2.406891287662705e-06</v>
      </c>
      <c r="AG11" t="n">
        <v>19</v>
      </c>
      <c r="AH11" t="n">
        <v>268219.6266999666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7.1218</v>
      </c>
      <c r="E12" t="n">
        <v>14.04</v>
      </c>
      <c r="F12" t="n">
        <v>11.83</v>
      </c>
      <c r="G12" t="n">
        <v>88.70999999999999</v>
      </c>
      <c r="H12" t="n">
        <v>1.61</v>
      </c>
      <c r="I12" t="n">
        <v>8</v>
      </c>
      <c r="J12" t="n">
        <v>120.26</v>
      </c>
      <c r="K12" t="n">
        <v>41.65</v>
      </c>
      <c r="L12" t="n">
        <v>11</v>
      </c>
      <c r="M12" t="n">
        <v>6</v>
      </c>
      <c r="N12" t="n">
        <v>17.61</v>
      </c>
      <c r="O12" t="n">
        <v>15065.56</v>
      </c>
      <c r="P12" t="n">
        <v>99.90000000000001</v>
      </c>
      <c r="Q12" t="n">
        <v>194.63</v>
      </c>
      <c r="R12" t="n">
        <v>26.78</v>
      </c>
      <c r="S12" t="n">
        <v>17.82</v>
      </c>
      <c r="T12" t="n">
        <v>2311.86</v>
      </c>
      <c r="U12" t="n">
        <v>0.67</v>
      </c>
      <c r="V12" t="n">
        <v>0.77</v>
      </c>
      <c r="W12" t="n">
        <v>1.15</v>
      </c>
      <c r="X12" t="n">
        <v>0.14</v>
      </c>
      <c r="Y12" t="n">
        <v>0.5</v>
      </c>
      <c r="Z12" t="n">
        <v>10</v>
      </c>
      <c r="AA12" t="n">
        <v>214.7972784767101</v>
      </c>
      <c r="AB12" t="n">
        <v>293.8951125988293</v>
      </c>
      <c r="AC12" t="n">
        <v>265.8461755368648</v>
      </c>
      <c r="AD12" t="n">
        <v>214797.2784767101</v>
      </c>
      <c r="AE12" t="n">
        <v>293895.1125988293</v>
      </c>
      <c r="AF12" t="n">
        <v>2.414825646973438e-06</v>
      </c>
      <c r="AG12" t="n">
        <v>19</v>
      </c>
      <c r="AH12" t="n">
        <v>265846.1755368648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7.1492</v>
      </c>
      <c r="E13" t="n">
        <v>13.99</v>
      </c>
      <c r="F13" t="n">
        <v>11.8</v>
      </c>
      <c r="G13" t="n">
        <v>101.11</v>
      </c>
      <c r="H13" t="n">
        <v>1.74</v>
      </c>
      <c r="I13" t="n">
        <v>7</v>
      </c>
      <c r="J13" t="n">
        <v>121.56</v>
      </c>
      <c r="K13" t="n">
        <v>41.65</v>
      </c>
      <c r="L13" t="n">
        <v>12</v>
      </c>
      <c r="M13" t="n">
        <v>5</v>
      </c>
      <c r="N13" t="n">
        <v>17.91</v>
      </c>
      <c r="O13" t="n">
        <v>15226.31</v>
      </c>
      <c r="P13" t="n">
        <v>98.63</v>
      </c>
      <c r="Q13" t="n">
        <v>194.63</v>
      </c>
      <c r="R13" t="n">
        <v>25.83</v>
      </c>
      <c r="S13" t="n">
        <v>17.82</v>
      </c>
      <c r="T13" t="n">
        <v>1845.16</v>
      </c>
      <c r="U13" t="n">
        <v>0.6899999999999999</v>
      </c>
      <c r="V13" t="n">
        <v>0.77</v>
      </c>
      <c r="W13" t="n">
        <v>1.15</v>
      </c>
      <c r="X13" t="n">
        <v>0.11</v>
      </c>
      <c r="Y13" t="n">
        <v>0.5</v>
      </c>
      <c r="Z13" t="n">
        <v>10</v>
      </c>
      <c r="AA13" t="n">
        <v>213.4763160795688</v>
      </c>
      <c r="AB13" t="n">
        <v>292.0877135703134</v>
      </c>
      <c r="AC13" t="n">
        <v>264.2112721349295</v>
      </c>
      <c r="AD13" t="n">
        <v>213476.3160795688</v>
      </c>
      <c r="AE13" t="n">
        <v>292087.7135703134</v>
      </c>
      <c r="AF13" t="n">
        <v>2.424116307021049e-06</v>
      </c>
      <c r="AG13" t="n">
        <v>19</v>
      </c>
      <c r="AH13" t="n">
        <v>264211.2721349295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7.1454</v>
      </c>
      <c r="E14" t="n">
        <v>14</v>
      </c>
      <c r="F14" t="n">
        <v>11.8</v>
      </c>
      <c r="G14" t="n">
        <v>101.17</v>
      </c>
      <c r="H14" t="n">
        <v>1.87</v>
      </c>
      <c r="I14" t="n">
        <v>7</v>
      </c>
      <c r="J14" t="n">
        <v>122.87</v>
      </c>
      <c r="K14" t="n">
        <v>41.65</v>
      </c>
      <c r="L14" t="n">
        <v>13</v>
      </c>
      <c r="M14" t="n">
        <v>5</v>
      </c>
      <c r="N14" t="n">
        <v>18.22</v>
      </c>
      <c r="O14" t="n">
        <v>15387.5</v>
      </c>
      <c r="P14" t="n">
        <v>97.93000000000001</v>
      </c>
      <c r="Q14" t="n">
        <v>194.64</v>
      </c>
      <c r="R14" t="n">
        <v>26.16</v>
      </c>
      <c r="S14" t="n">
        <v>17.82</v>
      </c>
      <c r="T14" t="n">
        <v>2006.09</v>
      </c>
      <c r="U14" t="n">
        <v>0.68</v>
      </c>
      <c r="V14" t="n">
        <v>0.77</v>
      </c>
      <c r="W14" t="n">
        <v>1.14</v>
      </c>
      <c r="X14" t="n">
        <v>0.12</v>
      </c>
      <c r="Y14" t="n">
        <v>0.5</v>
      </c>
      <c r="Z14" t="n">
        <v>10</v>
      </c>
      <c r="AA14" t="n">
        <v>212.9882459425544</v>
      </c>
      <c r="AB14" t="n">
        <v>291.4199144767159</v>
      </c>
      <c r="AC14" t="n">
        <v>263.6072068495628</v>
      </c>
      <c r="AD14" t="n">
        <v>212988.2459425544</v>
      </c>
      <c r="AE14" t="n">
        <v>291419.9144767158</v>
      </c>
      <c r="AF14" t="n">
        <v>2.422827821321015e-06</v>
      </c>
      <c r="AG14" t="n">
        <v>19</v>
      </c>
      <c r="AH14" t="n">
        <v>263607.2068495628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7.1682</v>
      </c>
      <c r="E15" t="n">
        <v>13.95</v>
      </c>
      <c r="F15" t="n">
        <v>11.78</v>
      </c>
      <c r="G15" t="n">
        <v>117.81</v>
      </c>
      <c r="H15" t="n">
        <v>1.99</v>
      </c>
      <c r="I15" t="n">
        <v>6</v>
      </c>
      <c r="J15" t="n">
        <v>124.18</v>
      </c>
      <c r="K15" t="n">
        <v>41.65</v>
      </c>
      <c r="L15" t="n">
        <v>14</v>
      </c>
      <c r="M15" t="n">
        <v>4</v>
      </c>
      <c r="N15" t="n">
        <v>18.53</v>
      </c>
      <c r="O15" t="n">
        <v>15549.15</v>
      </c>
      <c r="P15" t="n">
        <v>95.72</v>
      </c>
      <c r="Q15" t="n">
        <v>194.63</v>
      </c>
      <c r="R15" t="n">
        <v>25.38</v>
      </c>
      <c r="S15" t="n">
        <v>17.82</v>
      </c>
      <c r="T15" t="n">
        <v>1625.37</v>
      </c>
      <c r="U15" t="n">
        <v>0.7</v>
      </c>
      <c r="V15" t="n">
        <v>0.77</v>
      </c>
      <c r="W15" t="n">
        <v>1.14</v>
      </c>
      <c r="X15" t="n">
        <v>0.09</v>
      </c>
      <c r="Y15" t="n">
        <v>0.5</v>
      </c>
      <c r="Z15" t="n">
        <v>10</v>
      </c>
      <c r="AA15" t="n">
        <v>211.0262656176681</v>
      </c>
      <c r="AB15" t="n">
        <v>288.7354464397447</v>
      </c>
      <c r="AC15" t="n">
        <v>261.1789406743647</v>
      </c>
      <c r="AD15" t="n">
        <v>211026.265617668</v>
      </c>
      <c r="AE15" t="n">
        <v>288735.4464397447</v>
      </c>
      <c r="AF15" t="n">
        <v>2.430558735521216e-06</v>
      </c>
      <c r="AG15" t="n">
        <v>19</v>
      </c>
      <c r="AH15" t="n">
        <v>261178.9406743647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7.1697</v>
      </c>
      <c r="E16" t="n">
        <v>13.95</v>
      </c>
      <c r="F16" t="n">
        <v>11.78</v>
      </c>
      <c r="G16" t="n">
        <v>117.78</v>
      </c>
      <c r="H16" t="n">
        <v>2.11</v>
      </c>
      <c r="I16" t="n">
        <v>6</v>
      </c>
      <c r="J16" t="n">
        <v>125.49</v>
      </c>
      <c r="K16" t="n">
        <v>41.65</v>
      </c>
      <c r="L16" t="n">
        <v>15</v>
      </c>
      <c r="M16" t="n">
        <v>4</v>
      </c>
      <c r="N16" t="n">
        <v>18.84</v>
      </c>
      <c r="O16" t="n">
        <v>15711.24</v>
      </c>
      <c r="P16" t="n">
        <v>94.89</v>
      </c>
      <c r="Q16" t="n">
        <v>194.63</v>
      </c>
      <c r="R16" t="n">
        <v>25.28</v>
      </c>
      <c r="S16" t="n">
        <v>17.82</v>
      </c>
      <c r="T16" t="n">
        <v>1573.61</v>
      </c>
      <c r="U16" t="n">
        <v>0.7</v>
      </c>
      <c r="V16" t="n">
        <v>0.77</v>
      </c>
      <c r="W16" t="n">
        <v>1.14</v>
      </c>
      <c r="X16" t="n">
        <v>0.09</v>
      </c>
      <c r="Y16" t="n">
        <v>0.5</v>
      </c>
      <c r="Z16" t="n">
        <v>10</v>
      </c>
      <c r="AA16" t="n">
        <v>210.3790666967587</v>
      </c>
      <c r="AB16" t="n">
        <v>287.8499203237557</v>
      </c>
      <c r="AC16" t="n">
        <v>260.3779279280417</v>
      </c>
      <c r="AD16" t="n">
        <v>210379.0666967587</v>
      </c>
      <c r="AE16" t="n">
        <v>287849.9203237557</v>
      </c>
      <c r="AF16" t="n">
        <v>2.431067348297545e-06</v>
      </c>
      <c r="AG16" t="n">
        <v>19</v>
      </c>
      <c r="AH16" t="n">
        <v>260377.9279280417</v>
      </c>
    </row>
    <row r="17">
      <c r="A17" t="n">
        <v>15</v>
      </c>
      <c r="B17" t="n">
        <v>50</v>
      </c>
      <c r="C17" t="inlineStr">
        <is>
          <t xml:space="preserve">CONCLUIDO	</t>
        </is>
      </c>
      <c r="D17" t="n">
        <v>7.1672</v>
      </c>
      <c r="E17" t="n">
        <v>13.95</v>
      </c>
      <c r="F17" t="n">
        <v>11.78</v>
      </c>
      <c r="G17" t="n">
        <v>117.83</v>
      </c>
      <c r="H17" t="n">
        <v>2.23</v>
      </c>
      <c r="I17" t="n">
        <v>6</v>
      </c>
      <c r="J17" t="n">
        <v>126.81</v>
      </c>
      <c r="K17" t="n">
        <v>41.65</v>
      </c>
      <c r="L17" t="n">
        <v>16</v>
      </c>
      <c r="M17" t="n">
        <v>3</v>
      </c>
      <c r="N17" t="n">
        <v>19.16</v>
      </c>
      <c r="O17" t="n">
        <v>15873.8</v>
      </c>
      <c r="P17" t="n">
        <v>93.67</v>
      </c>
      <c r="Q17" t="n">
        <v>194.63</v>
      </c>
      <c r="R17" t="n">
        <v>25.38</v>
      </c>
      <c r="S17" t="n">
        <v>17.82</v>
      </c>
      <c r="T17" t="n">
        <v>1620.93</v>
      </c>
      <c r="U17" t="n">
        <v>0.7</v>
      </c>
      <c r="V17" t="n">
        <v>0.77</v>
      </c>
      <c r="W17" t="n">
        <v>1.15</v>
      </c>
      <c r="X17" t="n">
        <v>0.1</v>
      </c>
      <c r="Y17" t="n">
        <v>0.5</v>
      </c>
      <c r="Z17" t="n">
        <v>10</v>
      </c>
      <c r="AA17" t="n">
        <v>209.4812060778451</v>
      </c>
      <c r="AB17" t="n">
        <v>286.6214278141437</v>
      </c>
      <c r="AC17" t="n">
        <v>259.2666810193466</v>
      </c>
      <c r="AD17" t="n">
        <v>209481.2060778451</v>
      </c>
      <c r="AE17" t="n">
        <v>286621.4278141437</v>
      </c>
      <c r="AF17" t="n">
        <v>2.430219660336997e-06</v>
      </c>
      <c r="AG17" t="n">
        <v>19</v>
      </c>
      <c r="AH17" t="n">
        <v>259266.6810193466</v>
      </c>
    </row>
    <row r="18">
      <c r="A18" t="n">
        <v>16</v>
      </c>
      <c r="B18" t="n">
        <v>50</v>
      </c>
      <c r="C18" t="inlineStr">
        <is>
          <t xml:space="preserve">CONCLUIDO	</t>
        </is>
      </c>
      <c r="D18" t="n">
        <v>7.1622</v>
      </c>
      <c r="E18" t="n">
        <v>13.96</v>
      </c>
      <c r="F18" t="n">
        <v>11.79</v>
      </c>
      <c r="G18" t="n">
        <v>117.93</v>
      </c>
      <c r="H18" t="n">
        <v>2.34</v>
      </c>
      <c r="I18" t="n">
        <v>6</v>
      </c>
      <c r="J18" t="n">
        <v>128.13</v>
      </c>
      <c r="K18" t="n">
        <v>41.65</v>
      </c>
      <c r="L18" t="n">
        <v>17</v>
      </c>
      <c r="M18" t="n">
        <v>1</v>
      </c>
      <c r="N18" t="n">
        <v>19.48</v>
      </c>
      <c r="O18" t="n">
        <v>16036.82</v>
      </c>
      <c r="P18" t="n">
        <v>92.48999999999999</v>
      </c>
      <c r="Q18" t="n">
        <v>194.63</v>
      </c>
      <c r="R18" t="n">
        <v>25.57</v>
      </c>
      <c r="S18" t="n">
        <v>17.82</v>
      </c>
      <c r="T18" t="n">
        <v>1716.36</v>
      </c>
      <c r="U18" t="n">
        <v>0.7</v>
      </c>
      <c r="V18" t="n">
        <v>0.77</v>
      </c>
      <c r="W18" t="n">
        <v>1.15</v>
      </c>
      <c r="X18" t="n">
        <v>0.11</v>
      </c>
      <c r="Y18" t="n">
        <v>0.5</v>
      </c>
      <c r="Z18" t="n">
        <v>10</v>
      </c>
      <c r="AA18" t="n">
        <v>208.6491258205876</v>
      </c>
      <c r="AB18" t="n">
        <v>285.4829388973745</v>
      </c>
      <c r="AC18" t="n">
        <v>258.2368478869143</v>
      </c>
      <c r="AD18" t="n">
        <v>208649.1258205877</v>
      </c>
      <c r="AE18" t="n">
        <v>285482.9388973745</v>
      </c>
      <c r="AF18" t="n">
        <v>2.4285242844159e-06</v>
      </c>
      <c r="AG18" t="n">
        <v>19</v>
      </c>
      <c r="AH18" t="n">
        <v>258236.8478869143</v>
      </c>
    </row>
    <row r="19">
      <c r="A19" t="n">
        <v>17</v>
      </c>
      <c r="B19" t="n">
        <v>50</v>
      </c>
      <c r="C19" t="inlineStr">
        <is>
          <t xml:space="preserve">CONCLUIDO	</t>
        </is>
      </c>
      <c r="D19" t="n">
        <v>7.1851</v>
      </c>
      <c r="E19" t="n">
        <v>13.92</v>
      </c>
      <c r="F19" t="n">
        <v>11.77</v>
      </c>
      <c r="G19" t="n">
        <v>141.25</v>
      </c>
      <c r="H19" t="n">
        <v>2.46</v>
      </c>
      <c r="I19" t="n">
        <v>5</v>
      </c>
      <c r="J19" t="n">
        <v>129.46</v>
      </c>
      <c r="K19" t="n">
        <v>41.65</v>
      </c>
      <c r="L19" t="n">
        <v>18</v>
      </c>
      <c r="M19" t="n">
        <v>0</v>
      </c>
      <c r="N19" t="n">
        <v>19.81</v>
      </c>
      <c r="O19" t="n">
        <v>16200.3</v>
      </c>
      <c r="P19" t="n">
        <v>93.03</v>
      </c>
      <c r="Q19" t="n">
        <v>194.63</v>
      </c>
      <c r="R19" t="n">
        <v>24.93</v>
      </c>
      <c r="S19" t="n">
        <v>17.82</v>
      </c>
      <c r="T19" t="n">
        <v>1404.45</v>
      </c>
      <c r="U19" t="n">
        <v>0.71</v>
      </c>
      <c r="V19" t="n">
        <v>0.77</v>
      </c>
      <c r="W19" t="n">
        <v>1.15</v>
      </c>
      <c r="X19" t="n">
        <v>0.08</v>
      </c>
      <c r="Y19" t="n">
        <v>0.5</v>
      </c>
      <c r="Z19" t="n">
        <v>10</v>
      </c>
      <c r="AA19" t="n">
        <v>208.7872536008832</v>
      </c>
      <c r="AB19" t="n">
        <v>285.6719314201424</v>
      </c>
      <c r="AC19" t="n">
        <v>258.4078032285619</v>
      </c>
      <c r="AD19" t="n">
        <v>208787.2536008832</v>
      </c>
      <c r="AE19" t="n">
        <v>285671.9314201424</v>
      </c>
      <c r="AF19" t="n">
        <v>2.436289106134523e-06</v>
      </c>
      <c r="AG19" t="n">
        <v>19</v>
      </c>
      <c r="AH19" t="n">
        <v>258407.8032285619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6.451</v>
      </c>
      <c r="E2" t="n">
        <v>15.5</v>
      </c>
      <c r="F2" t="n">
        <v>12.87</v>
      </c>
      <c r="G2" t="n">
        <v>12.87</v>
      </c>
      <c r="H2" t="n">
        <v>0.28</v>
      </c>
      <c r="I2" t="n">
        <v>60</v>
      </c>
      <c r="J2" t="n">
        <v>61.76</v>
      </c>
      <c r="K2" t="n">
        <v>28.92</v>
      </c>
      <c r="L2" t="n">
        <v>1</v>
      </c>
      <c r="M2" t="n">
        <v>58</v>
      </c>
      <c r="N2" t="n">
        <v>6.84</v>
      </c>
      <c r="O2" t="n">
        <v>7851.41</v>
      </c>
      <c r="P2" t="n">
        <v>82.12</v>
      </c>
      <c r="Q2" t="n">
        <v>194.64</v>
      </c>
      <c r="R2" t="n">
        <v>59.13</v>
      </c>
      <c r="S2" t="n">
        <v>17.82</v>
      </c>
      <c r="T2" t="n">
        <v>18230.34</v>
      </c>
      <c r="U2" t="n">
        <v>0.3</v>
      </c>
      <c r="V2" t="n">
        <v>0.71</v>
      </c>
      <c r="W2" t="n">
        <v>1.24</v>
      </c>
      <c r="X2" t="n">
        <v>1.19</v>
      </c>
      <c r="Y2" t="n">
        <v>0.5</v>
      </c>
      <c r="Z2" t="n">
        <v>10</v>
      </c>
      <c r="AA2" t="n">
        <v>217.7335103867526</v>
      </c>
      <c r="AB2" t="n">
        <v>297.912594635557</v>
      </c>
      <c r="AC2" t="n">
        <v>269.48023472658</v>
      </c>
      <c r="AD2" t="n">
        <v>217733.5103867526</v>
      </c>
      <c r="AE2" t="n">
        <v>297912.594635557</v>
      </c>
      <c r="AF2" t="n">
        <v>2.247642691917304e-06</v>
      </c>
      <c r="AG2" t="n">
        <v>21</v>
      </c>
      <c r="AH2" t="n">
        <v>269480.23472658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6.9237</v>
      </c>
      <c r="E3" t="n">
        <v>14.44</v>
      </c>
      <c r="F3" t="n">
        <v>12.24</v>
      </c>
      <c r="G3" t="n">
        <v>25.33</v>
      </c>
      <c r="H3" t="n">
        <v>0.55</v>
      </c>
      <c r="I3" t="n">
        <v>29</v>
      </c>
      <c r="J3" t="n">
        <v>62.92</v>
      </c>
      <c r="K3" t="n">
        <v>28.92</v>
      </c>
      <c r="L3" t="n">
        <v>2</v>
      </c>
      <c r="M3" t="n">
        <v>27</v>
      </c>
      <c r="N3" t="n">
        <v>7</v>
      </c>
      <c r="O3" t="n">
        <v>7994.37</v>
      </c>
      <c r="P3" t="n">
        <v>75.98</v>
      </c>
      <c r="Q3" t="n">
        <v>194.65</v>
      </c>
      <c r="R3" t="n">
        <v>39.65</v>
      </c>
      <c r="S3" t="n">
        <v>17.82</v>
      </c>
      <c r="T3" t="n">
        <v>8642.700000000001</v>
      </c>
      <c r="U3" t="n">
        <v>0.45</v>
      </c>
      <c r="V3" t="n">
        <v>0.74</v>
      </c>
      <c r="W3" t="n">
        <v>1.19</v>
      </c>
      <c r="X3" t="n">
        <v>0.5600000000000001</v>
      </c>
      <c r="Y3" t="n">
        <v>0.5</v>
      </c>
      <c r="Z3" t="n">
        <v>10</v>
      </c>
      <c r="AA3" t="n">
        <v>194.0140899349331</v>
      </c>
      <c r="AB3" t="n">
        <v>265.4586371464166</v>
      </c>
      <c r="AC3" t="n">
        <v>240.1236373907774</v>
      </c>
      <c r="AD3" t="n">
        <v>194014.0899349331</v>
      </c>
      <c r="AE3" t="n">
        <v>265458.6371464166</v>
      </c>
      <c r="AF3" t="n">
        <v>2.412339746710253e-06</v>
      </c>
      <c r="AG3" t="n">
        <v>19</v>
      </c>
      <c r="AH3" t="n">
        <v>240123.6373907774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7.0912</v>
      </c>
      <c r="E4" t="n">
        <v>14.1</v>
      </c>
      <c r="F4" t="n">
        <v>12.04</v>
      </c>
      <c r="G4" t="n">
        <v>38.03</v>
      </c>
      <c r="H4" t="n">
        <v>0.8100000000000001</v>
      </c>
      <c r="I4" t="n">
        <v>19</v>
      </c>
      <c r="J4" t="n">
        <v>64.08</v>
      </c>
      <c r="K4" t="n">
        <v>28.92</v>
      </c>
      <c r="L4" t="n">
        <v>3</v>
      </c>
      <c r="M4" t="n">
        <v>17</v>
      </c>
      <c r="N4" t="n">
        <v>7.16</v>
      </c>
      <c r="O4" t="n">
        <v>8137.65</v>
      </c>
      <c r="P4" t="n">
        <v>72.34</v>
      </c>
      <c r="Q4" t="n">
        <v>194.63</v>
      </c>
      <c r="R4" t="n">
        <v>33.37</v>
      </c>
      <c r="S4" t="n">
        <v>17.82</v>
      </c>
      <c r="T4" t="n">
        <v>5554.25</v>
      </c>
      <c r="U4" t="n">
        <v>0.53</v>
      </c>
      <c r="V4" t="n">
        <v>0.75</v>
      </c>
      <c r="W4" t="n">
        <v>1.17</v>
      </c>
      <c r="X4" t="n">
        <v>0.36</v>
      </c>
      <c r="Y4" t="n">
        <v>0.5</v>
      </c>
      <c r="Z4" t="n">
        <v>10</v>
      </c>
      <c r="AA4" t="n">
        <v>189.5011821573434</v>
      </c>
      <c r="AB4" t="n">
        <v>259.2838776296818</v>
      </c>
      <c r="AC4" t="n">
        <v>234.5381882559884</v>
      </c>
      <c r="AD4" t="n">
        <v>189501.1821573434</v>
      </c>
      <c r="AE4" t="n">
        <v>259283.8776296818</v>
      </c>
      <c r="AF4" t="n">
        <v>2.470699714296076e-06</v>
      </c>
      <c r="AG4" t="n">
        <v>19</v>
      </c>
      <c r="AH4" t="n">
        <v>234538.1882559884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7.1803</v>
      </c>
      <c r="E5" t="n">
        <v>13.93</v>
      </c>
      <c r="F5" t="n">
        <v>11.94</v>
      </c>
      <c r="G5" t="n">
        <v>51.16</v>
      </c>
      <c r="H5" t="n">
        <v>1.07</v>
      </c>
      <c r="I5" t="n">
        <v>14</v>
      </c>
      <c r="J5" t="n">
        <v>65.25</v>
      </c>
      <c r="K5" t="n">
        <v>28.92</v>
      </c>
      <c r="L5" t="n">
        <v>4</v>
      </c>
      <c r="M5" t="n">
        <v>12</v>
      </c>
      <c r="N5" t="n">
        <v>7.33</v>
      </c>
      <c r="O5" t="n">
        <v>8281.25</v>
      </c>
      <c r="P5" t="n">
        <v>69.48</v>
      </c>
      <c r="Q5" t="n">
        <v>194.63</v>
      </c>
      <c r="R5" t="n">
        <v>30.24</v>
      </c>
      <c r="S5" t="n">
        <v>17.82</v>
      </c>
      <c r="T5" t="n">
        <v>4013.65</v>
      </c>
      <c r="U5" t="n">
        <v>0.59</v>
      </c>
      <c r="V5" t="n">
        <v>0.76</v>
      </c>
      <c r="W5" t="n">
        <v>1.16</v>
      </c>
      <c r="X5" t="n">
        <v>0.25</v>
      </c>
      <c r="Y5" t="n">
        <v>0.5</v>
      </c>
      <c r="Z5" t="n">
        <v>10</v>
      </c>
      <c r="AA5" t="n">
        <v>186.4901998995693</v>
      </c>
      <c r="AB5" t="n">
        <v>255.1641188694352</v>
      </c>
      <c r="AC5" t="n">
        <v>230.8116134897006</v>
      </c>
      <c r="AD5" t="n">
        <v>186490.1998995693</v>
      </c>
      <c r="AE5" t="n">
        <v>255164.1188694352</v>
      </c>
      <c r="AF5" t="n">
        <v>2.501743732874565e-06</v>
      </c>
      <c r="AG5" t="n">
        <v>19</v>
      </c>
      <c r="AH5" t="n">
        <v>230811.6134897006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7.2266</v>
      </c>
      <c r="E6" t="n">
        <v>13.84</v>
      </c>
      <c r="F6" t="n">
        <v>11.89</v>
      </c>
      <c r="G6" t="n">
        <v>64.84999999999999</v>
      </c>
      <c r="H6" t="n">
        <v>1.31</v>
      </c>
      <c r="I6" t="n">
        <v>11</v>
      </c>
      <c r="J6" t="n">
        <v>66.42</v>
      </c>
      <c r="K6" t="n">
        <v>28.92</v>
      </c>
      <c r="L6" t="n">
        <v>5</v>
      </c>
      <c r="M6" t="n">
        <v>8</v>
      </c>
      <c r="N6" t="n">
        <v>7.49</v>
      </c>
      <c r="O6" t="n">
        <v>8425.16</v>
      </c>
      <c r="P6" t="n">
        <v>66.45999999999999</v>
      </c>
      <c r="Q6" t="n">
        <v>194.64</v>
      </c>
      <c r="R6" t="n">
        <v>28.55</v>
      </c>
      <c r="S6" t="n">
        <v>17.82</v>
      </c>
      <c r="T6" t="n">
        <v>3181.57</v>
      </c>
      <c r="U6" t="n">
        <v>0.62</v>
      </c>
      <c r="V6" t="n">
        <v>0.76</v>
      </c>
      <c r="W6" t="n">
        <v>1.16</v>
      </c>
      <c r="X6" t="n">
        <v>0.2</v>
      </c>
      <c r="Y6" t="n">
        <v>0.5</v>
      </c>
      <c r="Z6" t="n">
        <v>10</v>
      </c>
      <c r="AA6" t="n">
        <v>183.8010441469154</v>
      </c>
      <c r="AB6" t="n">
        <v>251.4846973314771</v>
      </c>
      <c r="AC6" t="n">
        <v>227.4833507792236</v>
      </c>
      <c r="AD6" t="n">
        <v>183801.0441469154</v>
      </c>
      <c r="AE6" t="n">
        <v>251484.6973314771</v>
      </c>
      <c r="AF6" t="n">
        <v>2.517875473168438e-06</v>
      </c>
      <c r="AG6" t="n">
        <v>19</v>
      </c>
      <c r="AH6" t="n">
        <v>227483.3507792236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7.2589</v>
      </c>
      <c r="E7" t="n">
        <v>13.78</v>
      </c>
      <c r="F7" t="n">
        <v>11.86</v>
      </c>
      <c r="G7" t="n">
        <v>79.04000000000001</v>
      </c>
      <c r="H7" t="n">
        <v>1.55</v>
      </c>
      <c r="I7" t="n">
        <v>9</v>
      </c>
      <c r="J7" t="n">
        <v>67.59</v>
      </c>
      <c r="K7" t="n">
        <v>28.92</v>
      </c>
      <c r="L7" t="n">
        <v>6</v>
      </c>
      <c r="M7" t="n">
        <v>1</v>
      </c>
      <c r="N7" t="n">
        <v>7.66</v>
      </c>
      <c r="O7" t="n">
        <v>8569.4</v>
      </c>
      <c r="P7" t="n">
        <v>63.93</v>
      </c>
      <c r="Q7" t="n">
        <v>194.63</v>
      </c>
      <c r="R7" t="n">
        <v>27.4</v>
      </c>
      <c r="S7" t="n">
        <v>17.82</v>
      </c>
      <c r="T7" t="n">
        <v>2617.81</v>
      </c>
      <c r="U7" t="n">
        <v>0.65</v>
      </c>
      <c r="V7" t="n">
        <v>0.77</v>
      </c>
      <c r="W7" t="n">
        <v>1.16</v>
      </c>
      <c r="X7" t="n">
        <v>0.17</v>
      </c>
      <c r="Y7" t="n">
        <v>0.5</v>
      </c>
      <c r="Z7" t="n">
        <v>10</v>
      </c>
      <c r="AA7" t="n">
        <v>175.050638767099</v>
      </c>
      <c r="AB7" t="n">
        <v>239.5120066501783</v>
      </c>
      <c r="AC7" t="n">
        <v>216.6533168927672</v>
      </c>
      <c r="AD7" t="n">
        <v>175050.638767099</v>
      </c>
      <c r="AE7" t="n">
        <v>239512.0066501783</v>
      </c>
      <c r="AF7" t="n">
        <v>2.529129365425286e-06</v>
      </c>
      <c r="AG7" t="n">
        <v>18</v>
      </c>
      <c r="AH7" t="n">
        <v>216653.3168927672</v>
      </c>
    </row>
    <row r="8">
      <c r="A8" t="n">
        <v>6</v>
      </c>
      <c r="B8" t="n">
        <v>25</v>
      </c>
      <c r="C8" t="inlineStr">
        <is>
          <t xml:space="preserve">CONCLUIDO	</t>
        </is>
      </c>
      <c r="D8" t="n">
        <v>7.2597</v>
      </c>
      <c r="E8" t="n">
        <v>13.77</v>
      </c>
      <c r="F8" t="n">
        <v>11.85</v>
      </c>
      <c r="G8" t="n">
        <v>79.03</v>
      </c>
      <c r="H8" t="n">
        <v>1.78</v>
      </c>
      <c r="I8" t="n">
        <v>9</v>
      </c>
      <c r="J8" t="n">
        <v>68.76000000000001</v>
      </c>
      <c r="K8" t="n">
        <v>28.92</v>
      </c>
      <c r="L8" t="n">
        <v>7</v>
      </c>
      <c r="M8" t="n">
        <v>0</v>
      </c>
      <c r="N8" t="n">
        <v>7.83</v>
      </c>
      <c r="O8" t="n">
        <v>8713.950000000001</v>
      </c>
      <c r="P8" t="n">
        <v>64.90000000000001</v>
      </c>
      <c r="Q8" t="n">
        <v>194.63</v>
      </c>
      <c r="R8" t="n">
        <v>27.34</v>
      </c>
      <c r="S8" t="n">
        <v>17.82</v>
      </c>
      <c r="T8" t="n">
        <v>2586.82</v>
      </c>
      <c r="U8" t="n">
        <v>0.65</v>
      </c>
      <c r="V8" t="n">
        <v>0.77</v>
      </c>
      <c r="W8" t="n">
        <v>1.16</v>
      </c>
      <c r="X8" t="n">
        <v>0.17</v>
      </c>
      <c r="Y8" t="n">
        <v>0.5</v>
      </c>
      <c r="Z8" t="n">
        <v>10</v>
      </c>
      <c r="AA8" t="n">
        <v>175.7656049807771</v>
      </c>
      <c r="AB8" t="n">
        <v>240.4902549658154</v>
      </c>
      <c r="AC8" t="n">
        <v>217.5382025621403</v>
      </c>
      <c r="AD8" t="n">
        <v>175765.6049807771</v>
      </c>
      <c r="AE8" t="n">
        <v>240490.2549658154</v>
      </c>
      <c r="AF8" t="n">
        <v>2.52940809959883e-06</v>
      </c>
      <c r="AG8" t="n">
        <v>18</v>
      </c>
      <c r="AH8" t="n">
        <v>217538.2025621403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4.7127</v>
      </c>
      <c r="E2" t="n">
        <v>21.22</v>
      </c>
      <c r="F2" t="n">
        <v>14.37</v>
      </c>
      <c r="G2" t="n">
        <v>6.53</v>
      </c>
      <c r="H2" t="n">
        <v>0.11</v>
      </c>
      <c r="I2" t="n">
        <v>132</v>
      </c>
      <c r="J2" t="n">
        <v>167.88</v>
      </c>
      <c r="K2" t="n">
        <v>51.39</v>
      </c>
      <c r="L2" t="n">
        <v>1</v>
      </c>
      <c r="M2" t="n">
        <v>130</v>
      </c>
      <c r="N2" t="n">
        <v>30.49</v>
      </c>
      <c r="O2" t="n">
        <v>20939.59</v>
      </c>
      <c r="P2" t="n">
        <v>182.46</v>
      </c>
      <c r="Q2" t="n">
        <v>194.67</v>
      </c>
      <c r="R2" t="n">
        <v>105.94</v>
      </c>
      <c r="S2" t="n">
        <v>17.82</v>
      </c>
      <c r="T2" t="n">
        <v>41274.45</v>
      </c>
      <c r="U2" t="n">
        <v>0.17</v>
      </c>
      <c r="V2" t="n">
        <v>0.63</v>
      </c>
      <c r="W2" t="n">
        <v>1.36</v>
      </c>
      <c r="X2" t="n">
        <v>2.68</v>
      </c>
      <c r="Y2" t="n">
        <v>0.5</v>
      </c>
      <c r="Z2" t="n">
        <v>10</v>
      </c>
      <c r="AA2" t="n">
        <v>425.0862521035926</v>
      </c>
      <c r="AB2" t="n">
        <v>581.6217636100248</v>
      </c>
      <c r="AC2" t="n">
        <v>526.1125988023556</v>
      </c>
      <c r="AD2" t="n">
        <v>425086.2521035926</v>
      </c>
      <c r="AE2" t="n">
        <v>581621.7636100248</v>
      </c>
      <c r="AF2" t="n">
        <v>1.557103143187543e-06</v>
      </c>
      <c r="AG2" t="n">
        <v>28</v>
      </c>
      <c r="AH2" t="n">
        <v>526112.5988023556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5.7838</v>
      </c>
      <c r="E3" t="n">
        <v>17.29</v>
      </c>
      <c r="F3" t="n">
        <v>12.88</v>
      </c>
      <c r="G3" t="n">
        <v>12.88</v>
      </c>
      <c r="H3" t="n">
        <v>0.21</v>
      </c>
      <c r="I3" t="n">
        <v>60</v>
      </c>
      <c r="J3" t="n">
        <v>169.33</v>
      </c>
      <c r="K3" t="n">
        <v>51.39</v>
      </c>
      <c r="L3" t="n">
        <v>2</v>
      </c>
      <c r="M3" t="n">
        <v>58</v>
      </c>
      <c r="N3" t="n">
        <v>30.94</v>
      </c>
      <c r="O3" t="n">
        <v>21118.46</v>
      </c>
      <c r="P3" t="n">
        <v>162.87</v>
      </c>
      <c r="Q3" t="n">
        <v>194.66</v>
      </c>
      <c r="R3" t="n">
        <v>59.37</v>
      </c>
      <c r="S3" t="n">
        <v>17.82</v>
      </c>
      <c r="T3" t="n">
        <v>18345.96</v>
      </c>
      <c r="U3" t="n">
        <v>0.3</v>
      </c>
      <c r="V3" t="n">
        <v>0.7</v>
      </c>
      <c r="W3" t="n">
        <v>1.24</v>
      </c>
      <c r="X3" t="n">
        <v>1.2</v>
      </c>
      <c r="Y3" t="n">
        <v>0.5</v>
      </c>
      <c r="Z3" t="n">
        <v>10</v>
      </c>
      <c r="AA3" t="n">
        <v>327.6033016969446</v>
      </c>
      <c r="AB3" t="n">
        <v>448.2412902194014</v>
      </c>
      <c r="AC3" t="n">
        <v>405.461770591463</v>
      </c>
      <c r="AD3" t="n">
        <v>327603.3016969446</v>
      </c>
      <c r="AE3" t="n">
        <v>448241.2902194014</v>
      </c>
      <c r="AF3" t="n">
        <v>1.911000734094704e-06</v>
      </c>
      <c r="AG3" t="n">
        <v>23</v>
      </c>
      <c r="AH3" t="n">
        <v>405461.770591463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6.1942</v>
      </c>
      <c r="E4" t="n">
        <v>16.14</v>
      </c>
      <c r="F4" t="n">
        <v>12.45</v>
      </c>
      <c r="G4" t="n">
        <v>19.15</v>
      </c>
      <c r="H4" t="n">
        <v>0.31</v>
      </c>
      <c r="I4" t="n">
        <v>39</v>
      </c>
      <c r="J4" t="n">
        <v>170.79</v>
      </c>
      <c r="K4" t="n">
        <v>51.39</v>
      </c>
      <c r="L4" t="n">
        <v>3</v>
      </c>
      <c r="M4" t="n">
        <v>37</v>
      </c>
      <c r="N4" t="n">
        <v>31.4</v>
      </c>
      <c r="O4" t="n">
        <v>21297.94</v>
      </c>
      <c r="P4" t="n">
        <v>156.91</v>
      </c>
      <c r="Q4" t="n">
        <v>194.65</v>
      </c>
      <c r="R4" t="n">
        <v>46.33</v>
      </c>
      <c r="S4" t="n">
        <v>17.82</v>
      </c>
      <c r="T4" t="n">
        <v>11933.5</v>
      </c>
      <c r="U4" t="n">
        <v>0.38</v>
      </c>
      <c r="V4" t="n">
        <v>0.73</v>
      </c>
      <c r="W4" t="n">
        <v>1.2</v>
      </c>
      <c r="X4" t="n">
        <v>0.76</v>
      </c>
      <c r="Y4" t="n">
        <v>0.5</v>
      </c>
      <c r="Z4" t="n">
        <v>10</v>
      </c>
      <c r="AA4" t="n">
        <v>303.8276261874575</v>
      </c>
      <c r="AB4" t="n">
        <v>415.7103620785459</v>
      </c>
      <c r="AC4" t="n">
        <v>376.0355485749263</v>
      </c>
      <c r="AD4" t="n">
        <v>303827.6261874575</v>
      </c>
      <c r="AE4" t="n">
        <v>415710.3620785459</v>
      </c>
      <c r="AF4" t="n">
        <v>2.046599250860925e-06</v>
      </c>
      <c r="AG4" t="n">
        <v>22</v>
      </c>
      <c r="AH4" t="n">
        <v>376035.5485749263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6.4057</v>
      </c>
      <c r="E5" t="n">
        <v>15.61</v>
      </c>
      <c r="F5" t="n">
        <v>12.26</v>
      </c>
      <c r="G5" t="n">
        <v>25.36</v>
      </c>
      <c r="H5" t="n">
        <v>0.41</v>
      </c>
      <c r="I5" t="n">
        <v>29</v>
      </c>
      <c r="J5" t="n">
        <v>172.25</v>
      </c>
      <c r="K5" t="n">
        <v>51.39</v>
      </c>
      <c r="L5" t="n">
        <v>4</v>
      </c>
      <c r="M5" t="n">
        <v>27</v>
      </c>
      <c r="N5" t="n">
        <v>31.86</v>
      </c>
      <c r="O5" t="n">
        <v>21478.05</v>
      </c>
      <c r="P5" t="n">
        <v>153.91</v>
      </c>
      <c r="Q5" t="n">
        <v>194.63</v>
      </c>
      <c r="R5" t="n">
        <v>40.08</v>
      </c>
      <c r="S5" t="n">
        <v>17.82</v>
      </c>
      <c r="T5" t="n">
        <v>8860.35</v>
      </c>
      <c r="U5" t="n">
        <v>0.44</v>
      </c>
      <c r="V5" t="n">
        <v>0.74</v>
      </c>
      <c r="W5" t="n">
        <v>1.18</v>
      </c>
      <c r="X5" t="n">
        <v>0.57</v>
      </c>
      <c r="Y5" t="n">
        <v>0.5</v>
      </c>
      <c r="Z5" t="n">
        <v>10</v>
      </c>
      <c r="AA5" t="n">
        <v>289.2158738918856</v>
      </c>
      <c r="AB5" t="n">
        <v>395.7179179627285</v>
      </c>
      <c r="AC5" t="n">
        <v>357.9511552659511</v>
      </c>
      <c r="AD5" t="n">
        <v>289215.8738918856</v>
      </c>
      <c r="AE5" t="n">
        <v>395717.9179627285</v>
      </c>
      <c r="AF5" t="n">
        <v>2.116480065422464e-06</v>
      </c>
      <c r="AG5" t="n">
        <v>21</v>
      </c>
      <c r="AH5" t="n">
        <v>357951.1552659511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6.5424</v>
      </c>
      <c r="E6" t="n">
        <v>15.28</v>
      </c>
      <c r="F6" t="n">
        <v>12.13</v>
      </c>
      <c r="G6" t="n">
        <v>31.65</v>
      </c>
      <c r="H6" t="n">
        <v>0.51</v>
      </c>
      <c r="I6" t="n">
        <v>23</v>
      </c>
      <c r="J6" t="n">
        <v>173.71</v>
      </c>
      <c r="K6" t="n">
        <v>51.39</v>
      </c>
      <c r="L6" t="n">
        <v>5</v>
      </c>
      <c r="M6" t="n">
        <v>21</v>
      </c>
      <c r="N6" t="n">
        <v>32.32</v>
      </c>
      <c r="O6" t="n">
        <v>21658.78</v>
      </c>
      <c r="P6" t="n">
        <v>151.78</v>
      </c>
      <c r="Q6" t="n">
        <v>194.65</v>
      </c>
      <c r="R6" t="n">
        <v>36.48</v>
      </c>
      <c r="S6" t="n">
        <v>17.82</v>
      </c>
      <c r="T6" t="n">
        <v>7089.36</v>
      </c>
      <c r="U6" t="n">
        <v>0.49</v>
      </c>
      <c r="V6" t="n">
        <v>0.75</v>
      </c>
      <c r="W6" t="n">
        <v>1.17</v>
      </c>
      <c r="X6" t="n">
        <v>0.45</v>
      </c>
      <c r="Y6" t="n">
        <v>0.5</v>
      </c>
      <c r="Z6" t="n">
        <v>10</v>
      </c>
      <c r="AA6" t="n">
        <v>277.4621626069889</v>
      </c>
      <c r="AB6" t="n">
        <v>379.6359716455876</v>
      </c>
      <c r="AC6" t="n">
        <v>343.4040473341646</v>
      </c>
      <c r="AD6" t="n">
        <v>277462.1626069889</v>
      </c>
      <c r="AE6" t="n">
        <v>379635.9716455876</v>
      </c>
      <c r="AF6" t="n">
        <v>2.161646530436943e-06</v>
      </c>
      <c r="AG6" t="n">
        <v>20</v>
      </c>
      <c r="AH6" t="n">
        <v>343404.0473341646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6.6421</v>
      </c>
      <c r="E7" t="n">
        <v>15.06</v>
      </c>
      <c r="F7" t="n">
        <v>12.04</v>
      </c>
      <c r="G7" t="n">
        <v>38.02</v>
      </c>
      <c r="H7" t="n">
        <v>0.61</v>
      </c>
      <c r="I7" t="n">
        <v>19</v>
      </c>
      <c r="J7" t="n">
        <v>175.18</v>
      </c>
      <c r="K7" t="n">
        <v>51.39</v>
      </c>
      <c r="L7" t="n">
        <v>6</v>
      </c>
      <c r="M7" t="n">
        <v>17</v>
      </c>
      <c r="N7" t="n">
        <v>32.79</v>
      </c>
      <c r="O7" t="n">
        <v>21840.16</v>
      </c>
      <c r="P7" t="n">
        <v>149.89</v>
      </c>
      <c r="Q7" t="n">
        <v>194.63</v>
      </c>
      <c r="R7" t="n">
        <v>33.37</v>
      </c>
      <c r="S7" t="n">
        <v>17.82</v>
      </c>
      <c r="T7" t="n">
        <v>5554.17</v>
      </c>
      <c r="U7" t="n">
        <v>0.53</v>
      </c>
      <c r="V7" t="n">
        <v>0.75</v>
      </c>
      <c r="W7" t="n">
        <v>1.17</v>
      </c>
      <c r="X7" t="n">
        <v>0.35</v>
      </c>
      <c r="Y7" t="n">
        <v>0.5</v>
      </c>
      <c r="Z7" t="n">
        <v>10</v>
      </c>
      <c r="AA7" t="n">
        <v>273.7193162489036</v>
      </c>
      <c r="AB7" t="n">
        <v>374.5148441357277</v>
      </c>
      <c r="AC7" t="n">
        <v>338.7716730462981</v>
      </c>
      <c r="AD7" t="n">
        <v>273719.3162489036</v>
      </c>
      <c r="AE7" t="n">
        <v>374514.8441357277</v>
      </c>
      <c r="AF7" t="n">
        <v>2.194587982974937e-06</v>
      </c>
      <c r="AG7" t="n">
        <v>20</v>
      </c>
      <c r="AH7" t="n">
        <v>338771.6730462982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6.6871</v>
      </c>
      <c r="E8" t="n">
        <v>14.95</v>
      </c>
      <c r="F8" t="n">
        <v>12.01</v>
      </c>
      <c r="G8" t="n">
        <v>42.37</v>
      </c>
      <c r="H8" t="n">
        <v>0.7</v>
      </c>
      <c r="I8" t="n">
        <v>17</v>
      </c>
      <c r="J8" t="n">
        <v>176.66</v>
      </c>
      <c r="K8" t="n">
        <v>51.39</v>
      </c>
      <c r="L8" t="n">
        <v>7</v>
      </c>
      <c r="M8" t="n">
        <v>15</v>
      </c>
      <c r="N8" t="n">
        <v>33.27</v>
      </c>
      <c r="O8" t="n">
        <v>22022.17</v>
      </c>
      <c r="P8" t="n">
        <v>149.26</v>
      </c>
      <c r="Q8" t="n">
        <v>194.65</v>
      </c>
      <c r="R8" t="n">
        <v>32.34</v>
      </c>
      <c r="S8" t="n">
        <v>17.82</v>
      </c>
      <c r="T8" t="n">
        <v>5047.2</v>
      </c>
      <c r="U8" t="n">
        <v>0.55</v>
      </c>
      <c r="V8" t="n">
        <v>0.76</v>
      </c>
      <c r="W8" t="n">
        <v>1.16</v>
      </c>
      <c r="X8" t="n">
        <v>0.32</v>
      </c>
      <c r="Y8" t="n">
        <v>0.5</v>
      </c>
      <c r="Z8" t="n">
        <v>10</v>
      </c>
      <c r="AA8" t="n">
        <v>272.2595365050789</v>
      </c>
      <c r="AB8" t="n">
        <v>372.5175090892897</v>
      </c>
      <c r="AC8" t="n">
        <v>336.9649608534148</v>
      </c>
      <c r="AD8" t="n">
        <v>272259.536505079</v>
      </c>
      <c r="AE8" t="n">
        <v>372517.5090892897</v>
      </c>
      <c r="AF8" t="n">
        <v>2.209456241392285e-06</v>
      </c>
      <c r="AG8" t="n">
        <v>20</v>
      </c>
      <c r="AH8" t="n">
        <v>336964.9608534148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6.7373</v>
      </c>
      <c r="E9" t="n">
        <v>14.84</v>
      </c>
      <c r="F9" t="n">
        <v>11.96</v>
      </c>
      <c r="G9" t="n">
        <v>47.85</v>
      </c>
      <c r="H9" t="n">
        <v>0.8</v>
      </c>
      <c r="I9" t="n">
        <v>15</v>
      </c>
      <c r="J9" t="n">
        <v>178.14</v>
      </c>
      <c r="K9" t="n">
        <v>51.39</v>
      </c>
      <c r="L9" t="n">
        <v>8</v>
      </c>
      <c r="M9" t="n">
        <v>13</v>
      </c>
      <c r="N9" t="n">
        <v>33.75</v>
      </c>
      <c r="O9" t="n">
        <v>22204.83</v>
      </c>
      <c r="P9" t="n">
        <v>148.01</v>
      </c>
      <c r="Q9" t="n">
        <v>194.63</v>
      </c>
      <c r="R9" t="n">
        <v>30.99</v>
      </c>
      <c r="S9" t="n">
        <v>17.82</v>
      </c>
      <c r="T9" t="n">
        <v>4384.25</v>
      </c>
      <c r="U9" t="n">
        <v>0.57</v>
      </c>
      <c r="V9" t="n">
        <v>0.76</v>
      </c>
      <c r="W9" t="n">
        <v>1.16</v>
      </c>
      <c r="X9" t="n">
        <v>0.28</v>
      </c>
      <c r="Y9" t="n">
        <v>0.5</v>
      </c>
      <c r="Z9" t="n">
        <v>10</v>
      </c>
      <c r="AA9" t="n">
        <v>270.1943397942404</v>
      </c>
      <c r="AB9" t="n">
        <v>369.6918158394718</v>
      </c>
      <c r="AC9" t="n">
        <v>334.4089478014741</v>
      </c>
      <c r="AD9" t="n">
        <v>270194.3397942404</v>
      </c>
      <c r="AE9" t="n">
        <v>369691.8158394718</v>
      </c>
      <c r="AF9" t="n">
        <v>2.226042609671194e-06</v>
      </c>
      <c r="AG9" t="n">
        <v>20</v>
      </c>
      <c r="AH9" t="n">
        <v>334408.9478014741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6.7868</v>
      </c>
      <c r="E10" t="n">
        <v>14.73</v>
      </c>
      <c r="F10" t="n">
        <v>11.92</v>
      </c>
      <c r="G10" t="n">
        <v>55.02</v>
      </c>
      <c r="H10" t="n">
        <v>0.89</v>
      </c>
      <c r="I10" t="n">
        <v>13</v>
      </c>
      <c r="J10" t="n">
        <v>179.63</v>
      </c>
      <c r="K10" t="n">
        <v>51.39</v>
      </c>
      <c r="L10" t="n">
        <v>9</v>
      </c>
      <c r="M10" t="n">
        <v>11</v>
      </c>
      <c r="N10" t="n">
        <v>34.24</v>
      </c>
      <c r="O10" t="n">
        <v>22388.15</v>
      </c>
      <c r="P10" t="n">
        <v>147.13</v>
      </c>
      <c r="Q10" t="n">
        <v>194.63</v>
      </c>
      <c r="R10" t="n">
        <v>29.82</v>
      </c>
      <c r="S10" t="n">
        <v>17.82</v>
      </c>
      <c r="T10" t="n">
        <v>3806.62</v>
      </c>
      <c r="U10" t="n">
        <v>0.6</v>
      </c>
      <c r="V10" t="n">
        <v>0.76</v>
      </c>
      <c r="W10" t="n">
        <v>1.15</v>
      </c>
      <c r="X10" t="n">
        <v>0.23</v>
      </c>
      <c r="Y10" t="n">
        <v>0.5</v>
      </c>
      <c r="Z10" t="n">
        <v>10</v>
      </c>
      <c r="AA10" t="n">
        <v>268.4804759715804</v>
      </c>
      <c r="AB10" t="n">
        <v>367.3468317469728</v>
      </c>
      <c r="AC10" t="n">
        <v>332.2877656995574</v>
      </c>
      <c r="AD10" t="n">
        <v>268480.4759715804</v>
      </c>
      <c r="AE10" t="n">
        <v>367346.8317469728</v>
      </c>
      <c r="AF10" t="n">
        <v>2.242397693930278e-06</v>
      </c>
      <c r="AG10" t="n">
        <v>20</v>
      </c>
      <c r="AH10" t="n">
        <v>332287.7656995574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6.808</v>
      </c>
      <c r="E11" t="n">
        <v>14.69</v>
      </c>
      <c r="F11" t="n">
        <v>11.91</v>
      </c>
      <c r="G11" t="n">
        <v>59.55</v>
      </c>
      <c r="H11" t="n">
        <v>0.98</v>
      </c>
      <c r="I11" t="n">
        <v>12</v>
      </c>
      <c r="J11" t="n">
        <v>181.12</v>
      </c>
      <c r="K11" t="n">
        <v>51.39</v>
      </c>
      <c r="L11" t="n">
        <v>10</v>
      </c>
      <c r="M11" t="n">
        <v>10</v>
      </c>
      <c r="N11" t="n">
        <v>34.73</v>
      </c>
      <c r="O11" t="n">
        <v>22572.13</v>
      </c>
      <c r="P11" t="n">
        <v>146.64</v>
      </c>
      <c r="Q11" t="n">
        <v>194.63</v>
      </c>
      <c r="R11" t="n">
        <v>29.36</v>
      </c>
      <c r="S11" t="n">
        <v>17.82</v>
      </c>
      <c r="T11" t="n">
        <v>3581.78</v>
      </c>
      <c r="U11" t="n">
        <v>0.61</v>
      </c>
      <c r="V11" t="n">
        <v>0.76</v>
      </c>
      <c r="W11" t="n">
        <v>1.16</v>
      </c>
      <c r="X11" t="n">
        <v>0.22</v>
      </c>
      <c r="Y11" t="n">
        <v>0.5</v>
      </c>
      <c r="Z11" t="n">
        <v>10</v>
      </c>
      <c r="AA11" t="n">
        <v>267.6712412372756</v>
      </c>
      <c r="AB11" t="n">
        <v>366.2396010825802</v>
      </c>
      <c r="AC11" t="n">
        <v>331.2862075757665</v>
      </c>
      <c r="AD11" t="n">
        <v>267671.2412372757</v>
      </c>
      <c r="AE11" t="n">
        <v>366239.6010825802</v>
      </c>
      <c r="AF11" t="n">
        <v>2.249402295673562e-06</v>
      </c>
      <c r="AG11" t="n">
        <v>20</v>
      </c>
      <c r="AH11" t="n">
        <v>331286.2075757665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6.8366</v>
      </c>
      <c r="E12" t="n">
        <v>14.63</v>
      </c>
      <c r="F12" t="n">
        <v>11.88</v>
      </c>
      <c r="G12" t="n">
        <v>64.81</v>
      </c>
      <c r="H12" t="n">
        <v>1.07</v>
      </c>
      <c r="I12" t="n">
        <v>11</v>
      </c>
      <c r="J12" t="n">
        <v>182.62</v>
      </c>
      <c r="K12" t="n">
        <v>51.39</v>
      </c>
      <c r="L12" t="n">
        <v>11</v>
      </c>
      <c r="M12" t="n">
        <v>9</v>
      </c>
      <c r="N12" t="n">
        <v>35.22</v>
      </c>
      <c r="O12" t="n">
        <v>22756.91</v>
      </c>
      <c r="P12" t="n">
        <v>145.67</v>
      </c>
      <c r="Q12" t="n">
        <v>194.63</v>
      </c>
      <c r="R12" t="n">
        <v>28.47</v>
      </c>
      <c r="S12" t="n">
        <v>17.82</v>
      </c>
      <c r="T12" t="n">
        <v>3144.38</v>
      </c>
      <c r="U12" t="n">
        <v>0.63</v>
      </c>
      <c r="V12" t="n">
        <v>0.76</v>
      </c>
      <c r="W12" t="n">
        <v>1.15</v>
      </c>
      <c r="X12" t="n">
        <v>0.2</v>
      </c>
      <c r="Y12" t="n">
        <v>0.5</v>
      </c>
      <c r="Z12" t="n">
        <v>10</v>
      </c>
      <c r="AA12" t="n">
        <v>266.3240891353067</v>
      </c>
      <c r="AB12" t="n">
        <v>364.3963681445101</v>
      </c>
      <c r="AC12" t="n">
        <v>329.6188902023122</v>
      </c>
      <c r="AD12" t="n">
        <v>266324.0891353067</v>
      </c>
      <c r="AE12" t="n">
        <v>364396.3681445101</v>
      </c>
      <c r="AF12" t="n">
        <v>2.258851899912143e-06</v>
      </c>
      <c r="AG12" t="n">
        <v>20</v>
      </c>
      <c r="AH12" t="n">
        <v>329618.8902023121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6.8603</v>
      </c>
      <c r="E13" t="n">
        <v>14.58</v>
      </c>
      <c r="F13" t="n">
        <v>11.87</v>
      </c>
      <c r="G13" t="n">
        <v>71.19</v>
      </c>
      <c r="H13" t="n">
        <v>1.16</v>
      </c>
      <c r="I13" t="n">
        <v>10</v>
      </c>
      <c r="J13" t="n">
        <v>184.12</v>
      </c>
      <c r="K13" t="n">
        <v>51.39</v>
      </c>
      <c r="L13" t="n">
        <v>12</v>
      </c>
      <c r="M13" t="n">
        <v>8</v>
      </c>
      <c r="N13" t="n">
        <v>35.73</v>
      </c>
      <c r="O13" t="n">
        <v>22942.24</v>
      </c>
      <c r="P13" t="n">
        <v>144.55</v>
      </c>
      <c r="Q13" t="n">
        <v>194.64</v>
      </c>
      <c r="R13" t="n">
        <v>27.94</v>
      </c>
      <c r="S13" t="n">
        <v>17.82</v>
      </c>
      <c r="T13" t="n">
        <v>2883.39</v>
      </c>
      <c r="U13" t="n">
        <v>0.64</v>
      </c>
      <c r="V13" t="n">
        <v>0.77</v>
      </c>
      <c r="W13" t="n">
        <v>1.15</v>
      </c>
      <c r="X13" t="n">
        <v>0.18</v>
      </c>
      <c r="Y13" t="n">
        <v>0.5</v>
      </c>
      <c r="Z13" t="n">
        <v>10</v>
      </c>
      <c r="AA13" t="n">
        <v>258.1641132055032</v>
      </c>
      <c r="AB13" t="n">
        <v>353.2315290846219</v>
      </c>
      <c r="AC13" t="n">
        <v>319.5196077123495</v>
      </c>
      <c r="AD13" t="n">
        <v>258164.1132055032</v>
      </c>
      <c r="AE13" t="n">
        <v>353231.5290846219</v>
      </c>
      <c r="AF13" t="n">
        <v>2.266682516011947e-06</v>
      </c>
      <c r="AG13" t="n">
        <v>19</v>
      </c>
      <c r="AH13" t="n">
        <v>319519.6077123495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6.8842</v>
      </c>
      <c r="E14" t="n">
        <v>14.53</v>
      </c>
      <c r="F14" t="n">
        <v>11.85</v>
      </c>
      <c r="G14" t="n">
        <v>78.98999999999999</v>
      </c>
      <c r="H14" t="n">
        <v>1.24</v>
      </c>
      <c r="I14" t="n">
        <v>9</v>
      </c>
      <c r="J14" t="n">
        <v>185.63</v>
      </c>
      <c r="K14" t="n">
        <v>51.39</v>
      </c>
      <c r="L14" t="n">
        <v>13</v>
      </c>
      <c r="M14" t="n">
        <v>7</v>
      </c>
      <c r="N14" t="n">
        <v>36.24</v>
      </c>
      <c r="O14" t="n">
        <v>23128.27</v>
      </c>
      <c r="P14" t="n">
        <v>143.85</v>
      </c>
      <c r="Q14" t="n">
        <v>194.63</v>
      </c>
      <c r="R14" t="n">
        <v>27.33</v>
      </c>
      <c r="S14" t="n">
        <v>17.82</v>
      </c>
      <c r="T14" t="n">
        <v>2585.06</v>
      </c>
      <c r="U14" t="n">
        <v>0.65</v>
      </c>
      <c r="V14" t="n">
        <v>0.77</v>
      </c>
      <c r="W14" t="n">
        <v>1.15</v>
      </c>
      <c r="X14" t="n">
        <v>0.16</v>
      </c>
      <c r="Y14" t="n">
        <v>0.5</v>
      </c>
      <c r="Z14" t="n">
        <v>10</v>
      </c>
      <c r="AA14" t="n">
        <v>257.1482210391326</v>
      </c>
      <c r="AB14" t="n">
        <v>351.8415406044279</v>
      </c>
      <c r="AC14" t="n">
        <v>318.2622777819501</v>
      </c>
      <c r="AD14" t="n">
        <v>257148.2210391326</v>
      </c>
      <c r="AE14" t="n">
        <v>351841.5406044279</v>
      </c>
      <c r="AF14" t="n">
        <v>2.274579213260273e-06</v>
      </c>
      <c r="AG14" t="n">
        <v>19</v>
      </c>
      <c r="AH14" t="n">
        <v>318262.2777819501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6.8826</v>
      </c>
      <c r="E15" t="n">
        <v>14.53</v>
      </c>
      <c r="F15" t="n">
        <v>11.85</v>
      </c>
      <c r="G15" t="n">
        <v>79.01000000000001</v>
      </c>
      <c r="H15" t="n">
        <v>1.33</v>
      </c>
      <c r="I15" t="n">
        <v>9</v>
      </c>
      <c r="J15" t="n">
        <v>187.14</v>
      </c>
      <c r="K15" t="n">
        <v>51.39</v>
      </c>
      <c r="L15" t="n">
        <v>14</v>
      </c>
      <c r="M15" t="n">
        <v>7</v>
      </c>
      <c r="N15" t="n">
        <v>36.75</v>
      </c>
      <c r="O15" t="n">
        <v>23314.98</v>
      </c>
      <c r="P15" t="n">
        <v>143.92</v>
      </c>
      <c r="Q15" t="n">
        <v>194.66</v>
      </c>
      <c r="R15" t="n">
        <v>27.54</v>
      </c>
      <c r="S15" t="n">
        <v>17.82</v>
      </c>
      <c r="T15" t="n">
        <v>2687.22</v>
      </c>
      <c r="U15" t="n">
        <v>0.65</v>
      </c>
      <c r="V15" t="n">
        <v>0.77</v>
      </c>
      <c r="W15" t="n">
        <v>1.15</v>
      </c>
      <c r="X15" t="n">
        <v>0.17</v>
      </c>
      <c r="Y15" t="n">
        <v>0.5</v>
      </c>
      <c r="Z15" t="n">
        <v>10</v>
      </c>
      <c r="AA15" t="n">
        <v>257.2328980856067</v>
      </c>
      <c r="AB15" t="n">
        <v>351.9573994751016</v>
      </c>
      <c r="AC15" t="n">
        <v>318.3670792446156</v>
      </c>
      <c r="AD15" t="n">
        <v>257232.8980856068</v>
      </c>
      <c r="AE15" t="n">
        <v>351957.3994751016</v>
      </c>
      <c r="AF15" t="n">
        <v>2.2740505640721e-06</v>
      </c>
      <c r="AG15" t="n">
        <v>19</v>
      </c>
      <c r="AH15" t="n">
        <v>318367.0792446156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6.9162</v>
      </c>
      <c r="E16" t="n">
        <v>14.46</v>
      </c>
      <c r="F16" t="n">
        <v>11.82</v>
      </c>
      <c r="G16" t="n">
        <v>88.61</v>
      </c>
      <c r="H16" t="n">
        <v>1.41</v>
      </c>
      <c r="I16" t="n">
        <v>8</v>
      </c>
      <c r="J16" t="n">
        <v>188.66</v>
      </c>
      <c r="K16" t="n">
        <v>51.39</v>
      </c>
      <c r="L16" t="n">
        <v>15</v>
      </c>
      <c r="M16" t="n">
        <v>6</v>
      </c>
      <c r="N16" t="n">
        <v>37.27</v>
      </c>
      <c r="O16" t="n">
        <v>23502.4</v>
      </c>
      <c r="P16" t="n">
        <v>142.81</v>
      </c>
      <c r="Q16" t="n">
        <v>194.64</v>
      </c>
      <c r="R16" t="n">
        <v>26.35</v>
      </c>
      <c r="S16" t="n">
        <v>17.82</v>
      </c>
      <c r="T16" t="n">
        <v>2098.68</v>
      </c>
      <c r="U16" t="n">
        <v>0.68</v>
      </c>
      <c r="V16" t="n">
        <v>0.77</v>
      </c>
      <c r="W16" t="n">
        <v>1.15</v>
      </c>
      <c r="X16" t="n">
        <v>0.13</v>
      </c>
      <c r="Y16" t="n">
        <v>0.5</v>
      </c>
      <c r="Z16" t="n">
        <v>10</v>
      </c>
      <c r="AA16" t="n">
        <v>255.7147981206665</v>
      </c>
      <c r="AB16" t="n">
        <v>349.8802681292277</v>
      </c>
      <c r="AC16" t="n">
        <v>316.4881863991191</v>
      </c>
      <c r="AD16" t="n">
        <v>255714.7981206665</v>
      </c>
      <c r="AE16" t="n">
        <v>349880.2681292277</v>
      </c>
      <c r="AF16" t="n">
        <v>2.285152197023721e-06</v>
      </c>
      <c r="AG16" t="n">
        <v>19</v>
      </c>
      <c r="AH16" t="n">
        <v>316488.1863991191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6.9134</v>
      </c>
      <c r="E17" t="n">
        <v>14.46</v>
      </c>
      <c r="F17" t="n">
        <v>11.82</v>
      </c>
      <c r="G17" t="n">
        <v>88.66</v>
      </c>
      <c r="H17" t="n">
        <v>1.49</v>
      </c>
      <c r="I17" t="n">
        <v>8</v>
      </c>
      <c r="J17" t="n">
        <v>190.19</v>
      </c>
      <c r="K17" t="n">
        <v>51.39</v>
      </c>
      <c r="L17" t="n">
        <v>16</v>
      </c>
      <c r="M17" t="n">
        <v>6</v>
      </c>
      <c r="N17" t="n">
        <v>37.79</v>
      </c>
      <c r="O17" t="n">
        <v>23690.52</v>
      </c>
      <c r="P17" t="n">
        <v>142.12</v>
      </c>
      <c r="Q17" t="n">
        <v>194.63</v>
      </c>
      <c r="R17" t="n">
        <v>26.69</v>
      </c>
      <c r="S17" t="n">
        <v>17.82</v>
      </c>
      <c r="T17" t="n">
        <v>2266.6</v>
      </c>
      <c r="U17" t="n">
        <v>0.67</v>
      </c>
      <c r="V17" t="n">
        <v>0.77</v>
      </c>
      <c r="W17" t="n">
        <v>1.15</v>
      </c>
      <c r="X17" t="n">
        <v>0.13</v>
      </c>
      <c r="Y17" t="n">
        <v>0.5</v>
      </c>
      <c r="Z17" t="n">
        <v>10</v>
      </c>
      <c r="AA17" t="n">
        <v>255.2221739415774</v>
      </c>
      <c r="AB17" t="n">
        <v>349.2062379943534</v>
      </c>
      <c r="AC17" t="n">
        <v>315.8784847543097</v>
      </c>
      <c r="AD17" t="n">
        <v>255222.1739415774</v>
      </c>
      <c r="AE17" t="n">
        <v>349206.2379943534</v>
      </c>
      <c r="AF17" t="n">
        <v>2.284227060944419e-06</v>
      </c>
      <c r="AG17" t="n">
        <v>19</v>
      </c>
      <c r="AH17" t="n">
        <v>315878.4847543098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6.941</v>
      </c>
      <c r="E18" t="n">
        <v>14.41</v>
      </c>
      <c r="F18" t="n">
        <v>11.8</v>
      </c>
      <c r="G18" t="n">
        <v>101.12</v>
      </c>
      <c r="H18" t="n">
        <v>1.57</v>
      </c>
      <c r="I18" t="n">
        <v>7</v>
      </c>
      <c r="J18" t="n">
        <v>191.72</v>
      </c>
      <c r="K18" t="n">
        <v>51.39</v>
      </c>
      <c r="L18" t="n">
        <v>17</v>
      </c>
      <c r="M18" t="n">
        <v>5</v>
      </c>
      <c r="N18" t="n">
        <v>38.33</v>
      </c>
      <c r="O18" t="n">
        <v>23879.37</v>
      </c>
      <c r="P18" t="n">
        <v>141.05</v>
      </c>
      <c r="Q18" t="n">
        <v>194.63</v>
      </c>
      <c r="R18" t="n">
        <v>25.79</v>
      </c>
      <c r="S18" t="n">
        <v>17.82</v>
      </c>
      <c r="T18" t="n">
        <v>1824.44</v>
      </c>
      <c r="U18" t="n">
        <v>0.6899999999999999</v>
      </c>
      <c r="V18" t="n">
        <v>0.77</v>
      </c>
      <c r="W18" t="n">
        <v>1.15</v>
      </c>
      <c r="X18" t="n">
        <v>0.11</v>
      </c>
      <c r="Y18" t="n">
        <v>0.5</v>
      </c>
      <c r="Z18" t="n">
        <v>10</v>
      </c>
      <c r="AA18" t="n">
        <v>253.8684072385185</v>
      </c>
      <c r="AB18" t="n">
        <v>347.3539546672571</v>
      </c>
      <c r="AC18" t="n">
        <v>314.202980748255</v>
      </c>
      <c r="AD18" t="n">
        <v>253868.4072385185</v>
      </c>
      <c r="AE18" t="n">
        <v>347353.9546672571</v>
      </c>
      <c r="AF18" t="n">
        <v>2.293346259440393e-06</v>
      </c>
      <c r="AG18" t="n">
        <v>19</v>
      </c>
      <c r="AH18" t="n">
        <v>314202.980748255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6.9363</v>
      </c>
      <c r="E19" t="n">
        <v>14.42</v>
      </c>
      <c r="F19" t="n">
        <v>11.81</v>
      </c>
      <c r="G19" t="n">
        <v>101.2</v>
      </c>
      <c r="H19" t="n">
        <v>1.65</v>
      </c>
      <c r="I19" t="n">
        <v>7</v>
      </c>
      <c r="J19" t="n">
        <v>193.26</v>
      </c>
      <c r="K19" t="n">
        <v>51.39</v>
      </c>
      <c r="L19" t="n">
        <v>18</v>
      </c>
      <c r="M19" t="n">
        <v>5</v>
      </c>
      <c r="N19" t="n">
        <v>38.86</v>
      </c>
      <c r="O19" t="n">
        <v>24068.93</v>
      </c>
      <c r="P19" t="n">
        <v>141.73</v>
      </c>
      <c r="Q19" t="n">
        <v>194.63</v>
      </c>
      <c r="R19" t="n">
        <v>26.18</v>
      </c>
      <c r="S19" t="n">
        <v>17.82</v>
      </c>
      <c r="T19" t="n">
        <v>2018.69</v>
      </c>
      <c r="U19" t="n">
        <v>0.68</v>
      </c>
      <c r="V19" t="n">
        <v>0.77</v>
      </c>
      <c r="W19" t="n">
        <v>1.15</v>
      </c>
      <c r="X19" t="n">
        <v>0.12</v>
      </c>
      <c r="Y19" t="n">
        <v>0.5</v>
      </c>
      <c r="Z19" t="n">
        <v>10</v>
      </c>
      <c r="AA19" t="n">
        <v>254.4956019135423</v>
      </c>
      <c r="AB19" t="n">
        <v>348.2121100915006</v>
      </c>
      <c r="AC19" t="n">
        <v>314.9792350232377</v>
      </c>
      <c r="AD19" t="n">
        <v>254495.6019135423</v>
      </c>
      <c r="AE19" t="n">
        <v>348212.1100915006</v>
      </c>
      <c r="AF19" t="n">
        <v>2.291793352450136e-06</v>
      </c>
      <c r="AG19" t="n">
        <v>19</v>
      </c>
      <c r="AH19" t="n">
        <v>314979.2350232376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6.9351</v>
      </c>
      <c r="E20" t="n">
        <v>14.42</v>
      </c>
      <c r="F20" t="n">
        <v>11.81</v>
      </c>
      <c r="G20" t="n">
        <v>101.23</v>
      </c>
      <c r="H20" t="n">
        <v>1.73</v>
      </c>
      <c r="I20" t="n">
        <v>7</v>
      </c>
      <c r="J20" t="n">
        <v>194.8</v>
      </c>
      <c r="K20" t="n">
        <v>51.39</v>
      </c>
      <c r="L20" t="n">
        <v>19</v>
      </c>
      <c r="M20" t="n">
        <v>5</v>
      </c>
      <c r="N20" t="n">
        <v>39.41</v>
      </c>
      <c r="O20" t="n">
        <v>24259.23</v>
      </c>
      <c r="P20" t="n">
        <v>140.93</v>
      </c>
      <c r="Q20" t="n">
        <v>194.63</v>
      </c>
      <c r="R20" t="n">
        <v>26.22</v>
      </c>
      <c r="S20" t="n">
        <v>17.82</v>
      </c>
      <c r="T20" t="n">
        <v>2038.91</v>
      </c>
      <c r="U20" t="n">
        <v>0.68</v>
      </c>
      <c r="V20" t="n">
        <v>0.77</v>
      </c>
      <c r="W20" t="n">
        <v>1.15</v>
      </c>
      <c r="X20" t="n">
        <v>0.12</v>
      </c>
      <c r="Y20" t="n">
        <v>0.5</v>
      </c>
      <c r="Z20" t="n">
        <v>10</v>
      </c>
      <c r="AA20" t="n">
        <v>253.8892149629237</v>
      </c>
      <c r="AB20" t="n">
        <v>347.3824247137604</v>
      </c>
      <c r="AC20" t="n">
        <v>314.228733653478</v>
      </c>
      <c r="AD20" t="n">
        <v>253889.2149629237</v>
      </c>
      <c r="AE20" t="n">
        <v>347382.4247137604</v>
      </c>
      <c r="AF20" t="n">
        <v>2.291396865559007e-06</v>
      </c>
      <c r="AG20" t="n">
        <v>19</v>
      </c>
      <c r="AH20" t="n">
        <v>314228.733653478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6.9658</v>
      </c>
      <c r="E21" t="n">
        <v>14.36</v>
      </c>
      <c r="F21" t="n">
        <v>11.78</v>
      </c>
      <c r="G21" t="n">
        <v>117.8</v>
      </c>
      <c r="H21" t="n">
        <v>1.81</v>
      </c>
      <c r="I21" t="n">
        <v>6</v>
      </c>
      <c r="J21" t="n">
        <v>196.35</v>
      </c>
      <c r="K21" t="n">
        <v>51.39</v>
      </c>
      <c r="L21" t="n">
        <v>20</v>
      </c>
      <c r="M21" t="n">
        <v>4</v>
      </c>
      <c r="N21" t="n">
        <v>39.96</v>
      </c>
      <c r="O21" t="n">
        <v>24450.27</v>
      </c>
      <c r="P21" t="n">
        <v>139.33</v>
      </c>
      <c r="Q21" t="n">
        <v>194.63</v>
      </c>
      <c r="R21" t="n">
        <v>25.32</v>
      </c>
      <c r="S21" t="n">
        <v>17.82</v>
      </c>
      <c r="T21" t="n">
        <v>1590.59</v>
      </c>
      <c r="U21" t="n">
        <v>0.7</v>
      </c>
      <c r="V21" t="n">
        <v>0.77</v>
      </c>
      <c r="W21" t="n">
        <v>1.15</v>
      </c>
      <c r="X21" t="n">
        <v>0.09</v>
      </c>
      <c r="Y21" t="n">
        <v>0.5</v>
      </c>
      <c r="Z21" t="n">
        <v>10</v>
      </c>
      <c r="AA21" t="n">
        <v>252.0664131708688</v>
      </c>
      <c r="AB21" t="n">
        <v>344.8883868855326</v>
      </c>
      <c r="AC21" t="n">
        <v>311.9727232951714</v>
      </c>
      <c r="AD21" t="n">
        <v>252066.4131708688</v>
      </c>
      <c r="AE21" t="n">
        <v>344888.3868855326</v>
      </c>
      <c r="AF21" t="n">
        <v>2.301540321857065e-06</v>
      </c>
      <c r="AG21" t="n">
        <v>19</v>
      </c>
      <c r="AH21" t="n">
        <v>311972.7232951714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6.965</v>
      </c>
      <c r="E22" t="n">
        <v>14.36</v>
      </c>
      <c r="F22" t="n">
        <v>11.78</v>
      </c>
      <c r="G22" t="n">
        <v>117.82</v>
      </c>
      <c r="H22" t="n">
        <v>1.88</v>
      </c>
      <c r="I22" t="n">
        <v>6</v>
      </c>
      <c r="J22" t="n">
        <v>197.9</v>
      </c>
      <c r="K22" t="n">
        <v>51.39</v>
      </c>
      <c r="L22" t="n">
        <v>21</v>
      </c>
      <c r="M22" t="n">
        <v>4</v>
      </c>
      <c r="N22" t="n">
        <v>40.51</v>
      </c>
      <c r="O22" t="n">
        <v>24642.07</v>
      </c>
      <c r="P22" t="n">
        <v>139.83</v>
      </c>
      <c r="Q22" t="n">
        <v>194.63</v>
      </c>
      <c r="R22" t="n">
        <v>25.35</v>
      </c>
      <c r="S22" t="n">
        <v>17.82</v>
      </c>
      <c r="T22" t="n">
        <v>1607.51</v>
      </c>
      <c r="U22" t="n">
        <v>0.7</v>
      </c>
      <c r="V22" t="n">
        <v>0.77</v>
      </c>
      <c r="W22" t="n">
        <v>1.15</v>
      </c>
      <c r="X22" t="n">
        <v>0.1</v>
      </c>
      <c r="Y22" t="n">
        <v>0.5</v>
      </c>
      <c r="Z22" t="n">
        <v>10</v>
      </c>
      <c r="AA22" t="n">
        <v>252.4709852322288</v>
      </c>
      <c r="AB22" t="n">
        <v>345.4419402283448</v>
      </c>
      <c r="AC22" t="n">
        <v>312.4734462838627</v>
      </c>
      <c r="AD22" t="n">
        <v>252470.9852322288</v>
      </c>
      <c r="AE22" t="n">
        <v>345441.9402283448</v>
      </c>
      <c r="AF22" t="n">
        <v>2.301275997262979e-06</v>
      </c>
      <c r="AG22" t="n">
        <v>19</v>
      </c>
      <c r="AH22" t="n">
        <v>312473.4462838627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6.9686</v>
      </c>
      <c r="E23" t="n">
        <v>14.35</v>
      </c>
      <c r="F23" t="n">
        <v>11.77</v>
      </c>
      <c r="G23" t="n">
        <v>117.74</v>
      </c>
      <c r="H23" t="n">
        <v>1.96</v>
      </c>
      <c r="I23" t="n">
        <v>6</v>
      </c>
      <c r="J23" t="n">
        <v>199.46</v>
      </c>
      <c r="K23" t="n">
        <v>51.39</v>
      </c>
      <c r="L23" t="n">
        <v>22</v>
      </c>
      <c r="M23" t="n">
        <v>4</v>
      </c>
      <c r="N23" t="n">
        <v>41.07</v>
      </c>
      <c r="O23" t="n">
        <v>24834.62</v>
      </c>
      <c r="P23" t="n">
        <v>139.35</v>
      </c>
      <c r="Q23" t="n">
        <v>194.63</v>
      </c>
      <c r="R23" t="n">
        <v>25.16</v>
      </c>
      <c r="S23" t="n">
        <v>17.82</v>
      </c>
      <c r="T23" t="n">
        <v>1513.02</v>
      </c>
      <c r="U23" t="n">
        <v>0.71</v>
      </c>
      <c r="V23" t="n">
        <v>0.77</v>
      </c>
      <c r="W23" t="n">
        <v>1.14</v>
      </c>
      <c r="X23" t="n">
        <v>0.09</v>
      </c>
      <c r="Y23" t="n">
        <v>0.5</v>
      </c>
      <c r="Z23" t="n">
        <v>10</v>
      </c>
      <c r="AA23" t="n">
        <v>252.0230019568326</v>
      </c>
      <c r="AB23" t="n">
        <v>344.8289897473207</v>
      </c>
      <c r="AC23" t="n">
        <v>311.918994936466</v>
      </c>
      <c r="AD23" t="n">
        <v>252023.0019568326</v>
      </c>
      <c r="AE23" t="n">
        <v>344828.9897473208</v>
      </c>
      <c r="AF23" t="n">
        <v>2.302465457936367e-06</v>
      </c>
      <c r="AG23" t="n">
        <v>19</v>
      </c>
      <c r="AH23" t="n">
        <v>311918.994936466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6.963</v>
      </c>
      <c r="E24" t="n">
        <v>14.36</v>
      </c>
      <c r="F24" t="n">
        <v>11.79</v>
      </c>
      <c r="G24" t="n">
        <v>117.86</v>
      </c>
      <c r="H24" t="n">
        <v>2.03</v>
      </c>
      <c r="I24" t="n">
        <v>6</v>
      </c>
      <c r="J24" t="n">
        <v>201.03</v>
      </c>
      <c r="K24" t="n">
        <v>51.39</v>
      </c>
      <c r="L24" t="n">
        <v>23</v>
      </c>
      <c r="M24" t="n">
        <v>4</v>
      </c>
      <c r="N24" t="n">
        <v>41.64</v>
      </c>
      <c r="O24" t="n">
        <v>25027.94</v>
      </c>
      <c r="P24" t="n">
        <v>138.85</v>
      </c>
      <c r="Q24" t="n">
        <v>194.63</v>
      </c>
      <c r="R24" t="n">
        <v>25.5</v>
      </c>
      <c r="S24" t="n">
        <v>17.82</v>
      </c>
      <c r="T24" t="n">
        <v>1682.42</v>
      </c>
      <c r="U24" t="n">
        <v>0.7</v>
      </c>
      <c r="V24" t="n">
        <v>0.77</v>
      </c>
      <c r="W24" t="n">
        <v>1.15</v>
      </c>
      <c r="X24" t="n">
        <v>0.1</v>
      </c>
      <c r="Y24" t="n">
        <v>0.5</v>
      </c>
      <c r="Z24" t="n">
        <v>10</v>
      </c>
      <c r="AA24" t="n">
        <v>251.7503445862546</v>
      </c>
      <c r="AB24" t="n">
        <v>344.4559279041018</v>
      </c>
      <c r="AC24" t="n">
        <v>311.5815375919682</v>
      </c>
      <c r="AD24" t="n">
        <v>251750.3445862546</v>
      </c>
      <c r="AE24" t="n">
        <v>344455.9279041018</v>
      </c>
      <c r="AF24" t="n">
        <v>2.300615185777763e-06</v>
      </c>
      <c r="AG24" t="n">
        <v>19</v>
      </c>
      <c r="AH24" t="n">
        <v>311581.5375919682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6.9627</v>
      </c>
      <c r="E25" t="n">
        <v>14.36</v>
      </c>
      <c r="F25" t="n">
        <v>11.79</v>
      </c>
      <c r="G25" t="n">
        <v>117.86</v>
      </c>
      <c r="H25" t="n">
        <v>2.1</v>
      </c>
      <c r="I25" t="n">
        <v>6</v>
      </c>
      <c r="J25" t="n">
        <v>202.61</v>
      </c>
      <c r="K25" t="n">
        <v>51.39</v>
      </c>
      <c r="L25" t="n">
        <v>24</v>
      </c>
      <c r="M25" t="n">
        <v>4</v>
      </c>
      <c r="N25" t="n">
        <v>42.21</v>
      </c>
      <c r="O25" t="n">
        <v>25222.04</v>
      </c>
      <c r="P25" t="n">
        <v>138.14</v>
      </c>
      <c r="Q25" t="n">
        <v>194.64</v>
      </c>
      <c r="R25" t="n">
        <v>25.47</v>
      </c>
      <c r="S25" t="n">
        <v>17.82</v>
      </c>
      <c r="T25" t="n">
        <v>1668.24</v>
      </c>
      <c r="U25" t="n">
        <v>0.7</v>
      </c>
      <c r="V25" t="n">
        <v>0.77</v>
      </c>
      <c r="W25" t="n">
        <v>1.15</v>
      </c>
      <c r="X25" t="n">
        <v>0.1</v>
      </c>
      <c r="Y25" t="n">
        <v>0.5</v>
      </c>
      <c r="Z25" t="n">
        <v>10</v>
      </c>
      <c r="AA25" t="n">
        <v>251.2006209184739</v>
      </c>
      <c r="AB25" t="n">
        <v>343.7037717297481</v>
      </c>
      <c r="AC25" t="n">
        <v>310.9011661472368</v>
      </c>
      <c r="AD25" t="n">
        <v>251200.6209184739</v>
      </c>
      <c r="AE25" t="n">
        <v>343703.7717297481</v>
      </c>
      <c r="AF25" t="n">
        <v>2.300516064054981e-06</v>
      </c>
      <c r="AG25" t="n">
        <v>19</v>
      </c>
      <c r="AH25" t="n">
        <v>310901.1661472368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6.9857</v>
      </c>
      <c r="E26" t="n">
        <v>14.32</v>
      </c>
      <c r="F26" t="n">
        <v>11.77</v>
      </c>
      <c r="G26" t="n">
        <v>141.28</v>
      </c>
      <c r="H26" t="n">
        <v>2.17</v>
      </c>
      <c r="I26" t="n">
        <v>5</v>
      </c>
      <c r="J26" t="n">
        <v>204.19</v>
      </c>
      <c r="K26" t="n">
        <v>51.39</v>
      </c>
      <c r="L26" t="n">
        <v>25</v>
      </c>
      <c r="M26" t="n">
        <v>3</v>
      </c>
      <c r="N26" t="n">
        <v>42.79</v>
      </c>
      <c r="O26" t="n">
        <v>25417.05</v>
      </c>
      <c r="P26" t="n">
        <v>137.33</v>
      </c>
      <c r="Q26" t="n">
        <v>194.63</v>
      </c>
      <c r="R26" t="n">
        <v>25.07</v>
      </c>
      <c r="S26" t="n">
        <v>17.82</v>
      </c>
      <c r="T26" t="n">
        <v>1474.88</v>
      </c>
      <c r="U26" t="n">
        <v>0.71</v>
      </c>
      <c r="V26" t="n">
        <v>0.77</v>
      </c>
      <c r="W26" t="n">
        <v>1.15</v>
      </c>
      <c r="X26" t="n">
        <v>0.09</v>
      </c>
      <c r="Y26" t="n">
        <v>0.5</v>
      </c>
      <c r="Z26" t="n">
        <v>10</v>
      </c>
      <c r="AA26" t="n">
        <v>250.1531097489335</v>
      </c>
      <c r="AB26" t="n">
        <v>342.2705207346524</v>
      </c>
      <c r="AC26" t="n">
        <v>309.6047026155321</v>
      </c>
      <c r="AD26" t="n">
        <v>250153.1097489335</v>
      </c>
      <c r="AE26" t="n">
        <v>342270.5207346524</v>
      </c>
      <c r="AF26" t="n">
        <v>2.308115396134959e-06</v>
      </c>
      <c r="AG26" t="n">
        <v>19</v>
      </c>
      <c r="AH26" t="n">
        <v>309604.7026155321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6.9868</v>
      </c>
      <c r="E27" t="n">
        <v>14.31</v>
      </c>
      <c r="F27" t="n">
        <v>11.77</v>
      </c>
      <c r="G27" t="n">
        <v>141.25</v>
      </c>
      <c r="H27" t="n">
        <v>2.24</v>
      </c>
      <c r="I27" t="n">
        <v>5</v>
      </c>
      <c r="J27" t="n">
        <v>205.77</v>
      </c>
      <c r="K27" t="n">
        <v>51.39</v>
      </c>
      <c r="L27" t="n">
        <v>26</v>
      </c>
      <c r="M27" t="n">
        <v>3</v>
      </c>
      <c r="N27" t="n">
        <v>43.38</v>
      </c>
      <c r="O27" t="n">
        <v>25612.75</v>
      </c>
      <c r="P27" t="n">
        <v>138.04</v>
      </c>
      <c r="Q27" t="n">
        <v>194.63</v>
      </c>
      <c r="R27" t="n">
        <v>25.11</v>
      </c>
      <c r="S27" t="n">
        <v>17.82</v>
      </c>
      <c r="T27" t="n">
        <v>1490.93</v>
      </c>
      <c r="U27" t="n">
        <v>0.71</v>
      </c>
      <c r="V27" t="n">
        <v>0.77</v>
      </c>
      <c r="W27" t="n">
        <v>1.14</v>
      </c>
      <c r="X27" t="n">
        <v>0.08</v>
      </c>
      <c r="Y27" t="n">
        <v>0.5</v>
      </c>
      <c r="Z27" t="n">
        <v>10</v>
      </c>
      <c r="AA27" t="n">
        <v>250.6873608611667</v>
      </c>
      <c r="AB27" t="n">
        <v>343.0015066759051</v>
      </c>
      <c r="AC27" t="n">
        <v>310.2659242844971</v>
      </c>
      <c r="AD27" t="n">
        <v>250687.3608611667</v>
      </c>
      <c r="AE27" t="n">
        <v>343001.5066759051</v>
      </c>
      <c r="AF27" t="n">
        <v>2.308478842451827e-06</v>
      </c>
      <c r="AG27" t="n">
        <v>19</v>
      </c>
      <c r="AH27" t="n">
        <v>310265.9242844972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6.9869</v>
      </c>
      <c r="E28" t="n">
        <v>14.31</v>
      </c>
      <c r="F28" t="n">
        <v>11.77</v>
      </c>
      <c r="G28" t="n">
        <v>141.25</v>
      </c>
      <c r="H28" t="n">
        <v>2.31</v>
      </c>
      <c r="I28" t="n">
        <v>5</v>
      </c>
      <c r="J28" t="n">
        <v>207.37</v>
      </c>
      <c r="K28" t="n">
        <v>51.39</v>
      </c>
      <c r="L28" t="n">
        <v>27</v>
      </c>
      <c r="M28" t="n">
        <v>3</v>
      </c>
      <c r="N28" t="n">
        <v>43.97</v>
      </c>
      <c r="O28" t="n">
        <v>25809.25</v>
      </c>
      <c r="P28" t="n">
        <v>137.7</v>
      </c>
      <c r="Q28" t="n">
        <v>194.63</v>
      </c>
      <c r="R28" t="n">
        <v>25.09</v>
      </c>
      <c r="S28" t="n">
        <v>17.82</v>
      </c>
      <c r="T28" t="n">
        <v>1483.18</v>
      </c>
      <c r="U28" t="n">
        <v>0.71</v>
      </c>
      <c r="V28" t="n">
        <v>0.77</v>
      </c>
      <c r="W28" t="n">
        <v>1.14</v>
      </c>
      <c r="X28" t="n">
        <v>0.08</v>
      </c>
      <c r="Y28" t="n">
        <v>0.5</v>
      </c>
      <c r="Z28" t="n">
        <v>10</v>
      </c>
      <c r="AA28" t="n">
        <v>250.4208283291394</v>
      </c>
      <c r="AB28" t="n">
        <v>342.636825107</v>
      </c>
      <c r="AC28" t="n">
        <v>309.9360474126945</v>
      </c>
      <c r="AD28" t="n">
        <v>250420.8283291394</v>
      </c>
      <c r="AE28" t="n">
        <v>342636.8251070001</v>
      </c>
      <c r="AF28" t="n">
        <v>2.308511883026088e-06</v>
      </c>
      <c r="AG28" t="n">
        <v>19</v>
      </c>
      <c r="AH28" t="n">
        <v>309936.0474126945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6.9899</v>
      </c>
      <c r="E29" t="n">
        <v>14.31</v>
      </c>
      <c r="F29" t="n">
        <v>11.76</v>
      </c>
      <c r="G29" t="n">
        <v>141.17</v>
      </c>
      <c r="H29" t="n">
        <v>2.38</v>
      </c>
      <c r="I29" t="n">
        <v>5</v>
      </c>
      <c r="J29" t="n">
        <v>208.97</v>
      </c>
      <c r="K29" t="n">
        <v>51.39</v>
      </c>
      <c r="L29" t="n">
        <v>28</v>
      </c>
      <c r="M29" t="n">
        <v>3</v>
      </c>
      <c r="N29" t="n">
        <v>44.57</v>
      </c>
      <c r="O29" t="n">
        <v>26006.56</v>
      </c>
      <c r="P29" t="n">
        <v>136.98</v>
      </c>
      <c r="Q29" t="n">
        <v>194.63</v>
      </c>
      <c r="R29" t="n">
        <v>24.83</v>
      </c>
      <c r="S29" t="n">
        <v>17.82</v>
      </c>
      <c r="T29" t="n">
        <v>1352.4</v>
      </c>
      <c r="U29" t="n">
        <v>0.72</v>
      </c>
      <c r="V29" t="n">
        <v>0.77</v>
      </c>
      <c r="W29" t="n">
        <v>1.14</v>
      </c>
      <c r="X29" t="n">
        <v>0.08</v>
      </c>
      <c r="Y29" t="n">
        <v>0.5</v>
      </c>
      <c r="Z29" t="n">
        <v>10</v>
      </c>
      <c r="AA29" t="n">
        <v>249.7986671748841</v>
      </c>
      <c r="AB29" t="n">
        <v>341.7855567679354</v>
      </c>
      <c r="AC29" t="n">
        <v>309.1660229291472</v>
      </c>
      <c r="AD29" t="n">
        <v>249798.6671748841</v>
      </c>
      <c r="AE29" t="n">
        <v>341785.5567679354</v>
      </c>
      <c r="AF29" t="n">
        <v>2.309503100253912e-06</v>
      </c>
      <c r="AG29" t="n">
        <v>19</v>
      </c>
      <c r="AH29" t="n">
        <v>309166.0229291472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6.9922</v>
      </c>
      <c r="E30" t="n">
        <v>14.3</v>
      </c>
      <c r="F30" t="n">
        <v>11.76</v>
      </c>
      <c r="G30" t="n">
        <v>141.12</v>
      </c>
      <c r="H30" t="n">
        <v>2.45</v>
      </c>
      <c r="I30" t="n">
        <v>5</v>
      </c>
      <c r="J30" t="n">
        <v>210.57</v>
      </c>
      <c r="K30" t="n">
        <v>51.39</v>
      </c>
      <c r="L30" t="n">
        <v>29</v>
      </c>
      <c r="M30" t="n">
        <v>3</v>
      </c>
      <c r="N30" t="n">
        <v>45.18</v>
      </c>
      <c r="O30" t="n">
        <v>26204.71</v>
      </c>
      <c r="P30" t="n">
        <v>135.36</v>
      </c>
      <c r="Q30" t="n">
        <v>194.63</v>
      </c>
      <c r="R30" t="n">
        <v>24.59</v>
      </c>
      <c r="S30" t="n">
        <v>17.82</v>
      </c>
      <c r="T30" t="n">
        <v>1232.78</v>
      </c>
      <c r="U30" t="n">
        <v>0.72</v>
      </c>
      <c r="V30" t="n">
        <v>0.77</v>
      </c>
      <c r="W30" t="n">
        <v>1.15</v>
      </c>
      <c r="X30" t="n">
        <v>0.07000000000000001</v>
      </c>
      <c r="Y30" t="n">
        <v>0.5</v>
      </c>
      <c r="Z30" t="n">
        <v>10</v>
      </c>
      <c r="AA30" t="n">
        <v>248.4987552310215</v>
      </c>
      <c r="AB30" t="n">
        <v>340.006959898276</v>
      </c>
      <c r="AC30" t="n">
        <v>307.5571728484511</v>
      </c>
      <c r="AD30" t="n">
        <v>248498.7552310215</v>
      </c>
      <c r="AE30" t="n">
        <v>340006.959898276</v>
      </c>
      <c r="AF30" t="n">
        <v>2.31026303346191e-06</v>
      </c>
      <c r="AG30" t="n">
        <v>19</v>
      </c>
      <c r="AH30" t="n">
        <v>307557.1728484511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6.991</v>
      </c>
      <c r="E31" t="n">
        <v>14.3</v>
      </c>
      <c r="F31" t="n">
        <v>11.76</v>
      </c>
      <c r="G31" t="n">
        <v>141.15</v>
      </c>
      <c r="H31" t="n">
        <v>2.51</v>
      </c>
      <c r="I31" t="n">
        <v>5</v>
      </c>
      <c r="J31" t="n">
        <v>212.19</v>
      </c>
      <c r="K31" t="n">
        <v>51.39</v>
      </c>
      <c r="L31" t="n">
        <v>30</v>
      </c>
      <c r="M31" t="n">
        <v>3</v>
      </c>
      <c r="N31" t="n">
        <v>45.79</v>
      </c>
      <c r="O31" t="n">
        <v>26403.69</v>
      </c>
      <c r="P31" t="n">
        <v>134.26</v>
      </c>
      <c r="Q31" t="n">
        <v>194.64</v>
      </c>
      <c r="R31" t="n">
        <v>24.76</v>
      </c>
      <c r="S31" t="n">
        <v>17.82</v>
      </c>
      <c r="T31" t="n">
        <v>1317.8</v>
      </c>
      <c r="U31" t="n">
        <v>0.72</v>
      </c>
      <c r="V31" t="n">
        <v>0.77</v>
      </c>
      <c r="W31" t="n">
        <v>1.14</v>
      </c>
      <c r="X31" t="n">
        <v>0.08</v>
      </c>
      <c r="Y31" t="n">
        <v>0.5</v>
      </c>
      <c r="Z31" t="n">
        <v>10</v>
      </c>
      <c r="AA31" t="n">
        <v>247.6626605482376</v>
      </c>
      <c r="AB31" t="n">
        <v>338.8629782673975</v>
      </c>
      <c r="AC31" t="n">
        <v>306.5223712188351</v>
      </c>
      <c r="AD31" t="n">
        <v>247662.6605482376</v>
      </c>
      <c r="AE31" t="n">
        <v>338862.9782673975</v>
      </c>
      <c r="AF31" t="n">
        <v>2.30986654657078e-06</v>
      </c>
      <c r="AG31" t="n">
        <v>19</v>
      </c>
      <c r="AH31" t="n">
        <v>306522.3712188351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6.9884</v>
      </c>
      <c r="E32" t="n">
        <v>14.31</v>
      </c>
      <c r="F32" t="n">
        <v>11.77</v>
      </c>
      <c r="G32" t="n">
        <v>141.21</v>
      </c>
      <c r="H32" t="n">
        <v>2.58</v>
      </c>
      <c r="I32" t="n">
        <v>5</v>
      </c>
      <c r="J32" t="n">
        <v>213.81</v>
      </c>
      <c r="K32" t="n">
        <v>51.39</v>
      </c>
      <c r="L32" t="n">
        <v>31</v>
      </c>
      <c r="M32" t="n">
        <v>3</v>
      </c>
      <c r="N32" t="n">
        <v>46.41</v>
      </c>
      <c r="O32" t="n">
        <v>26603.52</v>
      </c>
      <c r="P32" t="n">
        <v>133.15</v>
      </c>
      <c r="Q32" t="n">
        <v>194.63</v>
      </c>
      <c r="R32" t="n">
        <v>24.81</v>
      </c>
      <c r="S32" t="n">
        <v>17.82</v>
      </c>
      <c r="T32" t="n">
        <v>1344.42</v>
      </c>
      <c r="U32" t="n">
        <v>0.72</v>
      </c>
      <c r="V32" t="n">
        <v>0.77</v>
      </c>
      <c r="W32" t="n">
        <v>1.15</v>
      </c>
      <c r="X32" t="n">
        <v>0.08</v>
      </c>
      <c r="Y32" t="n">
        <v>0.5</v>
      </c>
      <c r="Z32" t="n">
        <v>10</v>
      </c>
      <c r="AA32" t="n">
        <v>246.8520478916002</v>
      </c>
      <c r="AB32" t="n">
        <v>337.7538622688804</v>
      </c>
      <c r="AC32" t="n">
        <v>305.519107694562</v>
      </c>
      <c r="AD32" t="n">
        <v>246852.0478916002</v>
      </c>
      <c r="AE32" t="n">
        <v>337753.8622688804</v>
      </c>
      <c r="AF32" t="n">
        <v>2.30900749164e-06</v>
      </c>
      <c r="AG32" t="n">
        <v>19</v>
      </c>
      <c r="AH32" t="n">
        <v>305519.1076945619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7.0195</v>
      </c>
      <c r="E33" t="n">
        <v>14.25</v>
      </c>
      <c r="F33" t="n">
        <v>11.74</v>
      </c>
      <c r="G33" t="n">
        <v>176.07</v>
      </c>
      <c r="H33" t="n">
        <v>2.64</v>
      </c>
      <c r="I33" t="n">
        <v>4</v>
      </c>
      <c r="J33" t="n">
        <v>215.43</v>
      </c>
      <c r="K33" t="n">
        <v>51.39</v>
      </c>
      <c r="L33" t="n">
        <v>32</v>
      </c>
      <c r="M33" t="n">
        <v>2</v>
      </c>
      <c r="N33" t="n">
        <v>47.04</v>
      </c>
      <c r="O33" t="n">
        <v>26804.21</v>
      </c>
      <c r="P33" t="n">
        <v>132.07</v>
      </c>
      <c r="Q33" t="n">
        <v>194.63</v>
      </c>
      <c r="R33" t="n">
        <v>24.02</v>
      </c>
      <c r="S33" t="n">
        <v>17.82</v>
      </c>
      <c r="T33" t="n">
        <v>952.36</v>
      </c>
      <c r="U33" t="n">
        <v>0.74</v>
      </c>
      <c r="V33" t="n">
        <v>0.77</v>
      </c>
      <c r="W33" t="n">
        <v>1.14</v>
      </c>
      <c r="X33" t="n">
        <v>0.05</v>
      </c>
      <c r="Y33" t="n">
        <v>0.5</v>
      </c>
      <c r="Z33" t="n">
        <v>10</v>
      </c>
      <c r="AA33" t="n">
        <v>245.4705021896238</v>
      </c>
      <c r="AB33" t="n">
        <v>335.8635704899424</v>
      </c>
      <c r="AC33" t="n">
        <v>303.8092227099641</v>
      </c>
      <c r="AD33" t="n">
        <v>245470.5021896238</v>
      </c>
      <c r="AE33" t="n">
        <v>335863.5704899424</v>
      </c>
      <c r="AF33" t="n">
        <v>2.319283110235101e-06</v>
      </c>
      <c r="AG33" t="n">
        <v>19</v>
      </c>
      <c r="AH33" t="n">
        <v>303809.2227099641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7.0162</v>
      </c>
      <c r="E34" t="n">
        <v>14.25</v>
      </c>
      <c r="F34" t="n">
        <v>11.74</v>
      </c>
      <c r="G34" t="n">
        <v>176.17</v>
      </c>
      <c r="H34" t="n">
        <v>2.7</v>
      </c>
      <c r="I34" t="n">
        <v>4</v>
      </c>
      <c r="J34" t="n">
        <v>217.07</v>
      </c>
      <c r="K34" t="n">
        <v>51.39</v>
      </c>
      <c r="L34" t="n">
        <v>33</v>
      </c>
      <c r="M34" t="n">
        <v>2</v>
      </c>
      <c r="N34" t="n">
        <v>47.68</v>
      </c>
      <c r="O34" t="n">
        <v>27005.77</v>
      </c>
      <c r="P34" t="n">
        <v>132.92</v>
      </c>
      <c r="Q34" t="n">
        <v>194.63</v>
      </c>
      <c r="R34" t="n">
        <v>24.23</v>
      </c>
      <c r="S34" t="n">
        <v>17.82</v>
      </c>
      <c r="T34" t="n">
        <v>1056.38</v>
      </c>
      <c r="U34" t="n">
        <v>0.74</v>
      </c>
      <c r="V34" t="n">
        <v>0.77</v>
      </c>
      <c r="W34" t="n">
        <v>1.14</v>
      </c>
      <c r="X34" t="n">
        <v>0.06</v>
      </c>
      <c r="Y34" t="n">
        <v>0.5</v>
      </c>
      <c r="Z34" t="n">
        <v>10</v>
      </c>
      <c r="AA34" t="n">
        <v>246.1836327890562</v>
      </c>
      <c r="AB34" t="n">
        <v>336.8393072371869</v>
      </c>
      <c r="AC34" t="n">
        <v>304.6918365115071</v>
      </c>
      <c r="AD34" t="n">
        <v>246183.6327890562</v>
      </c>
      <c r="AE34" t="n">
        <v>336839.3072371869</v>
      </c>
      <c r="AF34" t="n">
        <v>2.318192771284495e-06</v>
      </c>
      <c r="AG34" t="n">
        <v>19</v>
      </c>
      <c r="AH34" t="n">
        <v>304691.836511507</v>
      </c>
    </row>
    <row r="35">
      <c r="A35" t="n">
        <v>33</v>
      </c>
      <c r="B35" t="n">
        <v>85</v>
      </c>
      <c r="C35" t="inlineStr">
        <is>
          <t xml:space="preserve">CONCLUIDO	</t>
        </is>
      </c>
      <c r="D35" t="n">
        <v>7.0204</v>
      </c>
      <c r="E35" t="n">
        <v>14.24</v>
      </c>
      <c r="F35" t="n">
        <v>11.74</v>
      </c>
      <c r="G35" t="n">
        <v>176.04</v>
      </c>
      <c r="H35" t="n">
        <v>2.76</v>
      </c>
      <c r="I35" t="n">
        <v>4</v>
      </c>
      <c r="J35" t="n">
        <v>218.71</v>
      </c>
      <c r="K35" t="n">
        <v>51.39</v>
      </c>
      <c r="L35" t="n">
        <v>34</v>
      </c>
      <c r="M35" t="n">
        <v>2</v>
      </c>
      <c r="N35" t="n">
        <v>48.32</v>
      </c>
      <c r="O35" t="n">
        <v>27208.22</v>
      </c>
      <c r="P35" t="n">
        <v>133.42</v>
      </c>
      <c r="Q35" t="n">
        <v>194.63</v>
      </c>
      <c r="R35" t="n">
        <v>23.99</v>
      </c>
      <c r="S35" t="n">
        <v>17.82</v>
      </c>
      <c r="T35" t="n">
        <v>939.27</v>
      </c>
      <c r="U35" t="n">
        <v>0.74</v>
      </c>
      <c r="V35" t="n">
        <v>0.77</v>
      </c>
      <c r="W35" t="n">
        <v>1.14</v>
      </c>
      <c r="X35" t="n">
        <v>0.05</v>
      </c>
      <c r="Y35" t="n">
        <v>0.5</v>
      </c>
      <c r="Z35" t="n">
        <v>10</v>
      </c>
      <c r="AA35" t="n">
        <v>246.5022962641633</v>
      </c>
      <c r="AB35" t="n">
        <v>337.2753166622686</v>
      </c>
      <c r="AC35" t="n">
        <v>305.086233809002</v>
      </c>
      <c r="AD35" t="n">
        <v>246502.2962641633</v>
      </c>
      <c r="AE35" t="n">
        <v>337275.3166622685</v>
      </c>
      <c r="AF35" t="n">
        <v>2.319580475403448e-06</v>
      </c>
      <c r="AG35" t="n">
        <v>19</v>
      </c>
      <c r="AH35" t="n">
        <v>305086.233809002</v>
      </c>
    </row>
    <row r="36">
      <c r="A36" t="n">
        <v>34</v>
      </c>
      <c r="B36" t="n">
        <v>85</v>
      </c>
      <c r="C36" t="inlineStr">
        <is>
          <t xml:space="preserve">CONCLUIDO	</t>
        </is>
      </c>
      <c r="D36" t="n">
        <v>7.0163</v>
      </c>
      <c r="E36" t="n">
        <v>14.25</v>
      </c>
      <c r="F36" t="n">
        <v>11.74</v>
      </c>
      <c r="G36" t="n">
        <v>176.17</v>
      </c>
      <c r="H36" t="n">
        <v>2.82</v>
      </c>
      <c r="I36" t="n">
        <v>4</v>
      </c>
      <c r="J36" t="n">
        <v>220.36</v>
      </c>
      <c r="K36" t="n">
        <v>51.39</v>
      </c>
      <c r="L36" t="n">
        <v>35</v>
      </c>
      <c r="M36" t="n">
        <v>2</v>
      </c>
      <c r="N36" t="n">
        <v>48.97</v>
      </c>
      <c r="O36" t="n">
        <v>27411.55</v>
      </c>
      <c r="P36" t="n">
        <v>133.62</v>
      </c>
      <c r="Q36" t="n">
        <v>194.63</v>
      </c>
      <c r="R36" t="n">
        <v>24.23</v>
      </c>
      <c r="S36" t="n">
        <v>17.82</v>
      </c>
      <c r="T36" t="n">
        <v>1056.66</v>
      </c>
      <c r="U36" t="n">
        <v>0.74</v>
      </c>
      <c r="V36" t="n">
        <v>0.77</v>
      </c>
      <c r="W36" t="n">
        <v>1.14</v>
      </c>
      <c r="X36" t="n">
        <v>0.06</v>
      </c>
      <c r="Y36" t="n">
        <v>0.5</v>
      </c>
      <c r="Z36" t="n">
        <v>10</v>
      </c>
      <c r="AA36" t="n">
        <v>246.7249225193162</v>
      </c>
      <c r="AB36" t="n">
        <v>337.5799237261457</v>
      </c>
      <c r="AC36" t="n">
        <v>305.3617696022216</v>
      </c>
      <c r="AD36" t="n">
        <v>246724.9225193161</v>
      </c>
      <c r="AE36" t="n">
        <v>337579.9237261457</v>
      </c>
      <c r="AF36" t="n">
        <v>2.318225811858756e-06</v>
      </c>
      <c r="AG36" t="n">
        <v>19</v>
      </c>
      <c r="AH36" t="n">
        <v>305361.7696022216</v>
      </c>
    </row>
    <row r="37">
      <c r="A37" t="n">
        <v>35</v>
      </c>
      <c r="B37" t="n">
        <v>85</v>
      </c>
      <c r="C37" t="inlineStr">
        <is>
          <t xml:space="preserve">CONCLUIDO	</t>
        </is>
      </c>
      <c r="D37" t="n">
        <v>7.0167</v>
      </c>
      <c r="E37" t="n">
        <v>14.25</v>
      </c>
      <c r="F37" t="n">
        <v>11.74</v>
      </c>
      <c r="G37" t="n">
        <v>176.15</v>
      </c>
      <c r="H37" t="n">
        <v>2.88</v>
      </c>
      <c r="I37" t="n">
        <v>4</v>
      </c>
      <c r="J37" t="n">
        <v>222.01</v>
      </c>
      <c r="K37" t="n">
        <v>51.39</v>
      </c>
      <c r="L37" t="n">
        <v>36</v>
      </c>
      <c r="M37" t="n">
        <v>2</v>
      </c>
      <c r="N37" t="n">
        <v>49.62</v>
      </c>
      <c r="O37" t="n">
        <v>27615.8</v>
      </c>
      <c r="P37" t="n">
        <v>133.47</v>
      </c>
      <c r="Q37" t="n">
        <v>194.63</v>
      </c>
      <c r="R37" t="n">
        <v>24.19</v>
      </c>
      <c r="S37" t="n">
        <v>17.82</v>
      </c>
      <c r="T37" t="n">
        <v>1038.19</v>
      </c>
      <c r="U37" t="n">
        <v>0.74</v>
      </c>
      <c r="V37" t="n">
        <v>0.77</v>
      </c>
      <c r="W37" t="n">
        <v>1.14</v>
      </c>
      <c r="X37" t="n">
        <v>0.06</v>
      </c>
      <c r="Y37" t="n">
        <v>0.5</v>
      </c>
      <c r="Z37" t="n">
        <v>10</v>
      </c>
      <c r="AA37" t="n">
        <v>246.601988697045</v>
      </c>
      <c r="AB37" t="n">
        <v>337.4117202470569</v>
      </c>
      <c r="AC37" t="n">
        <v>305.2096192271018</v>
      </c>
      <c r="AD37" t="n">
        <v>246601.988697045</v>
      </c>
      <c r="AE37" t="n">
        <v>337411.7202470569</v>
      </c>
      <c r="AF37" t="n">
        <v>2.318357974155799e-06</v>
      </c>
      <c r="AG37" t="n">
        <v>19</v>
      </c>
      <c r="AH37" t="n">
        <v>305209.6192271019</v>
      </c>
    </row>
    <row r="38">
      <c r="A38" t="n">
        <v>36</v>
      </c>
      <c r="B38" t="n">
        <v>85</v>
      </c>
      <c r="C38" t="inlineStr">
        <is>
          <t xml:space="preserve">CONCLUIDO	</t>
        </is>
      </c>
      <c r="D38" t="n">
        <v>7.0195</v>
      </c>
      <c r="E38" t="n">
        <v>14.25</v>
      </c>
      <c r="F38" t="n">
        <v>11.74</v>
      </c>
      <c r="G38" t="n">
        <v>176.07</v>
      </c>
      <c r="H38" t="n">
        <v>2.94</v>
      </c>
      <c r="I38" t="n">
        <v>4</v>
      </c>
      <c r="J38" t="n">
        <v>223.68</v>
      </c>
      <c r="K38" t="n">
        <v>51.39</v>
      </c>
      <c r="L38" t="n">
        <v>37</v>
      </c>
      <c r="M38" t="n">
        <v>2</v>
      </c>
      <c r="N38" t="n">
        <v>50.29</v>
      </c>
      <c r="O38" t="n">
        <v>27821.09</v>
      </c>
      <c r="P38" t="n">
        <v>133.1</v>
      </c>
      <c r="Q38" t="n">
        <v>194.63</v>
      </c>
      <c r="R38" t="n">
        <v>24</v>
      </c>
      <c r="S38" t="n">
        <v>17.82</v>
      </c>
      <c r="T38" t="n">
        <v>942.35</v>
      </c>
      <c r="U38" t="n">
        <v>0.74</v>
      </c>
      <c r="V38" t="n">
        <v>0.77</v>
      </c>
      <c r="W38" t="n">
        <v>1.14</v>
      </c>
      <c r="X38" t="n">
        <v>0.05</v>
      </c>
      <c r="Y38" t="n">
        <v>0.5</v>
      </c>
      <c r="Z38" t="n">
        <v>10</v>
      </c>
      <c r="AA38" t="n">
        <v>246.2690230705936</v>
      </c>
      <c r="AB38" t="n">
        <v>336.9561419875397</v>
      </c>
      <c r="AC38" t="n">
        <v>304.7975207172647</v>
      </c>
      <c r="AD38" t="n">
        <v>246269.0230705936</v>
      </c>
      <c r="AE38" t="n">
        <v>336956.1419875397</v>
      </c>
      <c r="AF38" t="n">
        <v>2.319283110235101e-06</v>
      </c>
      <c r="AG38" t="n">
        <v>19</v>
      </c>
      <c r="AH38" t="n">
        <v>304797.5207172647</v>
      </c>
    </row>
    <row r="39">
      <c r="A39" t="n">
        <v>37</v>
      </c>
      <c r="B39" t="n">
        <v>85</v>
      </c>
      <c r="C39" t="inlineStr">
        <is>
          <t xml:space="preserve">CONCLUIDO	</t>
        </is>
      </c>
      <c r="D39" t="n">
        <v>7.0188</v>
      </c>
      <c r="E39" t="n">
        <v>14.25</v>
      </c>
      <c r="F39" t="n">
        <v>11.74</v>
      </c>
      <c r="G39" t="n">
        <v>176.09</v>
      </c>
      <c r="H39" t="n">
        <v>3</v>
      </c>
      <c r="I39" t="n">
        <v>4</v>
      </c>
      <c r="J39" t="n">
        <v>225.35</v>
      </c>
      <c r="K39" t="n">
        <v>51.39</v>
      </c>
      <c r="L39" t="n">
        <v>38</v>
      </c>
      <c r="M39" t="n">
        <v>1</v>
      </c>
      <c r="N39" t="n">
        <v>50.96</v>
      </c>
      <c r="O39" t="n">
        <v>28027.19</v>
      </c>
      <c r="P39" t="n">
        <v>132.82</v>
      </c>
      <c r="Q39" t="n">
        <v>194.63</v>
      </c>
      <c r="R39" t="n">
        <v>24.03</v>
      </c>
      <c r="S39" t="n">
        <v>17.82</v>
      </c>
      <c r="T39" t="n">
        <v>958.9299999999999</v>
      </c>
      <c r="U39" t="n">
        <v>0.74</v>
      </c>
      <c r="V39" t="n">
        <v>0.77</v>
      </c>
      <c r="W39" t="n">
        <v>1.14</v>
      </c>
      <c r="X39" t="n">
        <v>0.05</v>
      </c>
      <c r="Y39" t="n">
        <v>0.5</v>
      </c>
      <c r="Z39" t="n">
        <v>10</v>
      </c>
      <c r="AA39" t="n">
        <v>246.0634253062448</v>
      </c>
      <c r="AB39" t="n">
        <v>336.6748340560245</v>
      </c>
      <c r="AC39" t="n">
        <v>304.5430604199151</v>
      </c>
      <c r="AD39" t="n">
        <v>246063.4253062448</v>
      </c>
      <c r="AE39" t="n">
        <v>336674.8340560244</v>
      </c>
      <c r="AF39" t="n">
        <v>2.319051826215275e-06</v>
      </c>
      <c r="AG39" t="n">
        <v>19</v>
      </c>
      <c r="AH39" t="n">
        <v>304543.0604199151</v>
      </c>
    </row>
    <row r="40">
      <c r="A40" t="n">
        <v>38</v>
      </c>
      <c r="B40" t="n">
        <v>85</v>
      </c>
      <c r="C40" t="inlineStr">
        <is>
          <t xml:space="preserve">CONCLUIDO	</t>
        </is>
      </c>
      <c r="D40" t="n">
        <v>7.0185</v>
      </c>
      <c r="E40" t="n">
        <v>14.25</v>
      </c>
      <c r="F40" t="n">
        <v>11.74</v>
      </c>
      <c r="G40" t="n">
        <v>176.1</v>
      </c>
      <c r="H40" t="n">
        <v>3.05</v>
      </c>
      <c r="I40" t="n">
        <v>4</v>
      </c>
      <c r="J40" t="n">
        <v>227.03</v>
      </c>
      <c r="K40" t="n">
        <v>51.39</v>
      </c>
      <c r="L40" t="n">
        <v>39</v>
      </c>
      <c r="M40" t="n">
        <v>1</v>
      </c>
      <c r="N40" t="n">
        <v>51.64</v>
      </c>
      <c r="O40" t="n">
        <v>28234.24</v>
      </c>
      <c r="P40" t="n">
        <v>133.05</v>
      </c>
      <c r="Q40" t="n">
        <v>194.63</v>
      </c>
      <c r="R40" t="n">
        <v>24.03</v>
      </c>
      <c r="S40" t="n">
        <v>17.82</v>
      </c>
      <c r="T40" t="n">
        <v>957.4</v>
      </c>
      <c r="U40" t="n">
        <v>0.74</v>
      </c>
      <c r="V40" t="n">
        <v>0.77</v>
      </c>
      <c r="W40" t="n">
        <v>1.14</v>
      </c>
      <c r="X40" t="n">
        <v>0.05</v>
      </c>
      <c r="Y40" t="n">
        <v>0.5</v>
      </c>
      <c r="Z40" t="n">
        <v>10</v>
      </c>
      <c r="AA40" t="n">
        <v>246.2466801321336</v>
      </c>
      <c r="AB40" t="n">
        <v>336.9255713934378</v>
      </c>
      <c r="AC40" t="n">
        <v>304.7698677377579</v>
      </c>
      <c r="AD40" t="n">
        <v>246246.6801321336</v>
      </c>
      <c r="AE40" t="n">
        <v>336925.5713934379</v>
      </c>
      <c r="AF40" t="n">
        <v>2.318952704492493e-06</v>
      </c>
      <c r="AG40" t="n">
        <v>19</v>
      </c>
      <c r="AH40" t="n">
        <v>304769.8677377579</v>
      </c>
    </row>
    <row r="41">
      <c r="A41" t="n">
        <v>39</v>
      </c>
      <c r="B41" t="n">
        <v>85</v>
      </c>
      <c r="C41" t="inlineStr">
        <is>
          <t xml:space="preserve">CONCLUIDO	</t>
        </is>
      </c>
      <c r="D41" t="n">
        <v>7.0189</v>
      </c>
      <c r="E41" t="n">
        <v>14.25</v>
      </c>
      <c r="F41" t="n">
        <v>11.74</v>
      </c>
      <c r="G41" t="n">
        <v>176.09</v>
      </c>
      <c r="H41" t="n">
        <v>3.11</v>
      </c>
      <c r="I41" t="n">
        <v>4</v>
      </c>
      <c r="J41" t="n">
        <v>228.71</v>
      </c>
      <c r="K41" t="n">
        <v>51.39</v>
      </c>
      <c r="L41" t="n">
        <v>40</v>
      </c>
      <c r="M41" t="n">
        <v>0</v>
      </c>
      <c r="N41" t="n">
        <v>52.32</v>
      </c>
      <c r="O41" t="n">
        <v>28442.24</v>
      </c>
      <c r="P41" t="n">
        <v>133.48</v>
      </c>
      <c r="Q41" t="n">
        <v>194.63</v>
      </c>
      <c r="R41" t="n">
        <v>23.95</v>
      </c>
      <c r="S41" t="n">
        <v>17.82</v>
      </c>
      <c r="T41" t="n">
        <v>916.28</v>
      </c>
      <c r="U41" t="n">
        <v>0.74</v>
      </c>
      <c r="V41" t="n">
        <v>0.77</v>
      </c>
      <c r="W41" t="n">
        <v>1.14</v>
      </c>
      <c r="X41" t="n">
        <v>0.05</v>
      </c>
      <c r="Y41" t="n">
        <v>0.5</v>
      </c>
      <c r="Z41" t="n">
        <v>10</v>
      </c>
      <c r="AA41" t="n">
        <v>246.5735030694971</v>
      </c>
      <c r="AB41" t="n">
        <v>337.3727449547488</v>
      </c>
      <c r="AC41" t="n">
        <v>305.1743636819895</v>
      </c>
      <c r="AD41" t="n">
        <v>246573.5030694971</v>
      </c>
      <c r="AE41" t="n">
        <v>337372.7449547488</v>
      </c>
      <c r="AF41" t="n">
        <v>2.319084866789536e-06</v>
      </c>
      <c r="AG41" t="n">
        <v>19</v>
      </c>
      <c r="AH41" t="n">
        <v>305174.3636819895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6.6222</v>
      </c>
      <c r="E2" t="n">
        <v>15.1</v>
      </c>
      <c r="F2" t="n">
        <v>12.72</v>
      </c>
      <c r="G2" t="n">
        <v>14.67</v>
      </c>
      <c r="H2" t="n">
        <v>0.34</v>
      </c>
      <c r="I2" t="n">
        <v>52</v>
      </c>
      <c r="J2" t="n">
        <v>51.33</v>
      </c>
      <c r="K2" t="n">
        <v>24.83</v>
      </c>
      <c r="L2" t="n">
        <v>1</v>
      </c>
      <c r="M2" t="n">
        <v>50</v>
      </c>
      <c r="N2" t="n">
        <v>5.51</v>
      </c>
      <c r="O2" t="n">
        <v>6564.78</v>
      </c>
      <c r="P2" t="n">
        <v>70.52</v>
      </c>
      <c r="Q2" t="n">
        <v>194.65</v>
      </c>
      <c r="R2" t="n">
        <v>54.11</v>
      </c>
      <c r="S2" t="n">
        <v>17.82</v>
      </c>
      <c r="T2" t="n">
        <v>15759.42</v>
      </c>
      <c r="U2" t="n">
        <v>0.33</v>
      </c>
      <c r="V2" t="n">
        <v>0.71</v>
      </c>
      <c r="W2" t="n">
        <v>1.23</v>
      </c>
      <c r="X2" t="n">
        <v>1.03</v>
      </c>
      <c r="Y2" t="n">
        <v>0.5</v>
      </c>
      <c r="Z2" t="n">
        <v>10</v>
      </c>
      <c r="AA2" t="n">
        <v>198.1338296802328</v>
      </c>
      <c r="AB2" t="n">
        <v>271.0954468160231</v>
      </c>
      <c r="AC2" t="n">
        <v>245.2224778568305</v>
      </c>
      <c r="AD2" t="n">
        <v>198133.8296802328</v>
      </c>
      <c r="AE2" t="n">
        <v>271095.4468160231</v>
      </c>
      <c r="AF2" t="n">
        <v>2.324380264620884e-06</v>
      </c>
      <c r="AG2" t="n">
        <v>20</v>
      </c>
      <c r="AH2" t="n">
        <v>245222.4778568305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7.0372</v>
      </c>
      <c r="E3" t="n">
        <v>14.21</v>
      </c>
      <c r="F3" t="n">
        <v>12.16</v>
      </c>
      <c r="G3" t="n">
        <v>29.18</v>
      </c>
      <c r="H3" t="n">
        <v>0.66</v>
      </c>
      <c r="I3" t="n">
        <v>25</v>
      </c>
      <c r="J3" t="n">
        <v>52.47</v>
      </c>
      <c r="K3" t="n">
        <v>24.83</v>
      </c>
      <c r="L3" t="n">
        <v>2</v>
      </c>
      <c r="M3" t="n">
        <v>23</v>
      </c>
      <c r="N3" t="n">
        <v>5.64</v>
      </c>
      <c r="O3" t="n">
        <v>6705.1</v>
      </c>
      <c r="P3" t="n">
        <v>64.66</v>
      </c>
      <c r="Q3" t="n">
        <v>194.64</v>
      </c>
      <c r="R3" t="n">
        <v>37.11</v>
      </c>
      <c r="S3" t="n">
        <v>17.82</v>
      </c>
      <c r="T3" t="n">
        <v>7391.56</v>
      </c>
      <c r="U3" t="n">
        <v>0.48</v>
      </c>
      <c r="V3" t="n">
        <v>0.75</v>
      </c>
      <c r="W3" t="n">
        <v>1.17</v>
      </c>
      <c r="X3" t="n">
        <v>0.47</v>
      </c>
      <c r="Y3" t="n">
        <v>0.5</v>
      </c>
      <c r="Z3" t="n">
        <v>10</v>
      </c>
      <c r="AA3" t="n">
        <v>182.8580750236319</v>
      </c>
      <c r="AB3" t="n">
        <v>250.1944853761395</v>
      </c>
      <c r="AC3" t="n">
        <v>226.3162748420792</v>
      </c>
      <c r="AD3" t="n">
        <v>182858.0750236319</v>
      </c>
      <c r="AE3" t="n">
        <v>250194.4853761395</v>
      </c>
      <c r="AF3" t="n">
        <v>2.470044516654599e-06</v>
      </c>
      <c r="AG3" t="n">
        <v>19</v>
      </c>
      <c r="AH3" t="n">
        <v>226316.2748420792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7.174</v>
      </c>
      <c r="E4" t="n">
        <v>13.94</v>
      </c>
      <c r="F4" t="n">
        <v>12</v>
      </c>
      <c r="G4" t="n">
        <v>44.98</v>
      </c>
      <c r="H4" t="n">
        <v>0.97</v>
      </c>
      <c r="I4" t="n">
        <v>16</v>
      </c>
      <c r="J4" t="n">
        <v>53.61</v>
      </c>
      <c r="K4" t="n">
        <v>24.83</v>
      </c>
      <c r="L4" t="n">
        <v>3</v>
      </c>
      <c r="M4" t="n">
        <v>14</v>
      </c>
      <c r="N4" t="n">
        <v>5.78</v>
      </c>
      <c r="O4" t="n">
        <v>6845.59</v>
      </c>
      <c r="P4" t="n">
        <v>60.63</v>
      </c>
      <c r="Q4" t="n">
        <v>194.63</v>
      </c>
      <c r="R4" t="n">
        <v>32.22</v>
      </c>
      <c r="S4" t="n">
        <v>17.82</v>
      </c>
      <c r="T4" t="n">
        <v>4993.27</v>
      </c>
      <c r="U4" t="n">
        <v>0.55</v>
      </c>
      <c r="V4" t="n">
        <v>0.76</v>
      </c>
      <c r="W4" t="n">
        <v>1.16</v>
      </c>
      <c r="X4" t="n">
        <v>0.31</v>
      </c>
      <c r="Y4" t="n">
        <v>0.5</v>
      </c>
      <c r="Z4" t="n">
        <v>10</v>
      </c>
      <c r="AA4" t="n">
        <v>178.6246348801122</v>
      </c>
      <c r="AB4" t="n">
        <v>244.402105805581</v>
      </c>
      <c r="AC4" t="n">
        <v>221.0767118480771</v>
      </c>
      <c r="AD4" t="n">
        <v>178624.6348801122</v>
      </c>
      <c r="AE4" t="n">
        <v>244402.105805581</v>
      </c>
      <c r="AF4" t="n">
        <v>2.518061070096074e-06</v>
      </c>
      <c r="AG4" t="n">
        <v>19</v>
      </c>
      <c r="AH4" t="n">
        <v>221076.7118480771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7.2445</v>
      </c>
      <c r="E5" t="n">
        <v>13.8</v>
      </c>
      <c r="F5" t="n">
        <v>11.91</v>
      </c>
      <c r="G5" t="n">
        <v>59.55</v>
      </c>
      <c r="H5" t="n">
        <v>1.27</v>
      </c>
      <c r="I5" t="n">
        <v>12</v>
      </c>
      <c r="J5" t="n">
        <v>54.75</v>
      </c>
      <c r="K5" t="n">
        <v>24.83</v>
      </c>
      <c r="L5" t="n">
        <v>4</v>
      </c>
      <c r="M5" t="n">
        <v>6</v>
      </c>
      <c r="N5" t="n">
        <v>5.92</v>
      </c>
      <c r="O5" t="n">
        <v>6986.39</v>
      </c>
      <c r="P5" t="n">
        <v>57.58</v>
      </c>
      <c r="Q5" t="n">
        <v>194.65</v>
      </c>
      <c r="R5" t="n">
        <v>29.24</v>
      </c>
      <c r="S5" t="n">
        <v>17.82</v>
      </c>
      <c r="T5" t="n">
        <v>3523.42</v>
      </c>
      <c r="U5" t="n">
        <v>0.61</v>
      </c>
      <c r="V5" t="n">
        <v>0.76</v>
      </c>
      <c r="W5" t="n">
        <v>1.16</v>
      </c>
      <c r="X5" t="n">
        <v>0.22</v>
      </c>
      <c r="Y5" t="n">
        <v>0.5</v>
      </c>
      <c r="Z5" t="n">
        <v>10</v>
      </c>
      <c r="AA5" t="n">
        <v>169.2216391406299</v>
      </c>
      <c r="AB5" t="n">
        <v>231.536512203933</v>
      </c>
      <c r="AC5" t="n">
        <v>209.4389924427923</v>
      </c>
      <c r="AD5" t="n">
        <v>169221.6391406299</v>
      </c>
      <c r="AE5" t="n">
        <v>231536.512203933</v>
      </c>
      <c r="AF5" t="n">
        <v>2.542806443031922e-06</v>
      </c>
      <c r="AG5" t="n">
        <v>18</v>
      </c>
      <c r="AH5" t="n">
        <v>209438.9924427923</v>
      </c>
    </row>
    <row r="6">
      <c r="A6" t="n">
        <v>4</v>
      </c>
      <c r="B6" t="n">
        <v>20</v>
      </c>
      <c r="C6" t="inlineStr">
        <is>
          <t xml:space="preserve">CONCLUIDO	</t>
        </is>
      </c>
      <c r="D6" t="n">
        <v>7.2534</v>
      </c>
      <c r="E6" t="n">
        <v>13.79</v>
      </c>
      <c r="F6" t="n">
        <v>11.9</v>
      </c>
      <c r="G6" t="n">
        <v>64.93000000000001</v>
      </c>
      <c r="H6" t="n">
        <v>1.55</v>
      </c>
      <c r="I6" t="n">
        <v>11</v>
      </c>
      <c r="J6" t="n">
        <v>55.89</v>
      </c>
      <c r="K6" t="n">
        <v>24.83</v>
      </c>
      <c r="L6" t="n">
        <v>5</v>
      </c>
      <c r="M6" t="n">
        <v>0</v>
      </c>
      <c r="N6" t="n">
        <v>6.07</v>
      </c>
      <c r="O6" t="n">
        <v>7127.49</v>
      </c>
      <c r="P6" t="n">
        <v>57.75</v>
      </c>
      <c r="Q6" t="n">
        <v>194.63</v>
      </c>
      <c r="R6" t="n">
        <v>28.77</v>
      </c>
      <c r="S6" t="n">
        <v>17.82</v>
      </c>
      <c r="T6" t="n">
        <v>3292.24</v>
      </c>
      <c r="U6" t="n">
        <v>0.62</v>
      </c>
      <c r="V6" t="n">
        <v>0.76</v>
      </c>
      <c r="W6" t="n">
        <v>1.17</v>
      </c>
      <c r="X6" t="n">
        <v>0.22</v>
      </c>
      <c r="Y6" t="n">
        <v>0.5</v>
      </c>
      <c r="Z6" t="n">
        <v>10</v>
      </c>
      <c r="AA6" t="n">
        <v>169.282410520269</v>
      </c>
      <c r="AB6" t="n">
        <v>231.6196622865993</v>
      </c>
      <c r="AC6" t="n">
        <v>209.5142067982707</v>
      </c>
      <c r="AD6" t="n">
        <v>169282.410520269</v>
      </c>
      <c r="AE6" t="n">
        <v>231619.6622865993</v>
      </c>
      <c r="AF6" t="n">
        <v>2.545930326991199e-06</v>
      </c>
      <c r="AG6" t="n">
        <v>18</v>
      </c>
      <c r="AH6" t="n">
        <v>209514.2067982708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5.2373</v>
      </c>
      <c r="E2" t="n">
        <v>19.09</v>
      </c>
      <c r="F2" t="n">
        <v>13.92</v>
      </c>
      <c r="G2" t="n">
        <v>7.59</v>
      </c>
      <c r="H2" t="n">
        <v>0.13</v>
      </c>
      <c r="I2" t="n">
        <v>110</v>
      </c>
      <c r="J2" t="n">
        <v>133.21</v>
      </c>
      <c r="K2" t="n">
        <v>46.47</v>
      </c>
      <c r="L2" t="n">
        <v>1</v>
      </c>
      <c r="M2" t="n">
        <v>108</v>
      </c>
      <c r="N2" t="n">
        <v>20.75</v>
      </c>
      <c r="O2" t="n">
        <v>16663.42</v>
      </c>
      <c r="P2" t="n">
        <v>151.87</v>
      </c>
      <c r="Q2" t="n">
        <v>194.68</v>
      </c>
      <c r="R2" t="n">
        <v>91.73</v>
      </c>
      <c r="S2" t="n">
        <v>17.82</v>
      </c>
      <c r="T2" t="n">
        <v>34278.53</v>
      </c>
      <c r="U2" t="n">
        <v>0.19</v>
      </c>
      <c r="V2" t="n">
        <v>0.65</v>
      </c>
      <c r="W2" t="n">
        <v>1.32</v>
      </c>
      <c r="X2" t="n">
        <v>2.23</v>
      </c>
      <c r="Y2" t="n">
        <v>0.5</v>
      </c>
      <c r="Z2" t="n">
        <v>10</v>
      </c>
      <c r="AA2" t="n">
        <v>345.3863132588801</v>
      </c>
      <c r="AB2" t="n">
        <v>472.5727911695423</v>
      </c>
      <c r="AC2" t="n">
        <v>427.4711072403984</v>
      </c>
      <c r="AD2" t="n">
        <v>345386.3132588801</v>
      </c>
      <c r="AE2" t="n">
        <v>472572.7911695422</v>
      </c>
      <c r="AF2" t="n">
        <v>1.754308733178739e-06</v>
      </c>
      <c r="AG2" t="n">
        <v>25</v>
      </c>
      <c r="AH2" t="n">
        <v>427471.1072403984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6.1441</v>
      </c>
      <c r="E3" t="n">
        <v>16.28</v>
      </c>
      <c r="F3" t="n">
        <v>12.71</v>
      </c>
      <c r="G3" t="n">
        <v>14.95</v>
      </c>
      <c r="H3" t="n">
        <v>0.26</v>
      </c>
      <c r="I3" t="n">
        <v>51</v>
      </c>
      <c r="J3" t="n">
        <v>134.55</v>
      </c>
      <c r="K3" t="n">
        <v>46.47</v>
      </c>
      <c r="L3" t="n">
        <v>2</v>
      </c>
      <c r="M3" t="n">
        <v>49</v>
      </c>
      <c r="N3" t="n">
        <v>21.09</v>
      </c>
      <c r="O3" t="n">
        <v>16828.84</v>
      </c>
      <c r="P3" t="n">
        <v>137.74</v>
      </c>
      <c r="Q3" t="n">
        <v>194.64</v>
      </c>
      <c r="R3" t="n">
        <v>53.86</v>
      </c>
      <c r="S3" t="n">
        <v>17.82</v>
      </c>
      <c r="T3" t="n">
        <v>15636.69</v>
      </c>
      <c r="U3" t="n">
        <v>0.33</v>
      </c>
      <c r="V3" t="n">
        <v>0.71</v>
      </c>
      <c r="W3" t="n">
        <v>1.23</v>
      </c>
      <c r="X3" t="n">
        <v>1.02</v>
      </c>
      <c r="Y3" t="n">
        <v>0.5</v>
      </c>
      <c r="Z3" t="n">
        <v>10</v>
      </c>
      <c r="AA3" t="n">
        <v>285.4923167864966</v>
      </c>
      <c r="AB3" t="n">
        <v>390.6231828593897</v>
      </c>
      <c r="AC3" t="n">
        <v>353.3426545303692</v>
      </c>
      <c r="AD3" t="n">
        <v>285492.3167864967</v>
      </c>
      <c r="AE3" t="n">
        <v>390623.1828593897</v>
      </c>
      <c r="AF3" t="n">
        <v>2.058054395876404e-06</v>
      </c>
      <c r="AG3" t="n">
        <v>22</v>
      </c>
      <c r="AH3" t="n">
        <v>353342.6545303692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6.491</v>
      </c>
      <c r="E4" t="n">
        <v>15.41</v>
      </c>
      <c r="F4" t="n">
        <v>12.33</v>
      </c>
      <c r="G4" t="n">
        <v>22.41</v>
      </c>
      <c r="H4" t="n">
        <v>0.39</v>
      </c>
      <c r="I4" t="n">
        <v>33</v>
      </c>
      <c r="J4" t="n">
        <v>135.9</v>
      </c>
      <c r="K4" t="n">
        <v>46.47</v>
      </c>
      <c r="L4" t="n">
        <v>3</v>
      </c>
      <c r="M4" t="n">
        <v>31</v>
      </c>
      <c r="N4" t="n">
        <v>21.43</v>
      </c>
      <c r="O4" t="n">
        <v>16994.64</v>
      </c>
      <c r="P4" t="n">
        <v>132.81</v>
      </c>
      <c r="Q4" t="n">
        <v>194.63</v>
      </c>
      <c r="R4" t="n">
        <v>42.11</v>
      </c>
      <c r="S4" t="n">
        <v>17.82</v>
      </c>
      <c r="T4" t="n">
        <v>9853.620000000001</v>
      </c>
      <c r="U4" t="n">
        <v>0.42</v>
      </c>
      <c r="V4" t="n">
        <v>0.74</v>
      </c>
      <c r="W4" t="n">
        <v>1.19</v>
      </c>
      <c r="X4" t="n">
        <v>0.64</v>
      </c>
      <c r="Y4" t="n">
        <v>0.5</v>
      </c>
      <c r="Z4" t="n">
        <v>10</v>
      </c>
      <c r="AA4" t="n">
        <v>266.986749677706</v>
      </c>
      <c r="AB4" t="n">
        <v>365.3030495331406</v>
      </c>
      <c r="AC4" t="n">
        <v>330.4390391917471</v>
      </c>
      <c r="AD4" t="n">
        <v>266986.749677706</v>
      </c>
      <c r="AE4" t="n">
        <v>365303.0495331406</v>
      </c>
      <c r="AF4" t="n">
        <v>2.174253525110877e-06</v>
      </c>
      <c r="AG4" t="n">
        <v>21</v>
      </c>
      <c r="AH4" t="n">
        <v>330439.0391917471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6.6568</v>
      </c>
      <c r="E5" t="n">
        <v>15.02</v>
      </c>
      <c r="F5" t="n">
        <v>12.16</v>
      </c>
      <c r="G5" t="n">
        <v>29.19</v>
      </c>
      <c r="H5" t="n">
        <v>0.52</v>
      </c>
      <c r="I5" t="n">
        <v>25</v>
      </c>
      <c r="J5" t="n">
        <v>137.25</v>
      </c>
      <c r="K5" t="n">
        <v>46.47</v>
      </c>
      <c r="L5" t="n">
        <v>4</v>
      </c>
      <c r="M5" t="n">
        <v>23</v>
      </c>
      <c r="N5" t="n">
        <v>21.78</v>
      </c>
      <c r="O5" t="n">
        <v>17160.92</v>
      </c>
      <c r="P5" t="n">
        <v>130.17</v>
      </c>
      <c r="Q5" t="n">
        <v>194.65</v>
      </c>
      <c r="R5" t="n">
        <v>37.3</v>
      </c>
      <c r="S5" t="n">
        <v>17.82</v>
      </c>
      <c r="T5" t="n">
        <v>7488.51</v>
      </c>
      <c r="U5" t="n">
        <v>0.48</v>
      </c>
      <c r="V5" t="n">
        <v>0.75</v>
      </c>
      <c r="W5" t="n">
        <v>1.17</v>
      </c>
      <c r="X5" t="n">
        <v>0.47</v>
      </c>
      <c r="Y5" t="n">
        <v>0.5</v>
      </c>
      <c r="Z5" t="n">
        <v>10</v>
      </c>
      <c r="AA5" t="n">
        <v>254.8276966885055</v>
      </c>
      <c r="AB5" t="n">
        <v>348.6664968135925</v>
      </c>
      <c r="AC5" t="n">
        <v>315.390255714309</v>
      </c>
      <c r="AD5" t="n">
        <v>254827.6966885054</v>
      </c>
      <c r="AE5" t="n">
        <v>348666.4968135924</v>
      </c>
      <c r="AF5" t="n">
        <v>2.229790612533983e-06</v>
      </c>
      <c r="AG5" t="n">
        <v>20</v>
      </c>
      <c r="AH5" t="n">
        <v>315390.255714309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6.7571</v>
      </c>
      <c r="E6" t="n">
        <v>14.8</v>
      </c>
      <c r="F6" t="n">
        <v>12.07</v>
      </c>
      <c r="G6" t="n">
        <v>36.22</v>
      </c>
      <c r="H6" t="n">
        <v>0.64</v>
      </c>
      <c r="I6" t="n">
        <v>20</v>
      </c>
      <c r="J6" t="n">
        <v>138.6</v>
      </c>
      <c r="K6" t="n">
        <v>46.47</v>
      </c>
      <c r="L6" t="n">
        <v>5</v>
      </c>
      <c r="M6" t="n">
        <v>18</v>
      </c>
      <c r="N6" t="n">
        <v>22.13</v>
      </c>
      <c r="O6" t="n">
        <v>17327.69</v>
      </c>
      <c r="P6" t="n">
        <v>128.49</v>
      </c>
      <c r="Q6" t="n">
        <v>194.64</v>
      </c>
      <c r="R6" t="n">
        <v>34.33</v>
      </c>
      <c r="S6" t="n">
        <v>17.82</v>
      </c>
      <c r="T6" t="n">
        <v>6027.6</v>
      </c>
      <c r="U6" t="n">
        <v>0.52</v>
      </c>
      <c r="V6" t="n">
        <v>0.75</v>
      </c>
      <c r="W6" t="n">
        <v>1.17</v>
      </c>
      <c r="X6" t="n">
        <v>0.39</v>
      </c>
      <c r="Y6" t="n">
        <v>0.5</v>
      </c>
      <c r="Z6" t="n">
        <v>10</v>
      </c>
      <c r="AA6" t="n">
        <v>251.6326466476579</v>
      </c>
      <c r="AB6" t="n">
        <v>344.2948883920473</v>
      </c>
      <c r="AC6" t="n">
        <v>311.4358674649238</v>
      </c>
      <c r="AD6" t="n">
        <v>251632.6466476578</v>
      </c>
      <c r="AE6" t="n">
        <v>344294.8883920473</v>
      </c>
      <c r="AF6" t="n">
        <v>2.263387535745911e-06</v>
      </c>
      <c r="AG6" t="n">
        <v>20</v>
      </c>
      <c r="AH6" t="n">
        <v>311435.8674649238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6.8259</v>
      </c>
      <c r="E7" t="n">
        <v>14.65</v>
      </c>
      <c r="F7" t="n">
        <v>12.01</v>
      </c>
      <c r="G7" t="n">
        <v>42.38</v>
      </c>
      <c r="H7" t="n">
        <v>0.76</v>
      </c>
      <c r="I7" t="n">
        <v>17</v>
      </c>
      <c r="J7" t="n">
        <v>139.95</v>
      </c>
      <c r="K7" t="n">
        <v>46.47</v>
      </c>
      <c r="L7" t="n">
        <v>6</v>
      </c>
      <c r="M7" t="n">
        <v>15</v>
      </c>
      <c r="N7" t="n">
        <v>22.49</v>
      </c>
      <c r="O7" t="n">
        <v>17494.97</v>
      </c>
      <c r="P7" t="n">
        <v>127.07</v>
      </c>
      <c r="Q7" t="n">
        <v>194.64</v>
      </c>
      <c r="R7" t="n">
        <v>32.41</v>
      </c>
      <c r="S7" t="n">
        <v>17.82</v>
      </c>
      <c r="T7" t="n">
        <v>5082.63</v>
      </c>
      <c r="U7" t="n">
        <v>0.55</v>
      </c>
      <c r="V7" t="n">
        <v>0.76</v>
      </c>
      <c r="W7" t="n">
        <v>1.16</v>
      </c>
      <c r="X7" t="n">
        <v>0.32</v>
      </c>
      <c r="Y7" t="n">
        <v>0.5</v>
      </c>
      <c r="Z7" t="n">
        <v>10</v>
      </c>
      <c r="AA7" t="n">
        <v>249.2836121862026</v>
      </c>
      <c r="AB7" t="n">
        <v>341.0808358097994</v>
      </c>
      <c r="AC7" t="n">
        <v>308.5285595501734</v>
      </c>
      <c r="AD7" t="n">
        <v>249283.6121862026</v>
      </c>
      <c r="AE7" t="n">
        <v>341080.8358097994</v>
      </c>
      <c r="AF7" t="n">
        <v>2.286433082276126e-06</v>
      </c>
      <c r="AG7" t="n">
        <v>20</v>
      </c>
      <c r="AH7" t="n">
        <v>308528.5595501735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6.8946</v>
      </c>
      <c r="E8" t="n">
        <v>14.5</v>
      </c>
      <c r="F8" t="n">
        <v>11.94</v>
      </c>
      <c r="G8" t="n">
        <v>51.18</v>
      </c>
      <c r="H8" t="n">
        <v>0.88</v>
      </c>
      <c r="I8" t="n">
        <v>14</v>
      </c>
      <c r="J8" t="n">
        <v>141.31</v>
      </c>
      <c r="K8" t="n">
        <v>46.47</v>
      </c>
      <c r="L8" t="n">
        <v>7</v>
      </c>
      <c r="M8" t="n">
        <v>12</v>
      </c>
      <c r="N8" t="n">
        <v>22.85</v>
      </c>
      <c r="O8" t="n">
        <v>17662.75</v>
      </c>
      <c r="P8" t="n">
        <v>125.35</v>
      </c>
      <c r="Q8" t="n">
        <v>194.63</v>
      </c>
      <c r="R8" t="n">
        <v>30.56</v>
      </c>
      <c r="S8" t="n">
        <v>17.82</v>
      </c>
      <c r="T8" t="n">
        <v>4174.1</v>
      </c>
      <c r="U8" t="n">
        <v>0.58</v>
      </c>
      <c r="V8" t="n">
        <v>0.76</v>
      </c>
      <c r="W8" t="n">
        <v>1.15</v>
      </c>
      <c r="X8" t="n">
        <v>0.26</v>
      </c>
      <c r="Y8" t="n">
        <v>0.5</v>
      </c>
      <c r="Z8" t="n">
        <v>10</v>
      </c>
      <c r="AA8" t="n">
        <v>239.9821427437959</v>
      </c>
      <c r="AB8" t="n">
        <v>328.3541549668343</v>
      </c>
      <c r="AC8" t="n">
        <v>297.0164952648481</v>
      </c>
      <c r="AD8" t="n">
        <v>239982.1427437959</v>
      </c>
      <c r="AE8" t="n">
        <v>328354.1549668343</v>
      </c>
      <c r="AF8" t="n">
        <v>2.309445132372431e-06</v>
      </c>
      <c r="AG8" t="n">
        <v>19</v>
      </c>
      <c r="AH8" t="n">
        <v>297016.4952648481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6.9136</v>
      </c>
      <c r="E9" t="n">
        <v>14.46</v>
      </c>
      <c r="F9" t="n">
        <v>11.93</v>
      </c>
      <c r="G9" t="n">
        <v>55.06</v>
      </c>
      <c r="H9" t="n">
        <v>0.99</v>
      </c>
      <c r="I9" t="n">
        <v>13</v>
      </c>
      <c r="J9" t="n">
        <v>142.68</v>
      </c>
      <c r="K9" t="n">
        <v>46.47</v>
      </c>
      <c r="L9" t="n">
        <v>8</v>
      </c>
      <c r="M9" t="n">
        <v>11</v>
      </c>
      <c r="N9" t="n">
        <v>23.21</v>
      </c>
      <c r="O9" t="n">
        <v>17831.04</v>
      </c>
      <c r="P9" t="n">
        <v>124.4</v>
      </c>
      <c r="Q9" t="n">
        <v>194.63</v>
      </c>
      <c r="R9" t="n">
        <v>29.98</v>
      </c>
      <c r="S9" t="n">
        <v>17.82</v>
      </c>
      <c r="T9" t="n">
        <v>3889.71</v>
      </c>
      <c r="U9" t="n">
        <v>0.59</v>
      </c>
      <c r="V9" t="n">
        <v>0.76</v>
      </c>
      <c r="W9" t="n">
        <v>1.16</v>
      </c>
      <c r="X9" t="n">
        <v>0.24</v>
      </c>
      <c r="Y9" t="n">
        <v>0.5</v>
      </c>
      <c r="Z9" t="n">
        <v>10</v>
      </c>
      <c r="AA9" t="n">
        <v>238.9221744312749</v>
      </c>
      <c r="AB9" t="n">
        <v>326.9038595591421</v>
      </c>
      <c r="AC9" t="n">
        <v>295.7046140153633</v>
      </c>
      <c r="AD9" t="n">
        <v>238922.1744312749</v>
      </c>
      <c r="AE9" t="n">
        <v>326903.8595591421</v>
      </c>
      <c r="AF9" t="n">
        <v>2.315809454815368e-06</v>
      </c>
      <c r="AG9" t="n">
        <v>19</v>
      </c>
      <c r="AH9" t="n">
        <v>295704.6140153633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6.9641</v>
      </c>
      <c r="E10" t="n">
        <v>14.36</v>
      </c>
      <c r="F10" t="n">
        <v>11.88</v>
      </c>
      <c r="G10" t="n">
        <v>64.8</v>
      </c>
      <c r="H10" t="n">
        <v>1.11</v>
      </c>
      <c r="I10" t="n">
        <v>11</v>
      </c>
      <c r="J10" t="n">
        <v>144.05</v>
      </c>
      <c r="K10" t="n">
        <v>46.47</v>
      </c>
      <c r="L10" t="n">
        <v>9</v>
      </c>
      <c r="M10" t="n">
        <v>9</v>
      </c>
      <c r="N10" t="n">
        <v>23.58</v>
      </c>
      <c r="O10" t="n">
        <v>17999.83</v>
      </c>
      <c r="P10" t="n">
        <v>122.98</v>
      </c>
      <c r="Q10" t="n">
        <v>194.63</v>
      </c>
      <c r="R10" t="n">
        <v>28.44</v>
      </c>
      <c r="S10" t="n">
        <v>17.82</v>
      </c>
      <c r="T10" t="n">
        <v>3125.76</v>
      </c>
      <c r="U10" t="n">
        <v>0.63</v>
      </c>
      <c r="V10" t="n">
        <v>0.76</v>
      </c>
      <c r="W10" t="n">
        <v>1.15</v>
      </c>
      <c r="X10" t="n">
        <v>0.19</v>
      </c>
      <c r="Y10" t="n">
        <v>0.5</v>
      </c>
      <c r="Z10" t="n">
        <v>10</v>
      </c>
      <c r="AA10" t="n">
        <v>236.9746571128077</v>
      </c>
      <c r="AB10" t="n">
        <v>324.2391804456163</v>
      </c>
      <c r="AC10" t="n">
        <v>293.294248136531</v>
      </c>
      <c r="AD10" t="n">
        <v>236974.6571128077</v>
      </c>
      <c r="AE10" t="n">
        <v>324239.1804456164</v>
      </c>
      <c r="AF10" t="n">
        <v>2.332725153940018e-06</v>
      </c>
      <c r="AG10" t="n">
        <v>19</v>
      </c>
      <c r="AH10" t="n">
        <v>293294.248136531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6.9839</v>
      </c>
      <c r="E11" t="n">
        <v>14.32</v>
      </c>
      <c r="F11" t="n">
        <v>11.87</v>
      </c>
      <c r="G11" t="n">
        <v>71.2</v>
      </c>
      <c r="H11" t="n">
        <v>1.22</v>
      </c>
      <c r="I11" t="n">
        <v>10</v>
      </c>
      <c r="J11" t="n">
        <v>145.42</v>
      </c>
      <c r="K11" t="n">
        <v>46.47</v>
      </c>
      <c r="L11" t="n">
        <v>10</v>
      </c>
      <c r="M11" t="n">
        <v>8</v>
      </c>
      <c r="N11" t="n">
        <v>23.95</v>
      </c>
      <c r="O11" t="n">
        <v>18169.15</v>
      </c>
      <c r="P11" t="n">
        <v>121.89</v>
      </c>
      <c r="Q11" t="n">
        <v>194.63</v>
      </c>
      <c r="R11" t="n">
        <v>28.01</v>
      </c>
      <c r="S11" t="n">
        <v>17.82</v>
      </c>
      <c r="T11" t="n">
        <v>2917.98</v>
      </c>
      <c r="U11" t="n">
        <v>0.64</v>
      </c>
      <c r="V11" t="n">
        <v>0.77</v>
      </c>
      <c r="W11" t="n">
        <v>1.15</v>
      </c>
      <c r="X11" t="n">
        <v>0.18</v>
      </c>
      <c r="Y11" t="n">
        <v>0.5</v>
      </c>
      <c r="Z11" t="n">
        <v>10</v>
      </c>
      <c r="AA11" t="n">
        <v>235.8121737943098</v>
      </c>
      <c r="AB11" t="n">
        <v>322.6486194841038</v>
      </c>
      <c r="AC11" t="n">
        <v>291.8554880808184</v>
      </c>
      <c r="AD11" t="n">
        <v>235812.1737943098</v>
      </c>
      <c r="AE11" t="n">
        <v>322648.6194841039</v>
      </c>
      <c r="AF11" t="n">
        <v>2.339357447854237e-06</v>
      </c>
      <c r="AG11" t="n">
        <v>19</v>
      </c>
      <c r="AH11" t="n">
        <v>291855.4880808184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7.0047</v>
      </c>
      <c r="E12" t="n">
        <v>14.28</v>
      </c>
      <c r="F12" t="n">
        <v>11.85</v>
      </c>
      <c r="G12" t="n">
        <v>79.01000000000001</v>
      </c>
      <c r="H12" t="n">
        <v>1.33</v>
      </c>
      <c r="I12" t="n">
        <v>9</v>
      </c>
      <c r="J12" t="n">
        <v>146.8</v>
      </c>
      <c r="K12" t="n">
        <v>46.47</v>
      </c>
      <c r="L12" t="n">
        <v>11</v>
      </c>
      <c r="M12" t="n">
        <v>7</v>
      </c>
      <c r="N12" t="n">
        <v>24.33</v>
      </c>
      <c r="O12" t="n">
        <v>18338.99</v>
      </c>
      <c r="P12" t="n">
        <v>121.1</v>
      </c>
      <c r="Q12" t="n">
        <v>194.63</v>
      </c>
      <c r="R12" t="n">
        <v>27.51</v>
      </c>
      <c r="S12" t="n">
        <v>17.82</v>
      </c>
      <c r="T12" t="n">
        <v>2671.87</v>
      </c>
      <c r="U12" t="n">
        <v>0.65</v>
      </c>
      <c r="V12" t="n">
        <v>0.77</v>
      </c>
      <c r="W12" t="n">
        <v>1.15</v>
      </c>
      <c r="X12" t="n">
        <v>0.16</v>
      </c>
      <c r="Y12" t="n">
        <v>0.5</v>
      </c>
      <c r="Z12" t="n">
        <v>10</v>
      </c>
      <c r="AA12" t="n">
        <v>234.8650980873286</v>
      </c>
      <c r="AB12" t="n">
        <v>321.3527887197814</v>
      </c>
      <c r="AC12" t="n">
        <v>290.6833295859325</v>
      </c>
      <c r="AD12" t="n">
        <v>234865.0980873286</v>
      </c>
      <c r="AE12" t="n">
        <v>321352.7887197814</v>
      </c>
      <c r="AF12" t="n">
        <v>2.346324706107558e-06</v>
      </c>
      <c r="AG12" t="n">
        <v>19</v>
      </c>
      <c r="AH12" t="n">
        <v>290683.3295859325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7.0032</v>
      </c>
      <c r="E13" t="n">
        <v>14.28</v>
      </c>
      <c r="F13" t="n">
        <v>11.85</v>
      </c>
      <c r="G13" t="n">
        <v>79.03</v>
      </c>
      <c r="H13" t="n">
        <v>1.43</v>
      </c>
      <c r="I13" t="n">
        <v>9</v>
      </c>
      <c r="J13" t="n">
        <v>148.18</v>
      </c>
      <c r="K13" t="n">
        <v>46.47</v>
      </c>
      <c r="L13" t="n">
        <v>12</v>
      </c>
      <c r="M13" t="n">
        <v>7</v>
      </c>
      <c r="N13" t="n">
        <v>24.71</v>
      </c>
      <c r="O13" t="n">
        <v>18509.36</v>
      </c>
      <c r="P13" t="n">
        <v>120.51</v>
      </c>
      <c r="Q13" t="n">
        <v>194.63</v>
      </c>
      <c r="R13" t="n">
        <v>27.64</v>
      </c>
      <c r="S13" t="n">
        <v>17.82</v>
      </c>
      <c r="T13" t="n">
        <v>2737.16</v>
      </c>
      <c r="U13" t="n">
        <v>0.64</v>
      </c>
      <c r="V13" t="n">
        <v>0.77</v>
      </c>
      <c r="W13" t="n">
        <v>1.15</v>
      </c>
      <c r="X13" t="n">
        <v>0.17</v>
      </c>
      <c r="Y13" t="n">
        <v>0.5</v>
      </c>
      <c r="Z13" t="n">
        <v>10</v>
      </c>
      <c r="AA13" t="n">
        <v>234.4291316025261</v>
      </c>
      <c r="AB13" t="n">
        <v>320.7562801417911</v>
      </c>
      <c r="AC13" t="n">
        <v>290.1437509494204</v>
      </c>
      <c r="AD13" t="n">
        <v>234429.1316025261</v>
      </c>
      <c r="AE13" t="n">
        <v>320756.2801417911</v>
      </c>
      <c r="AF13" t="n">
        <v>2.345822259598905e-06</v>
      </c>
      <c r="AG13" t="n">
        <v>19</v>
      </c>
      <c r="AH13" t="n">
        <v>290143.7509494204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7.028</v>
      </c>
      <c r="E14" t="n">
        <v>14.23</v>
      </c>
      <c r="F14" t="n">
        <v>11.83</v>
      </c>
      <c r="G14" t="n">
        <v>88.73</v>
      </c>
      <c r="H14" t="n">
        <v>1.54</v>
      </c>
      <c r="I14" t="n">
        <v>8</v>
      </c>
      <c r="J14" t="n">
        <v>149.56</v>
      </c>
      <c r="K14" t="n">
        <v>46.47</v>
      </c>
      <c r="L14" t="n">
        <v>13</v>
      </c>
      <c r="M14" t="n">
        <v>6</v>
      </c>
      <c r="N14" t="n">
        <v>25.1</v>
      </c>
      <c r="O14" t="n">
        <v>18680.25</v>
      </c>
      <c r="P14" t="n">
        <v>119</v>
      </c>
      <c r="Q14" t="n">
        <v>194.63</v>
      </c>
      <c r="R14" t="n">
        <v>26.84</v>
      </c>
      <c r="S14" t="n">
        <v>17.82</v>
      </c>
      <c r="T14" t="n">
        <v>2344.33</v>
      </c>
      <c r="U14" t="n">
        <v>0.66</v>
      </c>
      <c r="V14" t="n">
        <v>0.77</v>
      </c>
      <c r="W14" t="n">
        <v>1.15</v>
      </c>
      <c r="X14" t="n">
        <v>0.14</v>
      </c>
      <c r="Y14" t="n">
        <v>0.5</v>
      </c>
      <c r="Z14" t="n">
        <v>10</v>
      </c>
      <c r="AA14" t="n">
        <v>232.8722258335442</v>
      </c>
      <c r="AB14" t="n">
        <v>318.6260529828361</v>
      </c>
      <c r="AC14" t="n">
        <v>288.2168296807229</v>
      </c>
      <c r="AD14" t="n">
        <v>232872.2258335442</v>
      </c>
      <c r="AE14" t="n">
        <v>318626.0529828361</v>
      </c>
      <c r="AF14" t="n">
        <v>2.354129375208634e-06</v>
      </c>
      <c r="AG14" t="n">
        <v>19</v>
      </c>
      <c r="AH14" t="n">
        <v>288216.8296807228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7.0585</v>
      </c>
      <c r="E15" t="n">
        <v>14.17</v>
      </c>
      <c r="F15" t="n">
        <v>11.8</v>
      </c>
      <c r="G15" t="n">
        <v>101.11</v>
      </c>
      <c r="H15" t="n">
        <v>1.64</v>
      </c>
      <c r="I15" t="n">
        <v>7</v>
      </c>
      <c r="J15" t="n">
        <v>150.95</v>
      </c>
      <c r="K15" t="n">
        <v>46.47</v>
      </c>
      <c r="L15" t="n">
        <v>14</v>
      </c>
      <c r="M15" t="n">
        <v>5</v>
      </c>
      <c r="N15" t="n">
        <v>25.49</v>
      </c>
      <c r="O15" t="n">
        <v>18851.69</v>
      </c>
      <c r="P15" t="n">
        <v>117.35</v>
      </c>
      <c r="Q15" t="n">
        <v>194.63</v>
      </c>
      <c r="R15" t="n">
        <v>25.84</v>
      </c>
      <c r="S15" t="n">
        <v>17.82</v>
      </c>
      <c r="T15" t="n">
        <v>1848.18</v>
      </c>
      <c r="U15" t="n">
        <v>0.6899999999999999</v>
      </c>
      <c r="V15" t="n">
        <v>0.77</v>
      </c>
      <c r="W15" t="n">
        <v>1.15</v>
      </c>
      <c r="X15" t="n">
        <v>0.11</v>
      </c>
      <c r="Y15" t="n">
        <v>0.5</v>
      </c>
      <c r="Z15" t="n">
        <v>10</v>
      </c>
      <c r="AA15" t="n">
        <v>231.1271515529258</v>
      </c>
      <c r="AB15" t="n">
        <v>316.2383653648516</v>
      </c>
      <c r="AC15" t="n">
        <v>286.0570196178573</v>
      </c>
      <c r="AD15" t="n">
        <v>231127.1515529258</v>
      </c>
      <c r="AE15" t="n">
        <v>316238.3653648515</v>
      </c>
      <c r="AF15" t="n">
        <v>2.364345787551244e-06</v>
      </c>
      <c r="AG15" t="n">
        <v>19</v>
      </c>
      <c r="AH15" t="n">
        <v>286057.0196178573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7.054</v>
      </c>
      <c r="E16" t="n">
        <v>14.18</v>
      </c>
      <c r="F16" t="n">
        <v>11.81</v>
      </c>
      <c r="G16" t="n">
        <v>101.19</v>
      </c>
      <c r="H16" t="n">
        <v>1.74</v>
      </c>
      <c r="I16" t="n">
        <v>7</v>
      </c>
      <c r="J16" t="n">
        <v>152.35</v>
      </c>
      <c r="K16" t="n">
        <v>46.47</v>
      </c>
      <c r="L16" t="n">
        <v>15</v>
      </c>
      <c r="M16" t="n">
        <v>5</v>
      </c>
      <c r="N16" t="n">
        <v>25.88</v>
      </c>
      <c r="O16" t="n">
        <v>19023.66</v>
      </c>
      <c r="P16" t="n">
        <v>118.09</v>
      </c>
      <c r="Q16" t="n">
        <v>194.63</v>
      </c>
      <c r="R16" t="n">
        <v>26.2</v>
      </c>
      <c r="S16" t="n">
        <v>17.82</v>
      </c>
      <c r="T16" t="n">
        <v>2029.36</v>
      </c>
      <c r="U16" t="n">
        <v>0.68</v>
      </c>
      <c r="V16" t="n">
        <v>0.77</v>
      </c>
      <c r="W16" t="n">
        <v>1.15</v>
      </c>
      <c r="X16" t="n">
        <v>0.12</v>
      </c>
      <c r="Y16" t="n">
        <v>0.5</v>
      </c>
      <c r="Z16" t="n">
        <v>10</v>
      </c>
      <c r="AA16" t="n">
        <v>231.7718810718538</v>
      </c>
      <c r="AB16" t="n">
        <v>317.1205127361073</v>
      </c>
      <c r="AC16" t="n">
        <v>286.8549760821023</v>
      </c>
      <c r="AD16" t="n">
        <v>231771.8810718538</v>
      </c>
      <c r="AE16" t="n">
        <v>317120.5127361073</v>
      </c>
      <c r="AF16" t="n">
        <v>2.362838448025285e-06</v>
      </c>
      <c r="AG16" t="n">
        <v>19</v>
      </c>
      <c r="AH16" t="n">
        <v>286854.9760821023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7.0498</v>
      </c>
      <c r="E17" t="n">
        <v>14.18</v>
      </c>
      <c r="F17" t="n">
        <v>11.81</v>
      </c>
      <c r="G17" t="n">
        <v>101.26</v>
      </c>
      <c r="H17" t="n">
        <v>1.84</v>
      </c>
      <c r="I17" t="n">
        <v>7</v>
      </c>
      <c r="J17" t="n">
        <v>153.75</v>
      </c>
      <c r="K17" t="n">
        <v>46.47</v>
      </c>
      <c r="L17" t="n">
        <v>16</v>
      </c>
      <c r="M17" t="n">
        <v>5</v>
      </c>
      <c r="N17" t="n">
        <v>26.28</v>
      </c>
      <c r="O17" t="n">
        <v>19196.18</v>
      </c>
      <c r="P17" t="n">
        <v>116.71</v>
      </c>
      <c r="Q17" t="n">
        <v>194.63</v>
      </c>
      <c r="R17" t="n">
        <v>26.41</v>
      </c>
      <c r="S17" t="n">
        <v>17.82</v>
      </c>
      <c r="T17" t="n">
        <v>2131.98</v>
      </c>
      <c r="U17" t="n">
        <v>0.67</v>
      </c>
      <c r="V17" t="n">
        <v>0.77</v>
      </c>
      <c r="W17" t="n">
        <v>1.15</v>
      </c>
      <c r="X17" t="n">
        <v>0.13</v>
      </c>
      <c r="Y17" t="n">
        <v>0.5</v>
      </c>
      <c r="Z17" t="n">
        <v>10</v>
      </c>
      <c r="AA17" t="n">
        <v>230.7673663135507</v>
      </c>
      <c r="AB17" t="n">
        <v>315.7460913277343</v>
      </c>
      <c r="AC17" t="n">
        <v>285.6117275239314</v>
      </c>
      <c r="AD17" t="n">
        <v>230767.3663135507</v>
      </c>
      <c r="AE17" t="n">
        <v>315746.0913277343</v>
      </c>
      <c r="AF17" t="n">
        <v>2.361431597801057e-06</v>
      </c>
      <c r="AG17" t="n">
        <v>19</v>
      </c>
      <c r="AH17" t="n">
        <v>285611.7275239314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7.0777</v>
      </c>
      <c r="E18" t="n">
        <v>14.13</v>
      </c>
      <c r="F18" t="n">
        <v>11.79</v>
      </c>
      <c r="G18" t="n">
        <v>117.85</v>
      </c>
      <c r="H18" t="n">
        <v>1.94</v>
      </c>
      <c r="I18" t="n">
        <v>6</v>
      </c>
      <c r="J18" t="n">
        <v>155.15</v>
      </c>
      <c r="K18" t="n">
        <v>46.47</v>
      </c>
      <c r="L18" t="n">
        <v>17</v>
      </c>
      <c r="M18" t="n">
        <v>4</v>
      </c>
      <c r="N18" t="n">
        <v>26.68</v>
      </c>
      <c r="O18" t="n">
        <v>19369.26</v>
      </c>
      <c r="P18" t="n">
        <v>115.39</v>
      </c>
      <c r="Q18" t="n">
        <v>194.63</v>
      </c>
      <c r="R18" t="n">
        <v>25.4</v>
      </c>
      <c r="S18" t="n">
        <v>17.82</v>
      </c>
      <c r="T18" t="n">
        <v>1632.15</v>
      </c>
      <c r="U18" t="n">
        <v>0.7</v>
      </c>
      <c r="V18" t="n">
        <v>0.77</v>
      </c>
      <c r="W18" t="n">
        <v>1.15</v>
      </c>
      <c r="X18" t="n">
        <v>0.1</v>
      </c>
      <c r="Y18" t="n">
        <v>0.5</v>
      </c>
      <c r="Z18" t="n">
        <v>10</v>
      </c>
      <c r="AA18" t="n">
        <v>229.3360901442914</v>
      </c>
      <c r="AB18" t="n">
        <v>313.7877561295065</v>
      </c>
      <c r="AC18" t="n">
        <v>283.8402930884812</v>
      </c>
      <c r="AD18" t="n">
        <v>229336.0901442914</v>
      </c>
      <c r="AE18" t="n">
        <v>313787.7561295065</v>
      </c>
      <c r="AF18" t="n">
        <v>2.370777102862002e-06</v>
      </c>
      <c r="AG18" t="n">
        <v>19</v>
      </c>
      <c r="AH18" t="n">
        <v>283840.2930884812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7.0831</v>
      </c>
      <c r="E19" t="n">
        <v>14.12</v>
      </c>
      <c r="F19" t="n">
        <v>11.77</v>
      </c>
      <c r="G19" t="n">
        <v>117.74</v>
      </c>
      <c r="H19" t="n">
        <v>2.04</v>
      </c>
      <c r="I19" t="n">
        <v>6</v>
      </c>
      <c r="J19" t="n">
        <v>156.56</v>
      </c>
      <c r="K19" t="n">
        <v>46.47</v>
      </c>
      <c r="L19" t="n">
        <v>18</v>
      </c>
      <c r="M19" t="n">
        <v>4</v>
      </c>
      <c r="N19" t="n">
        <v>27.09</v>
      </c>
      <c r="O19" t="n">
        <v>19542.89</v>
      </c>
      <c r="P19" t="n">
        <v>115.13</v>
      </c>
      <c r="Q19" t="n">
        <v>194.63</v>
      </c>
      <c r="R19" t="n">
        <v>25.13</v>
      </c>
      <c r="S19" t="n">
        <v>17.82</v>
      </c>
      <c r="T19" t="n">
        <v>1497.07</v>
      </c>
      <c r="U19" t="n">
        <v>0.71</v>
      </c>
      <c r="V19" t="n">
        <v>0.77</v>
      </c>
      <c r="W19" t="n">
        <v>1.14</v>
      </c>
      <c r="X19" t="n">
        <v>0.09</v>
      </c>
      <c r="Y19" t="n">
        <v>0.5</v>
      </c>
      <c r="Z19" t="n">
        <v>10</v>
      </c>
      <c r="AA19" t="n">
        <v>229.042121216317</v>
      </c>
      <c r="AB19" t="n">
        <v>313.3855348732583</v>
      </c>
      <c r="AC19" t="n">
        <v>283.4764592644081</v>
      </c>
      <c r="AD19" t="n">
        <v>229042.121216317</v>
      </c>
      <c r="AE19" t="n">
        <v>313385.5348732583</v>
      </c>
      <c r="AF19" t="n">
        <v>2.372585910293152e-06</v>
      </c>
      <c r="AG19" t="n">
        <v>19</v>
      </c>
      <c r="AH19" t="n">
        <v>283476.4592644081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7.0787</v>
      </c>
      <c r="E20" t="n">
        <v>14.13</v>
      </c>
      <c r="F20" t="n">
        <v>11.78</v>
      </c>
      <c r="G20" t="n">
        <v>117.83</v>
      </c>
      <c r="H20" t="n">
        <v>2.13</v>
      </c>
      <c r="I20" t="n">
        <v>6</v>
      </c>
      <c r="J20" t="n">
        <v>157.97</v>
      </c>
      <c r="K20" t="n">
        <v>46.47</v>
      </c>
      <c r="L20" t="n">
        <v>19</v>
      </c>
      <c r="M20" t="n">
        <v>4</v>
      </c>
      <c r="N20" t="n">
        <v>27.5</v>
      </c>
      <c r="O20" t="n">
        <v>19717.08</v>
      </c>
      <c r="P20" t="n">
        <v>113.94</v>
      </c>
      <c r="Q20" t="n">
        <v>194.63</v>
      </c>
      <c r="R20" t="n">
        <v>25.39</v>
      </c>
      <c r="S20" t="n">
        <v>17.82</v>
      </c>
      <c r="T20" t="n">
        <v>1628.35</v>
      </c>
      <c r="U20" t="n">
        <v>0.7</v>
      </c>
      <c r="V20" t="n">
        <v>0.77</v>
      </c>
      <c r="W20" t="n">
        <v>1.15</v>
      </c>
      <c r="X20" t="n">
        <v>0.1</v>
      </c>
      <c r="Y20" t="n">
        <v>0.5</v>
      </c>
      <c r="Z20" t="n">
        <v>10</v>
      </c>
      <c r="AA20" t="n">
        <v>228.1981294262404</v>
      </c>
      <c r="AB20" t="n">
        <v>312.2307480717863</v>
      </c>
      <c r="AC20" t="n">
        <v>282.4318836945146</v>
      </c>
      <c r="AD20" t="n">
        <v>228198.1294262404</v>
      </c>
      <c r="AE20" t="n">
        <v>312230.7480717862</v>
      </c>
      <c r="AF20" t="n">
        <v>2.371112067201103e-06</v>
      </c>
      <c r="AG20" t="n">
        <v>19</v>
      </c>
      <c r="AH20" t="n">
        <v>282431.8836945146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7.1017</v>
      </c>
      <c r="E21" t="n">
        <v>14.08</v>
      </c>
      <c r="F21" t="n">
        <v>11.76</v>
      </c>
      <c r="G21" t="n">
        <v>141.18</v>
      </c>
      <c r="H21" t="n">
        <v>2.22</v>
      </c>
      <c r="I21" t="n">
        <v>5</v>
      </c>
      <c r="J21" t="n">
        <v>159.39</v>
      </c>
      <c r="K21" t="n">
        <v>46.47</v>
      </c>
      <c r="L21" t="n">
        <v>20</v>
      </c>
      <c r="M21" t="n">
        <v>3</v>
      </c>
      <c r="N21" t="n">
        <v>27.92</v>
      </c>
      <c r="O21" t="n">
        <v>19891.97</v>
      </c>
      <c r="P21" t="n">
        <v>111.59</v>
      </c>
      <c r="Q21" t="n">
        <v>194.63</v>
      </c>
      <c r="R21" t="n">
        <v>24.83</v>
      </c>
      <c r="S21" t="n">
        <v>17.82</v>
      </c>
      <c r="T21" t="n">
        <v>1350.8</v>
      </c>
      <c r="U21" t="n">
        <v>0.72</v>
      </c>
      <c r="V21" t="n">
        <v>0.77</v>
      </c>
      <c r="W21" t="n">
        <v>1.14</v>
      </c>
      <c r="X21" t="n">
        <v>0.08</v>
      </c>
      <c r="Y21" t="n">
        <v>0.5</v>
      </c>
      <c r="Z21" t="n">
        <v>10</v>
      </c>
      <c r="AA21" t="n">
        <v>226.0603966934435</v>
      </c>
      <c r="AB21" t="n">
        <v>309.3058078366628</v>
      </c>
      <c r="AC21" t="n">
        <v>279.7860956502511</v>
      </c>
      <c r="AD21" t="n">
        <v>226060.3966934435</v>
      </c>
      <c r="AE21" t="n">
        <v>309305.8078366628</v>
      </c>
      <c r="AF21" t="n">
        <v>2.378816247000449e-06</v>
      </c>
      <c r="AG21" t="n">
        <v>19</v>
      </c>
      <c r="AH21" t="n">
        <v>279786.0956502511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7.1003</v>
      </c>
      <c r="E22" t="n">
        <v>14.08</v>
      </c>
      <c r="F22" t="n">
        <v>11.77</v>
      </c>
      <c r="G22" t="n">
        <v>141.21</v>
      </c>
      <c r="H22" t="n">
        <v>2.31</v>
      </c>
      <c r="I22" t="n">
        <v>5</v>
      </c>
      <c r="J22" t="n">
        <v>160.81</v>
      </c>
      <c r="K22" t="n">
        <v>46.47</v>
      </c>
      <c r="L22" t="n">
        <v>21</v>
      </c>
      <c r="M22" t="n">
        <v>3</v>
      </c>
      <c r="N22" t="n">
        <v>28.34</v>
      </c>
      <c r="O22" t="n">
        <v>20067.32</v>
      </c>
      <c r="P22" t="n">
        <v>112.87</v>
      </c>
      <c r="Q22" t="n">
        <v>194.63</v>
      </c>
      <c r="R22" t="n">
        <v>25</v>
      </c>
      <c r="S22" t="n">
        <v>17.82</v>
      </c>
      <c r="T22" t="n">
        <v>1437.44</v>
      </c>
      <c r="U22" t="n">
        <v>0.71</v>
      </c>
      <c r="V22" t="n">
        <v>0.77</v>
      </c>
      <c r="W22" t="n">
        <v>1.14</v>
      </c>
      <c r="X22" t="n">
        <v>0.08</v>
      </c>
      <c r="Y22" t="n">
        <v>0.5</v>
      </c>
      <c r="Z22" t="n">
        <v>10</v>
      </c>
      <c r="AA22" t="n">
        <v>227.0695621309573</v>
      </c>
      <c r="AB22" t="n">
        <v>310.6865925095055</v>
      </c>
      <c r="AC22" t="n">
        <v>281.0351001718616</v>
      </c>
      <c r="AD22" t="n">
        <v>227069.5621309573</v>
      </c>
      <c r="AE22" t="n">
        <v>310686.5925095055</v>
      </c>
      <c r="AF22" t="n">
        <v>2.378347296925706e-06</v>
      </c>
      <c r="AG22" t="n">
        <v>19</v>
      </c>
      <c r="AH22" t="n">
        <v>281035.1001718616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7.0992</v>
      </c>
      <c r="E23" t="n">
        <v>14.09</v>
      </c>
      <c r="F23" t="n">
        <v>11.77</v>
      </c>
      <c r="G23" t="n">
        <v>141.24</v>
      </c>
      <c r="H23" t="n">
        <v>2.4</v>
      </c>
      <c r="I23" t="n">
        <v>5</v>
      </c>
      <c r="J23" t="n">
        <v>162.24</v>
      </c>
      <c r="K23" t="n">
        <v>46.47</v>
      </c>
      <c r="L23" t="n">
        <v>22</v>
      </c>
      <c r="M23" t="n">
        <v>3</v>
      </c>
      <c r="N23" t="n">
        <v>28.77</v>
      </c>
      <c r="O23" t="n">
        <v>20243.25</v>
      </c>
      <c r="P23" t="n">
        <v>112.15</v>
      </c>
      <c r="Q23" t="n">
        <v>194.64</v>
      </c>
      <c r="R23" t="n">
        <v>25.09</v>
      </c>
      <c r="S23" t="n">
        <v>17.82</v>
      </c>
      <c r="T23" t="n">
        <v>1484.84</v>
      </c>
      <c r="U23" t="n">
        <v>0.71</v>
      </c>
      <c r="V23" t="n">
        <v>0.77</v>
      </c>
      <c r="W23" t="n">
        <v>1.14</v>
      </c>
      <c r="X23" t="n">
        <v>0.08</v>
      </c>
      <c r="Y23" t="n">
        <v>0.5</v>
      </c>
      <c r="Z23" t="n">
        <v>10</v>
      </c>
      <c r="AA23" t="n">
        <v>226.5327107193717</v>
      </c>
      <c r="AB23" t="n">
        <v>309.9520487239618</v>
      </c>
      <c r="AC23" t="n">
        <v>280.3706602142711</v>
      </c>
      <c r="AD23" t="n">
        <v>226532.7107193717</v>
      </c>
      <c r="AE23" t="n">
        <v>309952.0487239618</v>
      </c>
      <c r="AF23" t="n">
        <v>2.377978836152694e-06</v>
      </c>
      <c r="AG23" t="n">
        <v>19</v>
      </c>
      <c r="AH23" t="n">
        <v>280370.6602142712</v>
      </c>
    </row>
    <row r="24">
      <c r="A24" t="n">
        <v>22</v>
      </c>
      <c r="B24" t="n">
        <v>65</v>
      </c>
      <c r="C24" t="inlineStr">
        <is>
          <t xml:space="preserve">CONCLUIDO	</t>
        </is>
      </c>
      <c r="D24" t="n">
        <v>7.1065</v>
      </c>
      <c r="E24" t="n">
        <v>14.07</v>
      </c>
      <c r="F24" t="n">
        <v>11.76</v>
      </c>
      <c r="G24" t="n">
        <v>141.06</v>
      </c>
      <c r="H24" t="n">
        <v>2.49</v>
      </c>
      <c r="I24" t="n">
        <v>5</v>
      </c>
      <c r="J24" t="n">
        <v>163.67</v>
      </c>
      <c r="K24" t="n">
        <v>46.47</v>
      </c>
      <c r="L24" t="n">
        <v>23</v>
      </c>
      <c r="M24" t="n">
        <v>3</v>
      </c>
      <c r="N24" t="n">
        <v>29.2</v>
      </c>
      <c r="O24" t="n">
        <v>20419.76</v>
      </c>
      <c r="P24" t="n">
        <v>110</v>
      </c>
      <c r="Q24" t="n">
        <v>194.63</v>
      </c>
      <c r="R24" t="n">
        <v>24.57</v>
      </c>
      <c r="S24" t="n">
        <v>17.82</v>
      </c>
      <c r="T24" t="n">
        <v>1225.41</v>
      </c>
      <c r="U24" t="n">
        <v>0.73</v>
      </c>
      <c r="V24" t="n">
        <v>0.77</v>
      </c>
      <c r="W24" t="n">
        <v>1.14</v>
      </c>
      <c r="X24" t="n">
        <v>0.07000000000000001</v>
      </c>
      <c r="Y24" t="n">
        <v>0.5</v>
      </c>
      <c r="Z24" t="n">
        <v>10</v>
      </c>
      <c r="AA24" t="n">
        <v>224.7778024807071</v>
      </c>
      <c r="AB24" t="n">
        <v>307.5509058507347</v>
      </c>
      <c r="AC24" t="n">
        <v>278.1986790468389</v>
      </c>
      <c r="AD24" t="n">
        <v>224777.8024807071</v>
      </c>
      <c r="AE24" t="n">
        <v>307550.9058507347</v>
      </c>
      <c r="AF24" t="n">
        <v>2.380424075828138e-06</v>
      </c>
      <c r="AG24" t="n">
        <v>19</v>
      </c>
      <c r="AH24" t="n">
        <v>278198.6790468389</v>
      </c>
    </row>
    <row r="25">
      <c r="A25" t="n">
        <v>23</v>
      </c>
      <c r="B25" t="n">
        <v>65</v>
      </c>
      <c r="C25" t="inlineStr">
        <is>
          <t xml:space="preserve">CONCLUIDO	</t>
        </is>
      </c>
      <c r="D25" t="n">
        <v>7.1019</v>
      </c>
      <c r="E25" t="n">
        <v>14.08</v>
      </c>
      <c r="F25" t="n">
        <v>11.76</v>
      </c>
      <c r="G25" t="n">
        <v>141.17</v>
      </c>
      <c r="H25" t="n">
        <v>2.58</v>
      </c>
      <c r="I25" t="n">
        <v>5</v>
      </c>
      <c r="J25" t="n">
        <v>165.1</v>
      </c>
      <c r="K25" t="n">
        <v>46.47</v>
      </c>
      <c r="L25" t="n">
        <v>24</v>
      </c>
      <c r="M25" t="n">
        <v>2</v>
      </c>
      <c r="N25" t="n">
        <v>29.64</v>
      </c>
      <c r="O25" t="n">
        <v>20596.86</v>
      </c>
      <c r="P25" t="n">
        <v>108.02</v>
      </c>
      <c r="Q25" t="n">
        <v>194.63</v>
      </c>
      <c r="R25" t="n">
        <v>24.76</v>
      </c>
      <c r="S25" t="n">
        <v>17.82</v>
      </c>
      <c r="T25" t="n">
        <v>1315.62</v>
      </c>
      <c r="U25" t="n">
        <v>0.72</v>
      </c>
      <c r="V25" t="n">
        <v>0.77</v>
      </c>
      <c r="W25" t="n">
        <v>1.15</v>
      </c>
      <c r="X25" t="n">
        <v>0.08</v>
      </c>
      <c r="Y25" t="n">
        <v>0.5</v>
      </c>
      <c r="Z25" t="n">
        <v>10</v>
      </c>
      <c r="AA25" t="n">
        <v>223.3221092183291</v>
      </c>
      <c r="AB25" t="n">
        <v>305.5591621084958</v>
      </c>
      <c r="AC25" t="n">
        <v>276.3970245319288</v>
      </c>
      <c r="AD25" t="n">
        <v>223322.1092183291</v>
      </c>
      <c r="AE25" t="n">
        <v>305559.1621084958</v>
      </c>
      <c r="AF25" t="n">
        <v>2.378883239868269e-06</v>
      </c>
      <c r="AG25" t="n">
        <v>19</v>
      </c>
      <c r="AH25" t="n">
        <v>276397.0245319288</v>
      </c>
    </row>
    <row r="26">
      <c r="A26" t="n">
        <v>24</v>
      </c>
      <c r="B26" t="n">
        <v>65</v>
      </c>
      <c r="C26" t="inlineStr">
        <is>
          <t xml:space="preserve">CONCLUIDO	</t>
        </is>
      </c>
      <c r="D26" t="n">
        <v>7.0998</v>
      </c>
      <c r="E26" t="n">
        <v>14.08</v>
      </c>
      <c r="F26" t="n">
        <v>11.77</v>
      </c>
      <c r="G26" t="n">
        <v>141.22</v>
      </c>
      <c r="H26" t="n">
        <v>2.66</v>
      </c>
      <c r="I26" t="n">
        <v>5</v>
      </c>
      <c r="J26" t="n">
        <v>166.54</v>
      </c>
      <c r="K26" t="n">
        <v>46.47</v>
      </c>
      <c r="L26" t="n">
        <v>25</v>
      </c>
      <c r="M26" t="n">
        <v>1</v>
      </c>
      <c r="N26" t="n">
        <v>30.08</v>
      </c>
      <c r="O26" t="n">
        <v>20774.56</v>
      </c>
      <c r="P26" t="n">
        <v>107.9</v>
      </c>
      <c r="Q26" t="n">
        <v>194.63</v>
      </c>
      <c r="R26" t="n">
        <v>24.92</v>
      </c>
      <c r="S26" t="n">
        <v>17.82</v>
      </c>
      <c r="T26" t="n">
        <v>1397.1</v>
      </c>
      <c r="U26" t="n">
        <v>0.72</v>
      </c>
      <c r="V26" t="n">
        <v>0.77</v>
      </c>
      <c r="W26" t="n">
        <v>1.15</v>
      </c>
      <c r="X26" t="n">
        <v>0.08</v>
      </c>
      <c r="Y26" t="n">
        <v>0.5</v>
      </c>
      <c r="Z26" t="n">
        <v>10</v>
      </c>
      <c r="AA26" t="n">
        <v>223.2669338658818</v>
      </c>
      <c r="AB26" t="n">
        <v>305.4836687571127</v>
      </c>
      <c r="AC26" t="n">
        <v>276.328736160046</v>
      </c>
      <c r="AD26" t="n">
        <v>223266.9338658818</v>
      </c>
      <c r="AE26" t="n">
        <v>305483.6687571127</v>
      </c>
      <c r="AF26" t="n">
        <v>2.378179814756155e-06</v>
      </c>
      <c r="AG26" t="n">
        <v>19</v>
      </c>
      <c r="AH26" t="n">
        <v>276328.7361600461</v>
      </c>
    </row>
    <row r="27">
      <c r="A27" t="n">
        <v>25</v>
      </c>
      <c r="B27" t="n">
        <v>65</v>
      </c>
      <c r="C27" t="inlineStr">
        <is>
          <t xml:space="preserve">CONCLUIDO	</t>
        </is>
      </c>
      <c r="D27" t="n">
        <v>7.1006</v>
      </c>
      <c r="E27" t="n">
        <v>14.08</v>
      </c>
      <c r="F27" t="n">
        <v>11.77</v>
      </c>
      <c r="G27" t="n">
        <v>141.2</v>
      </c>
      <c r="H27" t="n">
        <v>2.74</v>
      </c>
      <c r="I27" t="n">
        <v>5</v>
      </c>
      <c r="J27" t="n">
        <v>167.99</v>
      </c>
      <c r="K27" t="n">
        <v>46.47</v>
      </c>
      <c r="L27" t="n">
        <v>26</v>
      </c>
      <c r="M27" t="n">
        <v>1</v>
      </c>
      <c r="N27" t="n">
        <v>30.52</v>
      </c>
      <c r="O27" t="n">
        <v>20952.87</v>
      </c>
      <c r="P27" t="n">
        <v>107.6</v>
      </c>
      <c r="Q27" t="n">
        <v>194.63</v>
      </c>
      <c r="R27" t="n">
        <v>24.84</v>
      </c>
      <c r="S27" t="n">
        <v>17.82</v>
      </c>
      <c r="T27" t="n">
        <v>1357.55</v>
      </c>
      <c r="U27" t="n">
        <v>0.72</v>
      </c>
      <c r="V27" t="n">
        <v>0.77</v>
      </c>
      <c r="W27" t="n">
        <v>1.15</v>
      </c>
      <c r="X27" t="n">
        <v>0.08</v>
      </c>
      <c r="Y27" t="n">
        <v>0.5</v>
      </c>
      <c r="Z27" t="n">
        <v>10</v>
      </c>
      <c r="AA27" t="n">
        <v>223.0264809827851</v>
      </c>
      <c r="AB27" t="n">
        <v>305.1546705144274</v>
      </c>
      <c r="AC27" t="n">
        <v>276.0311370478907</v>
      </c>
      <c r="AD27" t="n">
        <v>223026.4809827851</v>
      </c>
      <c r="AE27" t="n">
        <v>305154.6705144274</v>
      </c>
      <c r="AF27" t="n">
        <v>2.378447786227437e-06</v>
      </c>
      <c r="AG27" t="n">
        <v>19</v>
      </c>
      <c r="AH27" t="n">
        <v>276031.1370478907</v>
      </c>
    </row>
    <row r="28">
      <c r="A28" t="n">
        <v>26</v>
      </c>
      <c r="B28" t="n">
        <v>65</v>
      </c>
      <c r="C28" t="inlineStr">
        <is>
          <t xml:space="preserve">CONCLUIDO	</t>
        </is>
      </c>
      <c r="D28" t="n">
        <v>7.102</v>
      </c>
      <c r="E28" t="n">
        <v>14.08</v>
      </c>
      <c r="F28" t="n">
        <v>11.76</v>
      </c>
      <c r="G28" t="n">
        <v>141.17</v>
      </c>
      <c r="H28" t="n">
        <v>2.82</v>
      </c>
      <c r="I28" t="n">
        <v>5</v>
      </c>
      <c r="J28" t="n">
        <v>169.44</v>
      </c>
      <c r="K28" t="n">
        <v>46.47</v>
      </c>
      <c r="L28" t="n">
        <v>27</v>
      </c>
      <c r="M28" t="n">
        <v>1</v>
      </c>
      <c r="N28" t="n">
        <v>30.97</v>
      </c>
      <c r="O28" t="n">
        <v>21131.78</v>
      </c>
      <c r="P28" t="n">
        <v>107.12</v>
      </c>
      <c r="Q28" t="n">
        <v>194.63</v>
      </c>
      <c r="R28" t="n">
        <v>24.74</v>
      </c>
      <c r="S28" t="n">
        <v>17.82</v>
      </c>
      <c r="T28" t="n">
        <v>1306.56</v>
      </c>
      <c r="U28" t="n">
        <v>0.72</v>
      </c>
      <c r="V28" t="n">
        <v>0.77</v>
      </c>
      <c r="W28" t="n">
        <v>1.15</v>
      </c>
      <c r="X28" t="n">
        <v>0.08</v>
      </c>
      <c r="Y28" t="n">
        <v>0.5</v>
      </c>
      <c r="Z28" t="n">
        <v>10</v>
      </c>
      <c r="AA28" t="n">
        <v>222.6311609292202</v>
      </c>
      <c r="AB28" t="n">
        <v>304.6137761768503</v>
      </c>
      <c r="AC28" t="n">
        <v>275.5418649067418</v>
      </c>
      <c r="AD28" t="n">
        <v>222631.1609292202</v>
      </c>
      <c r="AE28" t="n">
        <v>304613.7761768503</v>
      </c>
      <c r="AF28" t="n">
        <v>2.378916736302179e-06</v>
      </c>
      <c r="AG28" t="n">
        <v>19</v>
      </c>
      <c r="AH28" t="n">
        <v>275541.8649067418</v>
      </c>
    </row>
    <row r="29">
      <c r="A29" t="n">
        <v>27</v>
      </c>
      <c r="B29" t="n">
        <v>65</v>
      </c>
      <c r="C29" t="inlineStr">
        <is>
          <t xml:space="preserve">CONCLUIDO	</t>
        </is>
      </c>
      <c r="D29" t="n">
        <v>7.1265</v>
      </c>
      <c r="E29" t="n">
        <v>14.03</v>
      </c>
      <c r="F29" t="n">
        <v>11.74</v>
      </c>
      <c r="G29" t="n">
        <v>176.15</v>
      </c>
      <c r="H29" t="n">
        <v>2.9</v>
      </c>
      <c r="I29" t="n">
        <v>4</v>
      </c>
      <c r="J29" t="n">
        <v>170.9</v>
      </c>
      <c r="K29" t="n">
        <v>46.47</v>
      </c>
      <c r="L29" t="n">
        <v>28</v>
      </c>
      <c r="M29" t="n">
        <v>0</v>
      </c>
      <c r="N29" t="n">
        <v>31.43</v>
      </c>
      <c r="O29" t="n">
        <v>21311.32</v>
      </c>
      <c r="P29" t="n">
        <v>107.68</v>
      </c>
      <c r="Q29" t="n">
        <v>194.63</v>
      </c>
      <c r="R29" t="n">
        <v>24.11</v>
      </c>
      <c r="S29" t="n">
        <v>17.82</v>
      </c>
      <c r="T29" t="n">
        <v>996.25</v>
      </c>
      <c r="U29" t="n">
        <v>0.74</v>
      </c>
      <c r="V29" t="n">
        <v>0.77</v>
      </c>
      <c r="W29" t="n">
        <v>1.14</v>
      </c>
      <c r="X29" t="n">
        <v>0.06</v>
      </c>
      <c r="Y29" t="n">
        <v>0.5</v>
      </c>
      <c r="Z29" t="n">
        <v>10</v>
      </c>
      <c r="AA29" t="n">
        <v>222.7214379227482</v>
      </c>
      <c r="AB29" t="n">
        <v>304.7372971421351</v>
      </c>
      <c r="AC29" t="n">
        <v>275.6535972044626</v>
      </c>
      <c r="AD29" t="n">
        <v>222721.4379227482</v>
      </c>
      <c r="AE29" t="n">
        <v>304737.2971421351</v>
      </c>
      <c r="AF29" t="n">
        <v>2.387123362610178e-06</v>
      </c>
      <c r="AG29" t="n">
        <v>19</v>
      </c>
      <c r="AH29" t="n">
        <v>275653.5972044626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4.9711</v>
      </c>
      <c r="E2" t="n">
        <v>20.12</v>
      </c>
      <c r="F2" t="n">
        <v>14.14</v>
      </c>
      <c r="G2" t="n">
        <v>7.01</v>
      </c>
      <c r="H2" t="n">
        <v>0.12</v>
      </c>
      <c r="I2" t="n">
        <v>121</v>
      </c>
      <c r="J2" t="n">
        <v>150.44</v>
      </c>
      <c r="K2" t="n">
        <v>49.1</v>
      </c>
      <c r="L2" t="n">
        <v>1</v>
      </c>
      <c r="M2" t="n">
        <v>119</v>
      </c>
      <c r="N2" t="n">
        <v>25.34</v>
      </c>
      <c r="O2" t="n">
        <v>18787.76</v>
      </c>
      <c r="P2" t="n">
        <v>167.15</v>
      </c>
      <c r="Q2" t="n">
        <v>194.65</v>
      </c>
      <c r="R2" t="n">
        <v>99.25</v>
      </c>
      <c r="S2" t="n">
        <v>17.82</v>
      </c>
      <c r="T2" t="n">
        <v>37980.99</v>
      </c>
      <c r="U2" t="n">
        <v>0.18</v>
      </c>
      <c r="V2" t="n">
        <v>0.64</v>
      </c>
      <c r="W2" t="n">
        <v>1.32</v>
      </c>
      <c r="X2" t="n">
        <v>2.45</v>
      </c>
      <c r="Y2" t="n">
        <v>0.5</v>
      </c>
      <c r="Z2" t="n">
        <v>10</v>
      </c>
      <c r="AA2" t="n">
        <v>387.2559526795154</v>
      </c>
      <c r="AB2" t="n">
        <v>529.8606789829807</v>
      </c>
      <c r="AC2" t="n">
        <v>479.291519444978</v>
      </c>
      <c r="AD2" t="n">
        <v>387255.9526795154</v>
      </c>
      <c r="AE2" t="n">
        <v>529860.6789829808</v>
      </c>
      <c r="AF2" t="n">
        <v>1.653280957906599e-06</v>
      </c>
      <c r="AG2" t="n">
        <v>27</v>
      </c>
      <c r="AH2" t="n">
        <v>479291.519444978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5.9755</v>
      </c>
      <c r="E3" t="n">
        <v>16.74</v>
      </c>
      <c r="F3" t="n">
        <v>12.78</v>
      </c>
      <c r="G3" t="n">
        <v>13.94</v>
      </c>
      <c r="H3" t="n">
        <v>0.23</v>
      </c>
      <c r="I3" t="n">
        <v>55</v>
      </c>
      <c r="J3" t="n">
        <v>151.83</v>
      </c>
      <c r="K3" t="n">
        <v>49.1</v>
      </c>
      <c r="L3" t="n">
        <v>2</v>
      </c>
      <c r="M3" t="n">
        <v>53</v>
      </c>
      <c r="N3" t="n">
        <v>25.73</v>
      </c>
      <c r="O3" t="n">
        <v>18959.54</v>
      </c>
      <c r="P3" t="n">
        <v>150.26</v>
      </c>
      <c r="Q3" t="n">
        <v>194.63</v>
      </c>
      <c r="R3" t="n">
        <v>56.47</v>
      </c>
      <c r="S3" t="n">
        <v>17.82</v>
      </c>
      <c r="T3" t="n">
        <v>16923.7</v>
      </c>
      <c r="U3" t="n">
        <v>0.32</v>
      </c>
      <c r="V3" t="n">
        <v>0.71</v>
      </c>
      <c r="W3" t="n">
        <v>1.22</v>
      </c>
      <c r="X3" t="n">
        <v>1.09</v>
      </c>
      <c r="Y3" t="n">
        <v>0.5</v>
      </c>
      <c r="Z3" t="n">
        <v>10</v>
      </c>
      <c r="AA3" t="n">
        <v>302.328907260042</v>
      </c>
      <c r="AB3" t="n">
        <v>413.6597487232434</v>
      </c>
      <c r="AC3" t="n">
        <v>374.1806428802</v>
      </c>
      <c r="AD3" t="n">
        <v>302328.907260042</v>
      </c>
      <c r="AE3" t="n">
        <v>413659.7487232434</v>
      </c>
      <c r="AF3" t="n">
        <v>1.98732279856991e-06</v>
      </c>
      <c r="AG3" t="n">
        <v>22</v>
      </c>
      <c r="AH3" t="n">
        <v>374180.6428802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6.3381</v>
      </c>
      <c r="E4" t="n">
        <v>15.78</v>
      </c>
      <c r="F4" t="n">
        <v>12.4</v>
      </c>
      <c r="G4" t="n">
        <v>20.67</v>
      </c>
      <c r="H4" t="n">
        <v>0.35</v>
      </c>
      <c r="I4" t="n">
        <v>36</v>
      </c>
      <c r="J4" t="n">
        <v>153.23</v>
      </c>
      <c r="K4" t="n">
        <v>49.1</v>
      </c>
      <c r="L4" t="n">
        <v>3</v>
      </c>
      <c r="M4" t="n">
        <v>34</v>
      </c>
      <c r="N4" t="n">
        <v>26.13</v>
      </c>
      <c r="O4" t="n">
        <v>19131.85</v>
      </c>
      <c r="P4" t="n">
        <v>145.21</v>
      </c>
      <c r="Q4" t="n">
        <v>194.65</v>
      </c>
      <c r="R4" t="n">
        <v>44.48</v>
      </c>
      <c r="S4" t="n">
        <v>17.82</v>
      </c>
      <c r="T4" t="n">
        <v>11023.84</v>
      </c>
      <c r="U4" t="n">
        <v>0.4</v>
      </c>
      <c r="V4" t="n">
        <v>0.73</v>
      </c>
      <c r="W4" t="n">
        <v>1.2</v>
      </c>
      <c r="X4" t="n">
        <v>0.71</v>
      </c>
      <c r="Y4" t="n">
        <v>0.5</v>
      </c>
      <c r="Z4" t="n">
        <v>10</v>
      </c>
      <c r="AA4" t="n">
        <v>282.1234014968532</v>
      </c>
      <c r="AB4" t="n">
        <v>386.0136843340464</v>
      </c>
      <c r="AC4" t="n">
        <v>349.1730800748128</v>
      </c>
      <c r="AD4" t="n">
        <v>282123.4014968532</v>
      </c>
      <c r="AE4" t="n">
        <v>386013.6843340464</v>
      </c>
      <c r="AF4" t="n">
        <v>2.107915760959911e-06</v>
      </c>
      <c r="AG4" t="n">
        <v>21</v>
      </c>
      <c r="AH4" t="n">
        <v>349173.0800748129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6.5375</v>
      </c>
      <c r="E5" t="n">
        <v>15.3</v>
      </c>
      <c r="F5" t="n">
        <v>12.2</v>
      </c>
      <c r="G5" t="n">
        <v>27.1</v>
      </c>
      <c r="H5" t="n">
        <v>0.46</v>
      </c>
      <c r="I5" t="n">
        <v>27</v>
      </c>
      <c r="J5" t="n">
        <v>154.63</v>
      </c>
      <c r="K5" t="n">
        <v>49.1</v>
      </c>
      <c r="L5" t="n">
        <v>4</v>
      </c>
      <c r="M5" t="n">
        <v>25</v>
      </c>
      <c r="N5" t="n">
        <v>26.53</v>
      </c>
      <c r="O5" t="n">
        <v>19304.72</v>
      </c>
      <c r="P5" t="n">
        <v>142.03</v>
      </c>
      <c r="Q5" t="n">
        <v>194.63</v>
      </c>
      <c r="R5" t="n">
        <v>38.36</v>
      </c>
      <c r="S5" t="n">
        <v>17.82</v>
      </c>
      <c r="T5" t="n">
        <v>8009.36</v>
      </c>
      <c r="U5" t="n">
        <v>0.46</v>
      </c>
      <c r="V5" t="n">
        <v>0.74</v>
      </c>
      <c r="W5" t="n">
        <v>1.17</v>
      </c>
      <c r="X5" t="n">
        <v>0.51</v>
      </c>
      <c r="Y5" t="n">
        <v>0.5</v>
      </c>
      <c r="Z5" t="n">
        <v>10</v>
      </c>
      <c r="AA5" t="n">
        <v>268.2656694959857</v>
      </c>
      <c r="AB5" t="n">
        <v>367.0529240504713</v>
      </c>
      <c r="AC5" t="n">
        <v>332.021908141108</v>
      </c>
      <c r="AD5" t="n">
        <v>268265.6694959857</v>
      </c>
      <c r="AE5" t="n">
        <v>367052.9240504713</v>
      </c>
      <c r="AF5" t="n">
        <v>2.174231912919553e-06</v>
      </c>
      <c r="AG5" t="n">
        <v>20</v>
      </c>
      <c r="AH5" t="n">
        <v>332021.908141108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6.6432</v>
      </c>
      <c r="E6" t="n">
        <v>15.05</v>
      </c>
      <c r="F6" t="n">
        <v>12.1</v>
      </c>
      <c r="G6" t="n">
        <v>33.01</v>
      </c>
      <c r="H6" t="n">
        <v>0.57</v>
      </c>
      <c r="I6" t="n">
        <v>22</v>
      </c>
      <c r="J6" t="n">
        <v>156.03</v>
      </c>
      <c r="K6" t="n">
        <v>49.1</v>
      </c>
      <c r="L6" t="n">
        <v>5</v>
      </c>
      <c r="M6" t="n">
        <v>20</v>
      </c>
      <c r="N6" t="n">
        <v>26.94</v>
      </c>
      <c r="O6" t="n">
        <v>19478.15</v>
      </c>
      <c r="P6" t="n">
        <v>140.28</v>
      </c>
      <c r="Q6" t="n">
        <v>194.63</v>
      </c>
      <c r="R6" t="n">
        <v>35.32</v>
      </c>
      <c r="S6" t="n">
        <v>17.82</v>
      </c>
      <c r="T6" t="n">
        <v>6513.81</v>
      </c>
      <c r="U6" t="n">
        <v>0.5</v>
      </c>
      <c r="V6" t="n">
        <v>0.75</v>
      </c>
      <c r="W6" t="n">
        <v>1.17</v>
      </c>
      <c r="X6" t="n">
        <v>0.42</v>
      </c>
      <c r="Y6" t="n">
        <v>0.5</v>
      </c>
      <c r="Z6" t="n">
        <v>10</v>
      </c>
      <c r="AA6" t="n">
        <v>264.6432746486924</v>
      </c>
      <c r="AB6" t="n">
        <v>362.0966036116226</v>
      </c>
      <c r="AC6" t="n">
        <v>327.5386119687035</v>
      </c>
      <c r="AD6" t="n">
        <v>264643.2746486924</v>
      </c>
      <c r="AE6" t="n">
        <v>362096.6036116226</v>
      </c>
      <c r="AF6" t="n">
        <v>2.209385459871078e-06</v>
      </c>
      <c r="AG6" t="n">
        <v>20</v>
      </c>
      <c r="AH6" t="n">
        <v>327538.6119687036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6.742</v>
      </c>
      <c r="E7" t="n">
        <v>14.83</v>
      </c>
      <c r="F7" t="n">
        <v>12.01</v>
      </c>
      <c r="G7" t="n">
        <v>40.02</v>
      </c>
      <c r="H7" t="n">
        <v>0.67</v>
      </c>
      <c r="I7" t="n">
        <v>18</v>
      </c>
      <c r="J7" t="n">
        <v>157.44</v>
      </c>
      <c r="K7" t="n">
        <v>49.1</v>
      </c>
      <c r="L7" t="n">
        <v>6</v>
      </c>
      <c r="M7" t="n">
        <v>16</v>
      </c>
      <c r="N7" t="n">
        <v>27.35</v>
      </c>
      <c r="O7" t="n">
        <v>19652.13</v>
      </c>
      <c r="P7" t="n">
        <v>138.62</v>
      </c>
      <c r="Q7" t="n">
        <v>194.63</v>
      </c>
      <c r="R7" t="n">
        <v>32.39</v>
      </c>
      <c r="S7" t="n">
        <v>17.82</v>
      </c>
      <c r="T7" t="n">
        <v>5066.14</v>
      </c>
      <c r="U7" t="n">
        <v>0.55</v>
      </c>
      <c r="V7" t="n">
        <v>0.76</v>
      </c>
      <c r="W7" t="n">
        <v>1.16</v>
      </c>
      <c r="X7" t="n">
        <v>0.32</v>
      </c>
      <c r="Y7" t="n">
        <v>0.5</v>
      </c>
      <c r="Z7" t="n">
        <v>10</v>
      </c>
      <c r="AA7" t="n">
        <v>261.3440260497112</v>
      </c>
      <c r="AB7" t="n">
        <v>357.582426125921</v>
      </c>
      <c r="AC7" t="n">
        <v>323.4552612465494</v>
      </c>
      <c r="AD7" t="n">
        <v>261344.0260497112</v>
      </c>
      <c r="AE7" t="n">
        <v>357582.426125921</v>
      </c>
      <c r="AF7" t="n">
        <v>2.242244215205144e-06</v>
      </c>
      <c r="AG7" t="n">
        <v>20</v>
      </c>
      <c r="AH7" t="n">
        <v>323455.2612465494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6.7714</v>
      </c>
      <c r="E8" t="n">
        <v>14.77</v>
      </c>
      <c r="F8" t="n">
        <v>12</v>
      </c>
      <c r="G8" t="n">
        <v>45.01</v>
      </c>
      <c r="H8" t="n">
        <v>0.78</v>
      </c>
      <c r="I8" t="n">
        <v>16</v>
      </c>
      <c r="J8" t="n">
        <v>158.86</v>
      </c>
      <c r="K8" t="n">
        <v>49.1</v>
      </c>
      <c r="L8" t="n">
        <v>7</v>
      </c>
      <c r="M8" t="n">
        <v>14</v>
      </c>
      <c r="N8" t="n">
        <v>27.77</v>
      </c>
      <c r="O8" t="n">
        <v>19826.68</v>
      </c>
      <c r="P8" t="n">
        <v>137.85</v>
      </c>
      <c r="Q8" t="n">
        <v>194.64</v>
      </c>
      <c r="R8" t="n">
        <v>32.29</v>
      </c>
      <c r="S8" t="n">
        <v>17.82</v>
      </c>
      <c r="T8" t="n">
        <v>5025.72</v>
      </c>
      <c r="U8" t="n">
        <v>0.55</v>
      </c>
      <c r="V8" t="n">
        <v>0.76</v>
      </c>
      <c r="W8" t="n">
        <v>1.16</v>
      </c>
      <c r="X8" t="n">
        <v>0.32</v>
      </c>
      <c r="Y8" t="n">
        <v>0.5</v>
      </c>
      <c r="Z8" t="n">
        <v>10</v>
      </c>
      <c r="AA8" t="n">
        <v>260.1760565963223</v>
      </c>
      <c r="AB8" t="n">
        <v>355.9843587926185</v>
      </c>
      <c r="AC8" t="n">
        <v>322.0097112166358</v>
      </c>
      <c r="AD8" t="n">
        <v>260176.0565963223</v>
      </c>
      <c r="AE8" t="n">
        <v>355984.3587926185</v>
      </c>
      <c r="AF8" t="n">
        <v>2.252022022966494e-06</v>
      </c>
      <c r="AG8" t="n">
        <v>20</v>
      </c>
      <c r="AH8" t="n">
        <v>322009.7112166358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6.8253</v>
      </c>
      <c r="E9" t="n">
        <v>14.65</v>
      </c>
      <c r="F9" t="n">
        <v>11.95</v>
      </c>
      <c r="G9" t="n">
        <v>51.2</v>
      </c>
      <c r="H9" t="n">
        <v>0.88</v>
      </c>
      <c r="I9" t="n">
        <v>14</v>
      </c>
      <c r="J9" t="n">
        <v>160.28</v>
      </c>
      <c r="K9" t="n">
        <v>49.1</v>
      </c>
      <c r="L9" t="n">
        <v>8</v>
      </c>
      <c r="M9" t="n">
        <v>12</v>
      </c>
      <c r="N9" t="n">
        <v>28.19</v>
      </c>
      <c r="O9" t="n">
        <v>20001.93</v>
      </c>
      <c r="P9" t="n">
        <v>136.59</v>
      </c>
      <c r="Q9" t="n">
        <v>194.63</v>
      </c>
      <c r="R9" t="n">
        <v>30.48</v>
      </c>
      <c r="S9" t="n">
        <v>17.82</v>
      </c>
      <c r="T9" t="n">
        <v>4131.07</v>
      </c>
      <c r="U9" t="n">
        <v>0.58</v>
      </c>
      <c r="V9" t="n">
        <v>0.76</v>
      </c>
      <c r="W9" t="n">
        <v>1.16</v>
      </c>
      <c r="X9" t="n">
        <v>0.26</v>
      </c>
      <c r="Y9" t="n">
        <v>0.5</v>
      </c>
      <c r="Z9" t="n">
        <v>10</v>
      </c>
      <c r="AA9" t="n">
        <v>258.1499353531899</v>
      </c>
      <c r="AB9" t="n">
        <v>353.2121303216041</v>
      </c>
      <c r="AC9" t="n">
        <v>319.5020603400479</v>
      </c>
      <c r="AD9" t="n">
        <v>258149.9353531899</v>
      </c>
      <c r="AE9" t="n">
        <v>353212.1303216041</v>
      </c>
      <c r="AF9" t="n">
        <v>2.269948003862306e-06</v>
      </c>
      <c r="AG9" t="n">
        <v>20</v>
      </c>
      <c r="AH9" t="n">
        <v>319502.0603400479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6.8681</v>
      </c>
      <c r="E10" t="n">
        <v>14.56</v>
      </c>
      <c r="F10" t="n">
        <v>11.92</v>
      </c>
      <c r="G10" t="n">
        <v>59.58</v>
      </c>
      <c r="H10" t="n">
        <v>0.99</v>
      </c>
      <c r="I10" t="n">
        <v>12</v>
      </c>
      <c r="J10" t="n">
        <v>161.71</v>
      </c>
      <c r="K10" t="n">
        <v>49.1</v>
      </c>
      <c r="L10" t="n">
        <v>9</v>
      </c>
      <c r="M10" t="n">
        <v>10</v>
      </c>
      <c r="N10" t="n">
        <v>28.61</v>
      </c>
      <c r="O10" t="n">
        <v>20177.64</v>
      </c>
      <c r="P10" t="n">
        <v>135.72</v>
      </c>
      <c r="Q10" t="n">
        <v>194.63</v>
      </c>
      <c r="R10" t="n">
        <v>29.62</v>
      </c>
      <c r="S10" t="n">
        <v>17.82</v>
      </c>
      <c r="T10" t="n">
        <v>3712.19</v>
      </c>
      <c r="U10" t="n">
        <v>0.6</v>
      </c>
      <c r="V10" t="n">
        <v>0.76</v>
      </c>
      <c r="W10" t="n">
        <v>1.16</v>
      </c>
      <c r="X10" t="n">
        <v>0.23</v>
      </c>
      <c r="Y10" t="n">
        <v>0.5</v>
      </c>
      <c r="Z10" t="n">
        <v>10</v>
      </c>
      <c r="AA10" t="n">
        <v>249.8897596521535</v>
      </c>
      <c r="AB10" t="n">
        <v>341.9101935140519</v>
      </c>
      <c r="AC10" t="n">
        <v>309.2787645191431</v>
      </c>
      <c r="AD10" t="n">
        <v>249889.7596521535</v>
      </c>
      <c r="AE10" t="n">
        <v>341910.1935140518</v>
      </c>
      <c r="AF10" t="n">
        <v>2.284182363460464e-06</v>
      </c>
      <c r="AG10" t="n">
        <v>19</v>
      </c>
      <c r="AH10" t="n">
        <v>309278.7645191432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6.9009</v>
      </c>
      <c r="E11" t="n">
        <v>14.49</v>
      </c>
      <c r="F11" t="n">
        <v>11.88</v>
      </c>
      <c r="G11" t="n">
        <v>64.79000000000001</v>
      </c>
      <c r="H11" t="n">
        <v>1.09</v>
      </c>
      <c r="I11" t="n">
        <v>11</v>
      </c>
      <c r="J11" t="n">
        <v>163.13</v>
      </c>
      <c r="K11" t="n">
        <v>49.1</v>
      </c>
      <c r="L11" t="n">
        <v>10</v>
      </c>
      <c r="M11" t="n">
        <v>9</v>
      </c>
      <c r="N11" t="n">
        <v>29.04</v>
      </c>
      <c r="O11" t="n">
        <v>20353.94</v>
      </c>
      <c r="P11" t="n">
        <v>134.34</v>
      </c>
      <c r="Q11" t="n">
        <v>194.63</v>
      </c>
      <c r="R11" t="n">
        <v>28.36</v>
      </c>
      <c r="S11" t="n">
        <v>17.82</v>
      </c>
      <c r="T11" t="n">
        <v>3086.16</v>
      </c>
      <c r="U11" t="n">
        <v>0.63</v>
      </c>
      <c r="V11" t="n">
        <v>0.76</v>
      </c>
      <c r="W11" t="n">
        <v>1.15</v>
      </c>
      <c r="X11" t="n">
        <v>0.19</v>
      </c>
      <c r="Y11" t="n">
        <v>0.5</v>
      </c>
      <c r="Z11" t="n">
        <v>10</v>
      </c>
      <c r="AA11" t="n">
        <v>248.1937965172299</v>
      </c>
      <c r="AB11" t="n">
        <v>339.5897019322376</v>
      </c>
      <c r="AC11" t="n">
        <v>307.1797373970662</v>
      </c>
      <c r="AD11" t="n">
        <v>248193.7965172299</v>
      </c>
      <c r="AE11" t="n">
        <v>339589.7019322376</v>
      </c>
      <c r="AF11" t="n">
        <v>2.295090938105781e-06</v>
      </c>
      <c r="AG11" t="n">
        <v>19</v>
      </c>
      <c r="AH11" t="n">
        <v>307179.7373970662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6.9192</v>
      </c>
      <c r="E12" t="n">
        <v>14.45</v>
      </c>
      <c r="F12" t="n">
        <v>11.87</v>
      </c>
      <c r="G12" t="n">
        <v>71.22</v>
      </c>
      <c r="H12" t="n">
        <v>1.18</v>
      </c>
      <c r="I12" t="n">
        <v>10</v>
      </c>
      <c r="J12" t="n">
        <v>164.57</v>
      </c>
      <c r="K12" t="n">
        <v>49.1</v>
      </c>
      <c r="L12" t="n">
        <v>11</v>
      </c>
      <c r="M12" t="n">
        <v>8</v>
      </c>
      <c r="N12" t="n">
        <v>29.47</v>
      </c>
      <c r="O12" t="n">
        <v>20530.82</v>
      </c>
      <c r="P12" t="n">
        <v>133.42</v>
      </c>
      <c r="Q12" t="n">
        <v>194.63</v>
      </c>
      <c r="R12" t="n">
        <v>28.05</v>
      </c>
      <c r="S12" t="n">
        <v>17.82</v>
      </c>
      <c r="T12" t="n">
        <v>2937.32</v>
      </c>
      <c r="U12" t="n">
        <v>0.64</v>
      </c>
      <c r="V12" t="n">
        <v>0.76</v>
      </c>
      <c r="W12" t="n">
        <v>1.16</v>
      </c>
      <c r="X12" t="n">
        <v>0.18</v>
      </c>
      <c r="Y12" t="n">
        <v>0.5</v>
      </c>
      <c r="Z12" t="n">
        <v>10</v>
      </c>
      <c r="AA12" t="n">
        <v>247.1487792923205</v>
      </c>
      <c r="AB12" t="n">
        <v>338.1598632622111</v>
      </c>
      <c r="AC12" t="n">
        <v>305.8863605229153</v>
      </c>
      <c r="AD12" t="n">
        <v>247148.7792923205</v>
      </c>
      <c r="AE12" t="n">
        <v>338159.8632622111</v>
      </c>
      <c r="AF12" t="n">
        <v>2.301177124569479e-06</v>
      </c>
      <c r="AG12" t="n">
        <v>19</v>
      </c>
      <c r="AH12" t="n">
        <v>305886.3605229153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6.9451</v>
      </c>
      <c r="E13" t="n">
        <v>14.4</v>
      </c>
      <c r="F13" t="n">
        <v>11.85</v>
      </c>
      <c r="G13" t="n">
        <v>78.98</v>
      </c>
      <c r="H13" t="n">
        <v>1.28</v>
      </c>
      <c r="I13" t="n">
        <v>9</v>
      </c>
      <c r="J13" t="n">
        <v>166.01</v>
      </c>
      <c r="K13" t="n">
        <v>49.1</v>
      </c>
      <c r="L13" t="n">
        <v>12</v>
      </c>
      <c r="M13" t="n">
        <v>7</v>
      </c>
      <c r="N13" t="n">
        <v>29.91</v>
      </c>
      <c r="O13" t="n">
        <v>20708.3</v>
      </c>
      <c r="P13" t="n">
        <v>132.59</v>
      </c>
      <c r="Q13" t="n">
        <v>194.63</v>
      </c>
      <c r="R13" t="n">
        <v>27.35</v>
      </c>
      <c r="S13" t="n">
        <v>17.82</v>
      </c>
      <c r="T13" t="n">
        <v>2595.36</v>
      </c>
      <c r="U13" t="n">
        <v>0.65</v>
      </c>
      <c r="V13" t="n">
        <v>0.77</v>
      </c>
      <c r="W13" t="n">
        <v>1.15</v>
      </c>
      <c r="X13" t="n">
        <v>0.16</v>
      </c>
      <c r="Y13" t="n">
        <v>0.5</v>
      </c>
      <c r="Z13" t="n">
        <v>10</v>
      </c>
      <c r="AA13" t="n">
        <v>246.0432933715669</v>
      </c>
      <c r="AB13" t="n">
        <v>336.64728865484</v>
      </c>
      <c r="AC13" t="n">
        <v>304.5181439131594</v>
      </c>
      <c r="AD13" t="n">
        <v>246043.2933715669</v>
      </c>
      <c r="AE13" t="n">
        <v>336647.28865484</v>
      </c>
      <c r="AF13" t="n">
        <v>2.309790907597336e-06</v>
      </c>
      <c r="AG13" t="n">
        <v>19</v>
      </c>
      <c r="AH13" t="n">
        <v>304518.1439131594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6.9432</v>
      </c>
      <c r="E14" t="n">
        <v>14.4</v>
      </c>
      <c r="F14" t="n">
        <v>11.85</v>
      </c>
      <c r="G14" t="n">
        <v>79.01000000000001</v>
      </c>
      <c r="H14" t="n">
        <v>1.38</v>
      </c>
      <c r="I14" t="n">
        <v>9</v>
      </c>
      <c r="J14" t="n">
        <v>167.45</v>
      </c>
      <c r="K14" t="n">
        <v>49.1</v>
      </c>
      <c r="L14" t="n">
        <v>13</v>
      </c>
      <c r="M14" t="n">
        <v>7</v>
      </c>
      <c r="N14" t="n">
        <v>30.36</v>
      </c>
      <c r="O14" t="n">
        <v>20886.38</v>
      </c>
      <c r="P14" t="n">
        <v>132.43</v>
      </c>
      <c r="Q14" t="n">
        <v>194.63</v>
      </c>
      <c r="R14" t="n">
        <v>27.68</v>
      </c>
      <c r="S14" t="n">
        <v>17.82</v>
      </c>
      <c r="T14" t="n">
        <v>2758.82</v>
      </c>
      <c r="U14" t="n">
        <v>0.64</v>
      </c>
      <c r="V14" t="n">
        <v>0.77</v>
      </c>
      <c r="W14" t="n">
        <v>1.15</v>
      </c>
      <c r="X14" t="n">
        <v>0.16</v>
      </c>
      <c r="Y14" t="n">
        <v>0.5</v>
      </c>
      <c r="Z14" t="n">
        <v>10</v>
      </c>
      <c r="AA14" t="n">
        <v>245.9495292045557</v>
      </c>
      <c r="AB14" t="n">
        <v>336.5189963849523</v>
      </c>
      <c r="AC14" t="n">
        <v>304.4020956774504</v>
      </c>
      <c r="AD14" t="n">
        <v>245949.5292045558</v>
      </c>
      <c r="AE14" t="n">
        <v>336518.9963849523</v>
      </c>
      <c r="AF14" t="n">
        <v>2.309159008456297e-06</v>
      </c>
      <c r="AG14" t="n">
        <v>19</v>
      </c>
      <c r="AH14" t="n">
        <v>304402.0956774504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6.9767</v>
      </c>
      <c r="E15" t="n">
        <v>14.33</v>
      </c>
      <c r="F15" t="n">
        <v>11.81</v>
      </c>
      <c r="G15" t="n">
        <v>88.59</v>
      </c>
      <c r="H15" t="n">
        <v>1.47</v>
      </c>
      <c r="I15" t="n">
        <v>8</v>
      </c>
      <c r="J15" t="n">
        <v>168.9</v>
      </c>
      <c r="K15" t="n">
        <v>49.1</v>
      </c>
      <c r="L15" t="n">
        <v>14</v>
      </c>
      <c r="M15" t="n">
        <v>6</v>
      </c>
      <c r="N15" t="n">
        <v>30.81</v>
      </c>
      <c r="O15" t="n">
        <v>21065.06</v>
      </c>
      <c r="P15" t="n">
        <v>130.96</v>
      </c>
      <c r="Q15" t="n">
        <v>194.63</v>
      </c>
      <c r="R15" t="n">
        <v>26.43</v>
      </c>
      <c r="S15" t="n">
        <v>17.82</v>
      </c>
      <c r="T15" t="n">
        <v>2138.31</v>
      </c>
      <c r="U15" t="n">
        <v>0.67</v>
      </c>
      <c r="V15" t="n">
        <v>0.77</v>
      </c>
      <c r="W15" t="n">
        <v>1.14</v>
      </c>
      <c r="X15" t="n">
        <v>0.13</v>
      </c>
      <c r="Y15" t="n">
        <v>0.5</v>
      </c>
      <c r="Z15" t="n">
        <v>10</v>
      </c>
      <c r="AA15" t="n">
        <v>244.2087231646508</v>
      </c>
      <c r="AB15" t="n">
        <v>334.1371487622134</v>
      </c>
      <c r="AC15" t="n">
        <v>302.2475682488808</v>
      </c>
      <c r="AD15" t="n">
        <v>244208.7231646508</v>
      </c>
      <c r="AE15" t="n">
        <v>334137.1487622134</v>
      </c>
      <c r="AF15" t="n">
        <v>2.320300388048313e-06</v>
      </c>
      <c r="AG15" t="n">
        <v>19</v>
      </c>
      <c r="AH15" t="n">
        <v>302247.5682488808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6.9724</v>
      </c>
      <c r="E16" t="n">
        <v>14.34</v>
      </c>
      <c r="F16" t="n">
        <v>11.82</v>
      </c>
      <c r="G16" t="n">
        <v>88.66</v>
      </c>
      <c r="H16" t="n">
        <v>1.56</v>
      </c>
      <c r="I16" t="n">
        <v>8</v>
      </c>
      <c r="J16" t="n">
        <v>170.35</v>
      </c>
      <c r="K16" t="n">
        <v>49.1</v>
      </c>
      <c r="L16" t="n">
        <v>15</v>
      </c>
      <c r="M16" t="n">
        <v>6</v>
      </c>
      <c r="N16" t="n">
        <v>31.26</v>
      </c>
      <c r="O16" t="n">
        <v>21244.37</v>
      </c>
      <c r="P16" t="n">
        <v>130.37</v>
      </c>
      <c r="Q16" t="n">
        <v>194.63</v>
      </c>
      <c r="R16" t="n">
        <v>26.63</v>
      </c>
      <c r="S16" t="n">
        <v>17.82</v>
      </c>
      <c r="T16" t="n">
        <v>2236.66</v>
      </c>
      <c r="U16" t="n">
        <v>0.67</v>
      </c>
      <c r="V16" t="n">
        <v>0.77</v>
      </c>
      <c r="W16" t="n">
        <v>1.15</v>
      </c>
      <c r="X16" t="n">
        <v>0.13</v>
      </c>
      <c r="Y16" t="n">
        <v>0.5</v>
      </c>
      <c r="Z16" t="n">
        <v>10</v>
      </c>
      <c r="AA16" t="n">
        <v>243.8282680013494</v>
      </c>
      <c r="AB16" t="n">
        <v>333.6165932232873</v>
      </c>
      <c r="AC16" t="n">
        <v>301.7766937999854</v>
      </c>
      <c r="AD16" t="n">
        <v>243828.2680013494</v>
      </c>
      <c r="AE16" t="n">
        <v>333616.5932232873</v>
      </c>
      <c r="AF16" t="n">
        <v>2.318870300518591e-06</v>
      </c>
      <c r="AG16" t="n">
        <v>19</v>
      </c>
      <c r="AH16" t="n">
        <v>301776.6937999854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6.9972</v>
      </c>
      <c r="E17" t="n">
        <v>14.29</v>
      </c>
      <c r="F17" t="n">
        <v>11.8</v>
      </c>
      <c r="G17" t="n">
        <v>101.15</v>
      </c>
      <c r="H17" t="n">
        <v>1.65</v>
      </c>
      <c r="I17" t="n">
        <v>7</v>
      </c>
      <c r="J17" t="n">
        <v>171.81</v>
      </c>
      <c r="K17" t="n">
        <v>49.1</v>
      </c>
      <c r="L17" t="n">
        <v>16</v>
      </c>
      <c r="M17" t="n">
        <v>5</v>
      </c>
      <c r="N17" t="n">
        <v>31.72</v>
      </c>
      <c r="O17" t="n">
        <v>21424.29</v>
      </c>
      <c r="P17" t="n">
        <v>129.86</v>
      </c>
      <c r="Q17" t="n">
        <v>194.63</v>
      </c>
      <c r="R17" t="n">
        <v>26.05</v>
      </c>
      <c r="S17" t="n">
        <v>17.82</v>
      </c>
      <c r="T17" t="n">
        <v>1953.35</v>
      </c>
      <c r="U17" t="n">
        <v>0.68</v>
      </c>
      <c r="V17" t="n">
        <v>0.77</v>
      </c>
      <c r="W17" t="n">
        <v>1.14</v>
      </c>
      <c r="X17" t="n">
        <v>0.11</v>
      </c>
      <c r="Y17" t="n">
        <v>0.5</v>
      </c>
      <c r="Z17" t="n">
        <v>10</v>
      </c>
      <c r="AA17" t="n">
        <v>243.0100078599725</v>
      </c>
      <c r="AB17" t="n">
        <v>332.4970135987663</v>
      </c>
      <c r="AC17" t="n">
        <v>300.7639652834885</v>
      </c>
      <c r="AD17" t="n">
        <v>243010.0078599725</v>
      </c>
      <c r="AE17" t="n">
        <v>332497.0135987663</v>
      </c>
      <c r="AF17" t="n">
        <v>2.327118247201636e-06</v>
      </c>
      <c r="AG17" t="n">
        <v>19</v>
      </c>
      <c r="AH17" t="n">
        <v>300763.9652834885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6.9934</v>
      </c>
      <c r="E18" t="n">
        <v>14.3</v>
      </c>
      <c r="F18" t="n">
        <v>11.81</v>
      </c>
      <c r="G18" t="n">
        <v>101.22</v>
      </c>
      <c r="H18" t="n">
        <v>1.74</v>
      </c>
      <c r="I18" t="n">
        <v>7</v>
      </c>
      <c r="J18" t="n">
        <v>173.28</v>
      </c>
      <c r="K18" t="n">
        <v>49.1</v>
      </c>
      <c r="L18" t="n">
        <v>17</v>
      </c>
      <c r="M18" t="n">
        <v>5</v>
      </c>
      <c r="N18" t="n">
        <v>32.18</v>
      </c>
      <c r="O18" t="n">
        <v>21604.83</v>
      </c>
      <c r="P18" t="n">
        <v>129.64</v>
      </c>
      <c r="Q18" t="n">
        <v>194.63</v>
      </c>
      <c r="R18" t="n">
        <v>26.19</v>
      </c>
      <c r="S18" t="n">
        <v>17.82</v>
      </c>
      <c r="T18" t="n">
        <v>2024.27</v>
      </c>
      <c r="U18" t="n">
        <v>0.68</v>
      </c>
      <c r="V18" t="n">
        <v>0.77</v>
      </c>
      <c r="W18" t="n">
        <v>1.15</v>
      </c>
      <c r="X18" t="n">
        <v>0.12</v>
      </c>
      <c r="Y18" t="n">
        <v>0.5</v>
      </c>
      <c r="Z18" t="n">
        <v>10</v>
      </c>
      <c r="AA18" t="n">
        <v>242.9098259880016</v>
      </c>
      <c r="AB18" t="n">
        <v>332.3599403418236</v>
      </c>
      <c r="AC18" t="n">
        <v>300.6399741058048</v>
      </c>
      <c r="AD18" t="n">
        <v>242909.8259880016</v>
      </c>
      <c r="AE18" t="n">
        <v>332359.9403418236</v>
      </c>
      <c r="AF18" t="n">
        <v>2.325854448919557e-06</v>
      </c>
      <c r="AG18" t="n">
        <v>19</v>
      </c>
      <c r="AH18" t="n">
        <v>300639.9741058048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6.9953</v>
      </c>
      <c r="E19" t="n">
        <v>14.3</v>
      </c>
      <c r="F19" t="n">
        <v>11.8</v>
      </c>
      <c r="G19" t="n">
        <v>101.19</v>
      </c>
      <c r="H19" t="n">
        <v>1.83</v>
      </c>
      <c r="I19" t="n">
        <v>7</v>
      </c>
      <c r="J19" t="n">
        <v>174.75</v>
      </c>
      <c r="K19" t="n">
        <v>49.1</v>
      </c>
      <c r="L19" t="n">
        <v>18</v>
      </c>
      <c r="M19" t="n">
        <v>5</v>
      </c>
      <c r="N19" t="n">
        <v>32.65</v>
      </c>
      <c r="O19" t="n">
        <v>21786.02</v>
      </c>
      <c r="P19" t="n">
        <v>128.22</v>
      </c>
      <c r="Q19" t="n">
        <v>194.63</v>
      </c>
      <c r="R19" t="n">
        <v>26.08</v>
      </c>
      <c r="S19" t="n">
        <v>17.82</v>
      </c>
      <c r="T19" t="n">
        <v>1969.94</v>
      </c>
      <c r="U19" t="n">
        <v>0.68</v>
      </c>
      <c r="V19" t="n">
        <v>0.77</v>
      </c>
      <c r="W19" t="n">
        <v>1.15</v>
      </c>
      <c r="X19" t="n">
        <v>0.12</v>
      </c>
      <c r="Y19" t="n">
        <v>0.5</v>
      </c>
      <c r="Z19" t="n">
        <v>10</v>
      </c>
      <c r="AA19" t="n">
        <v>241.7647595809906</v>
      </c>
      <c r="AB19" t="n">
        <v>330.7932099669873</v>
      </c>
      <c r="AC19" t="n">
        <v>299.2227702790225</v>
      </c>
      <c r="AD19" t="n">
        <v>241764.7595809906</v>
      </c>
      <c r="AE19" t="n">
        <v>330793.2099669873</v>
      </c>
      <c r="AF19" t="n">
        <v>2.326486348060596e-06</v>
      </c>
      <c r="AG19" t="n">
        <v>19</v>
      </c>
      <c r="AH19" t="n">
        <v>299222.7702790225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7.0218</v>
      </c>
      <c r="E20" t="n">
        <v>14.24</v>
      </c>
      <c r="F20" t="n">
        <v>11.78</v>
      </c>
      <c r="G20" t="n">
        <v>117.82</v>
      </c>
      <c r="H20" t="n">
        <v>1.91</v>
      </c>
      <c r="I20" t="n">
        <v>6</v>
      </c>
      <c r="J20" t="n">
        <v>176.22</v>
      </c>
      <c r="K20" t="n">
        <v>49.1</v>
      </c>
      <c r="L20" t="n">
        <v>19</v>
      </c>
      <c r="M20" t="n">
        <v>4</v>
      </c>
      <c r="N20" t="n">
        <v>33.13</v>
      </c>
      <c r="O20" t="n">
        <v>21967.84</v>
      </c>
      <c r="P20" t="n">
        <v>127.56</v>
      </c>
      <c r="Q20" t="n">
        <v>194.63</v>
      </c>
      <c r="R20" t="n">
        <v>25.39</v>
      </c>
      <c r="S20" t="n">
        <v>17.82</v>
      </c>
      <c r="T20" t="n">
        <v>1626.86</v>
      </c>
      <c r="U20" t="n">
        <v>0.7</v>
      </c>
      <c r="V20" t="n">
        <v>0.77</v>
      </c>
      <c r="W20" t="n">
        <v>1.15</v>
      </c>
      <c r="X20" t="n">
        <v>0.1</v>
      </c>
      <c r="Y20" t="n">
        <v>0.5</v>
      </c>
      <c r="Z20" t="n">
        <v>10</v>
      </c>
      <c r="AA20" t="n">
        <v>240.813445121377</v>
      </c>
      <c r="AB20" t="n">
        <v>329.4915795543126</v>
      </c>
      <c r="AC20" t="n">
        <v>298.0453656460833</v>
      </c>
      <c r="AD20" t="n">
        <v>240813.4451213769</v>
      </c>
      <c r="AE20" t="n">
        <v>329491.5795543126</v>
      </c>
      <c r="AF20" t="n">
        <v>2.335299678185624e-06</v>
      </c>
      <c r="AG20" t="n">
        <v>19</v>
      </c>
      <c r="AH20" t="n">
        <v>298045.3656460833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7.0245</v>
      </c>
      <c r="E21" t="n">
        <v>14.24</v>
      </c>
      <c r="F21" t="n">
        <v>11.78</v>
      </c>
      <c r="G21" t="n">
        <v>117.76</v>
      </c>
      <c r="H21" t="n">
        <v>2</v>
      </c>
      <c r="I21" t="n">
        <v>6</v>
      </c>
      <c r="J21" t="n">
        <v>177.7</v>
      </c>
      <c r="K21" t="n">
        <v>49.1</v>
      </c>
      <c r="L21" t="n">
        <v>20</v>
      </c>
      <c r="M21" t="n">
        <v>4</v>
      </c>
      <c r="N21" t="n">
        <v>33.61</v>
      </c>
      <c r="O21" t="n">
        <v>22150.3</v>
      </c>
      <c r="P21" t="n">
        <v>127.49</v>
      </c>
      <c r="Q21" t="n">
        <v>194.63</v>
      </c>
      <c r="R21" t="n">
        <v>25.14</v>
      </c>
      <c r="S21" t="n">
        <v>17.82</v>
      </c>
      <c r="T21" t="n">
        <v>1505.29</v>
      </c>
      <c r="U21" t="n">
        <v>0.71</v>
      </c>
      <c r="V21" t="n">
        <v>0.77</v>
      </c>
      <c r="W21" t="n">
        <v>1.15</v>
      </c>
      <c r="X21" t="n">
        <v>0.09</v>
      </c>
      <c r="Y21" t="n">
        <v>0.5</v>
      </c>
      <c r="Z21" t="n">
        <v>10</v>
      </c>
      <c r="AA21" t="n">
        <v>240.7167823594684</v>
      </c>
      <c r="AB21" t="n">
        <v>329.3593212990093</v>
      </c>
      <c r="AC21" t="n">
        <v>297.9257299330404</v>
      </c>
      <c r="AD21" t="n">
        <v>240716.7823594684</v>
      </c>
      <c r="AE21" t="n">
        <v>329359.3212990093</v>
      </c>
      <c r="AF21" t="n">
        <v>2.336197640122891e-06</v>
      </c>
      <c r="AG21" t="n">
        <v>19</v>
      </c>
      <c r="AH21" t="n">
        <v>297925.7299330404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7.0222</v>
      </c>
      <c r="E22" t="n">
        <v>14.24</v>
      </c>
      <c r="F22" t="n">
        <v>11.78</v>
      </c>
      <c r="G22" t="n">
        <v>117.81</v>
      </c>
      <c r="H22" t="n">
        <v>2.08</v>
      </c>
      <c r="I22" t="n">
        <v>6</v>
      </c>
      <c r="J22" t="n">
        <v>179.18</v>
      </c>
      <c r="K22" t="n">
        <v>49.1</v>
      </c>
      <c r="L22" t="n">
        <v>21</v>
      </c>
      <c r="M22" t="n">
        <v>4</v>
      </c>
      <c r="N22" t="n">
        <v>34.09</v>
      </c>
      <c r="O22" t="n">
        <v>22333.43</v>
      </c>
      <c r="P22" t="n">
        <v>126.64</v>
      </c>
      <c r="Q22" t="n">
        <v>194.65</v>
      </c>
      <c r="R22" t="n">
        <v>25.41</v>
      </c>
      <c r="S22" t="n">
        <v>17.82</v>
      </c>
      <c r="T22" t="n">
        <v>1637.29</v>
      </c>
      <c r="U22" t="n">
        <v>0.7</v>
      </c>
      <c r="V22" t="n">
        <v>0.77</v>
      </c>
      <c r="W22" t="n">
        <v>1.14</v>
      </c>
      <c r="X22" t="n">
        <v>0.09</v>
      </c>
      <c r="Y22" t="n">
        <v>0.5</v>
      </c>
      <c r="Z22" t="n">
        <v>10</v>
      </c>
      <c r="AA22" t="n">
        <v>240.0941889808585</v>
      </c>
      <c r="AB22" t="n">
        <v>328.5074615715144</v>
      </c>
      <c r="AC22" t="n">
        <v>297.1551705023448</v>
      </c>
      <c r="AD22" t="n">
        <v>240094.1889808585</v>
      </c>
      <c r="AE22" t="n">
        <v>328507.4615715144</v>
      </c>
      <c r="AF22" t="n">
        <v>2.335432709583737e-06</v>
      </c>
      <c r="AG22" t="n">
        <v>19</v>
      </c>
      <c r="AH22" t="n">
        <v>297155.1705023448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7.0184</v>
      </c>
      <c r="E23" t="n">
        <v>14.25</v>
      </c>
      <c r="F23" t="n">
        <v>11.79</v>
      </c>
      <c r="G23" t="n">
        <v>117.89</v>
      </c>
      <c r="H23" t="n">
        <v>2.16</v>
      </c>
      <c r="I23" t="n">
        <v>6</v>
      </c>
      <c r="J23" t="n">
        <v>180.67</v>
      </c>
      <c r="K23" t="n">
        <v>49.1</v>
      </c>
      <c r="L23" t="n">
        <v>22</v>
      </c>
      <c r="M23" t="n">
        <v>4</v>
      </c>
      <c r="N23" t="n">
        <v>34.58</v>
      </c>
      <c r="O23" t="n">
        <v>22517.21</v>
      </c>
      <c r="P23" t="n">
        <v>125.29</v>
      </c>
      <c r="Q23" t="n">
        <v>194.63</v>
      </c>
      <c r="R23" t="n">
        <v>25.65</v>
      </c>
      <c r="S23" t="n">
        <v>17.82</v>
      </c>
      <c r="T23" t="n">
        <v>1756.22</v>
      </c>
      <c r="U23" t="n">
        <v>0.6899999999999999</v>
      </c>
      <c r="V23" t="n">
        <v>0.77</v>
      </c>
      <c r="W23" t="n">
        <v>1.14</v>
      </c>
      <c r="X23" t="n">
        <v>0.1</v>
      </c>
      <c r="Y23" t="n">
        <v>0.5</v>
      </c>
      <c r="Z23" t="n">
        <v>10</v>
      </c>
      <c r="AA23" t="n">
        <v>239.116600756214</v>
      </c>
      <c r="AB23" t="n">
        <v>327.1698822344078</v>
      </c>
      <c r="AC23" t="n">
        <v>295.9452478598668</v>
      </c>
      <c r="AD23" t="n">
        <v>239116.600756214</v>
      </c>
      <c r="AE23" t="n">
        <v>327169.8822344078</v>
      </c>
      <c r="AF23" t="n">
        <v>2.334168911301658e-06</v>
      </c>
      <c r="AG23" t="n">
        <v>19</v>
      </c>
      <c r="AH23" t="n">
        <v>295945.2478598668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7.0432</v>
      </c>
      <c r="E24" t="n">
        <v>14.2</v>
      </c>
      <c r="F24" t="n">
        <v>11.77</v>
      </c>
      <c r="G24" t="n">
        <v>141.23</v>
      </c>
      <c r="H24" t="n">
        <v>2.24</v>
      </c>
      <c r="I24" t="n">
        <v>5</v>
      </c>
      <c r="J24" t="n">
        <v>182.17</v>
      </c>
      <c r="K24" t="n">
        <v>49.1</v>
      </c>
      <c r="L24" t="n">
        <v>23</v>
      </c>
      <c r="M24" t="n">
        <v>3</v>
      </c>
      <c r="N24" t="n">
        <v>35.08</v>
      </c>
      <c r="O24" t="n">
        <v>22701.78</v>
      </c>
      <c r="P24" t="n">
        <v>125.22</v>
      </c>
      <c r="Q24" t="n">
        <v>194.63</v>
      </c>
      <c r="R24" t="n">
        <v>25.02</v>
      </c>
      <c r="S24" t="n">
        <v>17.82</v>
      </c>
      <c r="T24" t="n">
        <v>1450.14</v>
      </c>
      <c r="U24" t="n">
        <v>0.71</v>
      </c>
      <c r="V24" t="n">
        <v>0.77</v>
      </c>
      <c r="W24" t="n">
        <v>1.14</v>
      </c>
      <c r="X24" t="n">
        <v>0.08</v>
      </c>
      <c r="Y24" t="n">
        <v>0.5</v>
      </c>
      <c r="Z24" t="n">
        <v>10</v>
      </c>
      <c r="AA24" t="n">
        <v>238.6602430290302</v>
      </c>
      <c r="AB24" t="n">
        <v>326.5454734589932</v>
      </c>
      <c r="AC24" t="n">
        <v>295.3804317816144</v>
      </c>
      <c r="AD24" t="n">
        <v>238660.2430290302</v>
      </c>
      <c r="AE24" t="n">
        <v>326545.4734589932</v>
      </c>
      <c r="AF24" t="n">
        <v>2.342416857984703e-06</v>
      </c>
      <c r="AG24" t="n">
        <v>19</v>
      </c>
      <c r="AH24" t="n">
        <v>295380.4317816144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7.0453</v>
      </c>
      <c r="E25" t="n">
        <v>14.19</v>
      </c>
      <c r="F25" t="n">
        <v>11.76</v>
      </c>
      <c r="G25" t="n">
        <v>141.18</v>
      </c>
      <c r="H25" t="n">
        <v>2.32</v>
      </c>
      <c r="I25" t="n">
        <v>5</v>
      </c>
      <c r="J25" t="n">
        <v>183.67</v>
      </c>
      <c r="K25" t="n">
        <v>49.1</v>
      </c>
      <c r="L25" t="n">
        <v>24</v>
      </c>
      <c r="M25" t="n">
        <v>3</v>
      </c>
      <c r="N25" t="n">
        <v>35.58</v>
      </c>
      <c r="O25" t="n">
        <v>22886.92</v>
      </c>
      <c r="P25" t="n">
        <v>125.19</v>
      </c>
      <c r="Q25" t="n">
        <v>194.63</v>
      </c>
      <c r="R25" t="n">
        <v>24.87</v>
      </c>
      <c r="S25" t="n">
        <v>17.82</v>
      </c>
      <c r="T25" t="n">
        <v>1371.16</v>
      </c>
      <c r="U25" t="n">
        <v>0.72</v>
      </c>
      <c r="V25" t="n">
        <v>0.77</v>
      </c>
      <c r="W25" t="n">
        <v>1.14</v>
      </c>
      <c r="X25" t="n">
        <v>0.08</v>
      </c>
      <c r="Y25" t="n">
        <v>0.5</v>
      </c>
      <c r="Z25" t="n">
        <v>10</v>
      </c>
      <c r="AA25" t="n">
        <v>238.5950456527617</v>
      </c>
      <c r="AB25" t="n">
        <v>326.4562675324774</v>
      </c>
      <c r="AC25" t="n">
        <v>295.2997395435239</v>
      </c>
      <c r="AD25" t="n">
        <v>238595.0456527617</v>
      </c>
      <c r="AE25" t="n">
        <v>326456.2675324774</v>
      </c>
      <c r="AF25" t="n">
        <v>2.343115272824799e-06</v>
      </c>
      <c r="AG25" t="n">
        <v>19</v>
      </c>
      <c r="AH25" t="n">
        <v>295299.7395435239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7.0442</v>
      </c>
      <c r="E26" t="n">
        <v>14.2</v>
      </c>
      <c r="F26" t="n">
        <v>11.77</v>
      </c>
      <c r="G26" t="n">
        <v>141.2</v>
      </c>
      <c r="H26" t="n">
        <v>2.4</v>
      </c>
      <c r="I26" t="n">
        <v>5</v>
      </c>
      <c r="J26" t="n">
        <v>185.18</v>
      </c>
      <c r="K26" t="n">
        <v>49.1</v>
      </c>
      <c r="L26" t="n">
        <v>25</v>
      </c>
      <c r="M26" t="n">
        <v>3</v>
      </c>
      <c r="N26" t="n">
        <v>36.08</v>
      </c>
      <c r="O26" t="n">
        <v>23072.73</v>
      </c>
      <c r="P26" t="n">
        <v>124.7</v>
      </c>
      <c r="Q26" t="n">
        <v>194.63</v>
      </c>
      <c r="R26" t="n">
        <v>24.96</v>
      </c>
      <c r="S26" t="n">
        <v>17.82</v>
      </c>
      <c r="T26" t="n">
        <v>1417.71</v>
      </c>
      <c r="U26" t="n">
        <v>0.71</v>
      </c>
      <c r="V26" t="n">
        <v>0.77</v>
      </c>
      <c r="W26" t="n">
        <v>1.14</v>
      </c>
      <c r="X26" t="n">
        <v>0.08</v>
      </c>
      <c r="Y26" t="n">
        <v>0.5</v>
      </c>
      <c r="Z26" t="n">
        <v>10</v>
      </c>
      <c r="AA26" t="n">
        <v>238.2431535478127</v>
      </c>
      <c r="AB26" t="n">
        <v>325.9747932301024</v>
      </c>
      <c r="AC26" t="n">
        <v>294.864216472814</v>
      </c>
      <c r="AD26" t="n">
        <v>238243.1535478127</v>
      </c>
      <c r="AE26" t="n">
        <v>325974.7932301024</v>
      </c>
      <c r="AF26" t="n">
        <v>2.342749436479987e-06</v>
      </c>
      <c r="AG26" t="n">
        <v>19</v>
      </c>
      <c r="AH26" t="n">
        <v>294864.216472814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7.0498</v>
      </c>
      <c r="E27" t="n">
        <v>14.18</v>
      </c>
      <c r="F27" t="n">
        <v>11.76</v>
      </c>
      <c r="G27" t="n">
        <v>141.07</v>
      </c>
      <c r="H27" t="n">
        <v>2.47</v>
      </c>
      <c r="I27" t="n">
        <v>5</v>
      </c>
      <c r="J27" t="n">
        <v>186.69</v>
      </c>
      <c r="K27" t="n">
        <v>49.1</v>
      </c>
      <c r="L27" t="n">
        <v>26</v>
      </c>
      <c r="M27" t="n">
        <v>3</v>
      </c>
      <c r="N27" t="n">
        <v>36.6</v>
      </c>
      <c r="O27" t="n">
        <v>23259.24</v>
      </c>
      <c r="P27" t="n">
        <v>122.8</v>
      </c>
      <c r="Q27" t="n">
        <v>194.63</v>
      </c>
      <c r="R27" t="n">
        <v>24.59</v>
      </c>
      <c r="S27" t="n">
        <v>17.82</v>
      </c>
      <c r="T27" t="n">
        <v>1234.08</v>
      </c>
      <c r="U27" t="n">
        <v>0.72</v>
      </c>
      <c r="V27" t="n">
        <v>0.77</v>
      </c>
      <c r="W27" t="n">
        <v>1.14</v>
      </c>
      <c r="X27" t="n">
        <v>0.07000000000000001</v>
      </c>
      <c r="Y27" t="n">
        <v>0.5</v>
      </c>
      <c r="Z27" t="n">
        <v>10</v>
      </c>
      <c r="AA27" t="n">
        <v>236.6810789733777</v>
      </c>
      <c r="AB27" t="n">
        <v>323.837493883495</v>
      </c>
      <c r="AC27" t="n">
        <v>292.9308979761277</v>
      </c>
      <c r="AD27" t="n">
        <v>236681.0789733777</v>
      </c>
      <c r="AE27" t="n">
        <v>323837.493883495</v>
      </c>
      <c r="AF27" t="n">
        <v>2.344611876053578e-06</v>
      </c>
      <c r="AG27" t="n">
        <v>19</v>
      </c>
      <c r="AH27" t="n">
        <v>292930.8979761277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7.0474</v>
      </c>
      <c r="E28" t="n">
        <v>14.19</v>
      </c>
      <c r="F28" t="n">
        <v>11.76</v>
      </c>
      <c r="G28" t="n">
        <v>141.13</v>
      </c>
      <c r="H28" t="n">
        <v>2.55</v>
      </c>
      <c r="I28" t="n">
        <v>5</v>
      </c>
      <c r="J28" t="n">
        <v>188.21</v>
      </c>
      <c r="K28" t="n">
        <v>49.1</v>
      </c>
      <c r="L28" t="n">
        <v>27</v>
      </c>
      <c r="M28" t="n">
        <v>3</v>
      </c>
      <c r="N28" t="n">
        <v>37.11</v>
      </c>
      <c r="O28" t="n">
        <v>23446.45</v>
      </c>
      <c r="P28" t="n">
        <v>121.29</v>
      </c>
      <c r="Q28" t="n">
        <v>194.63</v>
      </c>
      <c r="R28" t="n">
        <v>24.69</v>
      </c>
      <c r="S28" t="n">
        <v>17.82</v>
      </c>
      <c r="T28" t="n">
        <v>1285.21</v>
      </c>
      <c r="U28" t="n">
        <v>0.72</v>
      </c>
      <c r="V28" t="n">
        <v>0.77</v>
      </c>
      <c r="W28" t="n">
        <v>1.14</v>
      </c>
      <c r="X28" t="n">
        <v>0.07000000000000001</v>
      </c>
      <c r="Y28" t="n">
        <v>0.5</v>
      </c>
      <c r="Z28" t="n">
        <v>10</v>
      </c>
      <c r="AA28" t="n">
        <v>235.5512546999176</v>
      </c>
      <c r="AB28" t="n">
        <v>322.2916184682185</v>
      </c>
      <c r="AC28" t="n">
        <v>291.5325587408349</v>
      </c>
      <c r="AD28" t="n">
        <v>235551.2546999176</v>
      </c>
      <c r="AE28" t="n">
        <v>322291.6184682185</v>
      </c>
      <c r="AF28" t="n">
        <v>2.343813687664896e-06</v>
      </c>
      <c r="AG28" t="n">
        <v>19</v>
      </c>
      <c r="AH28" t="n">
        <v>291532.5587408349</v>
      </c>
    </row>
    <row r="29">
      <c r="A29" t="n">
        <v>27</v>
      </c>
      <c r="B29" t="n">
        <v>75</v>
      </c>
      <c r="C29" t="inlineStr">
        <is>
          <t xml:space="preserve">CONCLUIDO	</t>
        </is>
      </c>
      <c r="D29" t="n">
        <v>7.0449</v>
      </c>
      <c r="E29" t="n">
        <v>14.19</v>
      </c>
      <c r="F29" t="n">
        <v>11.77</v>
      </c>
      <c r="G29" t="n">
        <v>141.19</v>
      </c>
      <c r="H29" t="n">
        <v>2.62</v>
      </c>
      <c r="I29" t="n">
        <v>5</v>
      </c>
      <c r="J29" t="n">
        <v>189.73</v>
      </c>
      <c r="K29" t="n">
        <v>49.1</v>
      </c>
      <c r="L29" t="n">
        <v>28</v>
      </c>
      <c r="M29" t="n">
        <v>3</v>
      </c>
      <c r="N29" t="n">
        <v>37.64</v>
      </c>
      <c r="O29" t="n">
        <v>23634.36</v>
      </c>
      <c r="P29" t="n">
        <v>119.94</v>
      </c>
      <c r="Q29" t="n">
        <v>194.63</v>
      </c>
      <c r="R29" t="n">
        <v>24.8</v>
      </c>
      <c r="S29" t="n">
        <v>17.82</v>
      </c>
      <c r="T29" t="n">
        <v>1335.92</v>
      </c>
      <c r="U29" t="n">
        <v>0.72</v>
      </c>
      <c r="V29" t="n">
        <v>0.77</v>
      </c>
      <c r="W29" t="n">
        <v>1.15</v>
      </c>
      <c r="X29" t="n">
        <v>0.08</v>
      </c>
      <c r="Y29" t="n">
        <v>0.5</v>
      </c>
      <c r="Z29" t="n">
        <v>10</v>
      </c>
      <c r="AA29" t="n">
        <v>234.5554928139162</v>
      </c>
      <c r="AB29" t="n">
        <v>320.9291731258781</v>
      </c>
      <c r="AC29" t="n">
        <v>290.300143269763</v>
      </c>
      <c r="AD29" t="n">
        <v>234555.4928139162</v>
      </c>
      <c r="AE29" t="n">
        <v>320929.1731258781</v>
      </c>
      <c r="AF29" t="n">
        <v>2.342982241426686e-06</v>
      </c>
      <c r="AG29" t="n">
        <v>19</v>
      </c>
      <c r="AH29" t="n">
        <v>290300.143269763</v>
      </c>
    </row>
    <row r="30">
      <c r="A30" t="n">
        <v>28</v>
      </c>
      <c r="B30" t="n">
        <v>75</v>
      </c>
      <c r="C30" t="inlineStr">
        <is>
          <t xml:space="preserve">CONCLUIDO	</t>
        </is>
      </c>
      <c r="D30" t="n">
        <v>7.0709</v>
      </c>
      <c r="E30" t="n">
        <v>14.14</v>
      </c>
      <c r="F30" t="n">
        <v>11.74</v>
      </c>
      <c r="G30" t="n">
        <v>176.16</v>
      </c>
      <c r="H30" t="n">
        <v>2.69</v>
      </c>
      <c r="I30" t="n">
        <v>4</v>
      </c>
      <c r="J30" t="n">
        <v>191.26</v>
      </c>
      <c r="K30" t="n">
        <v>49.1</v>
      </c>
      <c r="L30" t="n">
        <v>29</v>
      </c>
      <c r="M30" t="n">
        <v>2</v>
      </c>
      <c r="N30" t="n">
        <v>38.17</v>
      </c>
      <c r="O30" t="n">
        <v>23822.99</v>
      </c>
      <c r="P30" t="n">
        <v>119.14</v>
      </c>
      <c r="Q30" t="n">
        <v>194.63</v>
      </c>
      <c r="R30" t="n">
        <v>24.19</v>
      </c>
      <c r="S30" t="n">
        <v>17.82</v>
      </c>
      <c r="T30" t="n">
        <v>1039.01</v>
      </c>
      <c r="U30" t="n">
        <v>0.74</v>
      </c>
      <c r="V30" t="n">
        <v>0.77</v>
      </c>
      <c r="W30" t="n">
        <v>1.14</v>
      </c>
      <c r="X30" t="n">
        <v>0.06</v>
      </c>
      <c r="Y30" t="n">
        <v>0.5</v>
      </c>
      <c r="Z30" t="n">
        <v>10</v>
      </c>
      <c r="AA30" t="n">
        <v>233.5276937081626</v>
      </c>
      <c r="AB30" t="n">
        <v>319.5228930460904</v>
      </c>
      <c r="AC30" t="n">
        <v>289.0280765870634</v>
      </c>
      <c r="AD30" t="n">
        <v>233527.6937081626</v>
      </c>
      <c r="AE30" t="n">
        <v>319522.8930460904</v>
      </c>
      <c r="AF30" t="n">
        <v>2.351629282304071e-06</v>
      </c>
      <c r="AG30" t="n">
        <v>19</v>
      </c>
      <c r="AH30" t="n">
        <v>289028.0765870634</v>
      </c>
    </row>
    <row r="31">
      <c r="A31" t="n">
        <v>29</v>
      </c>
      <c r="B31" t="n">
        <v>75</v>
      </c>
      <c r="C31" t="inlineStr">
        <is>
          <t xml:space="preserve">CONCLUIDO	</t>
        </is>
      </c>
      <c r="D31" t="n">
        <v>7.0702</v>
      </c>
      <c r="E31" t="n">
        <v>14.14</v>
      </c>
      <c r="F31" t="n">
        <v>11.75</v>
      </c>
      <c r="G31" t="n">
        <v>176.18</v>
      </c>
      <c r="H31" t="n">
        <v>2.76</v>
      </c>
      <c r="I31" t="n">
        <v>4</v>
      </c>
      <c r="J31" t="n">
        <v>192.8</v>
      </c>
      <c r="K31" t="n">
        <v>49.1</v>
      </c>
      <c r="L31" t="n">
        <v>30</v>
      </c>
      <c r="M31" t="n">
        <v>1</v>
      </c>
      <c r="N31" t="n">
        <v>38.7</v>
      </c>
      <c r="O31" t="n">
        <v>24012.34</v>
      </c>
      <c r="P31" t="n">
        <v>119.91</v>
      </c>
      <c r="Q31" t="n">
        <v>194.63</v>
      </c>
      <c r="R31" t="n">
        <v>24.22</v>
      </c>
      <c r="S31" t="n">
        <v>17.82</v>
      </c>
      <c r="T31" t="n">
        <v>1052.24</v>
      </c>
      <c r="U31" t="n">
        <v>0.74</v>
      </c>
      <c r="V31" t="n">
        <v>0.77</v>
      </c>
      <c r="W31" t="n">
        <v>1.14</v>
      </c>
      <c r="X31" t="n">
        <v>0.06</v>
      </c>
      <c r="Y31" t="n">
        <v>0.5</v>
      </c>
      <c r="Z31" t="n">
        <v>10</v>
      </c>
      <c r="AA31" t="n">
        <v>234.1403002898386</v>
      </c>
      <c r="AB31" t="n">
        <v>320.3610883974341</v>
      </c>
      <c r="AC31" t="n">
        <v>289.7862757504895</v>
      </c>
      <c r="AD31" t="n">
        <v>234140.3002898386</v>
      </c>
      <c r="AE31" t="n">
        <v>320361.088397434</v>
      </c>
      <c r="AF31" t="n">
        <v>2.351396477357372e-06</v>
      </c>
      <c r="AG31" t="n">
        <v>19</v>
      </c>
      <c r="AH31" t="n">
        <v>289786.2757504895</v>
      </c>
    </row>
    <row r="32">
      <c r="A32" t="n">
        <v>30</v>
      </c>
      <c r="B32" t="n">
        <v>75</v>
      </c>
      <c r="C32" t="inlineStr">
        <is>
          <t xml:space="preserve">CONCLUIDO	</t>
        </is>
      </c>
      <c r="D32" t="n">
        <v>7.0717</v>
      </c>
      <c r="E32" t="n">
        <v>14.14</v>
      </c>
      <c r="F32" t="n">
        <v>11.74</v>
      </c>
      <c r="G32" t="n">
        <v>176.13</v>
      </c>
      <c r="H32" t="n">
        <v>2.83</v>
      </c>
      <c r="I32" t="n">
        <v>4</v>
      </c>
      <c r="J32" t="n">
        <v>194.34</v>
      </c>
      <c r="K32" t="n">
        <v>49.1</v>
      </c>
      <c r="L32" t="n">
        <v>31</v>
      </c>
      <c r="M32" t="n">
        <v>1</v>
      </c>
      <c r="N32" t="n">
        <v>39.24</v>
      </c>
      <c r="O32" t="n">
        <v>24202.42</v>
      </c>
      <c r="P32" t="n">
        <v>120.58</v>
      </c>
      <c r="Q32" t="n">
        <v>194.63</v>
      </c>
      <c r="R32" t="n">
        <v>24.13</v>
      </c>
      <c r="S32" t="n">
        <v>17.82</v>
      </c>
      <c r="T32" t="n">
        <v>1007.89</v>
      </c>
      <c r="U32" t="n">
        <v>0.74</v>
      </c>
      <c r="V32" t="n">
        <v>0.77</v>
      </c>
      <c r="W32" t="n">
        <v>1.14</v>
      </c>
      <c r="X32" t="n">
        <v>0.06</v>
      </c>
      <c r="Y32" t="n">
        <v>0.5</v>
      </c>
      <c r="Z32" t="n">
        <v>10</v>
      </c>
      <c r="AA32" t="n">
        <v>234.6241672238459</v>
      </c>
      <c r="AB32" t="n">
        <v>321.0231364832451</v>
      </c>
      <c r="AC32" t="n">
        <v>290.3851388961813</v>
      </c>
      <c r="AD32" t="n">
        <v>234624.1672238459</v>
      </c>
      <c r="AE32" t="n">
        <v>321023.1364832451</v>
      </c>
      <c r="AF32" t="n">
        <v>2.351895345100299e-06</v>
      </c>
      <c r="AG32" t="n">
        <v>19</v>
      </c>
      <c r="AH32" t="n">
        <v>290385.1388961812</v>
      </c>
    </row>
    <row r="33">
      <c r="A33" t="n">
        <v>31</v>
      </c>
      <c r="B33" t="n">
        <v>75</v>
      </c>
      <c r="C33" t="inlineStr">
        <is>
          <t xml:space="preserve">CONCLUIDO	</t>
        </is>
      </c>
      <c r="D33" t="n">
        <v>7.0699</v>
      </c>
      <c r="E33" t="n">
        <v>14.14</v>
      </c>
      <c r="F33" t="n">
        <v>11.75</v>
      </c>
      <c r="G33" t="n">
        <v>176.19</v>
      </c>
      <c r="H33" t="n">
        <v>2.9</v>
      </c>
      <c r="I33" t="n">
        <v>4</v>
      </c>
      <c r="J33" t="n">
        <v>195.89</v>
      </c>
      <c r="K33" t="n">
        <v>49.1</v>
      </c>
      <c r="L33" t="n">
        <v>32</v>
      </c>
      <c r="M33" t="n">
        <v>0</v>
      </c>
      <c r="N33" t="n">
        <v>39.79</v>
      </c>
      <c r="O33" t="n">
        <v>24393.24</v>
      </c>
      <c r="P33" t="n">
        <v>121.08</v>
      </c>
      <c r="Q33" t="n">
        <v>194.63</v>
      </c>
      <c r="R33" t="n">
        <v>24.22</v>
      </c>
      <c r="S33" t="n">
        <v>17.82</v>
      </c>
      <c r="T33" t="n">
        <v>1053.02</v>
      </c>
      <c r="U33" t="n">
        <v>0.74</v>
      </c>
      <c r="V33" t="n">
        <v>0.77</v>
      </c>
      <c r="W33" t="n">
        <v>1.14</v>
      </c>
      <c r="X33" t="n">
        <v>0.06</v>
      </c>
      <c r="Y33" t="n">
        <v>0.5</v>
      </c>
      <c r="Z33" t="n">
        <v>10</v>
      </c>
      <c r="AA33" t="n">
        <v>235.04529307915</v>
      </c>
      <c r="AB33" t="n">
        <v>321.5993394572333</v>
      </c>
      <c r="AC33" t="n">
        <v>290.9063498670382</v>
      </c>
      <c r="AD33" t="n">
        <v>235045.29307915</v>
      </c>
      <c r="AE33" t="n">
        <v>321599.3394572333</v>
      </c>
      <c r="AF33" t="n">
        <v>2.351296703808787e-06</v>
      </c>
      <c r="AG33" t="n">
        <v>19</v>
      </c>
      <c r="AH33" t="n">
        <v>290906.3498670382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4.4628</v>
      </c>
      <c r="E2" t="n">
        <v>22.41</v>
      </c>
      <c r="F2" t="n">
        <v>14.62</v>
      </c>
      <c r="G2" t="n">
        <v>6.13</v>
      </c>
      <c r="H2" t="n">
        <v>0.1</v>
      </c>
      <c r="I2" t="n">
        <v>143</v>
      </c>
      <c r="J2" t="n">
        <v>185.69</v>
      </c>
      <c r="K2" t="n">
        <v>53.44</v>
      </c>
      <c r="L2" t="n">
        <v>1</v>
      </c>
      <c r="M2" t="n">
        <v>141</v>
      </c>
      <c r="N2" t="n">
        <v>36.26</v>
      </c>
      <c r="O2" t="n">
        <v>23136.14</v>
      </c>
      <c r="P2" t="n">
        <v>198</v>
      </c>
      <c r="Q2" t="n">
        <v>194.63</v>
      </c>
      <c r="R2" t="n">
        <v>113.2</v>
      </c>
      <c r="S2" t="n">
        <v>17.82</v>
      </c>
      <c r="T2" t="n">
        <v>44849.89</v>
      </c>
      <c r="U2" t="n">
        <v>0.16</v>
      </c>
      <c r="V2" t="n">
        <v>0.62</v>
      </c>
      <c r="W2" t="n">
        <v>1.39</v>
      </c>
      <c r="X2" t="n">
        <v>2.93</v>
      </c>
      <c r="Y2" t="n">
        <v>0.5</v>
      </c>
      <c r="Z2" t="n">
        <v>10</v>
      </c>
      <c r="AA2" t="n">
        <v>473.0312198741596</v>
      </c>
      <c r="AB2" t="n">
        <v>647.2221836964104</v>
      </c>
      <c r="AC2" t="n">
        <v>585.4522068664644</v>
      </c>
      <c r="AD2" t="n">
        <v>473031.2198741596</v>
      </c>
      <c r="AE2" t="n">
        <v>647222.1836964104</v>
      </c>
      <c r="AF2" t="n">
        <v>1.465610728990528e-06</v>
      </c>
      <c r="AG2" t="n">
        <v>30</v>
      </c>
      <c r="AH2" t="n">
        <v>585452.2068664643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5.611</v>
      </c>
      <c r="E3" t="n">
        <v>17.82</v>
      </c>
      <c r="F3" t="n">
        <v>12.97</v>
      </c>
      <c r="G3" t="n">
        <v>12.16</v>
      </c>
      <c r="H3" t="n">
        <v>0.19</v>
      </c>
      <c r="I3" t="n">
        <v>64</v>
      </c>
      <c r="J3" t="n">
        <v>187.21</v>
      </c>
      <c r="K3" t="n">
        <v>53.44</v>
      </c>
      <c r="L3" t="n">
        <v>2</v>
      </c>
      <c r="M3" t="n">
        <v>62</v>
      </c>
      <c r="N3" t="n">
        <v>36.77</v>
      </c>
      <c r="O3" t="n">
        <v>23322.88</v>
      </c>
      <c r="P3" t="n">
        <v>175.17</v>
      </c>
      <c r="Q3" t="n">
        <v>194.67</v>
      </c>
      <c r="R3" t="n">
        <v>62.28</v>
      </c>
      <c r="S3" t="n">
        <v>17.82</v>
      </c>
      <c r="T3" t="n">
        <v>19782.83</v>
      </c>
      <c r="U3" t="n">
        <v>0.29</v>
      </c>
      <c r="V3" t="n">
        <v>0.7</v>
      </c>
      <c r="W3" t="n">
        <v>1.24</v>
      </c>
      <c r="X3" t="n">
        <v>1.28</v>
      </c>
      <c r="Y3" t="n">
        <v>0.5</v>
      </c>
      <c r="Z3" t="n">
        <v>10</v>
      </c>
      <c r="AA3" t="n">
        <v>353.1171229770374</v>
      </c>
      <c r="AB3" t="n">
        <v>483.150426085179</v>
      </c>
      <c r="AC3" t="n">
        <v>437.0392275254906</v>
      </c>
      <c r="AD3" t="n">
        <v>353117.1229770373</v>
      </c>
      <c r="AE3" t="n">
        <v>483150.426085179</v>
      </c>
      <c r="AF3" t="n">
        <v>1.842686609385555e-06</v>
      </c>
      <c r="AG3" t="n">
        <v>24</v>
      </c>
      <c r="AH3" t="n">
        <v>437039.2275254906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6.0467</v>
      </c>
      <c r="E4" t="n">
        <v>16.54</v>
      </c>
      <c r="F4" t="n">
        <v>12.51</v>
      </c>
      <c r="G4" t="n">
        <v>17.87</v>
      </c>
      <c r="H4" t="n">
        <v>0.28</v>
      </c>
      <c r="I4" t="n">
        <v>42</v>
      </c>
      <c r="J4" t="n">
        <v>188.73</v>
      </c>
      <c r="K4" t="n">
        <v>53.44</v>
      </c>
      <c r="L4" t="n">
        <v>3</v>
      </c>
      <c r="M4" t="n">
        <v>40</v>
      </c>
      <c r="N4" t="n">
        <v>37.29</v>
      </c>
      <c r="O4" t="n">
        <v>23510.33</v>
      </c>
      <c r="P4" t="n">
        <v>168.38</v>
      </c>
      <c r="Q4" t="n">
        <v>194.63</v>
      </c>
      <c r="R4" t="n">
        <v>48.03</v>
      </c>
      <c r="S4" t="n">
        <v>17.82</v>
      </c>
      <c r="T4" t="n">
        <v>12768.04</v>
      </c>
      <c r="U4" t="n">
        <v>0.37</v>
      </c>
      <c r="V4" t="n">
        <v>0.73</v>
      </c>
      <c r="W4" t="n">
        <v>1.2</v>
      </c>
      <c r="X4" t="n">
        <v>0.82</v>
      </c>
      <c r="Y4" t="n">
        <v>0.5</v>
      </c>
      <c r="Z4" t="n">
        <v>10</v>
      </c>
      <c r="AA4" t="n">
        <v>319.239316961386</v>
      </c>
      <c r="AB4" t="n">
        <v>436.7973173112457</v>
      </c>
      <c r="AC4" t="n">
        <v>395.1099943959449</v>
      </c>
      <c r="AD4" t="n">
        <v>319239.3169613859</v>
      </c>
      <c r="AE4" t="n">
        <v>436797.3173112457</v>
      </c>
      <c r="AF4" t="n">
        <v>1.98577314578001e-06</v>
      </c>
      <c r="AG4" t="n">
        <v>22</v>
      </c>
      <c r="AH4" t="n">
        <v>395109.9943959449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6.2877</v>
      </c>
      <c r="E5" t="n">
        <v>15.9</v>
      </c>
      <c r="F5" t="n">
        <v>12.28</v>
      </c>
      <c r="G5" t="n">
        <v>23.77</v>
      </c>
      <c r="H5" t="n">
        <v>0.37</v>
      </c>
      <c r="I5" t="n">
        <v>31</v>
      </c>
      <c r="J5" t="n">
        <v>190.25</v>
      </c>
      <c r="K5" t="n">
        <v>53.44</v>
      </c>
      <c r="L5" t="n">
        <v>4</v>
      </c>
      <c r="M5" t="n">
        <v>29</v>
      </c>
      <c r="N5" t="n">
        <v>37.82</v>
      </c>
      <c r="O5" t="n">
        <v>23698.48</v>
      </c>
      <c r="P5" t="n">
        <v>164.96</v>
      </c>
      <c r="Q5" t="n">
        <v>194.66</v>
      </c>
      <c r="R5" t="n">
        <v>40.78</v>
      </c>
      <c r="S5" t="n">
        <v>17.82</v>
      </c>
      <c r="T5" t="n">
        <v>9196.67</v>
      </c>
      <c r="U5" t="n">
        <v>0.44</v>
      </c>
      <c r="V5" t="n">
        <v>0.74</v>
      </c>
      <c r="W5" t="n">
        <v>1.19</v>
      </c>
      <c r="X5" t="n">
        <v>0.59</v>
      </c>
      <c r="Y5" t="n">
        <v>0.5</v>
      </c>
      <c r="Z5" t="n">
        <v>10</v>
      </c>
      <c r="AA5" t="n">
        <v>302.7495668185466</v>
      </c>
      <c r="AB5" t="n">
        <v>414.2353136893793</v>
      </c>
      <c r="AC5" t="n">
        <v>374.7012767337784</v>
      </c>
      <c r="AD5" t="n">
        <v>302749.5668185466</v>
      </c>
      <c r="AE5" t="n">
        <v>414235.3136893793</v>
      </c>
      <c r="AF5" t="n">
        <v>2.06491901511915e-06</v>
      </c>
      <c r="AG5" t="n">
        <v>21</v>
      </c>
      <c r="AH5" t="n">
        <v>374701.2767337784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6.4244</v>
      </c>
      <c r="E6" t="n">
        <v>15.57</v>
      </c>
      <c r="F6" t="n">
        <v>12.17</v>
      </c>
      <c r="G6" t="n">
        <v>29.2</v>
      </c>
      <c r="H6" t="n">
        <v>0.46</v>
      </c>
      <c r="I6" t="n">
        <v>25</v>
      </c>
      <c r="J6" t="n">
        <v>191.78</v>
      </c>
      <c r="K6" t="n">
        <v>53.44</v>
      </c>
      <c r="L6" t="n">
        <v>5</v>
      </c>
      <c r="M6" t="n">
        <v>23</v>
      </c>
      <c r="N6" t="n">
        <v>38.35</v>
      </c>
      <c r="O6" t="n">
        <v>23887.36</v>
      </c>
      <c r="P6" t="n">
        <v>162.92</v>
      </c>
      <c r="Q6" t="n">
        <v>194.64</v>
      </c>
      <c r="R6" t="n">
        <v>37.28</v>
      </c>
      <c r="S6" t="n">
        <v>17.82</v>
      </c>
      <c r="T6" t="n">
        <v>7479.14</v>
      </c>
      <c r="U6" t="n">
        <v>0.48</v>
      </c>
      <c r="V6" t="n">
        <v>0.75</v>
      </c>
      <c r="W6" t="n">
        <v>1.18</v>
      </c>
      <c r="X6" t="n">
        <v>0.48</v>
      </c>
      <c r="Y6" t="n">
        <v>0.5</v>
      </c>
      <c r="Z6" t="n">
        <v>10</v>
      </c>
      <c r="AA6" t="n">
        <v>297.5397170401012</v>
      </c>
      <c r="AB6" t="n">
        <v>407.1069673801595</v>
      </c>
      <c r="AC6" t="n">
        <v>368.2532497916137</v>
      </c>
      <c r="AD6" t="n">
        <v>297539.7170401011</v>
      </c>
      <c r="AE6" t="n">
        <v>407106.9673801595</v>
      </c>
      <c r="AF6" t="n">
        <v>2.109812128557576e-06</v>
      </c>
      <c r="AG6" t="n">
        <v>21</v>
      </c>
      <c r="AH6" t="n">
        <v>368253.2497916137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6.5234</v>
      </c>
      <c r="E7" t="n">
        <v>15.33</v>
      </c>
      <c r="F7" t="n">
        <v>12.08</v>
      </c>
      <c r="G7" t="n">
        <v>34.51</v>
      </c>
      <c r="H7" t="n">
        <v>0.55</v>
      </c>
      <c r="I7" t="n">
        <v>21</v>
      </c>
      <c r="J7" t="n">
        <v>193.32</v>
      </c>
      <c r="K7" t="n">
        <v>53.44</v>
      </c>
      <c r="L7" t="n">
        <v>6</v>
      </c>
      <c r="M7" t="n">
        <v>19</v>
      </c>
      <c r="N7" t="n">
        <v>38.89</v>
      </c>
      <c r="O7" t="n">
        <v>24076.95</v>
      </c>
      <c r="P7" t="n">
        <v>161.22</v>
      </c>
      <c r="Q7" t="n">
        <v>194.64</v>
      </c>
      <c r="R7" t="n">
        <v>34.62</v>
      </c>
      <c r="S7" t="n">
        <v>17.82</v>
      </c>
      <c r="T7" t="n">
        <v>6166.75</v>
      </c>
      <c r="U7" t="n">
        <v>0.51</v>
      </c>
      <c r="V7" t="n">
        <v>0.75</v>
      </c>
      <c r="W7" t="n">
        <v>1.17</v>
      </c>
      <c r="X7" t="n">
        <v>0.39</v>
      </c>
      <c r="Y7" t="n">
        <v>0.5</v>
      </c>
      <c r="Z7" t="n">
        <v>10</v>
      </c>
      <c r="AA7" t="n">
        <v>286.8604579968277</v>
      </c>
      <c r="AB7" t="n">
        <v>392.495134021495</v>
      </c>
      <c r="AC7" t="n">
        <v>355.0359493008632</v>
      </c>
      <c r="AD7" t="n">
        <v>286860.4579968277</v>
      </c>
      <c r="AE7" t="n">
        <v>392495.134021495</v>
      </c>
      <c r="AF7" t="n">
        <v>2.142324332145024e-06</v>
      </c>
      <c r="AG7" t="n">
        <v>20</v>
      </c>
      <c r="AH7" t="n">
        <v>355035.9493008632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6.5962</v>
      </c>
      <c r="E8" t="n">
        <v>15.16</v>
      </c>
      <c r="F8" t="n">
        <v>12.02</v>
      </c>
      <c r="G8" t="n">
        <v>40.07</v>
      </c>
      <c r="H8" t="n">
        <v>0.64</v>
      </c>
      <c r="I8" t="n">
        <v>18</v>
      </c>
      <c r="J8" t="n">
        <v>194.86</v>
      </c>
      <c r="K8" t="n">
        <v>53.44</v>
      </c>
      <c r="L8" t="n">
        <v>7</v>
      </c>
      <c r="M8" t="n">
        <v>16</v>
      </c>
      <c r="N8" t="n">
        <v>39.43</v>
      </c>
      <c r="O8" t="n">
        <v>24267.28</v>
      </c>
      <c r="P8" t="n">
        <v>160.16</v>
      </c>
      <c r="Q8" t="n">
        <v>194.63</v>
      </c>
      <c r="R8" t="n">
        <v>32.78</v>
      </c>
      <c r="S8" t="n">
        <v>17.82</v>
      </c>
      <c r="T8" t="n">
        <v>5260.75</v>
      </c>
      <c r="U8" t="n">
        <v>0.54</v>
      </c>
      <c r="V8" t="n">
        <v>0.76</v>
      </c>
      <c r="W8" t="n">
        <v>1.17</v>
      </c>
      <c r="X8" t="n">
        <v>0.34</v>
      </c>
      <c r="Y8" t="n">
        <v>0.5</v>
      </c>
      <c r="Z8" t="n">
        <v>10</v>
      </c>
      <c r="AA8" t="n">
        <v>284.2781778938634</v>
      </c>
      <c r="AB8" t="n">
        <v>388.9619444624613</v>
      </c>
      <c r="AC8" t="n">
        <v>351.8399623944809</v>
      </c>
      <c r="AD8" t="n">
        <v>284278.1778938634</v>
      </c>
      <c r="AE8" t="n">
        <v>388961.9444624613</v>
      </c>
      <c r="AF8" t="n">
        <v>2.166232295995187e-06</v>
      </c>
      <c r="AG8" t="n">
        <v>20</v>
      </c>
      <c r="AH8" t="n">
        <v>351839.9623944809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6.6358</v>
      </c>
      <c r="E9" t="n">
        <v>15.07</v>
      </c>
      <c r="F9" t="n">
        <v>12.01</v>
      </c>
      <c r="G9" t="n">
        <v>45.02</v>
      </c>
      <c r="H9" t="n">
        <v>0.72</v>
      </c>
      <c r="I9" t="n">
        <v>16</v>
      </c>
      <c r="J9" t="n">
        <v>196.41</v>
      </c>
      <c r="K9" t="n">
        <v>53.44</v>
      </c>
      <c r="L9" t="n">
        <v>8</v>
      </c>
      <c r="M9" t="n">
        <v>14</v>
      </c>
      <c r="N9" t="n">
        <v>39.98</v>
      </c>
      <c r="O9" t="n">
        <v>24458.36</v>
      </c>
      <c r="P9" t="n">
        <v>159.6</v>
      </c>
      <c r="Q9" t="n">
        <v>194.63</v>
      </c>
      <c r="R9" t="n">
        <v>32.45</v>
      </c>
      <c r="S9" t="n">
        <v>17.82</v>
      </c>
      <c r="T9" t="n">
        <v>5106.48</v>
      </c>
      <c r="U9" t="n">
        <v>0.55</v>
      </c>
      <c r="V9" t="n">
        <v>0.76</v>
      </c>
      <c r="W9" t="n">
        <v>1.16</v>
      </c>
      <c r="X9" t="n">
        <v>0.32</v>
      </c>
      <c r="Y9" t="n">
        <v>0.5</v>
      </c>
      <c r="Z9" t="n">
        <v>10</v>
      </c>
      <c r="AA9" t="n">
        <v>282.9367374014606</v>
      </c>
      <c r="AB9" t="n">
        <v>387.1265264005779</v>
      </c>
      <c r="AC9" t="n">
        <v>350.1797140563983</v>
      </c>
      <c r="AD9" t="n">
        <v>282936.7374014606</v>
      </c>
      <c r="AE9" t="n">
        <v>387126.5264005779</v>
      </c>
      <c r="AF9" t="n">
        <v>2.179237177430167e-06</v>
      </c>
      <c r="AG9" t="n">
        <v>20</v>
      </c>
      <c r="AH9" t="n">
        <v>350179.7140563983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6.6968</v>
      </c>
      <c r="E10" t="n">
        <v>14.93</v>
      </c>
      <c r="F10" t="n">
        <v>11.94</v>
      </c>
      <c r="G10" t="n">
        <v>51.18</v>
      </c>
      <c r="H10" t="n">
        <v>0.8100000000000001</v>
      </c>
      <c r="I10" t="n">
        <v>14</v>
      </c>
      <c r="J10" t="n">
        <v>197.97</v>
      </c>
      <c r="K10" t="n">
        <v>53.44</v>
      </c>
      <c r="L10" t="n">
        <v>9</v>
      </c>
      <c r="M10" t="n">
        <v>12</v>
      </c>
      <c r="N10" t="n">
        <v>40.53</v>
      </c>
      <c r="O10" t="n">
        <v>24650.18</v>
      </c>
      <c r="P10" t="n">
        <v>158.42</v>
      </c>
      <c r="Q10" t="n">
        <v>194.63</v>
      </c>
      <c r="R10" t="n">
        <v>30.41</v>
      </c>
      <c r="S10" t="n">
        <v>17.82</v>
      </c>
      <c r="T10" t="n">
        <v>4096.5</v>
      </c>
      <c r="U10" t="n">
        <v>0.59</v>
      </c>
      <c r="V10" t="n">
        <v>0.76</v>
      </c>
      <c r="W10" t="n">
        <v>1.16</v>
      </c>
      <c r="X10" t="n">
        <v>0.26</v>
      </c>
      <c r="Y10" t="n">
        <v>0.5</v>
      </c>
      <c r="Z10" t="n">
        <v>10</v>
      </c>
      <c r="AA10" t="n">
        <v>280.5818431371542</v>
      </c>
      <c r="AB10" t="n">
        <v>383.9044561775512</v>
      </c>
      <c r="AC10" t="n">
        <v>347.2651536932533</v>
      </c>
      <c r="AD10" t="n">
        <v>280581.8431371542</v>
      </c>
      <c r="AE10" t="n">
        <v>383904.4561775512</v>
      </c>
      <c r="AF10" t="n">
        <v>2.199269949337584e-06</v>
      </c>
      <c r="AG10" t="n">
        <v>20</v>
      </c>
      <c r="AH10" t="n">
        <v>347265.1536932533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6.7213</v>
      </c>
      <c r="E11" t="n">
        <v>14.88</v>
      </c>
      <c r="F11" t="n">
        <v>11.93</v>
      </c>
      <c r="G11" t="n">
        <v>55.04</v>
      </c>
      <c r="H11" t="n">
        <v>0.89</v>
      </c>
      <c r="I11" t="n">
        <v>13</v>
      </c>
      <c r="J11" t="n">
        <v>199.53</v>
      </c>
      <c r="K11" t="n">
        <v>53.44</v>
      </c>
      <c r="L11" t="n">
        <v>10</v>
      </c>
      <c r="M11" t="n">
        <v>11</v>
      </c>
      <c r="N11" t="n">
        <v>41.1</v>
      </c>
      <c r="O11" t="n">
        <v>24842.77</v>
      </c>
      <c r="P11" t="n">
        <v>157.85</v>
      </c>
      <c r="Q11" t="n">
        <v>194.63</v>
      </c>
      <c r="R11" t="n">
        <v>29.72</v>
      </c>
      <c r="S11" t="n">
        <v>17.82</v>
      </c>
      <c r="T11" t="n">
        <v>3755.99</v>
      </c>
      <c r="U11" t="n">
        <v>0.6</v>
      </c>
      <c r="V11" t="n">
        <v>0.76</v>
      </c>
      <c r="W11" t="n">
        <v>1.16</v>
      </c>
      <c r="X11" t="n">
        <v>0.24</v>
      </c>
      <c r="Y11" t="n">
        <v>0.5</v>
      </c>
      <c r="Z11" t="n">
        <v>10</v>
      </c>
      <c r="AA11" t="n">
        <v>279.5906636239278</v>
      </c>
      <c r="AB11" t="n">
        <v>382.5482806398009</v>
      </c>
      <c r="AC11" t="n">
        <v>346.0384096454214</v>
      </c>
      <c r="AD11" t="n">
        <v>279590.6636239277</v>
      </c>
      <c r="AE11" t="n">
        <v>382548.2806398008</v>
      </c>
      <c r="AF11" t="n">
        <v>2.207315898710236e-06</v>
      </c>
      <c r="AG11" t="n">
        <v>20</v>
      </c>
      <c r="AH11" t="n">
        <v>346038.4096454214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6.7433</v>
      </c>
      <c r="E12" t="n">
        <v>14.83</v>
      </c>
      <c r="F12" t="n">
        <v>11.91</v>
      </c>
      <c r="G12" t="n">
        <v>59.57</v>
      </c>
      <c r="H12" t="n">
        <v>0.97</v>
      </c>
      <c r="I12" t="n">
        <v>12</v>
      </c>
      <c r="J12" t="n">
        <v>201.1</v>
      </c>
      <c r="K12" t="n">
        <v>53.44</v>
      </c>
      <c r="L12" t="n">
        <v>11</v>
      </c>
      <c r="M12" t="n">
        <v>10</v>
      </c>
      <c r="N12" t="n">
        <v>41.66</v>
      </c>
      <c r="O12" t="n">
        <v>25036.12</v>
      </c>
      <c r="P12" t="n">
        <v>157.19</v>
      </c>
      <c r="Q12" t="n">
        <v>194.66</v>
      </c>
      <c r="R12" t="n">
        <v>29.41</v>
      </c>
      <c r="S12" t="n">
        <v>17.82</v>
      </c>
      <c r="T12" t="n">
        <v>3605.89</v>
      </c>
      <c r="U12" t="n">
        <v>0.61</v>
      </c>
      <c r="V12" t="n">
        <v>0.76</v>
      </c>
      <c r="W12" t="n">
        <v>1.16</v>
      </c>
      <c r="X12" t="n">
        <v>0.23</v>
      </c>
      <c r="Y12" t="n">
        <v>0.5</v>
      </c>
      <c r="Z12" t="n">
        <v>10</v>
      </c>
      <c r="AA12" t="n">
        <v>278.5748294643242</v>
      </c>
      <c r="AB12" t="n">
        <v>381.1583715271912</v>
      </c>
      <c r="AC12" t="n">
        <v>344.7811515077696</v>
      </c>
      <c r="AD12" t="n">
        <v>278574.8294643242</v>
      </c>
      <c r="AE12" t="n">
        <v>381158.3715271911</v>
      </c>
      <c r="AF12" t="n">
        <v>2.214540832840779e-06</v>
      </c>
      <c r="AG12" t="n">
        <v>20</v>
      </c>
      <c r="AH12" t="n">
        <v>344781.1515077695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6.7716</v>
      </c>
      <c r="E13" t="n">
        <v>14.77</v>
      </c>
      <c r="F13" t="n">
        <v>11.89</v>
      </c>
      <c r="G13" t="n">
        <v>64.84999999999999</v>
      </c>
      <c r="H13" t="n">
        <v>1.05</v>
      </c>
      <c r="I13" t="n">
        <v>11</v>
      </c>
      <c r="J13" t="n">
        <v>202.67</v>
      </c>
      <c r="K13" t="n">
        <v>53.44</v>
      </c>
      <c r="L13" t="n">
        <v>12</v>
      </c>
      <c r="M13" t="n">
        <v>9</v>
      </c>
      <c r="N13" t="n">
        <v>42.24</v>
      </c>
      <c r="O13" t="n">
        <v>25230.25</v>
      </c>
      <c r="P13" t="n">
        <v>156.43</v>
      </c>
      <c r="Q13" t="n">
        <v>194.63</v>
      </c>
      <c r="R13" t="n">
        <v>28.74</v>
      </c>
      <c r="S13" t="n">
        <v>17.82</v>
      </c>
      <c r="T13" t="n">
        <v>3280.08</v>
      </c>
      <c r="U13" t="n">
        <v>0.62</v>
      </c>
      <c r="V13" t="n">
        <v>0.76</v>
      </c>
      <c r="W13" t="n">
        <v>1.15</v>
      </c>
      <c r="X13" t="n">
        <v>0.2</v>
      </c>
      <c r="Y13" t="n">
        <v>0.5</v>
      </c>
      <c r="Z13" t="n">
        <v>10</v>
      </c>
      <c r="AA13" t="n">
        <v>277.3557261581274</v>
      </c>
      <c r="AB13" t="n">
        <v>379.4903406006105</v>
      </c>
      <c r="AC13" t="n">
        <v>343.2723151117256</v>
      </c>
      <c r="AD13" t="n">
        <v>277355.7261581274</v>
      </c>
      <c r="AE13" t="n">
        <v>379490.3406006105</v>
      </c>
      <c r="AF13" t="n">
        <v>2.223834725381434e-06</v>
      </c>
      <c r="AG13" t="n">
        <v>20</v>
      </c>
      <c r="AH13" t="n">
        <v>343272.3151117256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6.8003</v>
      </c>
      <c r="E14" t="n">
        <v>14.71</v>
      </c>
      <c r="F14" t="n">
        <v>11.86</v>
      </c>
      <c r="G14" t="n">
        <v>71.19</v>
      </c>
      <c r="H14" t="n">
        <v>1.13</v>
      </c>
      <c r="I14" t="n">
        <v>10</v>
      </c>
      <c r="J14" t="n">
        <v>204.25</v>
      </c>
      <c r="K14" t="n">
        <v>53.44</v>
      </c>
      <c r="L14" t="n">
        <v>13</v>
      </c>
      <c r="M14" t="n">
        <v>8</v>
      </c>
      <c r="N14" t="n">
        <v>42.82</v>
      </c>
      <c r="O14" t="n">
        <v>25425.3</v>
      </c>
      <c r="P14" t="n">
        <v>155.46</v>
      </c>
      <c r="Q14" t="n">
        <v>194.64</v>
      </c>
      <c r="R14" t="n">
        <v>27.87</v>
      </c>
      <c r="S14" t="n">
        <v>17.82</v>
      </c>
      <c r="T14" t="n">
        <v>2846.28</v>
      </c>
      <c r="U14" t="n">
        <v>0.64</v>
      </c>
      <c r="V14" t="n">
        <v>0.77</v>
      </c>
      <c r="W14" t="n">
        <v>1.15</v>
      </c>
      <c r="X14" t="n">
        <v>0.18</v>
      </c>
      <c r="Y14" t="n">
        <v>0.5</v>
      </c>
      <c r="Z14" t="n">
        <v>10</v>
      </c>
      <c r="AA14" t="n">
        <v>275.9594885051879</v>
      </c>
      <c r="AB14" t="n">
        <v>377.5799466462008</v>
      </c>
      <c r="AC14" t="n">
        <v>341.54424647507</v>
      </c>
      <c r="AD14" t="n">
        <v>275959.4885051879</v>
      </c>
      <c r="AE14" t="n">
        <v>377579.9466462008</v>
      </c>
      <c r="AF14" t="n">
        <v>2.233259980360825e-06</v>
      </c>
      <c r="AG14" t="n">
        <v>20</v>
      </c>
      <c r="AH14" t="n">
        <v>341544.24647507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6.8249</v>
      </c>
      <c r="E15" t="n">
        <v>14.65</v>
      </c>
      <c r="F15" t="n">
        <v>11.85</v>
      </c>
      <c r="G15" t="n">
        <v>78.98999999999999</v>
      </c>
      <c r="H15" t="n">
        <v>1.21</v>
      </c>
      <c r="I15" t="n">
        <v>9</v>
      </c>
      <c r="J15" t="n">
        <v>205.84</v>
      </c>
      <c r="K15" t="n">
        <v>53.44</v>
      </c>
      <c r="L15" t="n">
        <v>14</v>
      </c>
      <c r="M15" t="n">
        <v>7</v>
      </c>
      <c r="N15" t="n">
        <v>43.4</v>
      </c>
      <c r="O15" t="n">
        <v>25621.03</v>
      </c>
      <c r="P15" t="n">
        <v>154.87</v>
      </c>
      <c r="Q15" t="n">
        <v>194.63</v>
      </c>
      <c r="R15" t="n">
        <v>27.33</v>
      </c>
      <c r="S15" t="n">
        <v>17.82</v>
      </c>
      <c r="T15" t="n">
        <v>2580.76</v>
      </c>
      <c r="U15" t="n">
        <v>0.65</v>
      </c>
      <c r="V15" t="n">
        <v>0.77</v>
      </c>
      <c r="W15" t="n">
        <v>1.15</v>
      </c>
      <c r="X15" t="n">
        <v>0.16</v>
      </c>
      <c r="Y15" t="n">
        <v>0.5</v>
      </c>
      <c r="Z15" t="n">
        <v>10</v>
      </c>
      <c r="AA15" t="n">
        <v>274.9819846053734</v>
      </c>
      <c r="AB15" t="n">
        <v>376.2424826860461</v>
      </c>
      <c r="AC15" t="n">
        <v>340.3344281981301</v>
      </c>
      <c r="AD15" t="n">
        <v>274981.9846053734</v>
      </c>
      <c r="AE15" t="n">
        <v>376242.4826860461</v>
      </c>
      <c r="AF15" t="n">
        <v>2.241338770343161e-06</v>
      </c>
      <c r="AG15" t="n">
        <v>20</v>
      </c>
      <c r="AH15" t="n">
        <v>340334.4281981301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6.8243</v>
      </c>
      <c r="E16" t="n">
        <v>14.65</v>
      </c>
      <c r="F16" t="n">
        <v>11.85</v>
      </c>
      <c r="G16" t="n">
        <v>79</v>
      </c>
      <c r="H16" t="n">
        <v>1.28</v>
      </c>
      <c r="I16" t="n">
        <v>9</v>
      </c>
      <c r="J16" t="n">
        <v>207.43</v>
      </c>
      <c r="K16" t="n">
        <v>53.44</v>
      </c>
      <c r="L16" t="n">
        <v>15</v>
      </c>
      <c r="M16" t="n">
        <v>7</v>
      </c>
      <c r="N16" t="n">
        <v>44</v>
      </c>
      <c r="O16" t="n">
        <v>25817.56</v>
      </c>
      <c r="P16" t="n">
        <v>154.98</v>
      </c>
      <c r="Q16" t="n">
        <v>194.63</v>
      </c>
      <c r="R16" t="n">
        <v>27.52</v>
      </c>
      <c r="S16" t="n">
        <v>17.82</v>
      </c>
      <c r="T16" t="n">
        <v>2676.93</v>
      </c>
      <c r="U16" t="n">
        <v>0.65</v>
      </c>
      <c r="V16" t="n">
        <v>0.77</v>
      </c>
      <c r="W16" t="n">
        <v>1.15</v>
      </c>
      <c r="X16" t="n">
        <v>0.16</v>
      </c>
      <c r="Y16" t="n">
        <v>0.5</v>
      </c>
      <c r="Z16" t="n">
        <v>10</v>
      </c>
      <c r="AA16" t="n">
        <v>275.0817148435605</v>
      </c>
      <c r="AB16" t="n">
        <v>376.3789379977213</v>
      </c>
      <c r="AC16" t="n">
        <v>340.4578604063752</v>
      </c>
      <c r="AD16" t="n">
        <v>275081.7148435605</v>
      </c>
      <c r="AE16" t="n">
        <v>376378.9379977213</v>
      </c>
      <c r="AF16" t="n">
        <v>2.241141726685055e-06</v>
      </c>
      <c r="AG16" t="n">
        <v>20</v>
      </c>
      <c r="AH16" t="n">
        <v>340457.8604063753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6.8553</v>
      </c>
      <c r="E17" t="n">
        <v>14.59</v>
      </c>
      <c r="F17" t="n">
        <v>11.82</v>
      </c>
      <c r="G17" t="n">
        <v>88.66</v>
      </c>
      <c r="H17" t="n">
        <v>1.36</v>
      </c>
      <c r="I17" t="n">
        <v>8</v>
      </c>
      <c r="J17" t="n">
        <v>209.03</v>
      </c>
      <c r="K17" t="n">
        <v>53.44</v>
      </c>
      <c r="L17" t="n">
        <v>16</v>
      </c>
      <c r="M17" t="n">
        <v>6</v>
      </c>
      <c r="N17" t="n">
        <v>44.6</v>
      </c>
      <c r="O17" t="n">
        <v>26014.91</v>
      </c>
      <c r="P17" t="n">
        <v>154.06</v>
      </c>
      <c r="Q17" t="n">
        <v>194.63</v>
      </c>
      <c r="R17" t="n">
        <v>26.57</v>
      </c>
      <c r="S17" t="n">
        <v>17.82</v>
      </c>
      <c r="T17" t="n">
        <v>2208.1</v>
      </c>
      <c r="U17" t="n">
        <v>0.67</v>
      </c>
      <c r="V17" t="n">
        <v>0.77</v>
      </c>
      <c r="W17" t="n">
        <v>1.15</v>
      </c>
      <c r="X17" t="n">
        <v>0.13</v>
      </c>
      <c r="Y17" t="n">
        <v>0.5</v>
      </c>
      <c r="Z17" t="n">
        <v>10</v>
      </c>
      <c r="AA17" t="n">
        <v>266.8551666255847</v>
      </c>
      <c r="AB17" t="n">
        <v>365.1230117961936</v>
      </c>
      <c r="AC17" t="n">
        <v>330.2761840037297</v>
      </c>
      <c r="AD17" t="n">
        <v>266855.1666255847</v>
      </c>
      <c r="AE17" t="n">
        <v>365123.0117961936</v>
      </c>
      <c r="AF17" t="n">
        <v>2.251322315687185e-06</v>
      </c>
      <c r="AG17" t="n">
        <v>19</v>
      </c>
      <c r="AH17" t="n">
        <v>330276.1840037297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6.8537</v>
      </c>
      <c r="E18" t="n">
        <v>14.59</v>
      </c>
      <c r="F18" t="n">
        <v>11.82</v>
      </c>
      <c r="G18" t="n">
        <v>88.68000000000001</v>
      </c>
      <c r="H18" t="n">
        <v>1.43</v>
      </c>
      <c r="I18" t="n">
        <v>8</v>
      </c>
      <c r="J18" t="n">
        <v>210.64</v>
      </c>
      <c r="K18" t="n">
        <v>53.44</v>
      </c>
      <c r="L18" t="n">
        <v>17</v>
      </c>
      <c r="M18" t="n">
        <v>6</v>
      </c>
      <c r="N18" t="n">
        <v>45.21</v>
      </c>
      <c r="O18" t="n">
        <v>26213.09</v>
      </c>
      <c r="P18" t="n">
        <v>153.52</v>
      </c>
      <c r="Q18" t="n">
        <v>194.63</v>
      </c>
      <c r="R18" t="n">
        <v>26.77</v>
      </c>
      <c r="S18" t="n">
        <v>17.82</v>
      </c>
      <c r="T18" t="n">
        <v>2309.66</v>
      </c>
      <c r="U18" t="n">
        <v>0.67</v>
      </c>
      <c r="V18" t="n">
        <v>0.77</v>
      </c>
      <c r="W18" t="n">
        <v>1.15</v>
      </c>
      <c r="X18" t="n">
        <v>0.14</v>
      </c>
      <c r="Y18" t="n">
        <v>0.5</v>
      </c>
      <c r="Z18" t="n">
        <v>10</v>
      </c>
      <c r="AA18" t="n">
        <v>266.4579924795963</v>
      </c>
      <c r="AB18" t="n">
        <v>364.5795806075658</v>
      </c>
      <c r="AC18" t="n">
        <v>329.7846171250341</v>
      </c>
      <c r="AD18" t="n">
        <v>266457.9924795963</v>
      </c>
      <c r="AE18" t="n">
        <v>364579.5806075658</v>
      </c>
      <c r="AF18" t="n">
        <v>2.250796865932236e-06</v>
      </c>
      <c r="AG18" t="n">
        <v>19</v>
      </c>
      <c r="AH18" t="n">
        <v>329784.617125034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6.8539</v>
      </c>
      <c r="E19" t="n">
        <v>14.59</v>
      </c>
      <c r="F19" t="n">
        <v>11.82</v>
      </c>
      <c r="G19" t="n">
        <v>88.68000000000001</v>
      </c>
      <c r="H19" t="n">
        <v>1.51</v>
      </c>
      <c r="I19" t="n">
        <v>8</v>
      </c>
      <c r="J19" t="n">
        <v>212.25</v>
      </c>
      <c r="K19" t="n">
        <v>53.44</v>
      </c>
      <c r="L19" t="n">
        <v>18</v>
      </c>
      <c r="M19" t="n">
        <v>6</v>
      </c>
      <c r="N19" t="n">
        <v>45.82</v>
      </c>
      <c r="O19" t="n">
        <v>26412.11</v>
      </c>
      <c r="P19" t="n">
        <v>152.8</v>
      </c>
      <c r="Q19" t="n">
        <v>194.64</v>
      </c>
      <c r="R19" t="n">
        <v>26.64</v>
      </c>
      <c r="S19" t="n">
        <v>17.82</v>
      </c>
      <c r="T19" t="n">
        <v>2243.28</v>
      </c>
      <c r="U19" t="n">
        <v>0.67</v>
      </c>
      <c r="V19" t="n">
        <v>0.77</v>
      </c>
      <c r="W19" t="n">
        <v>1.15</v>
      </c>
      <c r="X19" t="n">
        <v>0.14</v>
      </c>
      <c r="Y19" t="n">
        <v>0.5</v>
      </c>
      <c r="Z19" t="n">
        <v>10</v>
      </c>
      <c r="AA19" t="n">
        <v>265.8823787587797</v>
      </c>
      <c r="AB19" t="n">
        <v>363.7920005204593</v>
      </c>
      <c r="AC19" t="n">
        <v>329.0722025760653</v>
      </c>
      <c r="AD19" t="n">
        <v>265882.3787587797</v>
      </c>
      <c r="AE19" t="n">
        <v>363792.0005204593</v>
      </c>
      <c r="AF19" t="n">
        <v>2.250862547151605e-06</v>
      </c>
      <c r="AG19" t="n">
        <v>19</v>
      </c>
      <c r="AH19" t="n">
        <v>329072.2025760653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6.8819</v>
      </c>
      <c r="E20" t="n">
        <v>14.53</v>
      </c>
      <c r="F20" t="n">
        <v>11.8</v>
      </c>
      <c r="G20" t="n">
        <v>101.16</v>
      </c>
      <c r="H20" t="n">
        <v>1.58</v>
      </c>
      <c r="I20" t="n">
        <v>7</v>
      </c>
      <c r="J20" t="n">
        <v>213.87</v>
      </c>
      <c r="K20" t="n">
        <v>53.44</v>
      </c>
      <c r="L20" t="n">
        <v>19</v>
      </c>
      <c r="M20" t="n">
        <v>5</v>
      </c>
      <c r="N20" t="n">
        <v>46.44</v>
      </c>
      <c r="O20" t="n">
        <v>26611.98</v>
      </c>
      <c r="P20" t="n">
        <v>153.16</v>
      </c>
      <c r="Q20" t="n">
        <v>194.63</v>
      </c>
      <c r="R20" t="n">
        <v>25.93</v>
      </c>
      <c r="S20" t="n">
        <v>17.82</v>
      </c>
      <c r="T20" t="n">
        <v>1893.3</v>
      </c>
      <c r="U20" t="n">
        <v>0.6899999999999999</v>
      </c>
      <c r="V20" t="n">
        <v>0.77</v>
      </c>
      <c r="W20" t="n">
        <v>1.15</v>
      </c>
      <c r="X20" t="n">
        <v>0.12</v>
      </c>
      <c r="Y20" t="n">
        <v>0.5</v>
      </c>
      <c r="Z20" t="n">
        <v>10</v>
      </c>
      <c r="AA20" t="n">
        <v>265.5983744930765</v>
      </c>
      <c r="AB20" t="n">
        <v>363.4034133547403</v>
      </c>
      <c r="AC20" t="n">
        <v>328.7207016240571</v>
      </c>
      <c r="AD20" t="n">
        <v>265598.3744930765</v>
      </c>
      <c r="AE20" t="n">
        <v>363403.4133547403</v>
      </c>
      <c r="AF20" t="n">
        <v>2.260057917863207e-06</v>
      </c>
      <c r="AG20" t="n">
        <v>19</v>
      </c>
      <c r="AH20" t="n">
        <v>328720.7016240571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6.8805</v>
      </c>
      <c r="E21" t="n">
        <v>14.53</v>
      </c>
      <c r="F21" t="n">
        <v>11.8</v>
      </c>
      <c r="G21" t="n">
        <v>101.18</v>
      </c>
      <c r="H21" t="n">
        <v>1.65</v>
      </c>
      <c r="I21" t="n">
        <v>7</v>
      </c>
      <c r="J21" t="n">
        <v>215.5</v>
      </c>
      <c r="K21" t="n">
        <v>53.44</v>
      </c>
      <c r="L21" t="n">
        <v>20</v>
      </c>
      <c r="M21" t="n">
        <v>5</v>
      </c>
      <c r="N21" t="n">
        <v>47.07</v>
      </c>
      <c r="O21" t="n">
        <v>26812.71</v>
      </c>
      <c r="P21" t="n">
        <v>152.99</v>
      </c>
      <c r="Q21" t="n">
        <v>194.63</v>
      </c>
      <c r="R21" t="n">
        <v>26.12</v>
      </c>
      <c r="S21" t="n">
        <v>17.82</v>
      </c>
      <c r="T21" t="n">
        <v>1988.82</v>
      </c>
      <c r="U21" t="n">
        <v>0.68</v>
      </c>
      <c r="V21" t="n">
        <v>0.77</v>
      </c>
      <c r="W21" t="n">
        <v>1.15</v>
      </c>
      <c r="X21" t="n">
        <v>0.12</v>
      </c>
      <c r="Y21" t="n">
        <v>0.5</v>
      </c>
      <c r="Z21" t="n">
        <v>10</v>
      </c>
      <c r="AA21" t="n">
        <v>265.4911998064556</v>
      </c>
      <c r="AB21" t="n">
        <v>363.2567722202921</v>
      </c>
      <c r="AC21" t="n">
        <v>328.5880557136684</v>
      </c>
      <c r="AD21" t="n">
        <v>265491.1998064556</v>
      </c>
      <c r="AE21" t="n">
        <v>363256.7722202921</v>
      </c>
      <c r="AF21" t="n">
        <v>2.259598149327626e-06</v>
      </c>
      <c r="AG21" t="n">
        <v>19</v>
      </c>
      <c r="AH21" t="n">
        <v>328588.0557136685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6.8747</v>
      </c>
      <c r="E22" t="n">
        <v>14.55</v>
      </c>
      <c r="F22" t="n">
        <v>11.82</v>
      </c>
      <c r="G22" t="n">
        <v>101.29</v>
      </c>
      <c r="H22" t="n">
        <v>1.72</v>
      </c>
      <c r="I22" t="n">
        <v>7</v>
      </c>
      <c r="J22" t="n">
        <v>217.14</v>
      </c>
      <c r="K22" t="n">
        <v>53.44</v>
      </c>
      <c r="L22" t="n">
        <v>21</v>
      </c>
      <c r="M22" t="n">
        <v>5</v>
      </c>
      <c r="N22" t="n">
        <v>47.7</v>
      </c>
      <c r="O22" t="n">
        <v>27014.3</v>
      </c>
      <c r="P22" t="n">
        <v>152.38</v>
      </c>
      <c r="Q22" t="n">
        <v>194.63</v>
      </c>
      <c r="R22" t="n">
        <v>26.33</v>
      </c>
      <c r="S22" t="n">
        <v>17.82</v>
      </c>
      <c r="T22" t="n">
        <v>2094.31</v>
      </c>
      <c r="U22" t="n">
        <v>0.68</v>
      </c>
      <c r="V22" t="n">
        <v>0.77</v>
      </c>
      <c r="W22" t="n">
        <v>1.15</v>
      </c>
      <c r="X22" t="n">
        <v>0.13</v>
      </c>
      <c r="Y22" t="n">
        <v>0.5</v>
      </c>
      <c r="Z22" t="n">
        <v>10</v>
      </c>
      <c r="AA22" t="n">
        <v>265.1433681875743</v>
      </c>
      <c r="AB22" t="n">
        <v>362.7808536540905</v>
      </c>
      <c r="AC22" t="n">
        <v>328.1575581474693</v>
      </c>
      <c r="AD22" t="n">
        <v>265143.3681875743</v>
      </c>
      <c r="AE22" t="n">
        <v>362780.8536540905</v>
      </c>
      <c r="AF22" t="n">
        <v>2.257693393965937e-06</v>
      </c>
      <c r="AG22" t="n">
        <v>19</v>
      </c>
      <c r="AH22" t="n">
        <v>328157.5581474693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6.9105</v>
      </c>
      <c r="E23" t="n">
        <v>14.47</v>
      </c>
      <c r="F23" t="n">
        <v>11.78</v>
      </c>
      <c r="G23" t="n">
        <v>117.79</v>
      </c>
      <c r="H23" t="n">
        <v>1.79</v>
      </c>
      <c r="I23" t="n">
        <v>6</v>
      </c>
      <c r="J23" t="n">
        <v>218.78</v>
      </c>
      <c r="K23" t="n">
        <v>53.44</v>
      </c>
      <c r="L23" t="n">
        <v>22</v>
      </c>
      <c r="M23" t="n">
        <v>4</v>
      </c>
      <c r="N23" t="n">
        <v>48.34</v>
      </c>
      <c r="O23" t="n">
        <v>27216.79</v>
      </c>
      <c r="P23" t="n">
        <v>151.11</v>
      </c>
      <c r="Q23" t="n">
        <v>194.64</v>
      </c>
      <c r="R23" t="n">
        <v>25.21</v>
      </c>
      <c r="S23" t="n">
        <v>17.82</v>
      </c>
      <c r="T23" t="n">
        <v>1536.99</v>
      </c>
      <c r="U23" t="n">
        <v>0.71</v>
      </c>
      <c r="V23" t="n">
        <v>0.77</v>
      </c>
      <c r="W23" t="n">
        <v>1.15</v>
      </c>
      <c r="X23" t="n">
        <v>0.09</v>
      </c>
      <c r="Y23" t="n">
        <v>0.5</v>
      </c>
      <c r="Z23" t="n">
        <v>10</v>
      </c>
      <c r="AA23" t="n">
        <v>263.4072005764326</v>
      </c>
      <c r="AB23" t="n">
        <v>360.4053525342173</v>
      </c>
      <c r="AC23" t="n">
        <v>326.0087715204401</v>
      </c>
      <c r="AD23" t="n">
        <v>263407.2005764326</v>
      </c>
      <c r="AE23" t="n">
        <v>360405.3525342173</v>
      </c>
      <c r="AF23" t="n">
        <v>2.269450332232914e-06</v>
      </c>
      <c r="AG23" t="n">
        <v>19</v>
      </c>
      <c r="AH23" t="n">
        <v>326008.7715204401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6.907</v>
      </c>
      <c r="E24" t="n">
        <v>14.48</v>
      </c>
      <c r="F24" t="n">
        <v>11.79</v>
      </c>
      <c r="G24" t="n">
        <v>117.86</v>
      </c>
      <c r="H24" t="n">
        <v>1.85</v>
      </c>
      <c r="I24" t="n">
        <v>6</v>
      </c>
      <c r="J24" t="n">
        <v>220.43</v>
      </c>
      <c r="K24" t="n">
        <v>53.44</v>
      </c>
      <c r="L24" t="n">
        <v>23</v>
      </c>
      <c r="M24" t="n">
        <v>4</v>
      </c>
      <c r="N24" t="n">
        <v>48.99</v>
      </c>
      <c r="O24" t="n">
        <v>27420.16</v>
      </c>
      <c r="P24" t="n">
        <v>151.67</v>
      </c>
      <c r="Q24" t="n">
        <v>194.63</v>
      </c>
      <c r="R24" t="n">
        <v>25.5</v>
      </c>
      <c r="S24" t="n">
        <v>17.82</v>
      </c>
      <c r="T24" t="n">
        <v>1684.44</v>
      </c>
      <c r="U24" t="n">
        <v>0.7</v>
      </c>
      <c r="V24" t="n">
        <v>0.77</v>
      </c>
      <c r="W24" t="n">
        <v>1.15</v>
      </c>
      <c r="X24" t="n">
        <v>0.1</v>
      </c>
      <c r="Y24" t="n">
        <v>0.5</v>
      </c>
      <c r="Z24" t="n">
        <v>10</v>
      </c>
      <c r="AA24" t="n">
        <v>263.9262055295287</v>
      </c>
      <c r="AB24" t="n">
        <v>361.115478007926</v>
      </c>
      <c r="AC24" t="n">
        <v>326.6511236156053</v>
      </c>
      <c r="AD24" t="n">
        <v>263926.2055295287</v>
      </c>
      <c r="AE24" t="n">
        <v>361115.478007926</v>
      </c>
      <c r="AF24" t="n">
        <v>2.268300910893963e-06</v>
      </c>
      <c r="AG24" t="n">
        <v>19</v>
      </c>
      <c r="AH24" t="n">
        <v>326651.1236156053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6.9095</v>
      </c>
      <c r="E25" t="n">
        <v>14.47</v>
      </c>
      <c r="F25" t="n">
        <v>11.78</v>
      </c>
      <c r="G25" t="n">
        <v>117.81</v>
      </c>
      <c r="H25" t="n">
        <v>1.92</v>
      </c>
      <c r="I25" t="n">
        <v>6</v>
      </c>
      <c r="J25" t="n">
        <v>222.08</v>
      </c>
      <c r="K25" t="n">
        <v>53.44</v>
      </c>
      <c r="L25" t="n">
        <v>24</v>
      </c>
      <c r="M25" t="n">
        <v>4</v>
      </c>
      <c r="N25" t="n">
        <v>49.65</v>
      </c>
      <c r="O25" t="n">
        <v>27624.44</v>
      </c>
      <c r="P25" t="n">
        <v>151.31</v>
      </c>
      <c r="Q25" t="n">
        <v>194.63</v>
      </c>
      <c r="R25" t="n">
        <v>25.2</v>
      </c>
      <c r="S25" t="n">
        <v>17.82</v>
      </c>
      <c r="T25" t="n">
        <v>1534.91</v>
      </c>
      <c r="U25" t="n">
        <v>0.71</v>
      </c>
      <c r="V25" t="n">
        <v>0.77</v>
      </c>
      <c r="W25" t="n">
        <v>1.15</v>
      </c>
      <c r="X25" t="n">
        <v>0.09</v>
      </c>
      <c r="Y25" t="n">
        <v>0.5</v>
      </c>
      <c r="Z25" t="n">
        <v>10</v>
      </c>
      <c r="AA25" t="n">
        <v>263.5838102422501</v>
      </c>
      <c r="AB25" t="n">
        <v>360.6469976704574</v>
      </c>
      <c r="AC25" t="n">
        <v>326.2273543840284</v>
      </c>
      <c r="AD25" t="n">
        <v>263583.8102422501</v>
      </c>
      <c r="AE25" t="n">
        <v>360646.9976704575</v>
      </c>
      <c r="AF25" t="n">
        <v>2.26912192613607e-06</v>
      </c>
      <c r="AG25" t="n">
        <v>19</v>
      </c>
      <c r="AH25" t="n">
        <v>326227.3543840285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6.9071</v>
      </c>
      <c r="E26" t="n">
        <v>14.48</v>
      </c>
      <c r="F26" t="n">
        <v>11.79</v>
      </c>
      <c r="G26" t="n">
        <v>117.86</v>
      </c>
      <c r="H26" t="n">
        <v>1.99</v>
      </c>
      <c r="I26" t="n">
        <v>6</v>
      </c>
      <c r="J26" t="n">
        <v>223.75</v>
      </c>
      <c r="K26" t="n">
        <v>53.44</v>
      </c>
      <c r="L26" t="n">
        <v>25</v>
      </c>
      <c r="M26" t="n">
        <v>4</v>
      </c>
      <c r="N26" t="n">
        <v>50.31</v>
      </c>
      <c r="O26" t="n">
        <v>27829.77</v>
      </c>
      <c r="P26" t="n">
        <v>150.87</v>
      </c>
      <c r="Q26" t="n">
        <v>194.63</v>
      </c>
      <c r="R26" t="n">
        <v>25.55</v>
      </c>
      <c r="S26" t="n">
        <v>17.82</v>
      </c>
      <c r="T26" t="n">
        <v>1706.04</v>
      </c>
      <c r="U26" t="n">
        <v>0.7</v>
      </c>
      <c r="V26" t="n">
        <v>0.77</v>
      </c>
      <c r="W26" t="n">
        <v>1.14</v>
      </c>
      <c r="X26" t="n">
        <v>0.1</v>
      </c>
      <c r="Y26" t="n">
        <v>0.5</v>
      </c>
      <c r="Z26" t="n">
        <v>10</v>
      </c>
      <c r="AA26" t="n">
        <v>263.2939853457585</v>
      </c>
      <c r="AB26" t="n">
        <v>360.2504464609056</v>
      </c>
      <c r="AC26" t="n">
        <v>325.8686494653531</v>
      </c>
      <c r="AD26" t="n">
        <v>263293.9853457585</v>
      </c>
      <c r="AE26" t="n">
        <v>360250.4464609055</v>
      </c>
      <c r="AF26" t="n">
        <v>2.268333751503647e-06</v>
      </c>
      <c r="AG26" t="n">
        <v>19</v>
      </c>
      <c r="AH26" t="n">
        <v>325868.6494653531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6.9091</v>
      </c>
      <c r="E27" t="n">
        <v>14.47</v>
      </c>
      <c r="F27" t="n">
        <v>11.78</v>
      </c>
      <c r="G27" t="n">
        <v>117.82</v>
      </c>
      <c r="H27" t="n">
        <v>2.05</v>
      </c>
      <c r="I27" t="n">
        <v>6</v>
      </c>
      <c r="J27" t="n">
        <v>225.42</v>
      </c>
      <c r="K27" t="n">
        <v>53.44</v>
      </c>
      <c r="L27" t="n">
        <v>26</v>
      </c>
      <c r="M27" t="n">
        <v>4</v>
      </c>
      <c r="N27" t="n">
        <v>50.98</v>
      </c>
      <c r="O27" t="n">
        <v>28035.92</v>
      </c>
      <c r="P27" t="n">
        <v>150.24</v>
      </c>
      <c r="Q27" t="n">
        <v>194.63</v>
      </c>
      <c r="R27" t="n">
        <v>25.39</v>
      </c>
      <c r="S27" t="n">
        <v>17.82</v>
      </c>
      <c r="T27" t="n">
        <v>1626.52</v>
      </c>
      <c r="U27" t="n">
        <v>0.7</v>
      </c>
      <c r="V27" t="n">
        <v>0.77</v>
      </c>
      <c r="W27" t="n">
        <v>1.14</v>
      </c>
      <c r="X27" t="n">
        <v>0.1</v>
      </c>
      <c r="Y27" t="n">
        <v>0.5</v>
      </c>
      <c r="Z27" t="n">
        <v>10</v>
      </c>
      <c r="AA27" t="n">
        <v>262.74866993255</v>
      </c>
      <c r="AB27" t="n">
        <v>359.5043218549356</v>
      </c>
      <c r="AC27" t="n">
        <v>325.1937339445844</v>
      </c>
      <c r="AD27" t="n">
        <v>262748.66993255</v>
      </c>
      <c r="AE27" t="n">
        <v>359504.3218549356</v>
      </c>
      <c r="AF27" t="n">
        <v>2.268990563697333e-06</v>
      </c>
      <c r="AG27" t="n">
        <v>19</v>
      </c>
      <c r="AH27" t="n">
        <v>325193.7339445844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6.9325</v>
      </c>
      <c r="E28" t="n">
        <v>14.42</v>
      </c>
      <c r="F28" t="n">
        <v>11.77</v>
      </c>
      <c r="G28" t="n">
        <v>141.24</v>
      </c>
      <c r="H28" t="n">
        <v>2.11</v>
      </c>
      <c r="I28" t="n">
        <v>5</v>
      </c>
      <c r="J28" t="n">
        <v>227.1</v>
      </c>
      <c r="K28" t="n">
        <v>53.44</v>
      </c>
      <c r="L28" t="n">
        <v>27</v>
      </c>
      <c r="M28" t="n">
        <v>3</v>
      </c>
      <c r="N28" t="n">
        <v>51.66</v>
      </c>
      <c r="O28" t="n">
        <v>28243</v>
      </c>
      <c r="P28" t="n">
        <v>149.27</v>
      </c>
      <c r="Q28" t="n">
        <v>194.63</v>
      </c>
      <c r="R28" t="n">
        <v>24.98</v>
      </c>
      <c r="S28" t="n">
        <v>17.82</v>
      </c>
      <c r="T28" t="n">
        <v>1430.14</v>
      </c>
      <c r="U28" t="n">
        <v>0.71</v>
      </c>
      <c r="V28" t="n">
        <v>0.77</v>
      </c>
      <c r="W28" t="n">
        <v>1.15</v>
      </c>
      <c r="X28" t="n">
        <v>0.08</v>
      </c>
      <c r="Y28" t="n">
        <v>0.5</v>
      </c>
      <c r="Z28" t="n">
        <v>10</v>
      </c>
      <c r="AA28" t="n">
        <v>261.5333469205551</v>
      </c>
      <c r="AB28" t="n">
        <v>357.8414632936569</v>
      </c>
      <c r="AC28" t="n">
        <v>323.6895762705576</v>
      </c>
      <c r="AD28" t="n">
        <v>261533.3469205551</v>
      </c>
      <c r="AE28" t="n">
        <v>357841.4632936569</v>
      </c>
      <c r="AF28" t="n">
        <v>2.276675266363457e-06</v>
      </c>
      <c r="AG28" t="n">
        <v>19</v>
      </c>
      <c r="AH28" t="n">
        <v>323689.5762705575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6.9337</v>
      </c>
      <c r="E29" t="n">
        <v>14.42</v>
      </c>
      <c r="F29" t="n">
        <v>11.77</v>
      </c>
      <c r="G29" t="n">
        <v>141.21</v>
      </c>
      <c r="H29" t="n">
        <v>2.18</v>
      </c>
      <c r="I29" t="n">
        <v>5</v>
      </c>
      <c r="J29" t="n">
        <v>228.79</v>
      </c>
      <c r="K29" t="n">
        <v>53.44</v>
      </c>
      <c r="L29" t="n">
        <v>28</v>
      </c>
      <c r="M29" t="n">
        <v>3</v>
      </c>
      <c r="N29" t="n">
        <v>52.35</v>
      </c>
      <c r="O29" t="n">
        <v>28451.04</v>
      </c>
      <c r="P29" t="n">
        <v>150.13</v>
      </c>
      <c r="Q29" t="n">
        <v>194.63</v>
      </c>
      <c r="R29" t="n">
        <v>24.88</v>
      </c>
      <c r="S29" t="n">
        <v>17.82</v>
      </c>
      <c r="T29" t="n">
        <v>1378.66</v>
      </c>
      <c r="U29" t="n">
        <v>0.72</v>
      </c>
      <c r="V29" t="n">
        <v>0.77</v>
      </c>
      <c r="W29" t="n">
        <v>1.15</v>
      </c>
      <c r="X29" t="n">
        <v>0.08</v>
      </c>
      <c r="Y29" t="n">
        <v>0.5</v>
      </c>
      <c r="Z29" t="n">
        <v>10</v>
      </c>
      <c r="AA29" t="n">
        <v>262.1858213086713</v>
      </c>
      <c r="AB29" t="n">
        <v>358.734207536616</v>
      </c>
      <c r="AC29" t="n">
        <v>324.4971182559431</v>
      </c>
      <c r="AD29" t="n">
        <v>262185.8213086713</v>
      </c>
      <c r="AE29" t="n">
        <v>358734.207536616</v>
      </c>
      <c r="AF29" t="n">
        <v>2.277069353679669e-06</v>
      </c>
      <c r="AG29" t="n">
        <v>19</v>
      </c>
      <c r="AH29" t="n">
        <v>324497.1182559431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6.9347</v>
      </c>
      <c r="E30" t="n">
        <v>14.42</v>
      </c>
      <c r="F30" t="n">
        <v>11.77</v>
      </c>
      <c r="G30" t="n">
        <v>141.19</v>
      </c>
      <c r="H30" t="n">
        <v>2.24</v>
      </c>
      <c r="I30" t="n">
        <v>5</v>
      </c>
      <c r="J30" t="n">
        <v>230.48</v>
      </c>
      <c r="K30" t="n">
        <v>53.44</v>
      </c>
      <c r="L30" t="n">
        <v>29</v>
      </c>
      <c r="M30" t="n">
        <v>3</v>
      </c>
      <c r="N30" t="n">
        <v>53.05</v>
      </c>
      <c r="O30" t="n">
        <v>28660.06</v>
      </c>
      <c r="P30" t="n">
        <v>150.13</v>
      </c>
      <c r="Q30" t="n">
        <v>194.63</v>
      </c>
      <c r="R30" t="n">
        <v>24.97</v>
      </c>
      <c r="S30" t="n">
        <v>17.82</v>
      </c>
      <c r="T30" t="n">
        <v>1424.78</v>
      </c>
      <c r="U30" t="n">
        <v>0.71</v>
      </c>
      <c r="V30" t="n">
        <v>0.77</v>
      </c>
      <c r="W30" t="n">
        <v>1.14</v>
      </c>
      <c r="X30" t="n">
        <v>0.08</v>
      </c>
      <c r="Y30" t="n">
        <v>0.5</v>
      </c>
      <c r="Z30" t="n">
        <v>10</v>
      </c>
      <c r="AA30" t="n">
        <v>262.1669781873673</v>
      </c>
      <c r="AB30" t="n">
        <v>358.7084255467481</v>
      </c>
      <c r="AC30" t="n">
        <v>324.4737968630029</v>
      </c>
      <c r="AD30" t="n">
        <v>262166.9781873673</v>
      </c>
      <c r="AE30" t="n">
        <v>358708.4255467481</v>
      </c>
      <c r="AF30" t="n">
        <v>2.277397759776512e-06</v>
      </c>
      <c r="AG30" t="n">
        <v>19</v>
      </c>
      <c r="AH30" t="n">
        <v>324473.7968630029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6.9345</v>
      </c>
      <c r="E31" t="n">
        <v>14.42</v>
      </c>
      <c r="F31" t="n">
        <v>11.77</v>
      </c>
      <c r="G31" t="n">
        <v>141.19</v>
      </c>
      <c r="H31" t="n">
        <v>2.3</v>
      </c>
      <c r="I31" t="n">
        <v>5</v>
      </c>
      <c r="J31" t="n">
        <v>232.18</v>
      </c>
      <c r="K31" t="n">
        <v>53.44</v>
      </c>
      <c r="L31" t="n">
        <v>30</v>
      </c>
      <c r="M31" t="n">
        <v>3</v>
      </c>
      <c r="N31" t="n">
        <v>53.75</v>
      </c>
      <c r="O31" t="n">
        <v>28870.05</v>
      </c>
      <c r="P31" t="n">
        <v>149.97</v>
      </c>
      <c r="Q31" t="n">
        <v>194.63</v>
      </c>
      <c r="R31" t="n">
        <v>24.9</v>
      </c>
      <c r="S31" t="n">
        <v>17.82</v>
      </c>
      <c r="T31" t="n">
        <v>1387.65</v>
      </c>
      <c r="U31" t="n">
        <v>0.72</v>
      </c>
      <c r="V31" t="n">
        <v>0.77</v>
      </c>
      <c r="W31" t="n">
        <v>1.14</v>
      </c>
      <c r="X31" t="n">
        <v>0.08</v>
      </c>
      <c r="Y31" t="n">
        <v>0.5</v>
      </c>
      <c r="Z31" t="n">
        <v>10</v>
      </c>
      <c r="AA31" t="n">
        <v>262.0451838459331</v>
      </c>
      <c r="AB31" t="n">
        <v>358.5417811556105</v>
      </c>
      <c r="AC31" t="n">
        <v>324.3230567786687</v>
      </c>
      <c r="AD31" t="n">
        <v>262045.1838459331</v>
      </c>
      <c r="AE31" t="n">
        <v>358541.7811556105</v>
      </c>
      <c r="AF31" t="n">
        <v>2.277332078557143e-06</v>
      </c>
      <c r="AG31" t="n">
        <v>19</v>
      </c>
      <c r="AH31" t="n">
        <v>324323.0567786687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6.9374</v>
      </c>
      <c r="E32" t="n">
        <v>14.41</v>
      </c>
      <c r="F32" t="n">
        <v>11.76</v>
      </c>
      <c r="G32" t="n">
        <v>141.12</v>
      </c>
      <c r="H32" t="n">
        <v>2.36</v>
      </c>
      <c r="I32" t="n">
        <v>5</v>
      </c>
      <c r="J32" t="n">
        <v>233.89</v>
      </c>
      <c r="K32" t="n">
        <v>53.44</v>
      </c>
      <c r="L32" t="n">
        <v>31</v>
      </c>
      <c r="M32" t="n">
        <v>3</v>
      </c>
      <c r="N32" t="n">
        <v>54.46</v>
      </c>
      <c r="O32" t="n">
        <v>29081.05</v>
      </c>
      <c r="P32" t="n">
        <v>149.21</v>
      </c>
      <c r="Q32" t="n">
        <v>194.63</v>
      </c>
      <c r="R32" t="n">
        <v>24.7</v>
      </c>
      <c r="S32" t="n">
        <v>17.82</v>
      </c>
      <c r="T32" t="n">
        <v>1285.79</v>
      </c>
      <c r="U32" t="n">
        <v>0.72</v>
      </c>
      <c r="V32" t="n">
        <v>0.77</v>
      </c>
      <c r="W32" t="n">
        <v>1.14</v>
      </c>
      <c r="X32" t="n">
        <v>0.07000000000000001</v>
      </c>
      <c r="Y32" t="n">
        <v>0.5</v>
      </c>
      <c r="Z32" t="n">
        <v>10</v>
      </c>
      <c r="AA32" t="n">
        <v>261.3835421051708</v>
      </c>
      <c r="AB32" t="n">
        <v>357.6364937363262</v>
      </c>
      <c r="AC32" t="n">
        <v>323.5041687201019</v>
      </c>
      <c r="AD32" t="n">
        <v>261383.5421051708</v>
      </c>
      <c r="AE32" t="n">
        <v>357636.4937363262</v>
      </c>
      <c r="AF32" t="n">
        <v>2.278284456237988e-06</v>
      </c>
      <c r="AG32" t="n">
        <v>19</v>
      </c>
      <c r="AH32" t="n">
        <v>323504.1687201019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6.9368</v>
      </c>
      <c r="E33" t="n">
        <v>14.42</v>
      </c>
      <c r="F33" t="n">
        <v>11.76</v>
      </c>
      <c r="G33" t="n">
        <v>141.13</v>
      </c>
      <c r="H33" t="n">
        <v>2.41</v>
      </c>
      <c r="I33" t="n">
        <v>5</v>
      </c>
      <c r="J33" t="n">
        <v>235.61</v>
      </c>
      <c r="K33" t="n">
        <v>53.44</v>
      </c>
      <c r="L33" t="n">
        <v>32</v>
      </c>
      <c r="M33" t="n">
        <v>3</v>
      </c>
      <c r="N33" t="n">
        <v>55.18</v>
      </c>
      <c r="O33" t="n">
        <v>29293.06</v>
      </c>
      <c r="P33" t="n">
        <v>147.92</v>
      </c>
      <c r="Q33" t="n">
        <v>194.63</v>
      </c>
      <c r="R33" t="n">
        <v>24.69</v>
      </c>
      <c r="S33" t="n">
        <v>17.82</v>
      </c>
      <c r="T33" t="n">
        <v>1284.62</v>
      </c>
      <c r="U33" t="n">
        <v>0.72</v>
      </c>
      <c r="V33" t="n">
        <v>0.77</v>
      </c>
      <c r="W33" t="n">
        <v>1.14</v>
      </c>
      <c r="X33" t="n">
        <v>0.07000000000000001</v>
      </c>
      <c r="Y33" t="n">
        <v>0.5</v>
      </c>
      <c r="Z33" t="n">
        <v>10</v>
      </c>
      <c r="AA33" t="n">
        <v>260.3827629154991</v>
      </c>
      <c r="AB33" t="n">
        <v>356.2671834977556</v>
      </c>
      <c r="AC33" t="n">
        <v>322.2655435288615</v>
      </c>
      <c r="AD33" t="n">
        <v>260382.7629154992</v>
      </c>
      <c r="AE33" t="n">
        <v>356267.1834977556</v>
      </c>
      <c r="AF33" t="n">
        <v>2.278087412579882e-06</v>
      </c>
      <c r="AG33" t="n">
        <v>19</v>
      </c>
      <c r="AH33" t="n">
        <v>322265.5435288615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6.9364</v>
      </c>
      <c r="E34" t="n">
        <v>14.42</v>
      </c>
      <c r="F34" t="n">
        <v>11.76</v>
      </c>
      <c r="G34" t="n">
        <v>141.14</v>
      </c>
      <c r="H34" t="n">
        <v>2.47</v>
      </c>
      <c r="I34" t="n">
        <v>5</v>
      </c>
      <c r="J34" t="n">
        <v>237.34</v>
      </c>
      <c r="K34" t="n">
        <v>53.44</v>
      </c>
      <c r="L34" t="n">
        <v>33</v>
      </c>
      <c r="M34" t="n">
        <v>3</v>
      </c>
      <c r="N34" t="n">
        <v>55.91</v>
      </c>
      <c r="O34" t="n">
        <v>29506.09</v>
      </c>
      <c r="P34" t="n">
        <v>147.2</v>
      </c>
      <c r="Q34" t="n">
        <v>194.63</v>
      </c>
      <c r="R34" t="n">
        <v>24.77</v>
      </c>
      <c r="S34" t="n">
        <v>17.82</v>
      </c>
      <c r="T34" t="n">
        <v>1324.7</v>
      </c>
      <c r="U34" t="n">
        <v>0.72</v>
      </c>
      <c r="V34" t="n">
        <v>0.77</v>
      </c>
      <c r="W34" t="n">
        <v>1.14</v>
      </c>
      <c r="X34" t="n">
        <v>0.08</v>
      </c>
      <c r="Y34" t="n">
        <v>0.5</v>
      </c>
      <c r="Z34" t="n">
        <v>10</v>
      </c>
      <c r="AA34" t="n">
        <v>259.8253177228568</v>
      </c>
      <c r="AB34" t="n">
        <v>355.504462392436</v>
      </c>
      <c r="AC34" t="n">
        <v>321.5756154553478</v>
      </c>
      <c r="AD34" t="n">
        <v>259825.3177228568</v>
      </c>
      <c r="AE34" t="n">
        <v>355504.462392436</v>
      </c>
      <c r="AF34" t="n">
        <v>2.277956050141145e-06</v>
      </c>
      <c r="AG34" t="n">
        <v>19</v>
      </c>
      <c r="AH34" t="n">
        <v>321575.6154553478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6.9331</v>
      </c>
      <c r="E35" t="n">
        <v>14.42</v>
      </c>
      <c r="F35" t="n">
        <v>11.77</v>
      </c>
      <c r="G35" t="n">
        <v>141.23</v>
      </c>
      <c r="H35" t="n">
        <v>2.53</v>
      </c>
      <c r="I35" t="n">
        <v>5</v>
      </c>
      <c r="J35" t="n">
        <v>239.08</v>
      </c>
      <c r="K35" t="n">
        <v>53.44</v>
      </c>
      <c r="L35" t="n">
        <v>34</v>
      </c>
      <c r="M35" t="n">
        <v>3</v>
      </c>
      <c r="N35" t="n">
        <v>56.64</v>
      </c>
      <c r="O35" t="n">
        <v>29720.17</v>
      </c>
      <c r="P35" t="n">
        <v>146.4</v>
      </c>
      <c r="Q35" t="n">
        <v>194.63</v>
      </c>
      <c r="R35" t="n">
        <v>24.88</v>
      </c>
      <c r="S35" t="n">
        <v>17.82</v>
      </c>
      <c r="T35" t="n">
        <v>1378.09</v>
      </c>
      <c r="U35" t="n">
        <v>0.72</v>
      </c>
      <c r="V35" t="n">
        <v>0.77</v>
      </c>
      <c r="W35" t="n">
        <v>1.15</v>
      </c>
      <c r="X35" t="n">
        <v>0.08</v>
      </c>
      <c r="Y35" t="n">
        <v>0.5</v>
      </c>
      <c r="Z35" t="n">
        <v>10</v>
      </c>
      <c r="AA35" t="n">
        <v>259.2693622039749</v>
      </c>
      <c r="AB35" t="n">
        <v>354.7437795244753</v>
      </c>
      <c r="AC35" t="n">
        <v>320.8875310926801</v>
      </c>
      <c r="AD35" t="n">
        <v>259269.3622039749</v>
      </c>
      <c r="AE35" t="n">
        <v>354743.7795244753</v>
      </c>
      <c r="AF35" t="n">
        <v>2.276872310021563e-06</v>
      </c>
      <c r="AG35" t="n">
        <v>19</v>
      </c>
      <c r="AH35" t="n">
        <v>320887.5310926802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6.9647</v>
      </c>
      <c r="E36" t="n">
        <v>14.36</v>
      </c>
      <c r="F36" t="n">
        <v>11.74</v>
      </c>
      <c r="G36" t="n">
        <v>176.11</v>
      </c>
      <c r="H36" t="n">
        <v>2.58</v>
      </c>
      <c r="I36" t="n">
        <v>4</v>
      </c>
      <c r="J36" t="n">
        <v>240.82</v>
      </c>
      <c r="K36" t="n">
        <v>53.44</v>
      </c>
      <c r="L36" t="n">
        <v>35</v>
      </c>
      <c r="M36" t="n">
        <v>2</v>
      </c>
      <c r="N36" t="n">
        <v>57.39</v>
      </c>
      <c r="O36" t="n">
        <v>29935.43</v>
      </c>
      <c r="P36" t="n">
        <v>145.17</v>
      </c>
      <c r="Q36" t="n">
        <v>194.63</v>
      </c>
      <c r="R36" t="n">
        <v>24.06</v>
      </c>
      <c r="S36" t="n">
        <v>17.82</v>
      </c>
      <c r="T36" t="n">
        <v>971.9299999999999</v>
      </c>
      <c r="U36" t="n">
        <v>0.74</v>
      </c>
      <c r="V36" t="n">
        <v>0.77</v>
      </c>
      <c r="W36" t="n">
        <v>1.14</v>
      </c>
      <c r="X36" t="n">
        <v>0.05</v>
      </c>
      <c r="Y36" t="n">
        <v>0.5</v>
      </c>
      <c r="Z36" t="n">
        <v>10</v>
      </c>
      <c r="AA36" t="n">
        <v>257.6960565214976</v>
      </c>
      <c r="AB36" t="n">
        <v>352.5911132801951</v>
      </c>
      <c r="AC36" t="n">
        <v>318.9403122935741</v>
      </c>
      <c r="AD36" t="n">
        <v>257696.0565214976</v>
      </c>
      <c r="AE36" t="n">
        <v>352591.1132801952</v>
      </c>
      <c r="AF36" t="n">
        <v>2.287249942681799e-06</v>
      </c>
      <c r="AG36" t="n">
        <v>19</v>
      </c>
      <c r="AH36" t="n">
        <v>318940.3122935741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6.9627</v>
      </c>
      <c r="E37" t="n">
        <v>14.36</v>
      </c>
      <c r="F37" t="n">
        <v>11.74</v>
      </c>
      <c r="G37" t="n">
        <v>176.17</v>
      </c>
      <c r="H37" t="n">
        <v>2.64</v>
      </c>
      <c r="I37" t="n">
        <v>4</v>
      </c>
      <c r="J37" t="n">
        <v>242.57</v>
      </c>
      <c r="K37" t="n">
        <v>53.44</v>
      </c>
      <c r="L37" t="n">
        <v>36</v>
      </c>
      <c r="M37" t="n">
        <v>2</v>
      </c>
      <c r="N37" t="n">
        <v>58.14</v>
      </c>
      <c r="O37" t="n">
        <v>30151.65</v>
      </c>
      <c r="P37" t="n">
        <v>146.06</v>
      </c>
      <c r="Q37" t="n">
        <v>194.63</v>
      </c>
      <c r="R37" t="n">
        <v>24.21</v>
      </c>
      <c r="S37" t="n">
        <v>17.82</v>
      </c>
      <c r="T37" t="n">
        <v>1045.64</v>
      </c>
      <c r="U37" t="n">
        <v>0.74</v>
      </c>
      <c r="V37" t="n">
        <v>0.77</v>
      </c>
      <c r="W37" t="n">
        <v>1.14</v>
      </c>
      <c r="X37" t="n">
        <v>0.06</v>
      </c>
      <c r="Y37" t="n">
        <v>0.5</v>
      </c>
      <c r="Z37" t="n">
        <v>10</v>
      </c>
      <c r="AA37" t="n">
        <v>258.4279143326419</v>
      </c>
      <c r="AB37" t="n">
        <v>353.5924734248575</v>
      </c>
      <c r="AC37" t="n">
        <v>319.8461040313416</v>
      </c>
      <c r="AD37" t="n">
        <v>258427.9143326419</v>
      </c>
      <c r="AE37" t="n">
        <v>353592.4734248575</v>
      </c>
      <c r="AF37" t="n">
        <v>2.286593130488113e-06</v>
      </c>
      <c r="AG37" t="n">
        <v>19</v>
      </c>
      <c r="AH37" t="n">
        <v>319846.1040313416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6.9639</v>
      </c>
      <c r="E38" t="n">
        <v>14.36</v>
      </c>
      <c r="F38" t="n">
        <v>11.74</v>
      </c>
      <c r="G38" t="n">
        <v>176.13</v>
      </c>
      <c r="H38" t="n">
        <v>2.69</v>
      </c>
      <c r="I38" t="n">
        <v>4</v>
      </c>
      <c r="J38" t="n">
        <v>244.34</v>
      </c>
      <c r="K38" t="n">
        <v>53.44</v>
      </c>
      <c r="L38" t="n">
        <v>37</v>
      </c>
      <c r="M38" t="n">
        <v>2</v>
      </c>
      <c r="N38" t="n">
        <v>58.9</v>
      </c>
      <c r="O38" t="n">
        <v>30368.96</v>
      </c>
      <c r="P38" t="n">
        <v>146.81</v>
      </c>
      <c r="Q38" t="n">
        <v>194.63</v>
      </c>
      <c r="R38" t="n">
        <v>24.17</v>
      </c>
      <c r="S38" t="n">
        <v>17.82</v>
      </c>
      <c r="T38" t="n">
        <v>1025.82</v>
      </c>
      <c r="U38" t="n">
        <v>0.74</v>
      </c>
      <c r="V38" t="n">
        <v>0.77</v>
      </c>
      <c r="W38" t="n">
        <v>1.14</v>
      </c>
      <c r="X38" t="n">
        <v>0.06</v>
      </c>
      <c r="Y38" t="n">
        <v>0.5</v>
      </c>
      <c r="Z38" t="n">
        <v>10</v>
      </c>
      <c r="AA38" t="n">
        <v>258.9921344882476</v>
      </c>
      <c r="AB38" t="n">
        <v>354.3644643333936</v>
      </c>
      <c r="AC38" t="n">
        <v>320.5444172110631</v>
      </c>
      <c r="AD38" t="n">
        <v>258992.1344882476</v>
      </c>
      <c r="AE38" t="n">
        <v>354364.4643333936</v>
      </c>
      <c r="AF38" t="n">
        <v>2.286987217804324e-06</v>
      </c>
      <c r="AG38" t="n">
        <v>19</v>
      </c>
      <c r="AH38" t="n">
        <v>320544.4172110631</v>
      </c>
    </row>
    <row r="39">
      <c r="A39" t="n">
        <v>37</v>
      </c>
      <c r="B39" t="n">
        <v>95</v>
      </c>
      <c r="C39" t="inlineStr">
        <is>
          <t xml:space="preserve">CONCLUIDO	</t>
        </is>
      </c>
      <c r="D39" t="n">
        <v>6.9651</v>
      </c>
      <c r="E39" t="n">
        <v>14.36</v>
      </c>
      <c r="F39" t="n">
        <v>11.74</v>
      </c>
      <c r="G39" t="n">
        <v>176.1</v>
      </c>
      <c r="H39" t="n">
        <v>2.75</v>
      </c>
      <c r="I39" t="n">
        <v>4</v>
      </c>
      <c r="J39" t="n">
        <v>246.11</v>
      </c>
      <c r="K39" t="n">
        <v>53.44</v>
      </c>
      <c r="L39" t="n">
        <v>38</v>
      </c>
      <c r="M39" t="n">
        <v>2</v>
      </c>
      <c r="N39" t="n">
        <v>59.67</v>
      </c>
      <c r="O39" t="n">
        <v>30587.38</v>
      </c>
      <c r="P39" t="n">
        <v>147.11</v>
      </c>
      <c r="Q39" t="n">
        <v>194.63</v>
      </c>
      <c r="R39" t="n">
        <v>24.04</v>
      </c>
      <c r="S39" t="n">
        <v>17.82</v>
      </c>
      <c r="T39" t="n">
        <v>964.9400000000001</v>
      </c>
      <c r="U39" t="n">
        <v>0.74</v>
      </c>
      <c r="V39" t="n">
        <v>0.77</v>
      </c>
      <c r="W39" t="n">
        <v>1.14</v>
      </c>
      <c r="X39" t="n">
        <v>0.05</v>
      </c>
      <c r="Y39" t="n">
        <v>0.5</v>
      </c>
      <c r="Z39" t="n">
        <v>10</v>
      </c>
      <c r="AA39" t="n">
        <v>259.2045670911253</v>
      </c>
      <c r="AB39" t="n">
        <v>354.6551239925159</v>
      </c>
      <c r="AC39" t="n">
        <v>320.8073367202622</v>
      </c>
      <c r="AD39" t="n">
        <v>259204.5670911254</v>
      </c>
      <c r="AE39" t="n">
        <v>354655.123992516</v>
      </c>
      <c r="AF39" t="n">
        <v>2.287381305120536e-06</v>
      </c>
      <c r="AG39" t="n">
        <v>19</v>
      </c>
      <c r="AH39" t="n">
        <v>320807.3367202622</v>
      </c>
    </row>
    <row r="40">
      <c r="A40" t="n">
        <v>38</v>
      </c>
      <c r="B40" t="n">
        <v>95</v>
      </c>
      <c r="C40" t="inlineStr">
        <is>
          <t xml:space="preserve">CONCLUIDO	</t>
        </is>
      </c>
      <c r="D40" t="n">
        <v>6.9607</v>
      </c>
      <c r="E40" t="n">
        <v>14.37</v>
      </c>
      <c r="F40" t="n">
        <v>11.75</v>
      </c>
      <c r="G40" t="n">
        <v>176.23</v>
      </c>
      <c r="H40" t="n">
        <v>2.8</v>
      </c>
      <c r="I40" t="n">
        <v>4</v>
      </c>
      <c r="J40" t="n">
        <v>247.89</v>
      </c>
      <c r="K40" t="n">
        <v>53.44</v>
      </c>
      <c r="L40" t="n">
        <v>39</v>
      </c>
      <c r="M40" t="n">
        <v>2</v>
      </c>
      <c r="N40" t="n">
        <v>60.45</v>
      </c>
      <c r="O40" t="n">
        <v>30806.92</v>
      </c>
      <c r="P40" t="n">
        <v>147.47</v>
      </c>
      <c r="Q40" t="n">
        <v>194.63</v>
      </c>
      <c r="R40" t="n">
        <v>24.32</v>
      </c>
      <c r="S40" t="n">
        <v>17.82</v>
      </c>
      <c r="T40" t="n">
        <v>1105.38</v>
      </c>
      <c r="U40" t="n">
        <v>0.73</v>
      </c>
      <c r="V40" t="n">
        <v>0.77</v>
      </c>
      <c r="W40" t="n">
        <v>1.14</v>
      </c>
      <c r="X40" t="n">
        <v>0.06</v>
      </c>
      <c r="Y40" t="n">
        <v>0.5</v>
      </c>
      <c r="Z40" t="n">
        <v>10</v>
      </c>
      <c r="AA40" t="n">
        <v>259.5776024763057</v>
      </c>
      <c r="AB40" t="n">
        <v>355.1655274636794</v>
      </c>
      <c r="AC40" t="n">
        <v>321.2690280004937</v>
      </c>
      <c r="AD40" t="n">
        <v>259577.6024763057</v>
      </c>
      <c r="AE40" t="n">
        <v>355165.5274636794</v>
      </c>
      <c r="AF40" t="n">
        <v>2.285936318294428e-06</v>
      </c>
      <c r="AG40" t="n">
        <v>19</v>
      </c>
      <c r="AH40" t="n">
        <v>321269.0280004937</v>
      </c>
    </row>
    <row r="41">
      <c r="A41" t="n">
        <v>39</v>
      </c>
      <c r="B41" t="n">
        <v>95</v>
      </c>
      <c r="C41" t="inlineStr">
        <is>
          <t xml:space="preserve">CONCLUIDO	</t>
        </is>
      </c>
      <c r="D41" t="n">
        <v>6.9642</v>
      </c>
      <c r="E41" t="n">
        <v>14.36</v>
      </c>
      <c r="F41" t="n">
        <v>11.74</v>
      </c>
      <c r="G41" t="n">
        <v>176.12</v>
      </c>
      <c r="H41" t="n">
        <v>2.85</v>
      </c>
      <c r="I41" t="n">
        <v>4</v>
      </c>
      <c r="J41" t="n">
        <v>249.68</v>
      </c>
      <c r="K41" t="n">
        <v>53.44</v>
      </c>
      <c r="L41" t="n">
        <v>40</v>
      </c>
      <c r="M41" t="n">
        <v>2</v>
      </c>
      <c r="N41" t="n">
        <v>61.24</v>
      </c>
      <c r="O41" t="n">
        <v>31027.6</v>
      </c>
      <c r="P41" t="n">
        <v>147.3</v>
      </c>
      <c r="Q41" t="n">
        <v>194.63</v>
      </c>
      <c r="R41" t="n">
        <v>24.17</v>
      </c>
      <c r="S41" t="n">
        <v>17.82</v>
      </c>
      <c r="T41" t="n">
        <v>1025.82</v>
      </c>
      <c r="U41" t="n">
        <v>0.74</v>
      </c>
      <c r="V41" t="n">
        <v>0.77</v>
      </c>
      <c r="W41" t="n">
        <v>1.14</v>
      </c>
      <c r="X41" t="n">
        <v>0.06</v>
      </c>
      <c r="Y41" t="n">
        <v>0.5</v>
      </c>
      <c r="Z41" t="n">
        <v>10</v>
      </c>
      <c r="AA41" t="n">
        <v>259.3695384091378</v>
      </c>
      <c r="AB41" t="n">
        <v>354.8808450278415</v>
      </c>
      <c r="AC41" t="n">
        <v>321.0115152567777</v>
      </c>
      <c r="AD41" t="n">
        <v>259369.5384091377</v>
      </c>
      <c r="AE41" t="n">
        <v>354880.8450278415</v>
      </c>
      <c r="AF41" t="n">
        <v>2.287085739633377e-06</v>
      </c>
      <c r="AG41" t="n">
        <v>19</v>
      </c>
      <c r="AH41" t="n">
        <v>321011.5152567778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5.5149</v>
      </c>
      <c r="E2" t="n">
        <v>18.13</v>
      </c>
      <c r="F2" t="n">
        <v>13.68</v>
      </c>
      <c r="G2" t="n">
        <v>8.289999999999999</v>
      </c>
      <c r="H2" t="n">
        <v>0.15</v>
      </c>
      <c r="I2" t="n">
        <v>99</v>
      </c>
      <c r="J2" t="n">
        <v>116.05</v>
      </c>
      <c r="K2" t="n">
        <v>43.4</v>
      </c>
      <c r="L2" t="n">
        <v>1</v>
      </c>
      <c r="M2" t="n">
        <v>97</v>
      </c>
      <c r="N2" t="n">
        <v>16.65</v>
      </c>
      <c r="O2" t="n">
        <v>14546.17</v>
      </c>
      <c r="P2" t="n">
        <v>136.2</v>
      </c>
      <c r="Q2" t="n">
        <v>194.65</v>
      </c>
      <c r="R2" t="n">
        <v>84.53</v>
      </c>
      <c r="S2" t="n">
        <v>17.82</v>
      </c>
      <c r="T2" t="n">
        <v>30734.09</v>
      </c>
      <c r="U2" t="n">
        <v>0.21</v>
      </c>
      <c r="V2" t="n">
        <v>0.66</v>
      </c>
      <c r="W2" t="n">
        <v>1.3</v>
      </c>
      <c r="X2" t="n">
        <v>2</v>
      </c>
      <c r="Y2" t="n">
        <v>0.5</v>
      </c>
      <c r="Z2" t="n">
        <v>10</v>
      </c>
      <c r="AA2" t="n">
        <v>312.1731348132647</v>
      </c>
      <c r="AB2" t="n">
        <v>427.1290551582313</v>
      </c>
      <c r="AC2" t="n">
        <v>386.3644576133229</v>
      </c>
      <c r="AD2" t="n">
        <v>312173.1348132647</v>
      </c>
      <c r="AE2" t="n">
        <v>427129.0551582313</v>
      </c>
      <c r="AF2" t="n">
        <v>1.8619429675296e-06</v>
      </c>
      <c r="AG2" t="n">
        <v>24</v>
      </c>
      <c r="AH2" t="n">
        <v>386364.4576133229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6.3401</v>
      </c>
      <c r="E3" t="n">
        <v>15.77</v>
      </c>
      <c r="F3" t="n">
        <v>12.59</v>
      </c>
      <c r="G3" t="n">
        <v>16.42</v>
      </c>
      <c r="H3" t="n">
        <v>0.3</v>
      </c>
      <c r="I3" t="n">
        <v>46</v>
      </c>
      <c r="J3" t="n">
        <v>117.34</v>
      </c>
      <c r="K3" t="n">
        <v>43.4</v>
      </c>
      <c r="L3" t="n">
        <v>2</v>
      </c>
      <c r="M3" t="n">
        <v>44</v>
      </c>
      <c r="N3" t="n">
        <v>16.94</v>
      </c>
      <c r="O3" t="n">
        <v>14705.49</v>
      </c>
      <c r="P3" t="n">
        <v>124.23</v>
      </c>
      <c r="Q3" t="n">
        <v>194.65</v>
      </c>
      <c r="R3" t="n">
        <v>50.57</v>
      </c>
      <c r="S3" t="n">
        <v>17.82</v>
      </c>
      <c r="T3" t="n">
        <v>14015.75</v>
      </c>
      <c r="U3" t="n">
        <v>0.35</v>
      </c>
      <c r="V3" t="n">
        <v>0.72</v>
      </c>
      <c r="W3" t="n">
        <v>1.21</v>
      </c>
      <c r="X3" t="n">
        <v>0.9</v>
      </c>
      <c r="Y3" t="n">
        <v>0.5</v>
      </c>
      <c r="Z3" t="n">
        <v>10</v>
      </c>
      <c r="AA3" t="n">
        <v>261.2462397496149</v>
      </c>
      <c r="AB3" t="n">
        <v>357.448630596102</v>
      </c>
      <c r="AC3" t="n">
        <v>323.3342349743132</v>
      </c>
      <c r="AD3" t="n">
        <v>261246.2397496148</v>
      </c>
      <c r="AE3" t="n">
        <v>357448.630596102</v>
      </c>
      <c r="AF3" t="n">
        <v>2.140547355062542e-06</v>
      </c>
      <c r="AG3" t="n">
        <v>21</v>
      </c>
      <c r="AH3" t="n">
        <v>323334.2349743132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6.6383</v>
      </c>
      <c r="E4" t="n">
        <v>15.06</v>
      </c>
      <c r="F4" t="n">
        <v>12.26</v>
      </c>
      <c r="G4" t="n">
        <v>24.53</v>
      </c>
      <c r="H4" t="n">
        <v>0.45</v>
      </c>
      <c r="I4" t="n">
        <v>30</v>
      </c>
      <c r="J4" t="n">
        <v>118.63</v>
      </c>
      <c r="K4" t="n">
        <v>43.4</v>
      </c>
      <c r="L4" t="n">
        <v>3</v>
      </c>
      <c r="M4" t="n">
        <v>28</v>
      </c>
      <c r="N4" t="n">
        <v>17.23</v>
      </c>
      <c r="O4" t="n">
        <v>14865.24</v>
      </c>
      <c r="P4" t="n">
        <v>120.14</v>
      </c>
      <c r="Q4" t="n">
        <v>194.65</v>
      </c>
      <c r="R4" t="n">
        <v>40.31</v>
      </c>
      <c r="S4" t="n">
        <v>17.82</v>
      </c>
      <c r="T4" t="n">
        <v>8966.85</v>
      </c>
      <c r="U4" t="n">
        <v>0.44</v>
      </c>
      <c r="V4" t="n">
        <v>0.74</v>
      </c>
      <c r="W4" t="n">
        <v>1.19</v>
      </c>
      <c r="X4" t="n">
        <v>0.58</v>
      </c>
      <c r="Y4" t="n">
        <v>0.5</v>
      </c>
      <c r="Z4" t="n">
        <v>10</v>
      </c>
      <c r="AA4" t="n">
        <v>245.5412131736093</v>
      </c>
      <c r="AB4" t="n">
        <v>335.9603203777798</v>
      </c>
      <c r="AC4" t="n">
        <v>303.8967389242956</v>
      </c>
      <c r="AD4" t="n">
        <v>245541.2131736093</v>
      </c>
      <c r="AE4" t="n">
        <v>335960.3203777798</v>
      </c>
      <c r="AF4" t="n">
        <v>2.24122577043133e-06</v>
      </c>
      <c r="AG4" t="n">
        <v>20</v>
      </c>
      <c r="AH4" t="n">
        <v>303896.7389242956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6.796</v>
      </c>
      <c r="E5" t="n">
        <v>14.71</v>
      </c>
      <c r="F5" t="n">
        <v>12.1</v>
      </c>
      <c r="G5" t="n">
        <v>33.01</v>
      </c>
      <c r="H5" t="n">
        <v>0.59</v>
      </c>
      <c r="I5" t="n">
        <v>22</v>
      </c>
      <c r="J5" t="n">
        <v>119.93</v>
      </c>
      <c r="K5" t="n">
        <v>43.4</v>
      </c>
      <c r="L5" t="n">
        <v>4</v>
      </c>
      <c r="M5" t="n">
        <v>20</v>
      </c>
      <c r="N5" t="n">
        <v>17.53</v>
      </c>
      <c r="O5" t="n">
        <v>15025.44</v>
      </c>
      <c r="P5" t="n">
        <v>117.41</v>
      </c>
      <c r="Q5" t="n">
        <v>194.63</v>
      </c>
      <c r="R5" t="n">
        <v>35.43</v>
      </c>
      <c r="S5" t="n">
        <v>17.82</v>
      </c>
      <c r="T5" t="n">
        <v>6569.93</v>
      </c>
      <c r="U5" t="n">
        <v>0.5</v>
      </c>
      <c r="V5" t="n">
        <v>0.75</v>
      </c>
      <c r="W5" t="n">
        <v>1.17</v>
      </c>
      <c r="X5" t="n">
        <v>0.42</v>
      </c>
      <c r="Y5" t="n">
        <v>0.5</v>
      </c>
      <c r="Z5" t="n">
        <v>10</v>
      </c>
      <c r="AA5" t="n">
        <v>240.6668308433918</v>
      </c>
      <c r="AB5" t="n">
        <v>329.290975431008</v>
      </c>
      <c r="AC5" t="n">
        <v>297.8639068987572</v>
      </c>
      <c r="AD5" t="n">
        <v>240666.8308433918</v>
      </c>
      <c r="AE5" t="n">
        <v>329290.975431008</v>
      </c>
      <c r="AF5" t="n">
        <v>2.294468513904361e-06</v>
      </c>
      <c r="AG5" t="n">
        <v>20</v>
      </c>
      <c r="AH5" t="n">
        <v>297863.9068987572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6.8853</v>
      </c>
      <c r="E6" t="n">
        <v>14.52</v>
      </c>
      <c r="F6" t="n">
        <v>12.01</v>
      </c>
      <c r="G6" t="n">
        <v>40.03</v>
      </c>
      <c r="H6" t="n">
        <v>0.73</v>
      </c>
      <c r="I6" t="n">
        <v>18</v>
      </c>
      <c r="J6" t="n">
        <v>121.23</v>
      </c>
      <c r="K6" t="n">
        <v>43.4</v>
      </c>
      <c r="L6" t="n">
        <v>5</v>
      </c>
      <c r="M6" t="n">
        <v>16</v>
      </c>
      <c r="N6" t="n">
        <v>17.83</v>
      </c>
      <c r="O6" t="n">
        <v>15186.08</v>
      </c>
      <c r="P6" t="n">
        <v>115.62</v>
      </c>
      <c r="Q6" t="n">
        <v>194.63</v>
      </c>
      <c r="R6" t="n">
        <v>32.4</v>
      </c>
      <c r="S6" t="n">
        <v>17.82</v>
      </c>
      <c r="T6" t="n">
        <v>5074.35</v>
      </c>
      <c r="U6" t="n">
        <v>0.55</v>
      </c>
      <c r="V6" t="n">
        <v>0.76</v>
      </c>
      <c r="W6" t="n">
        <v>1.16</v>
      </c>
      <c r="X6" t="n">
        <v>0.32</v>
      </c>
      <c r="Y6" t="n">
        <v>0.5</v>
      </c>
      <c r="Z6" t="n">
        <v>10</v>
      </c>
      <c r="AA6" t="n">
        <v>231.0940608484248</v>
      </c>
      <c r="AB6" t="n">
        <v>316.1930892030944</v>
      </c>
      <c r="AC6" t="n">
        <v>286.0160645494327</v>
      </c>
      <c r="AD6" t="n">
        <v>231094.0608484248</v>
      </c>
      <c r="AE6" t="n">
        <v>316193.0892030944</v>
      </c>
      <c r="AF6" t="n">
        <v>2.324618019244511e-06</v>
      </c>
      <c r="AG6" t="n">
        <v>19</v>
      </c>
      <c r="AH6" t="n">
        <v>286016.0645494327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6.9439</v>
      </c>
      <c r="E7" t="n">
        <v>14.4</v>
      </c>
      <c r="F7" t="n">
        <v>11.96</v>
      </c>
      <c r="G7" t="n">
        <v>47.83</v>
      </c>
      <c r="H7" t="n">
        <v>0.86</v>
      </c>
      <c r="I7" t="n">
        <v>15</v>
      </c>
      <c r="J7" t="n">
        <v>122.54</v>
      </c>
      <c r="K7" t="n">
        <v>43.4</v>
      </c>
      <c r="L7" t="n">
        <v>6</v>
      </c>
      <c r="M7" t="n">
        <v>13</v>
      </c>
      <c r="N7" t="n">
        <v>18.14</v>
      </c>
      <c r="O7" t="n">
        <v>15347.16</v>
      </c>
      <c r="P7" t="n">
        <v>114.16</v>
      </c>
      <c r="Q7" t="n">
        <v>194.63</v>
      </c>
      <c r="R7" t="n">
        <v>30.84</v>
      </c>
      <c r="S7" t="n">
        <v>17.82</v>
      </c>
      <c r="T7" t="n">
        <v>4306.1</v>
      </c>
      <c r="U7" t="n">
        <v>0.58</v>
      </c>
      <c r="V7" t="n">
        <v>0.76</v>
      </c>
      <c r="W7" t="n">
        <v>1.16</v>
      </c>
      <c r="X7" t="n">
        <v>0.27</v>
      </c>
      <c r="Y7" t="n">
        <v>0.5</v>
      </c>
      <c r="Z7" t="n">
        <v>10</v>
      </c>
      <c r="AA7" t="n">
        <v>229.0456557117987</v>
      </c>
      <c r="AB7" t="n">
        <v>313.3903709259074</v>
      </c>
      <c r="AC7" t="n">
        <v>283.4808337709796</v>
      </c>
      <c r="AD7" t="n">
        <v>229045.6557117987</v>
      </c>
      <c r="AE7" t="n">
        <v>313390.3709259074</v>
      </c>
      <c r="AF7" t="n">
        <v>2.344402577060107e-06</v>
      </c>
      <c r="AG7" t="n">
        <v>19</v>
      </c>
      <c r="AH7" t="n">
        <v>283480.8337709797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6.9869</v>
      </c>
      <c r="E8" t="n">
        <v>14.31</v>
      </c>
      <c r="F8" t="n">
        <v>11.92</v>
      </c>
      <c r="G8" t="n">
        <v>55.01</v>
      </c>
      <c r="H8" t="n">
        <v>1</v>
      </c>
      <c r="I8" t="n">
        <v>13</v>
      </c>
      <c r="J8" t="n">
        <v>123.85</v>
      </c>
      <c r="K8" t="n">
        <v>43.4</v>
      </c>
      <c r="L8" t="n">
        <v>7</v>
      </c>
      <c r="M8" t="n">
        <v>11</v>
      </c>
      <c r="N8" t="n">
        <v>18.45</v>
      </c>
      <c r="O8" t="n">
        <v>15508.69</v>
      </c>
      <c r="P8" t="n">
        <v>112.82</v>
      </c>
      <c r="Q8" t="n">
        <v>194.63</v>
      </c>
      <c r="R8" t="n">
        <v>29.61</v>
      </c>
      <c r="S8" t="n">
        <v>17.82</v>
      </c>
      <c r="T8" t="n">
        <v>3703.97</v>
      </c>
      <c r="U8" t="n">
        <v>0.6</v>
      </c>
      <c r="V8" t="n">
        <v>0.76</v>
      </c>
      <c r="W8" t="n">
        <v>1.16</v>
      </c>
      <c r="X8" t="n">
        <v>0.23</v>
      </c>
      <c r="Y8" t="n">
        <v>0.5</v>
      </c>
      <c r="Z8" t="n">
        <v>10</v>
      </c>
      <c r="AA8" t="n">
        <v>227.3522810250317</v>
      </c>
      <c r="AB8" t="n">
        <v>311.0734209730553</v>
      </c>
      <c r="AC8" t="n">
        <v>281.3850102697673</v>
      </c>
      <c r="AD8" t="n">
        <v>227352.2810250318</v>
      </c>
      <c r="AE8" t="n">
        <v>311073.4209730553</v>
      </c>
      <c r="AF8" t="n">
        <v>2.358920256003293e-06</v>
      </c>
      <c r="AG8" t="n">
        <v>19</v>
      </c>
      <c r="AH8" t="n">
        <v>281385.0102697674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7.0323</v>
      </c>
      <c r="E9" t="n">
        <v>14.22</v>
      </c>
      <c r="F9" t="n">
        <v>11.87</v>
      </c>
      <c r="G9" t="n">
        <v>64.76000000000001</v>
      </c>
      <c r="H9" t="n">
        <v>1.13</v>
      </c>
      <c r="I9" t="n">
        <v>11</v>
      </c>
      <c r="J9" t="n">
        <v>125.16</v>
      </c>
      <c r="K9" t="n">
        <v>43.4</v>
      </c>
      <c r="L9" t="n">
        <v>8</v>
      </c>
      <c r="M9" t="n">
        <v>9</v>
      </c>
      <c r="N9" t="n">
        <v>18.76</v>
      </c>
      <c r="O9" t="n">
        <v>15670.68</v>
      </c>
      <c r="P9" t="n">
        <v>110.85</v>
      </c>
      <c r="Q9" t="n">
        <v>194.63</v>
      </c>
      <c r="R9" t="n">
        <v>28.24</v>
      </c>
      <c r="S9" t="n">
        <v>17.82</v>
      </c>
      <c r="T9" t="n">
        <v>3029.97</v>
      </c>
      <c r="U9" t="n">
        <v>0.63</v>
      </c>
      <c r="V9" t="n">
        <v>0.76</v>
      </c>
      <c r="W9" t="n">
        <v>1.15</v>
      </c>
      <c r="X9" t="n">
        <v>0.19</v>
      </c>
      <c r="Y9" t="n">
        <v>0.5</v>
      </c>
      <c r="Z9" t="n">
        <v>10</v>
      </c>
      <c r="AA9" t="n">
        <v>225.1505152741866</v>
      </c>
      <c r="AB9" t="n">
        <v>308.060867937701</v>
      </c>
      <c r="AC9" t="n">
        <v>278.6599710679616</v>
      </c>
      <c r="AD9" t="n">
        <v>225150.5152741866</v>
      </c>
      <c r="AE9" t="n">
        <v>308060.867937701</v>
      </c>
      <c r="AF9" t="n">
        <v>2.374248224003773e-06</v>
      </c>
      <c r="AG9" t="n">
        <v>19</v>
      </c>
      <c r="AH9" t="n">
        <v>278659.9710679617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7.0475</v>
      </c>
      <c r="E10" t="n">
        <v>14.19</v>
      </c>
      <c r="F10" t="n">
        <v>11.87</v>
      </c>
      <c r="G10" t="n">
        <v>71.2</v>
      </c>
      <c r="H10" t="n">
        <v>1.26</v>
      </c>
      <c r="I10" t="n">
        <v>10</v>
      </c>
      <c r="J10" t="n">
        <v>126.48</v>
      </c>
      <c r="K10" t="n">
        <v>43.4</v>
      </c>
      <c r="L10" t="n">
        <v>9</v>
      </c>
      <c r="M10" t="n">
        <v>8</v>
      </c>
      <c r="N10" t="n">
        <v>19.08</v>
      </c>
      <c r="O10" t="n">
        <v>15833.12</v>
      </c>
      <c r="P10" t="n">
        <v>109.71</v>
      </c>
      <c r="Q10" t="n">
        <v>194.63</v>
      </c>
      <c r="R10" t="n">
        <v>28.05</v>
      </c>
      <c r="S10" t="n">
        <v>17.82</v>
      </c>
      <c r="T10" t="n">
        <v>2935.84</v>
      </c>
      <c r="U10" t="n">
        <v>0.64</v>
      </c>
      <c r="V10" t="n">
        <v>0.77</v>
      </c>
      <c r="W10" t="n">
        <v>1.15</v>
      </c>
      <c r="X10" t="n">
        <v>0.18</v>
      </c>
      <c r="Y10" t="n">
        <v>0.5</v>
      </c>
      <c r="Z10" t="n">
        <v>10</v>
      </c>
      <c r="AA10" t="n">
        <v>224.0631239724349</v>
      </c>
      <c r="AB10" t="n">
        <v>306.5730511863265</v>
      </c>
      <c r="AC10" t="n">
        <v>277.3141494591739</v>
      </c>
      <c r="AD10" t="n">
        <v>224063.1239724348</v>
      </c>
      <c r="AE10" t="n">
        <v>306573.0511863265</v>
      </c>
      <c r="AF10" t="n">
        <v>2.379380054699968e-06</v>
      </c>
      <c r="AG10" t="n">
        <v>19</v>
      </c>
      <c r="AH10" t="n">
        <v>277314.1494591739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7.0662</v>
      </c>
      <c r="E11" t="n">
        <v>14.15</v>
      </c>
      <c r="F11" t="n">
        <v>11.85</v>
      </c>
      <c r="G11" t="n">
        <v>79.02</v>
      </c>
      <c r="H11" t="n">
        <v>1.38</v>
      </c>
      <c r="I11" t="n">
        <v>9</v>
      </c>
      <c r="J11" t="n">
        <v>127.8</v>
      </c>
      <c r="K11" t="n">
        <v>43.4</v>
      </c>
      <c r="L11" t="n">
        <v>10</v>
      </c>
      <c r="M11" t="n">
        <v>7</v>
      </c>
      <c r="N11" t="n">
        <v>19.4</v>
      </c>
      <c r="O11" t="n">
        <v>15996.02</v>
      </c>
      <c r="P11" t="n">
        <v>109.11</v>
      </c>
      <c r="Q11" t="n">
        <v>194.63</v>
      </c>
      <c r="R11" t="n">
        <v>27.63</v>
      </c>
      <c r="S11" t="n">
        <v>17.82</v>
      </c>
      <c r="T11" t="n">
        <v>2735.3</v>
      </c>
      <c r="U11" t="n">
        <v>0.64</v>
      </c>
      <c r="V11" t="n">
        <v>0.77</v>
      </c>
      <c r="W11" t="n">
        <v>1.15</v>
      </c>
      <c r="X11" t="n">
        <v>0.17</v>
      </c>
      <c r="Y11" t="n">
        <v>0.5</v>
      </c>
      <c r="Z11" t="n">
        <v>10</v>
      </c>
      <c r="AA11" t="n">
        <v>223.3326270829936</v>
      </c>
      <c r="AB11" t="n">
        <v>305.5735531149451</v>
      </c>
      <c r="AC11" t="n">
        <v>276.4100420809206</v>
      </c>
      <c r="AD11" t="n">
        <v>223332.6270829936</v>
      </c>
      <c r="AE11" t="n">
        <v>305573.5531149451</v>
      </c>
      <c r="AF11" t="n">
        <v>2.385693556938051e-06</v>
      </c>
      <c r="AG11" t="n">
        <v>19</v>
      </c>
      <c r="AH11" t="n">
        <v>276410.0420809205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7.0904</v>
      </c>
      <c r="E12" t="n">
        <v>14.1</v>
      </c>
      <c r="F12" t="n">
        <v>11.83</v>
      </c>
      <c r="G12" t="n">
        <v>88.70999999999999</v>
      </c>
      <c r="H12" t="n">
        <v>1.5</v>
      </c>
      <c r="I12" t="n">
        <v>8</v>
      </c>
      <c r="J12" t="n">
        <v>129.13</v>
      </c>
      <c r="K12" t="n">
        <v>43.4</v>
      </c>
      <c r="L12" t="n">
        <v>11</v>
      </c>
      <c r="M12" t="n">
        <v>6</v>
      </c>
      <c r="N12" t="n">
        <v>19.73</v>
      </c>
      <c r="O12" t="n">
        <v>16159.39</v>
      </c>
      <c r="P12" t="n">
        <v>107.38</v>
      </c>
      <c r="Q12" t="n">
        <v>194.63</v>
      </c>
      <c r="R12" t="n">
        <v>26.85</v>
      </c>
      <c r="S12" t="n">
        <v>17.82</v>
      </c>
      <c r="T12" t="n">
        <v>2350.15</v>
      </c>
      <c r="U12" t="n">
        <v>0.66</v>
      </c>
      <c r="V12" t="n">
        <v>0.77</v>
      </c>
      <c r="W12" t="n">
        <v>1.15</v>
      </c>
      <c r="X12" t="n">
        <v>0.14</v>
      </c>
      <c r="Y12" t="n">
        <v>0.5</v>
      </c>
      <c r="Z12" t="n">
        <v>10</v>
      </c>
      <c r="AA12" t="n">
        <v>221.6661878188938</v>
      </c>
      <c r="AB12" t="n">
        <v>303.2934573956933</v>
      </c>
      <c r="AC12" t="n">
        <v>274.3475554969789</v>
      </c>
      <c r="AD12" t="n">
        <v>221666.1878188938</v>
      </c>
      <c r="AE12" t="n">
        <v>303293.4573956933</v>
      </c>
      <c r="AF12" t="n">
        <v>2.393863971599099e-06</v>
      </c>
      <c r="AG12" t="n">
        <v>19</v>
      </c>
      <c r="AH12" t="n">
        <v>274347.5554969789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7.0943</v>
      </c>
      <c r="E13" t="n">
        <v>14.1</v>
      </c>
      <c r="F13" t="n">
        <v>11.82</v>
      </c>
      <c r="G13" t="n">
        <v>88.65000000000001</v>
      </c>
      <c r="H13" t="n">
        <v>1.63</v>
      </c>
      <c r="I13" t="n">
        <v>8</v>
      </c>
      <c r="J13" t="n">
        <v>130.45</v>
      </c>
      <c r="K13" t="n">
        <v>43.4</v>
      </c>
      <c r="L13" t="n">
        <v>12</v>
      </c>
      <c r="M13" t="n">
        <v>6</v>
      </c>
      <c r="N13" t="n">
        <v>20.05</v>
      </c>
      <c r="O13" t="n">
        <v>16323.22</v>
      </c>
      <c r="P13" t="n">
        <v>106.42</v>
      </c>
      <c r="Q13" t="n">
        <v>194.63</v>
      </c>
      <c r="R13" t="n">
        <v>26.67</v>
      </c>
      <c r="S13" t="n">
        <v>17.82</v>
      </c>
      <c r="T13" t="n">
        <v>2255.82</v>
      </c>
      <c r="U13" t="n">
        <v>0.67</v>
      </c>
      <c r="V13" t="n">
        <v>0.77</v>
      </c>
      <c r="W13" t="n">
        <v>1.15</v>
      </c>
      <c r="X13" t="n">
        <v>0.13</v>
      </c>
      <c r="Y13" t="n">
        <v>0.5</v>
      </c>
      <c r="Z13" t="n">
        <v>10</v>
      </c>
      <c r="AA13" t="n">
        <v>220.870357181986</v>
      </c>
      <c r="AB13" t="n">
        <v>302.2045668087067</v>
      </c>
      <c r="AC13" t="n">
        <v>273.3625870993465</v>
      </c>
      <c r="AD13" t="n">
        <v>220870.357181986</v>
      </c>
      <c r="AE13" t="n">
        <v>302204.5668087067</v>
      </c>
      <c r="AF13" t="n">
        <v>2.395180691317202e-06</v>
      </c>
      <c r="AG13" t="n">
        <v>19</v>
      </c>
      <c r="AH13" t="n">
        <v>273362.5870993464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7.1165</v>
      </c>
      <c r="E14" t="n">
        <v>14.05</v>
      </c>
      <c r="F14" t="n">
        <v>11.8</v>
      </c>
      <c r="G14" t="n">
        <v>101.15</v>
      </c>
      <c r="H14" t="n">
        <v>1.74</v>
      </c>
      <c r="I14" t="n">
        <v>7</v>
      </c>
      <c r="J14" t="n">
        <v>131.79</v>
      </c>
      <c r="K14" t="n">
        <v>43.4</v>
      </c>
      <c r="L14" t="n">
        <v>13</v>
      </c>
      <c r="M14" t="n">
        <v>5</v>
      </c>
      <c r="N14" t="n">
        <v>20.39</v>
      </c>
      <c r="O14" t="n">
        <v>16487.53</v>
      </c>
      <c r="P14" t="n">
        <v>105.6</v>
      </c>
      <c r="Q14" t="n">
        <v>194.63</v>
      </c>
      <c r="R14" t="n">
        <v>26.01</v>
      </c>
      <c r="S14" t="n">
        <v>17.82</v>
      </c>
      <c r="T14" t="n">
        <v>1934.6</v>
      </c>
      <c r="U14" t="n">
        <v>0.68</v>
      </c>
      <c r="V14" t="n">
        <v>0.77</v>
      </c>
      <c r="W14" t="n">
        <v>1.15</v>
      </c>
      <c r="X14" t="n">
        <v>0.11</v>
      </c>
      <c r="Y14" t="n">
        <v>0.5</v>
      </c>
      <c r="Z14" t="n">
        <v>10</v>
      </c>
      <c r="AA14" t="n">
        <v>219.9400592804622</v>
      </c>
      <c r="AB14" t="n">
        <v>300.9316921779957</v>
      </c>
      <c r="AC14" t="n">
        <v>272.2111938368994</v>
      </c>
      <c r="AD14" t="n">
        <v>219940.0592804622</v>
      </c>
      <c r="AE14" t="n">
        <v>300931.6921779957</v>
      </c>
      <c r="AF14" t="n">
        <v>2.402675865097173e-06</v>
      </c>
      <c r="AG14" t="n">
        <v>19</v>
      </c>
      <c r="AH14" t="n">
        <v>272211.1938368994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7.1121</v>
      </c>
      <c r="E15" t="n">
        <v>14.06</v>
      </c>
      <c r="F15" t="n">
        <v>11.81</v>
      </c>
      <c r="G15" t="n">
        <v>101.22</v>
      </c>
      <c r="H15" t="n">
        <v>1.86</v>
      </c>
      <c r="I15" t="n">
        <v>7</v>
      </c>
      <c r="J15" t="n">
        <v>133.12</v>
      </c>
      <c r="K15" t="n">
        <v>43.4</v>
      </c>
      <c r="L15" t="n">
        <v>14</v>
      </c>
      <c r="M15" t="n">
        <v>5</v>
      </c>
      <c r="N15" t="n">
        <v>20.72</v>
      </c>
      <c r="O15" t="n">
        <v>16652.31</v>
      </c>
      <c r="P15" t="n">
        <v>104.34</v>
      </c>
      <c r="Q15" t="n">
        <v>194.63</v>
      </c>
      <c r="R15" t="n">
        <v>26.22</v>
      </c>
      <c r="S15" t="n">
        <v>17.82</v>
      </c>
      <c r="T15" t="n">
        <v>2038.62</v>
      </c>
      <c r="U15" t="n">
        <v>0.68</v>
      </c>
      <c r="V15" t="n">
        <v>0.77</v>
      </c>
      <c r="W15" t="n">
        <v>1.15</v>
      </c>
      <c r="X15" t="n">
        <v>0.12</v>
      </c>
      <c r="Y15" t="n">
        <v>0.5</v>
      </c>
      <c r="Z15" t="n">
        <v>10</v>
      </c>
      <c r="AA15" t="n">
        <v>219.0406607761003</v>
      </c>
      <c r="AB15" t="n">
        <v>299.7010954656668</v>
      </c>
      <c r="AC15" t="n">
        <v>271.0980435476414</v>
      </c>
      <c r="AD15" t="n">
        <v>219040.6607761003</v>
      </c>
      <c r="AE15" t="n">
        <v>299701.0954656668</v>
      </c>
      <c r="AF15" t="n">
        <v>2.4011903351588e-06</v>
      </c>
      <c r="AG15" t="n">
        <v>19</v>
      </c>
      <c r="AH15" t="n">
        <v>271098.0435476414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7.1385</v>
      </c>
      <c r="E16" t="n">
        <v>14.01</v>
      </c>
      <c r="F16" t="n">
        <v>11.78</v>
      </c>
      <c r="G16" t="n">
        <v>117.81</v>
      </c>
      <c r="H16" t="n">
        <v>1.97</v>
      </c>
      <c r="I16" t="n">
        <v>6</v>
      </c>
      <c r="J16" t="n">
        <v>134.46</v>
      </c>
      <c r="K16" t="n">
        <v>43.4</v>
      </c>
      <c r="L16" t="n">
        <v>15</v>
      </c>
      <c r="M16" t="n">
        <v>4</v>
      </c>
      <c r="N16" t="n">
        <v>21.06</v>
      </c>
      <c r="O16" t="n">
        <v>16817.7</v>
      </c>
      <c r="P16" t="n">
        <v>102.48</v>
      </c>
      <c r="Q16" t="n">
        <v>194.63</v>
      </c>
      <c r="R16" t="n">
        <v>25.38</v>
      </c>
      <c r="S16" t="n">
        <v>17.82</v>
      </c>
      <c r="T16" t="n">
        <v>1624.24</v>
      </c>
      <c r="U16" t="n">
        <v>0.7</v>
      </c>
      <c r="V16" t="n">
        <v>0.77</v>
      </c>
      <c r="W16" t="n">
        <v>1.14</v>
      </c>
      <c r="X16" t="n">
        <v>0.09</v>
      </c>
      <c r="Y16" t="n">
        <v>0.5</v>
      </c>
      <c r="Z16" t="n">
        <v>10</v>
      </c>
      <c r="AA16" t="n">
        <v>217.264685673273</v>
      </c>
      <c r="AB16" t="n">
        <v>297.2711279794878</v>
      </c>
      <c r="AC16" t="n">
        <v>268.8999887478617</v>
      </c>
      <c r="AD16" t="n">
        <v>217264.685673273</v>
      </c>
      <c r="AE16" t="n">
        <v>297271.1279794878</v>
      </c>
      <c r="AF16" t="n">
        <v>2.410103514789035e-06</v>
      </c>
      <c r="AG16" t="n">
        <v>19</v>
      </c>
      <c r="AH16" t="n">
        <v>268899.9887478617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7.1403</v>
      </c>
      <c r="E17" t="n">
        <v>14</v>
      </c>
      <c r="F17" t="n">
        <v>11.78</v>
      </c>
      <c r="G17" t="n">
        <v>117.78</v>
      </c>
      <c r="H17" t="n">
        <v>2.08</v>
      </c>
      <c r="I17" t="n">
        <v>6</v>
      </c>
      <c r="J17" t="n">
        <v>135.81</v>
      </c>
      <c r="K17" t="n">
        <v>43.4</v>
      </c>
      <c r="L17" t="n">
        <v>16</v>
      </c>
      <c r="M17" t="n">
        <v>4</v>
      </c>
      <c r="N17" t="n">
        <v>21.41</v>
      </c>
      <c r="O17" t="n">
        <v>16983.46</v>
      </c>
      <c r="P17" t="n">
        <v>102.07</v>
      </c>
      <c r="Q17" t="n">
        <v>194.63</v>
      </c>
      <c r="R17" t="n">
        <v>25.17</v>
      </c>
      <c r="S17" t="n">
        <v>17.82</v>
      </c>
      <c r="T17" t="n">
        <v>1517.37</v>
      </c>
      <c r="U17" t="n">
        <v>0.71</v>
      </c>
      <c r="V17" t="n">
        <v>0.77</v>
      </c>
      <c r="W17" t="n">
        <v>1.15</v>
      </c>
      <c r="X17" t="n">
        <v>0.09</v>
      </c>
      <c r="Y17" t="n">
        <v>0.5</v>
      </c>
      <c r="Z17" t="n">
        <v>10</v>
      </c>
      <c r="AA17" t="n">
        <v>216.9299867325092</v>
      </c>
      <c r="AB17" t="n">
        <v>296.8131781228599</v>
      </c>
      <c r="AC17" t="n">
        <v>268.4857449828136</v>
      </c>
      <c r="AD17" t="n">
        <v>216929.9867325092</v>
      </c>
      <c r="AE17" t="n">
        <v>296813.1781228599</v>
      </c>
      <c r="AF17" t="n">
        <v>2.410711231582005e-06</v>
      </c>
      <c r="AG17" t="n">
        <v>19</v>
      </c>
      <c r="AH17" t="n">
        <v>268485.7449828136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7.1375</v>
      </c>
      <c r="E18" t="n">
        <v>14.01</v>
      </c>
      <c r="F18" t="n">
        <v>11.78</v>
      </c>
      <c r="G18" t="n">
        <v>117.83</v>
      </c>
      <c r="H18" t="n">
        <v>2.19</v>
      </c>
      <c r="I18" t="n">
        <v>6</v>
      </c>
      <c r="J18" t="n">
        <v>137.15</v>
      </c>
      <c r="K18" t="n">
        <v>43.4</v>
      </c>
      <c r="L18" t="n">
        <v>17</v>
      </c>
      <c r="M18" t="n">
        <v>4</v>
      </c>
      <c r="N18" t="n">
        <v>21.75</v>
      </c>
      <c r="O18" t="n">
        <v>17149.71</v>
      </c>
      <c r="P18" t="n">
        <v>100.8</v>
      </c>
      <c r="Q18" t="n">
        <v>194.63</v>
      </c>
      <c r="R18" t="n">
        <v>25.4</v>
      </c>
      <c r="S18" t="n">
        <v>17.82</v>
      </c>
      <c r="T18" t="n">
        <v>1634.58</v>
      </c>
      <c r="U18" t="n">
        <v>0.7</v>
      </c>
      <c r="V18" t="n">
        <v>0.77</v>
      </c>
      <c r="W18" t="n">
        <v>1.15</v>
      </c>
      <c r="X18" t="n">
        <v>0.1</v>
      </c>
      <c r="Y18" t="n">
        <v>0.5</v>
      </c>
      <c r="Z18" t="n">
        <v>10</v>
      </c>
      <c r="AA18" t="n">
        <v>215.9961248737244</v>
      </c>
      <c r="AB18" t="n">
        <v>295.5354271285937</v>
      </c>
      <c r="AC18" t="n">
        <v>267.329940750105</v>
      </c>
      <c r="AD18" t="n">
        <v>215996.1248737244</v>
      </c>
      <c r="AE18" t="n">
        <v>295535.4271285937</v>
      </c>
      <c r="AF18" t="n">
        <v>2.409765894348496e-06</v>
      </c>
      <c r="AG18" t="n">
        <v>19</v>
      </c>
      <c r="AH18" t="n">
        <v>267329.940750105</v>
      </c>
    </row>
    <row r="19">
      <c r="A19" t="n">
        <v>17</v>
      </c>
      <c r="B19" t="n">
        <v>55</v>
      </c>
      <c r="C19" t="inlineStr">
        <is>
          <t xml:space="preserve">CONCLUIDO	</t>
        </is>
      </c>
      <c r="D19" t="n">
        <v>7.1572</v>
      </c>
      <c r="E19" t="n">
        <v>13.97</v>
      </c>
      <c r="F19" t="n">
        <v>11.77</v>
      </c>
      <c r="G19" t="n">
        <v>141.22</v>
      </c>
      <c r="H19" t="n">
        <v>2.3</v>
      </c>
      <c r="I19" t="n">
        <v>5</v>
      </c>
      <c r="J19" t="n">
        <v>138.51</v>
      </c>
      <c r="K19" t="n">
        <v>43.4</v>
      </c>
      <c r="L19" t="n">
        <v>18</v>
      </c>
      <c r="M19" t="n">
        <v>2</v>
      </c>
      <c r="N19" t="n">
        <v>22.11</v>
      </c>
      <c r="O19" t="n">
        <v>17316.45</v>
      </c>
      <c r="P19" t="n">
        <v>99.01000000000001</v>
      </c>
      <c r="Q19" t="n">
        <v>194.63</v>
      </c>
      <c r="R19" t="n">
        <v>24.91</v>
      </c>
      <c r="S19" t="n">
        <v>17.82</v>
      </c>
      <c r="T19" t="n">
        <v>1391.31</v>
      </c>
      <c r="U19" t="n">
        <v>0.72</v>
      </c>
      <c r="V19" t="n">
        <v>0.77</v>
      </c>
      <c r="W19" t="n">
        <v>1.15</v>
      </c>
      <c r="X19" t="n">
        <v>0.08</v>
      </c>
      <c r="Y19" t="n">
        <v>0.5</v>
      </c>
      <c r="Z19" t="n">
        <v>10</v>
      </c>
      <c r="AA19" t="n">
        <v>214.387520136379</v>
      </c>
      <c r="AB19" t="n">
        <v>293.3344631603264</v>
      </c>
      <c r="AC19" t="n">
        <v>265.339033693896</v>
      </c>
      <c r="AD19" t="n">
        <v>214387.520136379</v>
      </c>
      <c r="AE19" t="n">
        <v>293334.4631603264</v>
      </c>
      <c r="AF19" t="n">
        <v>2.416417017027117e-06</v>
      </c>
      <c r="AG19" t="n">
        <v>19</v>
      </c>
      <c r="AH19" t="n">
        <v>265339.033693896</v>
      </c>
    </row>
    <row r="20">
      <c r="A20" t="n">
        <v>18</v>
      </c>
      <c r="B20" t="n">
        <v>55</v>
      </c>
      <c r="C20" t="inlineStr">
        <is>
          <t xml:space="preserve">CONCLUIDO	</t>
        </is>
      </c>
      <c r="D20" t="n">
        <v>7.1588</v>
      </c>
      <c r="E20" t="n">
        <v>13.97</v>
      </c>
      <c r="F20" t="n">
        <v>11.77</v>
      </c>
      <c r="G20" t="n">
        <v>141.18</v>
      </c>
      <c r="H20" t="n">
        <v>2.4</v>
      </c>
      <c r="I20" t="n">
        <v>5</v>
      </c>
      <c r="J20" t="n">
        <v>139.86</v>
      </c>
      <c r="K20" t="n">
        <v>43.4</v>
      </c>
      <c r="L20" t="n">
        <v>19</v>
      </c>
      <c r="M20" t="n">
        <v>2</v>
      </c>
      <c r="N20" t="n">
        <v>22.46</v>
      </c>
      <c r="O20" t="n">
        <v>17483.7</v>
      </c>
      <c r="P20" t="n">
        <v>99.75</v>
      </c>
      <c r="Q20" t="n">
        <v>194.63</v>
      </c>
      <c r="R20" t="n">
        <v>24.84</v>
      </c>
      <c r="S20" t="n">
        <v>17.82</v>
      </c>
      <c r="T20" t="n">
        <v>1357.73</v>
      </c>
      <c r="U20" t="n">
        <v>0.72</v>
      </c>
      <c r="V20" t="n">
        <v>0.77</v>
      </c>
      <c r="W20" t="n">
        <v>1.14</v>
      </c>
      <c r="X20" t="n">
        <v>0.08</v>
      </c>
      <c r="Y20" t="n">
        <v>0.5</v>
      </c>
      <c r="Z20" t="n">
        <v>10</v>
      </c>
      <c r="AA20" t="n">
        <v>214.9309956500501</v>
      </c>
      <c r="AB20" t="n">
        <v>294.0780703345782</v>
      </c>
      <c r="AC20" t="n">
        <v>266.0116720430967</v>
      </c>
      <c r="AD20" t="n">
        <v>214930.9956500501</v>
      </c>
      <c r="AE20" t="n">
        <v>294078.0703345782</v>
      </c>
      <c r="AF20" t="n">
        <v>2.41695720973198e-06</v>
      </c>
      <c r="AG20" t="n">
        <v>19</v>
      </c>
      <c r="AH20" t="n">
        <v>266011.6720430967</v>
      </c>
    </row>
    <row r="21">
      <c r="A21" t="n">
        <v>19</v>
      </c>
      <c r="B21" t="n">
        <v>55</v>
      </c>
      <c r="C21" t="inlineStr">
        <is>
          <t xml:space="preserve">CONCLUIDO	</t>
        </is>
      </c>
      <c r="D21" t="n">
        <v>7.1565</v>
      </c>
      <c r="E21" t="n">
        <v>13.97</v>
      </c>
      <c r="F21" t="n">
        <v>11.77</v>
      </c>
      <c r="G21" t="n">
        <v>141.24</v>
      </c>
      <c r="H21" t="n">
        <v>2.5</v>
      </c>
      <c r="I21" t="n">
        <v>5</v>
      </c>
      <c r="J21" t="n">
        <v>141.22</v>
      </c>
      <c r="K21" t="n">
        <v>43.4</v>
      </c>
      <c r="L21" t="n">
        <v>20</v>
      </c>
      <c r="M21" t="n">
        <v>1</v>
      </c>
      <c r="N21" t="n">
        <v>22.82</v>
      </c>
      <c r="O21" t="n">
        <v>17651.44</v>
      </c>
      <c r="P21" t="n">
        <v>99.91</v>
      </c>
      <c r="Q21" t="n">
        <v>194.63</v>
      </c>
      <c r="R21" t="n">
        <v>24.9</v>
      </c>
      <c r="S21" t="n">
        <v>17.82</v>
      </c>
      <c r="T21" t="n">
        <v>1387.34</v>
      </c>
      <c r="U21" t="n">
        <v>0.72</v>
      </c>
      <c r="V21" t="n">
        <v>0.77</v>
      </c>
      <c r="W21" t="n">
        <v>1.15</v>
      </c>
      <c r="X21" t="n">
        <v>0.08</v>
      </c>
      <c r="Y21" t="n">
        <v>0.5</v>
      </c>
      <c r="Z21" t="n">
        <v>10</v>
      </c>
      <c r="AA21" t="n">
        <v>215.080239353089</v>
      </c>
      <c r="AB21" t="n">
        <v>294.2822721532435</v>
      </c>
      <c r="AC21" t="n">
        <v>266.1963851267878</v>
      </c>
      <c r="AD21" t="n">
        <v>215080.239353089</v>
      </c>
      <c r="AE21" t="n">
        <v>294282.2721532435</v>
      </c>
      <c r="AF21" t="n">
        <v>2.41618068271874e-06</v>
      </c>
      <c r="AG21" t="n">
        <v>19</v>
      </c>
      <c r="AH21" t="n">
        <v>266196.3851267878</v>
      </c>
    </row>
    <row r="22">
      <c r="A22" t="n">
        <v>20</v>
      </c>
      <c r="B22" t="n">
        <v>55</v>
      </c>
      <c r="C22" t="inlineStr">
        <is>
          <t xml:space="preserve">CONCLUIDO	</t>
        </is>
      </c>
      <c r="D22" t="n">
        <v>7.1539</v>
      </c>
      <c r="E22" t="n">
        <v>13.98</v>
      </c>
      <c r="F22" t="n">
        <v>11.77</v>
      </c>
      <c r="G22" t="n">
        <v>141.3</v>
      </c>
      <c r="H22" t="n">
        <v>2.61</v>
      </c>
      <c r="I22" t="n">
        <v>5</v>
      </c>
      <c r="J22" t="n">
        <v>142.59</v>
      </c>
      <c r="K22" t="n">
        <v>43.4</v>
      </c>
      <c r="L22" t="n">
        <v>21</v>
      </c>
      <c r="M22" t="n">
        <v>0</v>
      </c>
      <c r="N22" t="n">
        <v>23.19</v>
      </c>
      <c r="O22" t="n">
        <v>17819.69</v>
      </c>
      <c r="P22" t="n">
        <v>100.79</v>
      </c>
      <c r="Q22" t="n">
        <v>194.63</v>
      </c>
      <c r="R22" t="n">
        <v>24.94</v>
      </c>
      <c r="S22" t="n">
        <v>17.82</v>
      </c>
      <c r="T22" t="n">
        <v>1407.46</v>
      </c>
      <c r="U22" t="n">
        <v>0.71</v>
      </c>
      <c r="V22" t="n">
        <v>0.77</v>
      </c>
      <c r="W22" t="n">
        <v>1.15</v>
      </c>
      <c r="X22" t="n">
        <v>0.09</v>
      </c>
      <c r="Y22" t="n">
        <v>0.5</v>
      </c>
      <c r="Z22" t="n">
        <v>10</v>
      </c>
      <c r="AA22" t="n">
        <v>215.7808924180387</v>
      </c>
      <c r="AB22" t="n">
        <v>295.2409365873388</v>
      </c>
      <c r="AC22" t="n">
        <v>267.0635559727872</v>
      </c>
      <c r="AD22" t="n">
        <v>215780.8924180387</v>
      </c>
      <c r="AE22" t="n">
        <v>295240.9365873388</v>
      </c>
      <c r="AF22" t="n">
        <v>2.415302869573339e-06</v>
      </c>
      <c r="AG22" t="n">
        <v>19</v>
      </c>
      <c r="AH22" t="n">
        <v>267063.5559727873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5.9579</v>
      </c>
      <c r="E2" t="n">
        <v>16.78</v>
      </c>
      <c r="F2" t="n">
        <v>13.31</v>
      </c>
      <c r="G2" t="n">
        <v>9.859999999999999</v>
      </c>
      <c r="H2" t="n">
        <v>0.2</v>
      </c>
      <c r="I2" t="n">
        <v>81</v>
      </c>
      <c r="J2" t="n">
        <v>89.87</v>
      </c>
      <c r="K2" t="n">
        <v>37.55</v>
      </c>
      <c r="L2" t="n">
        <v>1</v>
      </c>
      <c r="M2" t="n">
        <v>79</v>
      </c>
      <c r="N2" t="n">
        <v>11.32</v>
      </c>
      <c r="O2" t="n">
        <v>11317.98</v>
      </c>
      <c r="P2" t="n">
        <v>111.27</v>
      </c>
      <c r="Q2" t="n">
        <v>194.64</v>
      </c>
      <c r="R2" t="n">
        <v>73.03</v>
      </c>
      <c r="S2" t="n">
        <v>17.82</v>
      </c>
      <c r="T2" t="n">
        <v>25074.41</v>
      </c>
      <c r="U2" t="n">
        <v>0.24</v>
      </c>
      <c r="V2" t="n">
        <v>0.68</v>
      </c>
      <c r="W2" t="n">
        <v>1.27</v>
      </c>
      <c r="X2" t="n">
        <v>1.63</v>
      </c>
      <c r="Y2" t="n">
        <v>0.5</v>
      </c>
      <c r="Z2" t="n">
        <v>10</v>
      </c>
      <c r="AA2" t="n">
        <v>261.4891880914747</v>
      </c>
      <c r="AB2" t="n">
        <v>357.781043235559</v>
      </c>
      <c r="AC2" t="n">
        <v>323.6349226180045</v>
      </c>
      <c r="AD2" t="n">
        <v>261489.1880914747</v>
      </c>
      <c r="AE2" t="n">
        <v>357781.043235559</v>
      </c>
      <c r="AF2" t="n">
        <v>2.039475515615605e-06</v>
      </c>
      <c r="AG2" t="n">
        <v>22</v>
      </c>
      <c r="AH2" t="n">
        <v>323634.9226180045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6.6226</v>
      </c>
      <c r="E3" t="n">
        <v>15.1</v>
      </c>
      <c r="F3" t="n">
        <v>12.44</v>
      </c>
      <c r="G3" t="n">
        <v>19.65</v>
      </c>
      <c r="H3" t="n">
        <v>0.39</v>
      </c>
      <c r="I3" t="n">
        <v>38</v>
      </c>
      <c r="J3" t="n">
        <v>91.09999999999999</v>
      </c>
      <c r="K3" t="n">
        <v>37.55</v>
      </c>
      <c r="L3" t="n">
        <v>2</v>
      </c>
      <c r="M3" t="n">
        <v>36</v>
      </c>
      <c r="N3" t="n">
        <v>11.54</v>
      </c>
      <c r="O3" t="n">
        <v>11468.97</v>
      </c>
      <c r="P3" t="n">
        <v>102.54</v>
      </c>
      <c r="Q3" t="n">
        <v>194.65</v>
      </c>
      <c r="R3" t="n">
        <v>45.89</v>
      </c>
      <c r="S3" t="n">
        <v>17.82</v>
      </c>
      <c r="T3" t="n">
        <v>11715.9</v>
      </c>
      <c r="U3" t="n">
        <v>0.39</v>
      </c>
      <c r="V3" t="n">
        <v>0.73</v>
      </c>
      <c r="W3" t="n">
        <v>1.2</v>
      </c>
      <c r="X3" t="n">
        <v>0.76</v>
      </c>
      <c r="Y3" t="n">
        <v>0.5</v>
      </c>
      <c r="Z3" t="n">
        <v>10</v>
      </c>
      <c r="AA3" t="n">
        <v>228.9015251111153</v>
      </c>
      <c r="AB3" t="n">
        <v>313.1931650794591</v>
      </c>
      <c r="AC3" t="n">
        <v>283.3024489737363</v>
      </c>
      <c r="AD3" t="n">
        <v>228901.5251111153</v>
      </c>
      <c r="AE3" t="n">
        <v>313193.1650794591</v>
      </c>
      <c r="AF3" t="n">
        <v>2.267011958864014e-06</v>
      </c>
      <c r="AG3" t="n">
        <v>20</v>
      </c>
      <c r="AH3" t="n">
        <v>283302.4489737363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6.8577</v>
      </c>
      <c r="E4" t="n">
        <v>14.58</v>
      </c>
      <c r="F4" t="n">
        <v>12.17</v>
      </c>
      <c r="G4" t="n">
        <v>29.21</v>
      </c>
      <c r="H4" t="n">
        <v>0.57</v>
      </c>
      <c r="I4" t="n">
        <v>25</v>
      </c>
      <c r="J4" t="n">
        <v>92.31999999999999</v>
      </c>
      <c r="K4" t="n">
        <v>37.55</v>
      </c>
      <c r="L4" t="n">
        <v>3</v>
      </c>
      <c r="M4" t="n">
        <v>23</v>
      </c>
      <c r="N4" t="n">
        <v>11.77</v>
      </c>
      <c r="O4" t="n">
        <v>11620.34</v>
      </c>
      <c r="P4" t="n">
        <v>98.93000000000001</v>
      </c>
      <c r="Q4" t="n">
        <v>194.63</v>
      </c>
      <c r="R4" t="n">
        <v>37.4</v>
      </c>
      <c r="S4" t="n">
        <v>17.82</v>
      </c>
      <c r="T4" t="n">
        <v>7539.11</v>
      </c>
      <c r="U4" t="n">
        <v>0.48</v>
      </c>
      <c r="V4" t="n">
        <v>0.75</v>
      </c>
      <c r="W4" t="n">
        <v>1.18</v>
      </c>
      <c r="X4" t="n">
        <v>0.48</v>
      </c>
      <c r="Y4" t="n">
        <v>0.5</v>
      </c>
      <c r="Z4" t="n">
        <v>10</v>
      </c>
      <c r="AA4" t="n">
        <v>215.9366169838719</v>
      </c>
      <c r="AB4" t="n">
        <v>295.4540058083946</v>
      </c>
      <c r="AC4" t="n">
        <v>267.2562901664302</v>
      </c>
      <c r="AD4" t="n">
        <v>215936.6169838718</v>
      </c>
      <c r="AE4" t="n">
        <v>295454.0058083946</v>
      </c>
      <c r="AF4" t="n">
        <v>2.347490096080353e-06</v>
      </c>
      <c r="AG4" t="n">
        <v>19</v>
      </c>
      <c r="AH4" t="n">
        <v>267256.2901664302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6.9722</v>
      </c>
      <c r="E5" t="n">
        <v>14.34</v>
      </c>
      <c r="F5" t="n">
        <v>12.04</v>
      </c>
      <c r="G5" t="n">
        <v>38.03</v>
      </c>
      <c r="H5" t="n">
        <v>0.75</v>
      </c>
      <c r="I5" t="n">
        <v>19</v>
      </c>
      <c r="J5" t="n">
        <v>93.55</v>
      </c>
      <c r="K5" t="n">
        <v>37.55</v>
      </c>
      <c r="L5" t="n">
        <v>4</v>
      </c>
      <c r="M5" t="n">
        <v>17</v>
      </c>
      <c r="N5" t="n">
        <v>12</v>
      </c>
      <c r="O5" t="n">
        <v>11772.07</v>
      </c>
      <c r="P5" t="n">
        <v>96.47</v>
      </c>
      <c r="Q5" t="n">
        <v>194.63</v>
      </c>
      <c r="R5" t="n">
        <v>33.54</v>
      </c>
      <c r="S5" t="n">
        <v>17.82</v>
      </c>
      <c r="T5" t="n">
        <v>5638.32</v>
      </c>
      <c r="U5" t="n">
        <v>0.53</v>
      </c>
      <c r="V5" t="n">
        <v>0.75</v>
      </c>
      <c r="W5" t="n">
        <v>1.17</v>
      </c>
      <c r="X5" t="n">
        <v>0.36</v>
      </c>
      <c r="Y5" t="n">
        <v>0.5</v>
      </c>
      <c r="Z5" t="n">
        <v>10</v>
      </c>
      <c r="AA5" t="n">
        <v>212.4722527929784</v>
      </c>
      <c r="AB5" t="n">
        <v>290.7139098854552</v>
      </c>
      <c r="AC5" t="n">
        <v>262.9685823456082</v>
      </c>
      <c r="AD5" t="n">
        <v>212472.2527929784</v>
      </c>
      <c r="AE5" t="n">
        <v>290713.9098854552</v>
      </c>
      <c r="AF5" t="n">
        <v>2.386685105486014e-06</v>
      </c>
      <c r="AG5" t="n">
        <v>19</v>
      </c>
      <c r="AH5" t="n">
        <v>262968.5823456082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7.054</v>
      </c>
      <c r="E6" t="n">
        <v>14.18</v>
      </c>
      <c r="F6" t="n">
        <v>11.95</v>
      </c>
      <c r="G6" t="n">
        <v>47.81</v>
      </c>
      <c r="H6" t="n">
        <v>0.93</v>
      </c>
      <c r="I6" t="n">
        <v>15</v>
      </c>
      <c r="J6" t="n">
        <v>94.79000000000001</v>
      </c>
      <c r="K6" t="n">
        <v>37.55</v>
      </c>
      <c r="L6" t="n">
        <v>5</v>
      </c>
      <c r="M6" t="n">
        <v>13</v>
      </c>
      <c r="N6" t="n">
        <v>12.23</v>
      </c>
      <c r="O6" t="n">
        <v>11924.18</v>
      </c>
      <c r="P6" t="n">
        <v>94.23999999999999</v>
      </c>
      <c r="Q6" t="n">
        <v>194.63</v>
      </c>
      <c r="R6" t="n">
        <v>30.65</v>
      </c>
      <c r="S6" t="n">
        <v>17.82</v>
      </c>
      <c r="T6" t="n">
        <v>4214.39</v>
      </c>
      <c r="U6" t="n">
        <v>0.58</v>
      </c>
      <c r="V6" t="n">
        <v>0.76</v>
      </c>
      <c r="W6" t="n">
        <v>1.16</v>
      </c>
      <c r="X6" t="n">
        <v>0.27</v>
      </c>
      <c r="Y6" t="n">
        <v>0.5</v>
      </c>
      <c r="Z6" t="n">
        <v>10</v>
      </c>
      <c r="AA6" t="n">
        <v>209.7037636016869</v>
      </c>
      <c r="AB6" t="n">
        <v>286.9259408368089</v>
      </c>
      <c r="AC6" t="n">
        <v>259.5421317465155</v>
      </c>
      <c r="AD6" t="n">
        <v>209703.7636016869</v>
      </c>
      <c r="AE6" t="n">
        <v>286925.9408368089</v>
      </c>
      <c r="AF6" t="n">
        <v>2.414686430982809e-06</v>
      </c>
      <c r="AG6" t="n">
        <v>19</v>
      </c>
      <c r="AH6" t="n">
        <v>259542.1317465155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7.0876</v>
      </c>
      <c r="E7" t="n">
        <v>14.11</v>
      </c>
      <c r="F7" t="n">
        <v>11.92</v>
      </c>
      <c r="G7" t="n">
        <v>55.03</v>
      </c>
      <c r="H7" t="n">
        <v>1.1</v>
      </c>
      <c r="I7" t="n">
        <v>13</v>
      </c>
      <c r="J7" t="n">
        <v>96.02</v>
      </c>
      <c r="K7" t="n">
        <v>37.55</v>
      </c>
      <c r="L7" t="n">
        <v>6</v>
      </c>
      <c r="M7" t="n">
        <v>11</v>
      </c>
      <c r="N7" t="n">
        <v>12.47</v>
      </c>
      <c r="O7" t="n">
        <v>12076.67</v>
      </c>
      <c r="P7" t="n">
        <v>92.53</v>
      </c>
      <c r="Q7" t="n">
        <v>194.64</v>
      </c>
      <c r="R7" t="n">
        <v>29.78</v>
      </c>
      <c r="S7" t="n">
        <v>17.82</v>
      </c>
      <c r="T7" t="n">
        <v>3786.86</v>
      </c>
      <c r="U7" t="n">
        <v>0.6</v>
      </c>
      <c r="V7" t="n">
        <v>0.76</v>
      </c>
      <c r="W7" t="n">
        <v>1.16</v>
      </c>
      <c r="X7" t="n">
        <v>0.24</v>
      </c>
      <c r="Y7" t="n">
        <v>0.5</v>
      </c>
      <c r="Z7" t="n">
        <v>10</v>
      </c>
      <c r="AA7" t="n">
        <v>207.9806947649903</v>
      </c>
      <c r="AB7" t="n">
        <v>284.5683620380098</v>
      </c>
      <c r="AC7" t="n">
        <v>257.4095569593903</v>
      </c>
      <c r="AD7" t="n">
        <v>207980.6947649903</v>
      </c>
      <c r="AE7" t="n">
        <v>284568.3620380097</v>
      </c>
      <c r="AF7" t="n">
        <v>2.426188197935038e-06</v>
      </c>
      <c r="AG7" t="n">
        <v>19</v>
      </c>
      <c r="AH7" t="n">
        <v>257409.5569593903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7.1266</v>
      </c>
      <c r="E8" t="n">
        <v>14.03</v>
      </c>
      <c r="F8" t="n">
        <v>11.88</v>
      </c>
      <c r="G8" t="n">
        <v>64.81999999999999</v>
      </c>
      <c r="H8" t="n">
        <v>1.27</v>
      </c>
      <c r="I8" t="n">
        <v>11</v>
      </c>
      <c r="J8" t="n">
        <v>97.26000000000001</v>
      </c>
      <c r="K8" t="n">
        <v>37.55</v>
      </c>
      <c r="L8" t="n">
        <v>7</v>
      </c>
      <c r="M8" t="n">
        <v>9</v>
      </c>
      <c r="N8" t="n">
        <v>12.71</v>
      </c>
      <c r="O8" t="n">
        <v>12229.54</v>
      </c>
      <c r="P8" t="n">
        <v>90.59999999999999</v>
      </c>
      <c r="Q8" t="n">
        <v>194.63</v>
      </c>
      <c r="R8" t="n">
        <v>28.59</v>
      </c>
      <c r="S8" t="n">
        <v>17.82</v>
      </c>
      <c r="T8" t="n">
        <v>3203.14</v>
      </c>
      <c r="U8" t="n">
        <v>0.62</v>
      </c>
      <c r="V8" t="n">
        <v>0.76</v>
      </c>
      <c r="W8" t="n">
        <v>1.15</v>
      </c>
      <c r="X8" t="n">
        <v>0.2</v>
      </c>
      <c r="Y8" t="n">
        <v>0.5</v>
      </c>
      <c r="Z8" t="n">
        <v>10</v>
      </c>
      <c r="AA8" t="n">
        <v>206.0390630828675</v>
      </c>
      <c r="AB8" t="n">
        <v>281.9117359117863</v>
      </c>
      <c r="AC8" t="n">
        <v>255.0064755020547</v>
      </c>
      <c r="AD8" t="n">
        <v>206039.0630828675</v>
      </c>
      <c r="AE8" t="n">
        <v>281911.7359117863</v>
      </c>
      <c r="AF8" t="n">
        <v>2.439538463147446e-06</v>
      </c>
      <c r="AG8" t="n">
        <v>19</v>
      </c>
      <c r="AH8" t="n">
        <v>255006.4755020547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7.1622</v>
      </c>
      <c r="E9" t="n">
        <v>13.96</v>
      </c>
      <c r="F9" t="n">
        <v>11.85</v>
      </c>
      <c r="G9" t="n">
        <v>79.01000000000001</v>
      </c>
      <c r="H9" t="n">
        <v>1.43</v>
      </c>
      <c r="I9" t="n">
        <v>9</v>
      </c>
      <c r="J9" t="n">
        <v>98.5</v>
      </c>
      <c r="K9" t="n">
        <v>37.55</v>
      </c>
      <c r="L9" t="n">
        <v>8</v>
      </c>
      <c r="M9" t="n">
        <v>7</v>
      </c>
      <c r="N9" t="n">
        <v>12.95</v>
      </c>
      <c r="O9" t="n">
        <v>12382.79</v>
      </c>
      <c r="P9" t="n">
        <v>88.56</v>
      </c>
      <c r="Q9" t="n">
        <v>194.63</v>
      </c>
      <c r="R9" t="n">
        <v>27.48</v>
      </c>
      <c r="S9" t="n">
        <v>17.82</v>
      </c>
      <c r="T9" t="n">
        <v>2657.32</v>
      </c>
      <c r="U9" t="n">
        <v>0.65</v>
      </c>
      <c r="V9" t="n">
        <v>0.77</v>
      </c>
      <c r="W9" t="n">
        <v>1.15</v>
      </c>
      <c r="X9" t="n">
        <v>0.17</v>
      </c>
      <c r="Y9" t="n">
        <v>0.5</v>
      </c>
      <c r="Z9" t="n">
        <v>10</v>
      </c>
      <c r="AA9" t="n">
        <v>204.0785910462633</v>
      </c>
      <c r="AB9" t="n">
        <v>279.2293315813837</v>
      </c>
      <c r="AC9" t="n">
        <v>252.5800760761667</v>
      </c>
      <c r="AD9" t="n">
        <v>204078.5910462633</v>
      </c>
      <c r="AE9" t="n">
        <v>279229.3315813837</v>
      </c>
      <c r="AF9" t="n">
        <v>2.451724859084927e-06</v>
      </c>
      <c r="AG9" t="n">
        <v>19</v>
      </c>
      <c r="AH9" t="n">
        <v>252580.0760761667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7.1911</v>
      </c>
      <c r="E10" t="n">
        <v>13.91</v>
      </c>
      <c r="F10" t="n">
        <v>11.81</v>
      </c>
      <c r="G10" t="n">
        <v>88.61</v>
      </c>
      <c r="H10" t="n">
        <v>1.59</v>
      </c>
      <c r="I10" t="n">
        <v>8</v>
      </c>
      <c r="J10" t="n">
        <v>99.75</v>
      </c>
      <c r="K10" t="n">
        <v>37.55</v>
      </c>
      <c r="L10" t="n">
        <v>9</v>
      </c>
      <c r="M10" t="n">
        <v>6</v>
      </c>
      <c r="N10" t="n">
        <v>13.2</v>
      </c>
      <c r="O10" t="n">
        <v>12536.43</v>
      </c>
      <c r="P10" t="n">
        <v>86.86</v>
      </c>
      <c r="Q10" t="n">
        <v>194.63</v>
      </c>
      <c r="R10" t="n">
        <v>26.5</v>
      </c>
      <c r="S10" t="n">
        <v>17.82</v>
      </c>
      <c r="T10" t="n">
        <v>2173.27</v>
      </c>
      <c r="U10" t="n">
        <v>0.67</v>
      </c>
      <c r="V10" t="n">
        <v>0.77</v>
      </c>
      <c r="W10" t="n">
        <v>1.14</v>
      </c>
      <c r="X10" t="n">
        <v>0.13</v>
      </c>
      <c r="Y10" t="n">
        <v>0.5</v>
      </c>
      <c r="Z10" t="n">
        <v>10</v>
      </c>
      <c r="AA10" t="n">
        <v>202.4565020764118</v>
      </c>
      <c r="AB10" t="n">
        <v>277.0099178913192</v>
      </c>
      <c r="AC10" t="n">
        <v>250.5724801137145</v>
      </c>
      <c r="AD10" t="n">
        <v>202456.5020764118</v>
      </c>
      <c r="AE10" t="n">
        <v>277009.9178913192</v>
      </c>
      <c r="AF10" t="n">
        <v>2.461617747921814e-06</v>
      </c>
      <c r="AG10" t="n">
        <v>19</v>
      </c>
      <c r="AH10" t="n">
        <v>250572.4801137145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7.1882</v>
      </c>
      <c r="E11" t="n">
        <v>13.91</v>
      </c>
      <c r="F11" t="n">
        <v>11.82</v>
      </c>
      <c r="G11" t="n">
        <v>88.65000000000001</v>
      </c>
      <c r="H11" t="n">
        <v>1.74</v>
      </c>
      <c r="I11" t="n">
        <v>8</v>
      </c>
      <c r="J11" t="n">
        <v>101</v>
      </c>
      <c r="K11" t="n">
        <v>37.55</v>
      </c>
      <c r="L11" t="n">
        <v>10</v>
      </c>
      <c r="M11" t="n">
        <v>6</v>
      </c>
      <c r="N11" t="n">
        <v>13.45</v>
      </c>
      <c r="O11" t="n">
        <v>12690.46</v>
      </c>
      <c r="P11" t="n">
        <v>84.34999999999999</v>
      </c>
      <c r="Q11" t="n">
        <v>194.64</v>
      </c>
      <c r="R11" t="n">
        <v>26.49</v>
      </c>
      <c r="S11" t="n">
        <v>17.82</v>
      </c>
      <c r="T11" t="n">
        <v>2170.23</v>
      </c>
      <c r="U11" t="n">
        <v>0.67</v>
      </c>
      <c r="V11" t="n">
        <v>0.77</v>
      </c>
      <c r="W11" t="n">
        <v>1.15</v>
      </c>
      <c r="X11" t="n">
        <v>0.13</v>
      </c>
      <c r="Y11" t="n">
        <v>0.5</v>
      </c>
      <c r="Z11" t="n">
        <v>10</v>
      </c>
      <c r="AA11" t="n">
        <v>200.5937390016566</v>
      </c>
      <c r="AB11" t="n">
        <v>274.4612032731335</v>
      </c>
      <c r="AC11" t="n">
        <v>248.2670112415443</v>
      </c>
      <c r="AD11" t="n">
        <v>200593.7390016566</v>
      </c>
      <c r="AE11" t="n">
        <v>274461.2032731335</v>
      </c>
      <c r="AF11" t="n">
        <v>2.460625035893199e-06</v>
      </c>
      <c r="AG11" t="n">
        <v>19</v>
      </c>
      <c r="AH11" t="n">
        <v>248267.0112415442</v>
      </c>
    </row>
    <row r="12">
      <c r="A12" t="n">
        <v>10</v>
      </c>
      <c r="B12" t="n">
        <v>40</v>
      </c>
      <c r="C12" t="inlineStr">
        <is>
          <t xml:space="preserve">CONCLUIDO	</t>
        </is>
      </c>
      <c r="D12" t="n">
        <v>7.2045</v>
      </c>
      <c r="E12" t="n">
        <v>13.88</v>
      </c>
      <c r="F12" t="n">
        <v>11.81</v>
      </c>
      <c r="G12" t="n">
        <v>101.21</v>
      </c>
      <c r="H12" t="n">
        <v>1.89</v>
      </c>
      <c r="I12" t="n">
        <v>7</v>
      </c>
      <c r="J12" t="n">
        <v>102.25</v>
      </c>
      <c r="K12" t="n">
        <v>37.55</v>
      </c>
      <c r="L12" t="n">
        <v>11</v>
      </c>
      <c r="M12" t="n">
        <v>5</v>
      </c>
      <c r="N12" t="n">
        <v>13.7</v>
      </c>
      <c r="O12" t="n">
        <v>12844.88</v>
      </c>
      <c r="P12" t="n">
        <v>83.73</v>
      </c>
      <c r="Q12" t="n">
        <v>194.63</v>
      </c>
      <c r="R12" t="n">
        <v>26.21</v>
      </c>
      <c r="S12" t="n">
        <v>17.82</v>
      </c>
      <c r="T12" t="n">
        <v>2034.37</v>
      </c>
      <c r="U12" t="n">
        <v>0.68</v>
      </c>
      <c r="V12" t="n">
        <v>0.77</v>
      </c>
      <c r="W12" t="n">
        <v>1.15</v>
      </c>
      <c r="X12" t="n">
        <v>0.12</v>
      </c>
      <c r="Y12" t="n">
        <v>0.5</v>
      </c>
      <c r="Z12" t="n">
        <v>10</v>
      </c>
      <c r="AA12" t="n">
        <v>199.95368010661</v>
      </c>
      <c r="AB12" t="n">
        <v>273.5854464555256</v>
      </c>
      <c r="AC12" t="n">
        <v>247.4748354254762</v>
      </c>
      <c r="AD12" t="n">
        <v>199953.68010661</v>
      </c>
      <c r="AE12" t="n">
        <v>273585.4464555256</v>
      </c>
      <c r="AF12" t="n">
        <v>2.466204762123001e-06</v>
      </c>
      <c r="AG12" t="n">
        <v>19</v>
      </c>
      <c r="AH12" t="n">
        <v>247474.8354254762</v>
      </c>
    </row>
    <row r="13">
      <c r="A13" t="n">
        <v>11</v>
      </c>
      <c r="B13" t="n">
        <v>40</v>
      </c>
      <c r="C13" t="inlineStr">
        <is>
          <t xml:space="preserve">CONCLUIDO	</t>
        </is>
      </c>
      <c r="D13" t="n">
        <v>7.2053</v>
      </c>
      <c r="E13" t="n">
        <v>13.88</v>
      </c>
      <c r="F13" t="n">
        <v>11.81</v>
      </c>
      <c r="G13" t="n">
        <v>101.2</v>
      </c>
      <c r="H13" t="n">
        <v>2.04</v>
      </c>
      <c r="I13" t="n">
        <v>7</v>
      </c>
      <c r="J13" t="n">
        <v>103.51</v>
      </c>
      <c r="K13" t="n">
        <v>37.55</v>
      </c>
      <c r="L13" t="n">
        <v>12</v>
      </c>
      <c r="M13" t="n">
        <v>2</v>
      </c>
      <c r="N13" t="n">
        <v>13.95</v>
      </c>
      <c r="O13" t="n">
        <v>12999.7</v>
      </c>
      <c r="P13" t="n">
        <v>82.02</v>
      </c>
      <c r="Q13" t="n">
        <v>194.65</v>
      </c>
      <c r="R13" t="n">
        <v>26.01</v>
      </c>
      <c r="S13" t="n">
        <v>17.82</v>
      </c>
      <c r="T13" t="n">
        <v>1930.86</v>
      </c>
      <c r="U13" t="n">
        <v>0.6899999999999999</v>
      </c>
      <c r="V13" t="n">
        <v>0.77</v>
      </c>
      <c r="W13" t="n">
        <v>1.15</v>
      </c>
      <c r="X13" t="n">
        <v>0.12</v>
      </c>
      <c r="Y13" t="n">
        <v>0.5</v>
      </c>
      <c r="Z13" t="n">
        <v>10</v>
      </c>
      <c r="AA13" t="n">
        <v>198.6541722525733</v>
      </c>
      <c r="AB13" t="n">
        <v>271.8074024793931</v>
      </c>
      <c r="AC13" t="n">
        <v>245.8664854709248</v>
      </c>
      <c r="AD13" t="n">
        <v>198654.1722525733</v>
      </c>
      <c r="AE13" t="n">
        <v>271807.4024793931</v>
      </c>
      <c r="AF13" t="n">
        <v>2.466478613717102e-06</v>
      </c>
      <c r="AG13" t="n">
        <v>19</v>
      </c>
      <c r="AH13" t="n">
        <v>245866.4854709248</v>
      </c>
    </row>
    <row r="14">
      <c r="A14" t="n">
        <v>12</v>
      </c>
      <c r="B14" t="n">
        <v>40</v>
      </c>
      <c r="C14" t="inlineStr">
        <is>
          <t xml:space="preserve">CONCLUIDO	</t>
        </is>
      </c>
      <c r="D14" t="n">
        <v>7.2256</v>
      </c>
      <c r="E14" t="n">
        <v>13.84</v>
      </c>
      <c r="F14" t="n">
        <v>11.79</v>
      </c>
      <c r="G14" t="n">
        <v>117.86</v>
      </c>
      <c r="H14" t="n">
        <v>2.18</v>
      </c>
      <c r="I14" t="n">
        <v>6</v>
      </c>
      <c r="J14" t="n">
        <v>104.76</v>
      </c>
      <c r="K14" t="n">
        <v>37.55</v>
      </c>
      <c r="L14" t="n">
        <v>13</v>
      </c>
      <c r="M14" t="n">
        <v>0</v>
      </c>
      <c r="N14" t="n">
        <v>14.21</v>
      </c>
      <c r="O14" t="n">
        <v>13154.91</v>
      </c>
      <c r="P14" t="n">
        <v>82.77</v>
      </c>
      <c r="Q14" t="n">
        <v>194.68</v>
      </c>
      <c r="R14" t="n">
        <v>25.34</v>
      </c>
      <c r="S14" t="n">
        <v>17.82</v>
      </c>
      <c r="T14" t="n">
        <v>1605.36</v>
      </c>
      <c r="U14" t="n">
        <v>0.7</v>
      </c>
      <c r="V14" t="n">
        <v>0.77</v>
      </c>
      <c r="W14" t="n">
        <v>1.15</v>
      </c>
      <c r="X14" t="n">
        <v>0.1</v>
      </c>
      <c r="Y14" t="n">
        <v>0.5</v>
      </c>
      <c r="Z14" t="n">
        <v>10</v>
      </c>
      <c r="AA14" t="n">
        <v>199.005652375125</v>
      </c>
      <c r="AB14" t="n">
        <v>272.2883130892766</v>
      </c>
      <c r="AC14" t="n">
        <v>246.3014986471635</v>
      </c>
      <c r="AD14" t="n">
        <v>199005.6523751249</v>
      </c>
      <c r="AE14" t="n">
        <v>272288.3130892767</v>
      </c>
      <c r="AF14" t="n">
        <v>2.473427597917407e-06</v>
      </c>
      <c r="AG14" t="n">
        <v>19</v>
      </c>
      <c r="AH14" t="n">
        <v>246301.4986471635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1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4.3375</v>
      </c>
      <c r="E2" t="n">
        <v>23.05</v>
      </c>
      <c r="F2" t="n">
        <v>14.74</v>
      </c>
      <c r="G2" t="n">
        <v>5.94</v>
      </c>
      <c r="H2" t="n">
        <v>0.09</v>
      </c>
      <c r="I2" t="n">
        <v>149</v>
      </c>
      <c r="J2" t="n">
        <v>194.77</v>
      </c>
      <c r="K2" t="n">
        <v>54.38</v>
      </c>
      <c r="L2" t="n">
        <v>1</v>
      </c>
      <c r="M2" t="n">
        <v>147</v>
      </c>
      <c r="N2" t="n">
        <v>39.4</v>
      </c>
      <c r="O2" t="n">
        <v>24256.19</v>
      </c>
      <c r="P2" t="n">
        <v>205.92</v>
      </c>
      <c r="Q2" t="n">
        <v>194.69</v>
      </c>
      <c r="R2" t="n">
        <v>117.32</v>
      </c>
      <c r="S2" t="n">
        <v>17.82</v>
      </c>
      <c r="T2" t="n">
        <v>46879.09</v>
      </c>
      <c r="U2" t="n">
        <v>0.15</v>
      </c>
      <c r="V2" t="n">
        <v>0.62</v>
      </c>
      <c r="W2" t="n">
        <v>1.39</v>
      </c>
      <c r="X2" t="n">
        <v>3.05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5.5283</v>
      </c>
      <c r="E3" t="n">
        <v>18.09</v>
      </c>
      <c r="F3" t="n">
        <v>13.01</v>
      </c>
      <c r="G3" t="n">
        <v>11.82</v>
      </c>
      <c r="H3" t="n">
        <v>0.18</v>
      </c>
      <c r="I3" t="n">
        <v>66</v>
      </c>
      <c r="J3" t="n">
        <v>196.32</v>
      </c>
      <c r="K3" t="n">
        <v>54.38</v>
      </c>
      <c r="L3" t="n">
        <v>2</v>
      </c>
      <c r="M3" t="n">
        <v>64</v>
      </c>
      <c r="N3" t="n">
        <v>39.95</v>
      </c>
      <c r="O3" t="n">
        <v>24447.22</v>
      </c>
      <c r="P3" t="n">
        <v>181.14</v>
      </c>
      <c r="Q3" t="n">
        <v>194.67</v>
      </c>
      <c r="R3" t="n">
        <v>63.57</v>
      </c>
      <c r="S3" t="n">
        <v>17.82</v>
      </c>
      <c r="T3" t="n">
        <v>20420.39</v>
      </c>
      <c r="U3" t="n">
        <v>0.28</v>
      </c>
      <c r="V3" t="n">
        <v>0.7</v>
      </c>
      <c r="W3" t="n">
        <v>1.24</v>
      </c>
      <c r="X3" t="n">
        <v>1.32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5.9781</v>
      </c>
      <c r="E4" t="n">
        <v>16.73</v>
      </c>
      <c r="F4" t="n">
        <v>12.54</v>
      </c>
      <c r="G4" t="n">
        <v>17.5</v>
      </c>
      <c r="H4" t="n">
        <v>0.27</v>
      </c>
      <c r="I4" t="n">
        <v>43</v>
      </c>
      <c r="J4" t="n">
        <v>197.88</v>
      </c>
      <c r="K4" t="n">
        <v>54.38</v>
      </c>
      <c r="L4" t="n">
        <v>3</v>
      </c>
      <c r="M4" t="n">
        <v>41</v>
      </c>
      <c r="N4" t="n">
        <v>40.5</v>
      </c>
      <c r="O4" t="n">
        <v>24639</v>
      </c>
      <c r="P4" t="n">
        <v>174.21</v>
      </c>
      <c r="Q4" t="n">
        <v>194.65</v>
      </c>
      <c r="R4" t="n">
        <v>49.03</v>
      </c>
      <c r="S4" t="n">
        <v>17.82</v>
      </c>
      <c r="T4" t="n">
        <v>13261.91</v>
      </c>
      <c r="U4" t="n">
        <v>0.36</v>
      </c>
      <c r="V4" t="n">
        <v>0.72</v>
      </c>
      <c r="W4" t="n">
        <v>1.2</v>
      </c>
      <c r="X4" t="n">
        <v>0.85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6.2211</v>
      </c>
      <c r="E5" t="n">
        <v>16.07</v>
      </c>
      <c r="F5" t="n">
        <v>12.31</v>
      </c>
      <c r="G5" t="n">
        <v>23.09</v>
      </c>
      <c r="H5" t="n">
        <v>0.36</v>
      </c>
      <c r="I5" t="n">
        <v>32</v>
      </c>
      <c r="J5" t="n">
        <v>199.44</v>
      </c>
      <c r="K5" t="n">
        <v>54.38</v>
      </c>
      <c r="L5" t="n">
        <v>4</v>
      </c>
      <c r="M5" t="n">
        <v>30</v>
      </c>
      <c r="N5" t="n">
        <v>41.06</v>
      </c>
      <c r="O5" t="n">
        <v>24831.54</v>
      </c>
      <c r="P5" t="n">
        <v>170.64</v>
      </c>
      <c r="Q5" t="n">
        <v>194.63</v>
      </c>
      <c r="R5" t="n">
        <v>41.76</v>
      </c>
      <c r="S5" t="n">
        <v>17.82</v>
      </c>
      <c r="T5" t="n">
        <v>9681.969999999999</v>
      </c>
      <c r="U5" t="n">
        <v>0.43</v>
      </c>
      <c r="V5" t="n">
        <v>0.74</v>
      </c>
      <c r="W5" t="n">
        <v>1.19</v>
      </c>
      <c r="X5" t="n">
        <v>0.63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6.3617</v>
      </c>
      <c r="E6" t="n">
        <v>15.72</v>
      </c>
      <c r="F6" t="n">
        <v>12.19</v>
      </c>
      <c r="G6" t="n">
        <v>28.13</v>
      </c>
      <c r="H6" t="n">
        <v>0.44</v>
      </c>
      <c r="I6" t="n">
        <v>26</v>
      </c>
      <c r="J6" t="n">
        <v>201.01</v>
      </c>
      <c r="K6" t="n">
        <v>54.38</v>
      </c>
      <c r="L6" t="n">
        <v>5</v>
      </c>
      <c r="M6" t="n">
        <v>24</v>
      </c>
      <c r="N6" t="n">
        <v>41.63</v>
      </c>
      <c r="O6" t="n">
        <v>25024.84</v>
      </c>
      <c r="P6" t="n">
        <v>168.5</v>
      </c>
      <c r="Q6" t="n">
        <v>194.63</v>
      </c>
      <c r="R6" t="n">
        <v>37.92</v>
      </c>
      <c r="S6" t="n">
        <v>17.82</v>
      </c>
      <c r="T6" t="n">
        <v>7795.25</v>
      </c>
      <c r="U6" t="n">
        <v>0.47</v>
      </c>
      <c r="V6" t="n">
        <v>0.74</v>
      </c>
      <c r="W6" t="n">
        <v>1.18</v>
      </c>
      <c r="X6" t="n">
        <v>0.51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6.4898</v>
      </c>
      <c r="E7" t="n">
        <v>15.41</v>
      </c>
      <c r="F7" t="n">
        <v>12.08</v>
      </c>
      <c r="G7" t="n">
        <v>34.5</v>
      </c>
      <c r="H7" t="n">
        <v>0.53</v>
      </c>
      <c r="I7" t="n">
        <v>21</v>
      </c>
      <c r="J7" t="n">
        <v>202.58</v>
      </c>
      <c r="K7" t="n">
        <v>54.38</v>
      </c>
      <c r="L7" t="n">
        <v>6</v>
      </c>
      <c r="M7" t="n">
        <v>19</v>
      </c>
      <c r="N7" t="n">
        <v>42.2</v>
      </c>
      <c r="O7" t="n">
        <v>25218.93</v>
      </c>
      <c r="P7" t="n">
        <v>166.55</v>
      </c>
      <c r="Q7" t="n">
        <v>194.64</v>
      </c>
      <c r="R7" t="n">
        <v>34.55</v>
      </c>
      <c r="S7" t="n">
        <v>17.82</v>
      </c>
      <c r="T7" t="n">
        <v>6134.41</v>
      </c>
      <c r="U7" t="n">
        <v>0.52</v>
      </c>
      <c r="V7" t="n">
        <v>0.75</v>
      </c>
      <c r="W7" t="n">
        <v>1.17</v>
      </c>
      <c r="X7" t="n">
        <v>0.39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6.5618</v>
      </c>
      <c r="E8" t="n">
        <v>15.24</v>
      </c>
      <c r="F8" t="n">
        <v>12.02</v>
      </c>
      <c r="G8" t="n">
        <v>40.08</v>
      </c>
      <c r="H8" t="n">
        <v>0.61</v>
      </c>
      <c r="I8" t="n">
        <v>18</v>
      </c>
      <c r="J8" t="n">
        <v>204.16</v>
      </c>
      <c r="K8" t="n">
        <v>54.38</v>
      </c>
      <c r="L8" t="n">
        <v>7</v>
      </c>
      <c r="M8" t="n">
        <v>16</v>
      </c>
      <c r="N8" t="n">
        <v>42.78</v>
      </c>
      <c r="O8" t="n">
        <v>25413.94</v>
      </c>
      <c r="P8" t="n">
        <v>165.59</v>
      </c>
      <c r="Q8" t="n">
        <v>194.64</v>
      </c>
      <c r="R8" t="n">
        <v>32.83</v>
      </c>
      <c r="S8" t="n">
        <v>17.82</v>
      </c>
      <c r="T8" t="n">
        <v>5288.25</v>
      </c>
      <c r="U8" t="n">
        <v>0.54</v>
      </c>
      <c r="V8" t="n">
        <v>0.76</v>
      </c>
      <c r="W8" t="n">
        <v>1.17</v>
      </c>
      <c r="X8" t="n">
        <v>0.34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6.6124</v>
      </c>
      <c r="E9" t="n">
        <v>15.12</v>
      </c>
      <c r="F9" t="n">
        <v>11.98</v>
      </c>
      <c r="G9" t="n">
        <v>44.94</v>
      </c>
      <c r="H9" t="n">
        <v>0.6899999999999999</v>
      </c>
      <c r="I9" t="n">
        <v>16</v>
      </c>
      <c r="J9" t="n">
        <v>205.75</v>
      </c>
      <c r="K9" t="n">
        <v>54.38</v>
      </c>
      <c r="L9" t="n">
        <v>8</v>
      </c>
      <c r="M9" t="n">
        <v>14</v>
      </c>
      <c r="N9" t="n">
        <v>43.37</v>
      </c>
      <c r="O9" t="n">
        <v>25609.61</v>
      </c>
      <c r="P9" t="n">
        <v>164.59</v>
      </c>
      <c r="Q9" t="n">
        <v>194.64</v>
      </c>
      <c r="R9" t="n">
        <v>31.59</v>
      </c>
      <c r="S9" t="n">
        <v>17.82</v>
      </c>
      <c r="T9" t="n">
        <v>4676.81</v>
      </c>
      <c r="U9" t="n">
        <v>0.5600000000000001</v>
      </c>
      <c r="V9" t="n">
        <v>0.76</v>
      </c>
      <c r="W9" t="n">
        <v>1.16</v>
      </c>
      <c r="X9" t="n">
        <v>0.3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6.635</v>
      </c>
      <c r="E10" t="n">
        <v>15.07</v>
      </c>
      <c r="F10" t="n">
        <v>11.97</v>
      </c>
      <c r="G10" t="n">
        <v>47.89</v>
      </c>
      <c r="H10" t="n">
        <v>0.77</v>
      </c>
      <c r="I10" t="n">
        <v>15</v>
      </c>
      <c r="J10" t="n">
        <v>207.34</v>
      </c>
      <c r="K10" t="n">
        <v>54.38</v>
      </c>
      <c r="L10" t="n">
        <v>9</v>
      </c>
      <c r="M10" t="n">
        <v>13</v>
      </c>
      <c r="N10" t="n">
        <v>43.96</v>
      </c>
      <c r="O10" t="n">
        <v>25806.1</v>
      </c>
      <c r="P10" t="n">
        <v>164.06</v>
      </c>
      <c r="Q10" t="n">
        <v>194.64</v>
      </c>
      <c r="R10" t="n">
        <v>31.27</v>
      </c>
      <c r="S10" t="n">
        <v>17.82</v>
      </c>
      <c r="T10" t="n">
        <v>4520.66</v>
      </c>
      <c r="U10" t="n">
        <v>0.57</v>
      </c>
      <c r="V10" t="n">
        <v>0.76</v>
      </c>
      <c r="W10" t="n">
        <v>1.16</v>
      </c>
      <c r="X10" t="n">
        <v>0.28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6.6893</v>
      </c>
      <c r="E11" t="n">
        <v>14.95</v>
      </c>
      <c r="F11" t="n">
        <v>11.93</v>
      </c>
      <c r="G11" t="n">
        <v>55.05</v>
      </c>
      <c r="H11" t="n">
        <v>0.85</v>
      </c>
      <c r="I11" t="n">
        <v>13</v>
      </c>
      <c r="J11" t="n">
        <v>208.94</v>
      </c>
      <c r="K11" t="n">
        <v>54.38</v>
      </c>
      <c r="L11" t="n">
        <v>10</v>
      </c>
      <c r="M11" t="n">
        <v>11</v>
      </c>
      <c r="N11" t="n">
        <v>44.56</v>
      </c>
      <c r="O11" t="n">
        <v>26003.41</v>
      </c>
      <c r="P11" t="n">
        <v>163.23</v>
      </c>
      <c r="Q11" t="n">
        <v>194.64</v>
      </c>
      <c r="R11" t="n">
        <v>29.86</v>
      </c>
      <c r="S11" t="n">
        <v>17.82</v>
      </c>
      <c r="T11" t="n">
        <v>3826.07</v>
      </c>
      <c r="U11" t="n">
        <v>0.6</v>
      </c>
      <c r="V11" t="n">
        <v>0.76</v>
      </c>
      <c r="W11" t="n">
        <v>1.16</v>
      </c>
      <c r="X11" t="n">
        <v>0.24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6.7154</v>
      </c>
      <c r="E12" t="n">
        <v>14.89</v>
      </c>
      <c r="F12" t="n">
        <v>11.91</v>
      </c>
      <c r="G12" t="n">
        <v>59.54</v>
      </c>
      <c r="H12" t="n">
        <v>0.93</v>
      </c>
      <c r="I12" t="n">
        <v>12</v>
      </c>
      <c r="J12" t="n">
        <v>210.55</v>
      </c>
      <c r="K12" t="n">
        <v>54.38</v>
      </c>
      <c r="L12" t="n">
        <v>11</v>
      </c>
      <c r="M12" t="n">
        <v>10</v>
      </c>
      <c r="N12" t="n">
        <v>45.17</v>
      </c>
      <c r="O12" t="n">
        <v>26201.54</v>
      </c>
      <c r="P12" t="n">
        <v>162.81</v>
      </c>
      <c r="Q12" t="n">
        <v>194.63</v>
      </c>
      <c r="R12" t="n">
        <v>29.21</v>
      </c>
      <c r="S12" t="n">
        <v>17.82</v>
      </c>
      <c r="T12" t="n">
        <v>3509.63</v>
      </c>
      <c r="U12" t="n">
        <v>0.61</v>
      </c>
      <c r="V12" t="n">
        <v>0.76</v>
      </c>
      <c r="W12" t="n">
        <v>1.16</v>
      </c>
      <c r="X12" t="n">
        <v>0.22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6.7455</v>
      </c>
      <c r="E13" t="n">
        <v>14.82</v>
      </c>
      <c r="F13" t="n">
        <v>11.88</v>
      </c>
      <c r="G13" t="n">
        <v>64.8</v>
      </c>
      <c r="H13" t="n">
        <v>1</v>
      </c>
      <c r="I13" t="n">
        <v>11</v>
      </c>
      <c r="J13" t="n">
        <v>212.16</v>
      </c>
      <c r="K13" t="n">
        <v>54.38</v>
      </c>
      <c r="L13" t="n">
        <v>12</v>
      </c>
      <c r="M13" t="n">
        <v>9</v>
      </c>
      <c r="N13" t="n">
        <v>45.78</v>
      </c>
      <c r="O13" t="n">
        <v>26400.51</v>
      </c>
      <c r="P13" t="n">
        <v>161.72</v>
      </c>
      <c r="Q13" t="n">
        <v>194.64</v>
      </c>
      <c r="R13" t="n">
        <v>28.44</v>
      </c>
      <c r="S13" t="n">
        <v>17.82</v>
      </c>
      <c r="T13" t="n">
        <v>3127.21</v>
      </c>
      <c r="U13" t="n">
        <v>0.63</v>
      </c>
      <c r="V13" t="n">
        <v>0.76</v>
      </c>
      <c r="W13" t="n">
        <v>1.15</v>
      </c>
      <c r="X13" t="n">
        <v>0.19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6.772</v>
      </c>
      <c r="E14" t="n">
        <v>14.77</v>
      </c>
      <c r="F14" t="n">
        <v>11.86</v>
      </c>
      <c r="G14" t="n">
        <v>71.17</v>
      </c>
      <c r="H14" t="n">
        <v>1.08</v>
      </c>
      <c r="I14" t="n">
        <v>10</v>
      </c>
      <c r="J14" t="n">
        <v>213.78</v>
      </c>
      <c r="K14" t="n">
        <v>54.38</v>
      </c>
      <c r="L14" t="n">
        <v>13</v>
      </c>
      <c r="M14" t="n">
        <v>8</v>
      </c>
      <c r="N14" t="n">
        <v>46.4</v>
      </c>
      <c r="O14" t="n">
        <v>26600.32</v>
      </c>
      <c r="P14" t="n">
        <v>160.89</v>
      </c>
      <c r="Q14" t="n">
        <v>194.63</v>
      </c>
      <c r="R14" t="n">
        <v>27.8</v>
      </c>
      <c r="S14" t="n">
        <v>17.82</v>
      </c>
      <c r="T14" t="n">
        <v>2813.83</v>
      </c>
      <c r="U14" t="n">
        <v>0.64</v>
      </c>
      <c r="V14" t="n">
        <v>0.77</v>
      </c>
      <c r="W14" t="n">
        <v>1.15</v>
      </c>
      <c r="X14" t="n">
        <v>0.17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6.7757</v>
      </c>
      <c r="E15" t="n">
        <v>14.76</v>
      </c>
      <c r="F15" t="n">
        <v>11.85</v>
      </c>
      <c r="G15" t="n">
        <v>71.12</v>
      </c>
      <c r="H15" t="n">
        <v>1.15</v>
      </c>
      <c r="I15" t="n">
        <v>10</v>
      </c>
      <c r="J15" t="n">
        <v>215.41</v>
      </c>
      <c r="K15" t="n">
        <v>54.38</v>
      </c>
      <c r="L15" t="n">
        <v>14</v>
      </c>
      <c r="M15" t="n">
        <v>8</v>
      </c>
      <c r="N15" t="n">
        <v>47.03</v>
      </c>
      <c r="O15" t="n">
        <v>26801</v>
      </c>
      <c r="P15" t="n">
        <v>160.95</v>
      </c>
      <c r="Q15" t="n">
        <v>194.63</v>
      </c>
      <c r="R15" t="n">
        <v>27.53</v>
      </c>
      <c r="S15" t="n">
        <v>17.82</v>
      </c>
      <c r="T15" t="n">
        <v>2675.84</v>
      </c>
      <c r="U15" t="n">
        <v>0.65</v>
      </c>
      <c r="V15" t="n">
        <v>0.77</v>
      </c>
      <c r="W15" t="n">
        <v>1.15</v>
      </c>
      <c r="X15" t="n">
        <v>0.17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6.7944</v>
      </c>
      <c r="E16" t="n">
        <v>14.72</v>
      </c>
      <c r="F16" t="n">
        <v>11.85</v>
      </c>
      <c r="G16" t="n">
        <v>79.01000000000001</v>
      </c>
      <c r="H16" t="n">
        <v>1.23</v>
      </c>
      <c r="I16" t="n">
        <v>9</v>
      </c>
      <c r="J16" t="n">
        <v>217.04</v>
      </c>
      <c r="K16" t="n">
        <v>54.38</v>
      </c>
      <c r="L16" t="n">
        <v>15</v>
      </c>
      <c r="M16" t="n">
        <v>7</v>
      </c>
      <c r="N16" t="n">
        <v>47.66</v>
      </c>
      <c r="O16" t="n">
        <v>27002.55</v>
      </c>
      <c r="P16" t="n">
        <v>160.85</v>
      </c>
      <c r="Q16" t="n">
        <v>194.63</v>
      </c>
      <c r="R16" t="n">
        <v>27.58</v>
      </c>
      <c r="S16" t="n">
        <v>17.82</v>
      </c>
      <c r="T16" t="n">
        <v>2706.75</v>
      </c>
      <c r="U16" t="n">
        <v>0.65</v>
      </c>
      <c r="V16" t="n">
        <v>0.77</v>
      </c>
      <c r="W16" t="n">
        <v>1.15</v>
      </c>
      <c r="X16" t="n">
        <v>0.17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6.7922</v>
      </c>
      <c r="E17" t="n">
        <v>14.72</v>
      </c>
      <c r="F17" t="n">
        <v>11.86</v>
      </c>
      <c r="G17" t="n">
        <v>79.04000000000001</v>
      </c>
      <c r="H17" t="n">
        <v>1.3</v>
      </c>
      <c r="I17" t="n">
        <v>9</v>
      </c>
      <c r="J17" t="n">
        <v>218.68</v>
      </c>
      <c r="K17" t="n">
        <v>54.38</v>
      </c>
      <c r="L17" t="n">
        <v>16</v>
      </c>
      <c r="M17" t="n">
        <v>7</v>
      </c>
      <c r="N17" t="n">
        <v>48.31</v>
      </c>
      <c r="O17" t="n">
        <v>27204.98</v>
      </c>
      <c r="P17" t="n">
        <v>160.3</v>
      </c>
      <c r="Q17" t="n">
        <v>194.64</v>
      </c>
      <c r="R17" t="n">
        <v>27.65</v>
      </c>
      <c r="S17" t="n">
        <v>17.82</v>
      </c>
      <c r="T17" t="n">
        <v>2745.39</v>
      </c>
      <c r="U17" t="n">
        <v>0.64</v>
      </c>
      <c r="V17" t="n">
        <v>0.77</v>
      </c>
      <c r="W17" t="n">
        <v>1.15</v>
      </c>
      <c r="X17" t="n">
        <v>0.17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6.8298</v>
      </c>
      <c r="E18" t="n">
        <v>14.64</v>
      </c>
      <c r="F18" t="n">
        <v>11.81</v>
      </c>
      <c r="G18" t="n">
        <v>88.59999999999999</v>
      </c>
      <c r="H18" t="n">
        <v>1.37</v>
      </c>
      <c r="I18" t="n">
        <v>8</v>
      </c>
      <c r="J18" t="n">
        <v>220.33</v>
      </c>
      <c r="K18" t="n">
        <v>54.38</v>
      </c>
      <c r="L18" t="n">
        <v>17</v>
      </c>
      <c r="M18" t="n">
        <v>6</v>
      </c>
      <c r="N18" t="n">
        <v>48.95</v>
      </c>
      <c r="O18" t="n">
        <v>27408.3</v>
      </c>
      <c r="P18" t="n">
        <v>159.2</v>
      </c>
      <c r="Q18" t="n">
        <v>194.64</v>
      </c>
      <c r="R18" t="n">
        <v>26.39</v>
      </c>
      <c r="S18" t="n">
        <v>17.82</v>
      </c>
      <c r="T18" t="n">
        <v>2119.94</v>
      </c>
      <c r="U18" t="n">
        <v>0.68</v>
      </c>
      <c r="V18" t="n">
        <v>0.77</v>
      </c>
      <c r="W18" t="n">
        <v>1.15</v>
      </c>
      <c r="X18" t="n">
        <v>0.13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6.8243</v>
      </c>
      <c r="E19" t="n">
        <v>14.65</v>
      </c>
      <c r="F19" t="n">
        <v>11.83</v>
      </c>
      <c r="G19" t="n">
        <v>88.69</v>
      </c>
      <c r="H19" t="n">
        <v>1.44</v>
      </c>
      <c r="I19" t="n">
        <v>8</v>
      </c>
      <c r="J19" t="n">
        <v>221.99</v>
      </c>
      <c r="K19" t="n">
        <v>54.38</v>
      </c>
      <c r="L19" t="n">
        <v>18</v>
      </c>
      <c r="M19" t="n">
        <v>6</v>
      </c>
      <c r="N19" t="n">
        <v>49.61</v>
      </c>
      <c r="O19" t="n">
        <v>27612.53</v>
      </c>
      <c r="P19" t="n">
        <v>159.23</v>
      </c>
      <c r="Q19" t="n">
        <v>194.63</v>
      </c>
      <c r="R19" t="n">
        <v>26.73</v>
      </c>
      <c r="S19" t="n">
        <v>17.82</v>
      </c>
      <c r="T19" t="n">
        <v>2287.17</v>
      </c>
      <c r="U19" t="n">
        <v>0.67</v>
      </c>
      <c r="V19" t="n">
        <v>0.77</v>
      </c>
      <c r="W19" t="n">
        <v>1.15</v>
      </c>
      <c r="X19" t="n">
        <v>0.14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6.8556</v>
      </c>
      <c r="E20" t="n">
        <v>14.59</v>
      </c>
      <c r="F20" t="n">
        <v>11.8</v>
      </c>
      <c r="G20" t="n">
        <v>101.12</v>
      </c>
      <c r="H20" t="n">
        <v>1.51</v>
      </c>
      <c r="I20" t="n">
        <v>7</v>
      </c>
      <c r="J20" t="n">
        <v>223.65</v>
      </c>
      <c r="K20" t="n">
        <v>54.38</v>
      </c>
      <c r="L20" t="n">
        <v>19</v>
      </c>
      <c r="M20" t="n">
        <v>5</v>
      </c>
      <c r="N20" t="n">
        <v>50.27</v>
      </c>
      <c r="O20" t="n">
        <v>27817.81</v>
      </c>
      <c r="P20" t="n">
        <v>158.05</v>
      </c>
      <c r="Q20" t="n">
        <v>194.63</v>
      </c>
      <c r="R20" t="n">
        <v>25.82</v>
      </c>
      <c r="S20" t="n">
        <v>17.82</v>
      </c>
      <c r="T20" t="n">
        <v>1836.26</v>
      </c>
      <c r="U20" t="n">
        <v>0.6899999999999999</v>
      </c>
      <c r="V20" t="n">
        <v>0.77</v>
      </c>
      <c r="W20" t="n">
        <v>1.15</v>
      </c>
      <c r="X20" t="n">
        <v>0.11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6.8554</v>
      </c>
      <c r="E21" t="n">
        <v>14.59</v>
      </c>
      <c r="F21" t="n">
        <v>11.8</v>
      </c>
      <c r="G21" t="n">
        <v>101.13</v>
      </c>
      <c r="H21" t="n">
        <v>1.58</v>
      </c>
      <c r="I21" t="n">
        <v>7</v>
      </c>
      <c r="J21" t="n">
        <v>225.32</v>
      </c>
      <c r="K21" t="n">
        <v>54.38</v>
      </c>
      <c r="L21" t="n">
        <v>20</v>
      </c>
      <c r="M21" t="n">
        <v>5</v>
      </c>
      <c r="N21" t="n">
        <v>50.95</v>
      </c>
      <c r="O21" t="n">
        <v>28023.89</v>
      </c>
      <c r="P21" t="n">
        <v>158.91</v>
      </c>
      <c r="Q21" t="n">
        <v>194.63</v>
      </c>
      <c r="R21" t="n">
        <v>25.84</v>
      </c>
      <c r="S21" t="n">
        <v>17.82</v>
      </c>
      <c r="T21" t="n">
        <v>1846.83</v>
      </c>
      <c r="U21" t="n">
        <v>0.6899999999999999</v>
      </c>
      <c r="V21" t="n">
        <v>0.77</v>
      </c>
      <c r="W21" t="n">
        <v>1.15</v>
      </c>
      <c r="X21" t="n">
        <v>0.11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6.8496</v>
      </c>
      <c r="E22" t="n">
        <v>14.6</v>
      </c>
      <c r="F22" t="n">
        <v>11.81</v>
      </c>
      <c r="G22" t="n">
        <v>101.23</v>
      </c>
      <c r="H22" t="n">
        <v>1.64</v>
      </c>
      <c r="I22" t="n">
        <v>7</v>
      </c>
      <c r="J22" t="n">
        <v>227</v>
      </c>
      <c r="K22" t="n">
        <v>54.38</v>
      </c>
      <c r="L22" t="n">
        <v>21</v>
      </c>
      <c r="M22" t="n">
        <v>5</v>
      </c>
      <c r="N22" t="n">
        <v>51.62</v>
      </c>
      <c r="O22" t="n">
        <v>28230.92</v>
      </c>
      <c r="P22" t="n">
        <v>158.55</v>
      </c>
      <c r="Q22" t="n">
        <v>194.63</v>
      </c>
      <c r="R22" t="n">
        <v>26.2</v>
      </c>
      <c r="S22" t="n">
        <v>17.82</v>
      </c>
      <c r="T22" t="n">
        <v>2025.96</v>
      </c>
      <c r="U22" t="n">
        <v>0.68</v>
      </c>
      <c r="V22" t="n">
        <v>0.77</v>
      </c>
      <c r="W22" t="n">
        <v>1.15</v>
      </c>
      <c r="X22" t="n">
        <v>0.12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6.851</v>
      </c>
      <c r="E23" t="n">
        <v>14.6</v>
      </c>
      <c r="F23" t="n">
        <v>11.81</v>
      </c>
      <c r="G23" t="n">
        <v>101.21</v>
      </c>
      <c r="H23" t="n">
        <v>1.71</v>
      </c>
      <c r="I23" t="n">
        <v>7</v>
      </c>
      <c r="J23" t="n">
        <v>228.69</v>
      </c>
      <c r="K23" t="n">
        <v>54.38</v>
      </c>
      <c r="L23" t="n">
        <v>22</v>
      </c>
      <c r="M23" t="n">
        <v>5</v>
      </c>
      <c r="N23" t="n">
        <v>52.31</v>
      </c>
      <c r="O23" t="n">
        <v>28438.91</v>
      </c>
      <c r="P23" t="n">
        <v>157.72</v>
      </c>
      <c r="Q23" t="n">
        <v>194.63</v>
      </c>
      <c r="R23" t="n">
        <v>26.2</v>
      </c>
      <c r="S23" t="n">
        <v>17.82</v>
      </c>
      <c r="T23" t="n">
        <v>2025.89</v>
      </c>
      <c r="U23" t="n">
        <v>0.68</v>
      </c>
      <c r="V23" t="n">
        <v>0.77</v>
      </c>
      <c r="W23" t="n">
        <v>1.15</v>
      </c>
      <c r="X23" t="n">
        <v>0.12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6.8817</v>
      </c>
      <c r="E24" t="n">
        <v>14.53</v>
      </c>
      <c r="F24" t="n">
        <v>11.78</v>
      </c>
      <c r="G24" t="n">
        <v>117.81</v>
      </c>
      <c r="H24" t="n">
        <v>1.77</v>
      </c>
      <c r="I24" t="n">
        <v>6</v>
      </c>
      <c r="J24" t="n">
        <v>230.38</v>
      </c>
      <c r="K24" t="n">
        <v>54.38</v>
      </c>
      <c r="L24" t="n">
        <v>23</v>
      </c>
      <c r="M24" t="n">
        <v>4</v>
      </c>
      <c r="N24" t="n">
        <v>53</v>
      </c>
      <c r="O24" t="n">
        <v>28647.87</v>
      </c>
      <c r="P24" t="n">
        <v>157.02</v>
      </c>
      <c r="Q24" t="n">
        <v>194.63</v>
      </c>
      <c r="R24" t="n">
        <v>25.31</v>
      </c>
      <c r="S24" t="n">
        <v>17.82</v>
      </c>
      <c r="T24" t="n">
        <v>1588.13</v>
      </c>
      <c r="U24" t="n">
        <v>0.7</v>
      </c>
      <c r="V24" t="n">
        <v>0.77</v>
      </c>
      <c r="W24" t="n">
        <v>1.15</v>
      </c>
      <c r="X24" t="n">
        <v>0.1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6.8785</v>
      </c>
      <c r="E25" t="n">
        <v>14.54</v>
      </c>
      <c r="F25" t="n">
        <v>11.79</v>
      </c>
      <c r="G25" t="n">
        <v>117.88</v>
      </c>
      <c r="H25" t="n">
        <v>1.84</v>
      </c>
      <c r="I25" t="n">
        <v>6</v>
      </c>
      <c r="J25" t="n">
        <v>232.08</v>
      </c>
      <c r="K25" t="n">
        <v>54.38</v>
      </c>
      <c r="L25" t="n">
        <v>24</v>
      </c>
      <c r="M25" t="n">
        <v>4</v>
      </c>
      <c r="N25" t="n">
        <v>53.71</v>
      </c>
      <c r="O25" t="n">
        <v>28857.81</v>
      </c>
      <c r="P25" t="n">
        <v>157.61</v>
      </c>
      <c r="Q25" t="n">
        <v>194.63</v>
      </c>
      <c r="R25" t="n">
        <v>25.55</v>
      </c>
      <c r="S25" t="n">
        <v>17.82</v>
      </c>
      <c r="T25" t="n">
        <v>1709.02</v>
      </c>
      <c r="U25" t="n">
        <v>0.7</v>
      </c>
      <c r="V25" t="n">
        <v>0.77</v>
      </c>
      <c r="W25" t="n">
        <v>1.15</v>
      </c>
      <c r="X25" t="n">
        <v>0.1</v>
      </c>
      <c r="Y25" t="n">
        <v>0.5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6.8831</v>
      </c>
      <c r="E26" t="n">
        <v>14.53</v>
      </c>
      <c r="F26" t="n">
        <v>11.78</v>
      </c>
      <c r="G26" t="n">
        <v>117.78</v>
      </c>
      <c r="H26" t="n">
        <v>1.9</v>
      </c>
      <c r="I26" t="n">
        <v>6</v>
      </c>
      <c r="J26" t="n">
        <v>233.79</v>
      </c>
      <c r="K26" t="n">
        <v>54.38</v>
      </c>
      <c r="L26" t="n">
        <v>25</v>
      </c>
      <c r="M26" t="n">
        <v>4</v>
      </c>
      <c r="N26" t="n">
        <v>54.42</v>
      </c>
      <c r="O26" t="n">
        <v>29068.74</v>
      </c>
      <c r="P26" t="n">
        <v>157.17</v>
      </c>
      <c r="Q26" t="n">
        <v>194.63</v>
      </c>
      <c r="R26" t="n">
        <v>25.2</v>
      </c>
      <c r="S26" t="n">
        <v>17.82</v>
      </c>
      <c r="T26" t="n">
        <v>1534.24</v>
      </c>
      <c r="U26" t="n">
        <v>0.71</v>
      </c>
      <c r="V26" t="n">
        <v>0.77</v>
      </c>
      <c r="W26" t="n">
        <v>1.15</v>
      </c>
      <c r="X26" t="n">
        <v>0.09</v>
      </c>
      <c r="Y26" t="n">
        <v>0.5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6.8793</v>
      </c>
      <c r="E27" t="n">
        <v>14.54</v>
      </c>
      <c r="F27" t="n">
        <v>11.79</v>
      </c>
      <c r="G27" t="n">
        <v>117.86</v>
      </c>
      <c r="H27" t="n">
        <v>1.96</v>
      </c>
      <c r="I27" t="n">
        <v>6</v>
      </c>
      <c r="J27" t="n">
        <v>235.51</v>
      </c>
      <c r="K27" t="n">
        <v>54.38</v>
      </c>
      <c r="L27" t="n">
        <v>26</v>
      </c>
      <c r="M27" t="n">
        <v>4</v>
      </c>
      <c r="N27" t="n">
        <v>55.14</v>
      </c>
      <c r="O27" t="n">
        <v>29280.69</v>
      </c>
      <c r="P27" t="n">
        <v>156.91</v>
      </c>
      <c r="Q27" t="n">
        <v>194.63</v>
      </c>
      <c r="R27" t="n">
        <v>25.57</v>
      </c>
      <c r="S27" t="n">
        <v>17.82</v>
      </c>
      <c r="T27" t="n">
        <v>1719.63</v>
      </c>
      <c r="U27" t="n">
        <v>0.7</v>
      </c>
      <c r="V27" t="n">
        <v>0.77</v>
      </c>
      <c r="W27" t="n">
        <v>1.14</v>
      </c>
      <c r="X27" t="n">
        <v>0.1</v>
      </c>
      <c r="Y27" t="n">
        <v>0.5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6.8814</v>
      </c>
      <c r="E28" t="n">
        <v>14.53</v>
      </c>
      <c r="F28" t="n">
        <v>11.78</v>
      </c>
      <c r="G28" t="n">
        <v>117.82</v>
      </c>
      <c r="H28" t="n">
        <v>2.02</v>
      </c>
      <c r="I28" t="n">
        <v>6</v>
      </c>
      <c r="J28" t="n">
        <v>237.24</v>
      </c>
      <c r="K28" t="n">
        <v>54.38</v>
      </c>
      <c r="L28" t="n">
        <v>27</v>
      </c>
      <c r="M28" t="n">
        <v>4</v>
      </c>
      <c r="N28" t="n">
        <v>55.86</v>
      </c>
      <c r="O28" t="n">
        <v>29493.67</v>
      </c>
      <c r="P28" t="n">
        <v>156.3</v>
      </c>
      <c r="Q28" t="n">
        <v>194.63</v>
      </c>
      <c r="R28" t="n">
        <v>25.35</v>
      </c>
      <c r="S28" t="n">
        <v>17.82</v>
      </c>
      <c r="T28" t="n">
        <v>1608.86</v>
      </c>
      <c r="U28" t="n">
        <v>0.7</v>
      </c>
      <c r="V28" t="n">
        <v>0.77</v>
      </c>
      <c r="W28" t="n">
        <v>1.15</v>
      </c>
      <c r="X28" t="n">
        <v>0.1</v>
      </c>
      <c r="Y28" t="n">
        <v>0.5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6.9067</v>
      </c>
      <c r="E29" t="n">
        <v>14.48</v>
      </c>
      <c r="F29" t="n">
        <v>11.77</v>
      </c>
      <c r="G29" t="n">
        <v>141.21</v>
      </c>
      <c r="H29" t="n">
        <v>2.08</v>
      </c>
      <c r="I29" t="n">
        <v>5</v>
      </c>
      <c r="J29" t="n">
        <v>238.97</v>
      </c>
      <c r="K29" t="n">
        <v>54.38</v>
      </c>
      <c r="L29" t="n">
        <v>28</v>
      </c>
      <c r="M29" t="n">
        <v>3</v>
      </c>
      <c r="N29" t="n">
        <v>56.6</v>
      </c>
      <c r="O29" t="n">
        <v>29707.68</v>
      </c>
      <c r="P29" t="n">
        <v>155.03</v>
      </c>
      <c r="Q29" t="n">
        <v>194.63</v>
      </c>
      <c r="R29" t="n">
        <v>24.9</v>
      </c>
      <c r="S29" t="n">
        <v>17.82</v>
      </c>
      <c r="T29" t="n">
        <v>1387.98</v>
      </c>
      <c r="U29" t="n">
        <v>0.72</v>
      </c>
      <c r="V29" t="n">
        <v>0.77</v>
      </c>
      <c r="W29" t="n">
        <v>1.15</v>
      </c>
      <c r="X29" t="n">
        <v>0.08</v>
      </c>
      <c r="Y29" t="n">
        <v>0.5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6.907</v>
      </c>
      <c r="E30" t="n">
        <v>14.48</v>
      </c>
      <c r="F30" t="n">
        <v>11.77</v>
      </c>
      <c r="G30" t="n">
        <v>141.2</v>
      </c>
      <c r="H30" t="n">
        <v>2.14</v>
      </c>
      <c r="I30" t="n">
        <v>5</v>
      </c>
      <c r="J30" t="n">
        <v>240.72</v>
      </c>
      <c r="K30" t="n">
        <v>54.38</v>
      </c>
      <c r="L30" t="n">
        <v>29</v>
      </c>
      <c r="M30" t="n">
        <v>3</v>
      </c>
      <c r="N30" t="n">
        <v>57.34</v>
      </c>
      <c r="O30" t="n">
        <v>29922.88</v>
      </c>
      <c r="P30" t="n">
        <v>155.97</v>
      </c>
      <c r="Q30" t="n">
        <v>194.63</v>
      </c>
      <c r="R30" t="n">
        <v>24.92</v>
      </c>
      <c r="S30" t="n">
        <v>17.82</v>
      </c>
      <c r="T30" t="n">
        <v>1398.9</v>
      </c>
      <c r="U30" t="n">
        <v>0.71</v>
      </c>
      <c r="V30" t="n">
        <v>0.77</v>
      </c>
      <c r="W30" t="n">
        <v>1.14</v>
      </c>
      <c r="X30" t="n">
        <v>0.08</v>
      </c>
      <c r="Y30" t="n">
        <v>0.5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6.9063</v>
      </c>
      <c r="E31" t="n">
        <v>14.48</v>
      </c>
      <c r="F31" t="n">
        <v>11.77</v>
      </c>
      <c r="G31" t="n">
        <v>141.22</v>
      </c>
      <c r="H31" t="n">
        <v>2.2</v>
      </c>
      <c r="I31" t="n">
        <v>5</v>
      </c>
      <c r="J31" t="n">
        <v>242.47</v>
      </c>
      <c r="K31" t="n">
        <v>54.38</v>
      </c>
      <c r="L31" t="n">
        <v>30</v>
      </c>
      <c r="M31" t="n">
        <v>3</v>
      </c>
      <c r="N31" t="n">
        <v>58.1</v>
      </c>
      <c r="O31" t="n">
        <v>30139.04</v>
      </c>
      <c r="P31" t="n">
        <v>156.35</v>
      </c>
      <c r="Q31" t="n">
        <v>194.63</v>
      </c>
      <c r="R31" t="n">
        <v>24.9</v>
      </c>
      <c r="S31" t="n">
        <v>17.82</v>
      </c>
      <c r="T31" t="n">
        <v>1387.29</v>
      </c>
      <c r="U31" t="n">
        <v>0.72</v>
      </c>
      <c r="V31" t="n">
        <v>0.77</v>
      </c>
      <c r="W31" t="n">
        <v>1.15</v>
      </c>
      <c r="X31" t="n">
        <v>0.08</v>
      </c>
      <c r="Y31" t="n">
        <v>0.5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6.9033</v>
      </c>
      <c r="E32" t="n">
        <v>14.49</v>
      </c>
      <c r="F32" t="n">
        <v>11.77</v>
      </c>
      <c r="G32" t="n">
        <v>141.3</v>
      </c>
      <c r="H32" t="n">
        <v>2.26</v>
      </c>
      <c r="I32" t="n">
        <v>5</v>
      </c>
      <c r="J32" t="n">
        <v>244.23</v>
      </c>
      <c r="K32" t="n">
        <v>54.38</v>
      </c>
      <c r="L32" t="n">
        <v>31</v>
      </c>
      <c r="M32" t="n">
        <v>3</v>
      </c>
      <c r="N32" t="n">
        <v>58.86</v>
      </c>
      <c r="O32" t="n">
        <v>30356.28</v>
      </c>
      <c r="P32" t="n">
        <v>156.54</v>
      </c>
      <c r="Q32" t="n">
        <v>194.63</v>
      </c>
      <c r="R32" t="n">
        <v>25.13</v>
      </c>
      <c r="S32" t="n">
        <v>17.82</v>
      </c>
      <c r="T32" t="n">
        <v>1504.27</v>
      </c>
      <c r="U32" t="n">
        <v>0.71</v>
      </c>
      <c r="V32" t="n">
        <v>0.77</v>
      </c>
      <c r="W32" t="n">
        <v>1.15</v>
      </c>
      <c r="X32" t="n">
        <v>0.09</v>
      </c>
      <c r="Y32" t="n">
        <v>0.5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6.9089</v>
      </c>
      <c r="E33" t="n">
        <v>14.47</v>
      </c>
      <c r="F33" t="n">
        <v>11.76</v>
      </c>
      <c r="G33" t="n">
        <v>141.16</v>
      </c>
      <c r="H33" t="n">
        <v>2.31</v>
      </c>
      <c r="I33" t="n">
        <v>5</v>
      </c>
      <c r="J33" t="n">
        <v>246</v>
      </c>
      <c r="K33" t="n">
        <v>54.38</v>
      </c>
      <c r="L33" t="n">
        <v>32</v>
      </c>
      <c r="M33" t="n">
        <v>3</v>
      </c>
      <c r="N33" t="n">
        <v>59.63</v>
      </c>
      <c r="O33" t="n">
        <v>30574.64</v>
      </c>
      <c r="P33" t="n">
        <v>155.94</v>
      </c>
      <c r="Q33" t="n">
        <v>194.63</v>
      </c>
      <c r="R33" t="n">
        <v>24.79</v>
      </c>
      <c r="S33" t="n">
        <v>17.82</v>
      </c>
      <c r="T33" t="n">
        <v>1331.84</v>
      </c>
      <c r="U33" t="n">
        <v>0.72</v>
      </c>
      <c r="V33" t="n">
        <v>0.77</v>
      </c>
      <c r="W33" t="n">
        <v>1.14</v>
      </c>
      <c r="X33" t="n">
        <v>0.08</v>
      </c>
      <c r="Y33" t="n">
        <v>0.5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6.9128</v>
      </c>
      <c r="E34" t="n">
        <v>14.47</v>
      </c>
      <c r="F34" t="n">
        <v>11.75</v>
      </c>
      <c r="G34" t="n">
        <v>141.06</v>
      </c>
      <c r="H34" t="n">
        <v>2.37</v>
      </c>
      <c r="I34" t="n">
        <v>5</v>
      </c>
      <c r="J34" t="n">
        <v>247.78</v>
      </c>
      <c r="K34" t="n">
        <v>54.38</v>
      </c>
      <c r="L34" t="n">
        <v>33</v>
      </c>
      <c r="M34" t="n">
        <v>3</v>
      </c>
      <c r="N34" t="n">
        <v>60.41</v>
      </c>
      <c r="O34" t="n">
        <v>30794.11</v>
      </c>
      <c r="P34" t="n">
        <v>154.76</v>
      </c>
      <c r="Q34" t="n">
        <v>194.63</v>
      </c>
      <c r="R34" t="n">
        <v>24.57</v>
      </c>
      <c r="S34" t="n">
        <v>17.82</v>
      </c>
      <c r="T34" t="n">
        <v>1225.2</v>
      </c>
      <c r="U34" t="n">
        <v>0.73</v>
      </c>
      <c r="V34" t="n">
        <v>0.77</v>
      </c>
      <c r="W34" t="n">
        <v>1.14</v>
      </c>
      <c r="X34" t="n">
        <v>0.07000000000000001</v>
      </c>
      <c r="Y34" t="n">
        <v>0.5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6.9097</v>
      </c>
      <c r="E35" t="n">
        <v>14.47</v>
      </c>
      <c r="F35" t="n">
        <v>11.76</v>
      </c>
      <c r="G35" t="n">
        <v>141.14</v>
      </c>
      <c r="H35" t="n">
        <v>2.42</v>
      </c>
      <c r="I35" t="n">
        <v>5</v>
      </c>
      <c r="J35" t="n">
        <v>249.57</v>
      </c>
      <c r="K35" t="n">
        <v>54.38</v>
      </c>
      <c r="L35" t="n">
        <v>34</v>
      </c>
      <c r="M35" t="n">
        <v>3</v>
      </c>
      <c r="N35" t="n">
        <v>61.2</v>
      </c>
      <c r="O35" t="n">
        <v>31014.73</v>
      </c>
      <c r="P35" t="n">
        <v>153.68</v>
      </c>
      <c r="Q35" t="n">
        <v>194.63</v>
      </c>
      <c r="R35" t="n">
        <v>24.74</v>
      </c>
      <c r="S35" t="n">
        <v>17.82</v>
      </c>
      <c r="T35" t="n">
        <v>1306.66</v>
      </c>
      <c r="U35" t="n">
        <v>0.72</v>
      </c>
      <c r="V35" t="n">
        <v>0.77</v>
      </c>
      <c r="W35" t="n">
        <v>1.14</v>
      </c>
      <c r="X35" t="n">
        <v>0.07000000000000001</v>
      </c>
      <c r="Y35" t="n">
        <v>0.5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6.9066</v>
      </c>
      <c r="E36" t="n">
        <v>14.48</v>
      </c>
      <c r="F36" t="n">
        <v>11.77</v>
      </c>
      <c r="G36" t="n">
        <v>141.21</v>
      </c>
      <c r="H36" t="n">
        <v>2.48</v>
      </c>
      <c r="I36" t="n">
        <v>5</v>
      </c>
      <c r="J36" t="n">
        <v>251.37</v>
      </c>
      <c r="K36" t="n">
        <v>54.38</v>
      </c>
      <c r="L36" t="n">
        <v>35</v>
      </c>
      <c r="M36" t="n">
        <v>3</v>
      </c>
      <c r="N36" t="n">
        <v>61.99</v>
      </c>
      <c r="O36" t="n">
        <v>31236.5</v>
      </c>
      <c r="P36" t="n">
        <v>153.6</v>
      </c>
      <c r="Q36" t="n">
        <v>194.63</v>
      </c>
      <c r="R36" t="n">
        <v>24.94</v>
      </c>
      <c r="S36" t="n">
        <v>17.82</v>
      </c>
      <c r="T36" t="n">
        <v>1406.11</v>
      </c>
      <c r="U36" t="n">
        <v>0.71</v>
      </c>
      <c r="V36" t="n">
        <v>0.77</v>
      </c>
      <c r="W36" t="n">
        <v>1.14</v>
      </c>
      <c r="X36" t="n">
        <v>0.08</v>
      </c>
      <c r="Y36" t="n">
        <v>0.5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6.9086</v>
      </c>
      <c r="E37" t="n">
        <v>14.47</v>
      </c>
      <c r="F37" t="n">
        <v>11.76</v>
      </c>
      <c r="G37" t="n">
        <v>141.16</v>
      </c>
      <c r="H37" t="n">
        <v>2.53</v>
      </c>
      <c r="I37" t="n">
        <v>5</v>
      </c>
      <c r="J37" t="n">
        <v>253.18</v>
      </c>
      <c r="K37" t="n">
        <v>54.38</v>
      </c>
      <c r="L37" t="n">
        <v>36</v>
      </c>
      <c r="M37" t="n">
        <v>3</v>
      </c>
      <c r="N37" t="n">
        <v>62.8</v>
      </c>
      <c r="O37" t="n">
        <v>31459.45</v>
      </c>
      <c r="P37" t="n">
        <v>152.14</v>
      </c>
      <c r="Q37" t="n">
        <v>194.63</v>
      </c>
      <c r="R37" t="n">
        <v>24.69</v>
      </c>
      <c r="S37" t="n">
        <v>17.82</v>
      </c>
      <c r="T37" t="n">
        <v>1284.81</v>
      </c>
      <c r="U37" t="n">
        <v>0.72</v>
      </c>
      <c r="V37" t="n">
        <v>0.77</v>
      </c>
      <c r="W37" t="n">
        <v>1.15</v>
      </c>
      <c r="X37" t="n">
        <v>0.08</v>
      </c>
      <c r="Y37" t="n">
        <v>0.5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6.9388</v>
      </c>
      <c r="E38" t="n">
        <v>14.41</v>
      </c>
      <c r="F38" t="n">
        <v>11.74</v>
      </c>
      <c r="G38" t="n">
        <v>176.09</v>
      </c>
      <c r="H38" t="n">
        <v>2.58</v>
      </c>
      <c r="I38" t="n">
        <v>4</v>
      </c>
      <c r="J38" t="n">
        <v>255</v>
      </c>
      <c r="K38" t="n">
        <v>54.38</v>
      </c>
      <c r="L38" t="n">
        <v>37</v>
      </c>
      <c r="M38" t="n">
        <v>2</v>
      </c>
      <c r="N38" t="n">
        <v>63.62</v>
      </c>
      <c r="O38" t="n">
        <v>31683.59</v>
      </c>
      <c r="P38" t="n">
        <v>152.01</v>
      </c>
      <c r="Q38" t="n">
        <v>194.63</v>
      </c>
      <c r="R38" t="n">
        <v>24.05</v>
      </c>
      <c r="S38" t="n">
        <v>17.82</v>
      </c>
      <c r="T38" t="n">
        <v>968.4400000000001</v>
      </c>
      <c r="U38" t="n">
        <v>0.74</v>
      </c>
      <c r="V38" t="n">
        <v>0.77</v>
      </c>
      <c r="W38" t="n">
        <v>1.14</v>
      </c>
      <c r="X38" t="n">
        <v>0.05</v>
      </c>
      <c r="Y38" t="n">
        <v>0.5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6.9368</v>
      </c>
      <c r="E39" t="n">
        <v>14.42</v>
      </c>
      <c r="F39" t="n">
        <v>11.74</v>
      </c>
      <c r="G39" t="n">
        <v>176.15</v>
      </c>
      <c r="H39" t="n">
        <v>2.63</v>
      </c>
      <c r="I39" t="n">
        <v>4</v>
      </c>
      <c r="J39" t="n">
        <v>256.82</v>
      </c>
      <c r="K39" t="n">
        <v>54.38</v>
      </c>
      <c r="L39" t="n">
        <v>38</v>
      </c>
      <c r="M39" t="n">
        <v>2</v>
      </c>
      <c r="N39" t="n">
        <v>64.45</v>
      </c>
      <c r="O39" t="n">
        <v>31909.08</v>
      </c>
      <c r="P39" t="n">
        <v>153.08</v>
      </c>
      <c r="Q39" t="n">
        <v>194.63</v>
      </c>
      <c r="R39" t="n">
        <v>24.18</v>
      </c>
      <c r="S39" t="n">
        <v>17.82</v>
      </c>
      <c r="T39" t="n">
        <v>1033.99</v>
      </c>
      <c r="U39" t="n">
        <v>0.74</v>
      </c>
      <c r="V39" t="n">
        <v>0.77</v>
      </c>
      <c r="W39" t="n">
        <v>1.14</v>
      </c>
      <c r="X39" t="n">
        <v>0.06</v>
      </c>
      <c r="Y39" t="n">
        <v>0.5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6.938</v>
      </c>
      <c r="E40" t="n">
        <v>14.41</v>
      </c>
      <c r="F40" t="n">
        <v>11.74</v>
      </c>
      <c r="G40" t="n">
        <v>176.12</v>
      </c>
      <c r="H40" t="n">
        <v>2.68</v>
      </c>
      <c r="I40" t="n">
        <v>4</v>
      </c>
      <c r="J40" t="n">
        <v>258.66</v>
      </c>
      <c r="K40" t="n">
        <v>54.38</v>
      </c>
      <c r="L40" t="n">
        <v>39</v>
      </c>
      <c r="M40" t="n">
        <v>2</v>
      </c>
      <c r="N40" t="n">
        <v>65.28</v>
      </c>
      <c r="O40" t="n">
        <v>32135.68</v>
      </c>
      <c r="P40" t="n">
        <v>153.86</v>
      </c>
      <c r="Q40" t="n">
        <v>194.63</v>
      </c>
      <c r="R40" t="n">
        <v>24.11</v>
      </c>
      <c r="S40" t="n">
        <v>17.82</v>
      </c>
      <c r="T40" t="n">
        <v>995.47</v>
      </c>
      <c r="U40" t="n">
        <v>0.74</v>
      </c>
      <c r="V40" t="n">
        <v>0.77</v>
      </c>
      <c r="W40" t="n">
        <v>1.14</v>
      </c>
      <c r="X40" t="n">
        <v>0.05</v>
      </c>
      <c r="Y40" t="n">
        <v>0.5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6.9375</v>
      </c>
      <c r="E41" t="n">
        <v>14.41</v>
      </c>
      <c r="F41" t="n">
        <v>11.74</v>
      </c>
      <c r="G41" t="n">
        <v>176.13</v>
      </c>
      <c r="H41" t="n">
        <v>2.73</v>
      </c>
      <c r="I41" t="n">
        <v>4</v>
      </c>
      <c r="J41" t="n">
        <v>260.51</v>
      </c>
      <c r="K41" t="n">
        <v>54.38</v>
      </c>
      <c r="L41" t="n">
        <v>40</v>
      </c>
      <c r="M41" t="n">
        <v>2</v>
      </c>
      <c r="N41" t="n">
        <v>66.13</v>
      </c>
      <c r="O41" t="n">
        <v>32363.54</v>
      </c>
      <c r="P41" t="n">
        <v>154.18</v>
      </c>
      <c r="Q41" t="n">
        <v>194.63</v>
      </c>
      <c r="R41" t="n">
        <v>24.1</v>
      </c>
      <c r="S41" t="n">
        <v>17.82</v>
      </c>
      <c r="T41" t="n">
        <v>991.04</v>
      </c>
      <c r="U41" t="n">
        <v>0.74</v>
      </c>
      <c r="V41" t="n">
        <v>0.77</v>
      </c>
      <c r="W41" t="n">
        <v>1.14</v>
      </c>
      <c r="X41" t="n">
        <v>0.06</v>
      </c>
      <c r="Y41" t="n">
        <v>0.5</v>
      </c>
      <c r="Z41" t="n">
        <v>10</v>
      </c>
    </row>
    <row r="42">
      <c r="A42" t="n">
        <v>0</v>
      </c>
      <c r="B42" t="n">
        <v>40</v>
      </c>
      <c r="C42" t="inlineStr">
        <is>
          <t xml:space="preserve">CONCLUIDO	</t>
        </is>
      </c>
      <c r="D42" t="n">
        <v>5.9579</v>
      </c>
      <c r="E42" t="n">
        <v>16.78</v>
      </c>
      <c r="F42" t="n">
        <v>13.31</v>
      </c>
      <c r="G42" t="n">
        <v>9.859999999999999</v>
      </c>
      <c r="H42" t="n">
        <v>0.2</v>
      </c>
      <c r="I42" t="n">
        <v>81</v>
      </c>
      <c r="J42" t="n">
        <v>89.87</v>
      </c>
      <c r="K42" t="n">
        <v>37.55</v>
      </c>
      <c r="L42" t="n">
        <v>1</v>
      </c>
      <c r="M42" t="n">
        <v>79</v>
      </c>
      <c r="N42" t="n">
        <v>11.32</v>
      </c>
      <c r="O42" t="n">
        <v>11317.98</v>
      </c>
      <c r="P42" t="n">
        <v>111.27</v>
      </c>
      <c r="Q42" t="n">
        <v>194.64</v>
      </c>
      <c r="R42" t="n">
        <v>73.03</v>
      </c>
      <c r="S42" t="n">
        <v>17.82</v>
      </c>
      <c r="T42" t="n">
        <v>25074.41</v>
      </c>
      <c r="U42" t="n">
        <v>0.24</v>
      </c>
      <c r="V42" t="n">
        <v>0.68</v>
      </c>
      <c r="W42" t="n">
        <v>1.27</v>
      </c>
      <c r="X42" t="n">
        <v>1.63</v>
      </c>
      <c r="Y42" t="n">
        <v>0.5</v>
      </c>
      <c r="Z42" t="n">
        <v>10</v>
      </c>
    </row>
    <row r="43">
      <c r="A43" t="n">
        <v>1</v>
      </c>
      <c r="B43" t="n">
        <v>40</v>
      </c>
      <c r="C43" t="inlineStr">
        <is>
          <t xml:space="preserve">CONCLUIDO	</t>
        </is>
      </c>
      <c r="D43" t="n">
        <v>6.6226</v>
      </c>
      <c r="E43" t="n">
        <v>15.1</v>
      </c>
      <c r="F43" t="n">
        <v>12.44</v>
      </c>
      <c r="G43" t="n">
        <v>19.65</v>
      </c>
      <c r="H43" t="n">
        <v>0.39</v>
      </c>
      <c r="I43" t="n">
        <v>38</v>
      </c>
      <c r="J43" t="n">
        <v>91.09999999999999</v>
      </c>
      <c r="K43" t="n">
        <v>37.55</v>
      </c>
      <c r="L43" t="n">
        <v>2</v>
      </c>
      <c r="M43" t="n">
        <v>36</v>
      </c>
      <c r="N43" t="n">
        <v>11.54</v>
      </c>
      <c r="O43" t="n">
        <v>11468.97</v>
      </c>
      <c r="P43" t="n">
        <v>102.54</v>
      </c>
      <c r="Q43" t="n">
        <v>194.65</v>
      </c>
      <c r="R43" t="n">
        <v>45.89</v>
      </c>
      <c r="S43" t="n">
        <v>17.82</v>
      </c>
      <c r="T43" t="n">
        <v>11715.9</v>
      </c>
      <c r="U43" t="n">
        <v>0.39</v>
      </c>
      <c r="V43" t="n">
        <v>0.73</v>
      </c>
      <c r="W43" t="n">
        <v>1.2</v>
      </c>
      <c r="X43" t="n">
        <v>0.76</v>
      </c>
      <c r="Y43" t="n">
        <v>0.5</v>
      </c>
      <c r="Z43" t="n">
        <v>10</v>
      </c>
    </row>
    <row r="44">
      <c r="A44" t="n">
        <v>2</v>
      </c>
      <c r="B44" t="n">
        <v>40</v>
      </c>
      <c r="C44" t="inlineStr">
        <is>
          <t xml:space="preserve">CONCLUIDO	</t>
        </is>
      </c>
      <c r="D44" t="n">
        <v>6.8577</v>
      </c>
      <c r="E44" t="n">
        <v>14.58</v>
      </c>
      <c r="F44" t="n">
        <v>12.17</v>
      </c>
      <c r="G44" t="n">
        <v>29.21</v>
      </c>
      <c r="H44" t="n">
        <v>0.57</v>
      </c>
      <c r="I44" t="n">
        <v>25</v>
      </c>
      <c r="J44" t="n">
        <v>92.31999999999999</v>
      </c>
      <c r="K44" t="n">
        <v>37.55</v>
      </c>
      <c r="L44" t="n">
        <v>3</v>
      </c>
      <c r="M44" t="n">
        <v>23</v>
      </c>
      <c r="N44" t="n">
        <v>11.77</v>
      </c>
      <c r="O44" t="n">
        <v>11620.34</v>
      </c>
      <c r="P44" t="n">
        <v>98.93000000000001</v>
      </c>
      <c r="Q44" t="n">
        <v>194.63</v>
      </c>
      <c r="R44" t="n">
        <v>37.4</v>
      </c>
      <c r="S44" t="n">
        <v>17.82</v>
      </c>
      <c r="T44" t="n">
        <v>7539.11</v>
      </c>
      <c r="U44" t="n">
        <v>0.48</v>
      </c>
      <c r="V44" t="n">
        <v>0.75</v>
      </c>
      <c r="W44" t="n">
        <v>1.18</v>
      </c>
      <c r="X44" t="n">
        <v>0.48</v>
      </c>
      <c r="Y44" t="n">
        <v>0.5</v>
      </c>
      <c r="Z44" t="n">
        <v>10</v>
      </c>
    </row>
    <row r="45">
      <c r="A45" t="n">
        <v>3</v>
      </c>
      <c r="B45" t="n">
        <v>40</v>
      </c>
      <c r="C45" t="inlineStr">
        <is>
          <t xml:space="preserve">CONCLUIDO	</t>
        </is>
      </c>
      <c r="D45" t="n">
        <v>6.9722</v>
      </c>
      <c r="E45" t="n">
        <v>14.34</v>
      </c>
      <c r="F45" t="n">
        <v>12.04</v>
      </c>
      <c r="G45" t="n">
        <v>38.03</v>
      </c>
      <c r="H45" t="n">
        <v>0.75</v>
      </c>
      <c r="I45" t="n">
        <v>19</v>
      </c>
      <c r="J45" t="n">
        <v>93.55</v>
      </c>
      <c r="K45" t="n">
        <v>37.55</v>
      </c>
      <c r="L45" t="n">
        <v>4</v>
      </c>
      <c r="M45" t="n">
        <v>17</v>
      </c>
      <c r="N45" t="n">
        <v>12</v>
      </c>
      <c r="O45" t="n">
        <v>11772.07</v>
      </c>
      <c r="P45" t="n">
        <v>96.47</v>
      </c>
      <c r="Q45" t="n">
        <v>194.63</v>
      </c>
      <c r="R45" t="n">
        <v>33.54</v>
      </c>
      <c r="S45" t="n">
        <v>17.82</v>
      </c>
      <c r="T45" t="n">
        <v>5638.32</v>
      </c>
      <c r="U45" t="n">
        <v>0.53</v>
      </c>
      <c r="V45" t="n">
        <v>0.75</v>
      </c>
      <c r="W45" t="n">
        <v>1.17</v>
      </c>
      <c r="X45" t="n">
        <v>0.36</v>
      </c>
      <c r="Y45" t="n">
        <v>0.5</v>
      </c>
      <c r="Z45" t="n">
        <v>10</v>
      </c>
    </row>
    <row r="46">
      <c r="A46" t="n">
        <v>4</v>
      </c>
      <c r="B46" t="n">
        <v>40</v>
      </c>
      <c r="C46" t="inlineStr">
        <is>
          <t xml:space="preserve">CONCLUIDO	</t>
        </is>
      </c>
      <c r="D46" t="n">
        <v>7.054</v>
      </c>
      <c r="E46" t="n">
        <v>14.18</v>
      </c>
      <c r="F46" t="n">
        <v>11.95</v>
      </c>
      <c r="G46" t="n">
        <v>47.81</v>
      </c>
      <c r="H46" t="n">
        <v>0.93</v>
      </c>
      <c r="I46" t="n">
        <v>15</v>
      </c>
      <c r="J46" t="n">
        <v>94.79000000000001</v>
      </c>
      <c r="K46" t="n">
        <v>37.55</v>
      </c>
      <c r="L46" t="n">
        <v>5</v>
      </c>
      <c r="M46" t="n">
        <v>13</v>
      </c>
      <c r="N46" t="n">
        <v>12.23</v>
      </c>
      <c r="O46" t="n">
        <v>11924.18</v>
      </c>
      <c r="P46" t="n">
        <v>94.23999999999999</v>
      </c>
      <c r="Q46" t="n">
        <v>194.63</v>
      </c>
      <c r="R46" t="n">
        <v>30.65</v>
      </c>
      <c r="S46" t="n">
        <v>17.82</v>
      </c>
      <c r="T46" t="n">
        <v>4214.39</v>
      </c>
      <c r="U46" t="n">
        <v>0.58</v>
      </c>
      <c r="V46" t="n">
        <v>0.76</v>
      </c>
      <c r="W46" t="n">
        <v>1.16</v>
      </c>
      <c r="X46" t="n">
        <v>0.27</v>
      </c>
      <c r="Y46" t="n">
        <v>0.5</v>
      </c>
      <c r="Z46" t="n">
        <v>10</v>
      </c>
    </row>
    <row r="47">
      <c r="A47" t="n">
        <v>5</v>
      </c>
      <c r="B47" t="n">
        <v>40</v>
      </c>
      <c r="C47" t="inlineStr">
        <is>
          <t xml:space="preserve">CONCLUIDO	</t>
        </is>
      </c>
      <c r="D47" t="n">
        <v>7.0876</v>
      </c>
      <c r="E47" t="n">
        <v>14.11</v>
      </c>
      <c r="F47" t="n">
        <v>11.92</v>
      </c>
      <c r="G47" t="n">
        <v>55.03</v>
      </c>
      <c r="H47" t="n">
        <v>1.1</v>
      </c>
      <c r="I47" t="n">
        <v>13</v>
      </c>
      <c r="J47" t="n">
        <v>96.02</v>
      </c>
      <c r="K47" t="n">
        <v>37.55</v>
      </c>
      <c r="L47" t="n">
        <v>6</v>
      </c>
      <c r="M47" t="n">
        <v>11</v>
      </c>
      <c r="N47" t="n">
        <v>12.47</v>
      </c>
      <c r="O47" t="n">
        <v>12076.67</v>
      </c>
      <c r="P47" t="n">
        <v>92.53</v>
      </c>
      <c r="Q47" t="n">
        <v>194.64</v>
      </c>
      <c r="R47" t="n">
        <v>29.78</v>
      </c>
      <c r="S47" t="n">
        <v>17.82</v>
      </c>
      <c r="T47" t="n">
        <v>3786.86</v>
      </c>
      <c r="U47" t="n">
        <v>0.6</v>
      </c>
      <c r="V47" t="n">
        <v>0.76</v>
      </c>
      <c r="W47" t="n">
        <v>1.16</v>
      </c>
      <c r="X47" t="n">
        <v>0.24</v>
      </c>
      <c r="Y47" t="n">
        <v>0.5</v>
      </c>
      <c r="Z47" t="n">
        <v>10</v>
      </c>
    </row>
    <row r="48">
      <c r="A48" t="n">
        <v>6</v>
      </c>
      <c r="B48" t="n">
        <v>40</v>
      </c>
      <c r="C48" t="inlineStr">
        <is>
          <t xml:space="preserve">CONCLUIDO	</t>
        </is>
      </c>
      <c r="D48" t="n">
        <v>7.1266</v>
      </c>
      <c r="E48" t="n">
        <v>14.03</v>
      </c>
      <c r="F48" t="n">
        <v>11.88</v>
      </c>
      <c r="G48" t="n">
        <v>64.81999999999999</v>
      </c>
      <c r="H48" t="n">
        <v>1.27</v>
      </c>
      <c r="I48" t="n">
        <v>11</v>
      </c>
      <c r="J48" t="n">
        <v>97.26000000000001</v>
      </c>
      <c r="K48" t="n">
        <v>37.55</v>
      </c>
      <c r="L48" t="n">
        <v>7</v>
      </c>
      <c r="M48" t="n">
        <v>9</v>
      </c>
      <c r="N48" t="n">
        <v>12.71</v>
      </c>
      <c r="O48" t="n">
        <v>12229.54</v>
      </c>
      <c r="P48" t="n">
        <v>90.59999999999999</v>
      </c>
      <c r="Q48" t="n">
        <v>194.63</v>
      </c>
      <c r="R48" t="n">
        <v>28.59</v>
      </c>
      <c r="S48" t="n">
        <v>17.82</v>
      </c>
      <c r="T48" t="n">
        <v>3203.14</v>
      </c>
      <c r="U48" t="n">
        <v>0.62</v>
      </c>
      <c r="V48" t="n">
        <v>0.76</v>
      </c>
      <c r="W48" t="n">
        <v>1.15</v>
      </c>
      <c r="X48" t="n">
        <v>0.2</v>
      </c>
      <c r="Y48" t="n">
        <v>0.5</v>
      </c>
      <c r="Z48" t="n">
        <v>10</v>
      </c>
    </row>
    <row r="49">
      <c r="A49" t="n">
        <v>7</v>
      </c>
      <c r="B49" t="n">
        <v>40</v>
      </c>
      <c r="C49" t="inlineStr">
        <is>
          <t xml:space="preserve">CONCLUIDO	</t>
        </is>
      </c>
      <c r="D49" t="n">
        <v>7.1622</v>
      </c>
      <c r="E49" t="n">
        <v>13.96</v>
      </c>
      <c r="F49" t="n">
        <v>11.85</v>
      </c>
      <c r="G49" t="n">
        <v>79.01000000000001</v>
      </c>
      <c r="H49" t="n">
        <v>1.43</v>
      </c>
      <c r="I49" t="n">
        <v>9</v>
      </c>
      <c r="J49" t="n">
        <v>98.5</v>
      </c>
      <c r="K49" t="n">
        <v>37.55</v>
      </c>
      <c r="L49" t="n">
        <v>8</v>
      </c>
      <c r="M49" t="n">
        <v>7</v>
      </c>
      <c r="N49" t="n">
        <v>12.95</v>
      </c>
      <c r="O49" t="n">
        <v>12382.79</v>
      </c>
      <c r="P49" t="n">
        <v>88.56</v>
      </c>
      <c r="Q49" t="n">
        <v>194.63</v>
      </c>
      <c r="R49" t="n">
        <v>27.48</v>
      </c>
      <c r="S49" t="n">
        <v>17.82</v>
      </c>
      <c r="T49" t="n">
        <v>2657.32</v>
      </c>
      <c r="U49" t="n">
        <v>0.65</v>
      </c>
      <c r="V49" t="n">
        <v>0.77</v>
      </c>
      <c r="W49" t="n">
        <v>1.15</v>
      </c>
      <c r="X49" t="n">
        <v>0.17</v>
      </c>
      <c r="Y49" t="n">
        <v>0.5</v>
      </c>
      <c r="Z49" t="n">
        <v>10</v>
      </c>
    </row>
    <row r="50">
      <c r="A50" t="n">
        <v>8</v>
      </c>
      <c r="B50" t="n">
        <v>40</v>
      </c>
      <c r="C50" t="inlineStr">
        <is>
          <t xml:space="preserve">CONCLUIDO	</t>
        </is>
      </c>
      <c r="D50" t="n">
        <v>7.1911</v>
      </c>
      <c r="E50" t="n">
        <v>13.91</v>
      </c>
      <c r="F50" t="n">
        <v>11.81</v>
      </c>
      <c r="G50" t="n">
        <v>88.61</v>
      </c>
      <c r="H50" t="n">
        <v>1.59</v>
      </c>
      <c r="I50" t="n">
        <v>8</v>
      </c>
      <c r="J50" t="n">
        <v>99.75</v>
      </c>
      <c r="K50" t="n">
        <v>37.55</v>
      </c>
      <c r="L50" t="n">
        <v>9</v>
      </c>
      <c r="M50" t="n">
        <v>6</v>
      </c>
      <c r="N50" t="n">
        <v>13.2</v>
      </c>
      <c r="O50" t="n">
        <v>12536.43</v>
      </c>
      <c r="P50" t="n">
        <v>86.86</v>
      </c>
      <c r="Q50" t="n">
        <v>194.63</v>
      </c>
      <c r="R50" t="n">
        <v>26.5</v>
      </c>
      <c r="S50" t="n">
        <v>17.82</v>
      </c>
      <c r="T50" t="n">
        <v>2173.27</v>
      </c>
      <c r="U50" t="n">
        <v>0.67</v>
      </c>
      <c r="V50" t="n">
        <v>0.77</v>
      </c>
      <c r="W50" t="n">
        <v>1.14</v>
      </c>
      <c r="X50" t="n">
        <v>0.13</v>
      </c>
      <c r="Y50" t="n">
        <v>0.5</v>
      </c>
      <c r="Z50" t="n">
        <v>10</v>
      </c>
    </row>
    <row r="51">
      <c r="A51" t="n">
        <v>9</v>
      </c>
      <c r="B51" t="n">
        <v>40</v>
      </c>
      <c r="C51" t="inlineStr">
        <is>
          <t xml:space="preserve">CONCLUIDO	</t>
        </is>
      </c>
      <c r="D51" t="n">
        <v>7.1882</v>
      </c>
      <c r="E51" t="n">
        <v>13.91</v>
      </c>
      <c r="F51" t="n">
        <v>11.82</v>
      </c>
      <c r="G51" t="n">
        <v>88.65000000000001</v>
      </c>
      <c r="H51" t="n">
        <v>1.74</v>
      </c>
      <c r="I51" t="n">
        <v>8</v>
      </c>
      <c r="J51" t="n">
        <v>101</v>
      </c>
      <c r="K51" t="n">
        <v>37.55</v>
      </c>
      <c r="L51" t="n">
        <v>10</v>
      </c>
      <c r="M51" t="n">
        <v>6</v>
      </c>
      <c r="N51" t="n">
        <v>13.45</v>
      </c>
      <c r="O51" t="n">
        <v>12690.46</v>
      </c>
      <c r="P51" t="n">
        <v>84.34999999999999</v>
      </c>
      <c r="Q51" t="n">
        <v>194.64</v>
      </c>
      <c r="R51" t="n">
        <v>26.49</v>
      </c>
      <c r="S51" t="n">
        <v>17.82</v>
      </c>
      <c r="T51" t="n">
        <v>2170.23</v>
      </c>
      <c r="U51" t="n">
        <v>0.67</v>
      </c>
      <c r="V51" t="n">
        <v>0.77</v>
      </c>
      <c r="W51" t="n">
        <v>1.15</v>
      </c>
      <c r="X51" t="n">
        <v>0.13</v>
      </c>
      <c r="Y51" t="n">
        <v>0.5</v>
      </c>
      <c r="Z51" t="n">
        <v>10</v>
      </c>
    </row>
    <row r="52">
      <c r="A52" t="n">
        <v>10</v>
      </c>
      <c r="B52" t="n">
        <v>40</v>
      </c>
      <c r="C52" t="inlineStr">
        <is>
          <t xml:space="preserve">CONCLUIDO	</t>
        </is>
      </c>
      <c r="D52" t="n">
        <v>7.2045</v>
      </c>
      <c r="E52" t="n">
        <v>13.88</v>
      </c>
      <c r="F52" t="n">
        <v>11.81</v>
      </c>
      <c r="G52" t="n">
        <v>101.21</v>
      </c>
      <c r="H52" t="n">
        <v>1.89</v>
      </c>
      <c r="I52" t="n">
        <v>7</v>
      </c>
      <c r="J52" t="n">
        <v>102.25</v>
      </c>
      <c r="K52" t="n">
        <v>37.55</v>
      </c>
      <c r="L52" t="n">
        <v>11</v>
      </c>
      <c r="M52" t="n">
        <v>5</v>
      </c>
      <c r="N52" t="n">
        <v>13.7</v>
      </c>
      <c r="O52" t="n">
        <v>12844.88</v>
      </c>
      <c r="P52" t="n">
        <v>83.73</v>
      </c>
      <c r="Q52" t="n">
        <v>194.63</v>
      </c>
      <c r="R52" t="n">
        <v>26.21</v>
      </c>
      <c r="S52" t="n">
        <v>17.82</v>
      </c>
      <c r="T52" t="n">
        <v>2034.37</v>
      </c>
      <c r="U52" t="n">
        <v>0.68</v>
      </c>
      <c r="V52" t="n">
        <v>0.77</v>
      </c>
      <c r="W52" t="n">
        <v>1.15</v>
      </c>
      <c r="X52" t="n">
        <v>0.12</v>
      </c>
      <c r="Y52" t="n">
        <v>0.5</v>
      </c>
      <c r="Z52" t="n">
        <v>10</v>
      </c>
    </row>
    <row r="53">
      <c r="A53" t="n">
        <v>11</v>
      </c>
      <c r="B53" t="n">
        <v>40</v>
      </c>
      <c r="C53" t="inlineStr">
        <is>
          <t xml:space="preserve">CONCLUIDO	</t>
        </is>
      </c>
      <c r="D53" t="n">
        <v>7.2053</v>
      </c>
      <c r="E53" t="n">
        <v>13.88</v>
      </c>
      <c r="F53" t="n">
        <v>11.81</v>
      </c>
      <c r="G53" t="n">
        <v>101.2</v>
      </c>
      <c r="H53" t="n">
        <v>2.04</v>
      </c>
      <c r="I53" t="n">
        <v>7</v>
      </c>
      <c r="J53" t="n">
        <v>103.51</v>
      </c>
      <c r="K53" t="n">
        <v>37.55</v>
      </c>
      <c r="L53" t="n">
        <v>12</v>
      </c>
      <c r="M53" t="n">
        <v>2</v>
      </c>
      <c r="N53" t="n">
        <v>13.95</v>
      </c>
      <c r="O53" t="n">
        <v>12999.7</v>
      </c>
      <c r="P53" t="n">
        <v>82.02</v>
      </c>
      <c r="Q53" t="n">
        <v>194.65</v>
      </c>
      <c r="R53" t="n">
        <v>26.01</v>
      </c>
      <c r="S53" t="n">
        <v>17.82</v>
      </c>
      <c r="T53" t="n">
        <v>1930.86</v>
      </c>
      <c r="U53" t="n">
        <v>0.6899999999999999</v>
      </c>
      <c r="V53" t="n">
        <v>0.77</v>
      </c>
      <c r="W53" t="n">
        <v>1.15</v>
      </c>
      <c r="X53" t="n">
        <v>0.12</v>
      </c>
      <c r="Y53" t="n">
        <v>0.5</v>
      </c>
      <c r="Z53" t="n">
        <v>10</v>
      </c>
    </row>
    <row r="54">
      <c r="A54" t="n">
        <v>12</v>
      </c>
      <c r="B54" t="n">
        <v>40</v>
      </c>
      <c r="C54" t="inlineStr">
        <is>
          <t xml:space="preserve">CONCLUIDO	</t>
        </is>
      </c>
      <c r="D54" t="n">
        <v>7.2256</v>
      </c>
      <c r="E54" t="n">
        <v>13.84</v>
      </c>
      <c r="F54" t="n">
        <v>11.79</v>
      </c>
      <c r="G54" t="n">
        <v>117.86</v>
      </c>
      <c r="H54" t="n">
        <v>2.18</v>
      </c>
      <c r="I54" t="n">
        <v>6</v>
      </c>
      <c r="J54" t="n">
        <v>104.76</v>
      </c>
      <c r="K54" t="n">
        <v>37.55</v>
      </c>
      <c r="L54" t="n">
        <v>13</v>
      </c>
      <c r="M54" t="n">
        <v>0</v>
      </c>
      <c r="N54" t="n">
        <v>14.21</v>
      </c>
      <c r="O54" t="n">
        <v>13154.91</v>
      </c>
      <c r="P54" t="n">
        <v>82.77</v>
      </c>
      <c r="Q54" t="n">
        <v>194.68</v>
      </c>
      <c r="R54" t="n">
        <v>25.34</v>
      </c>
      <c r="S54" t="n">
        <v>17.82</v>
      </c>
      <c r="T54" t="n">
        <v>1605.36</v>
      </c>
      <c r="U54" t="n">
        <v>0.7</v>
      </c>
      <c r="V54" t="n">
        <v>0.77</v>
      </c>
      <c r="W54" t="n">
        <v>1.15</v>
      </c>
      <c r="X54" t="n">
        <v>0.1</v>
      </c>
      <c r="Y54" t="n">
        <v>0.5</v>
      </c>
      <c r="Z54" t="n">
        <v>10</v>
      </c>
    </row>
    <row r="55">
      <c r="A55" t="n">
        <v>0</v>
      </c>
      <c r="B55" t="n">
        <v>30</v>
      </c>
      <c r="C55" t="inlineStr">
        <is>
          <t xml:space="preserve">CONCLUIDO	</t>
        </is>
      </c>
      <c r="D55" t="n">
        <v>6.2661</v>
      </c>
      <c r="E55" t="n">
        <v>15.96</v>
      </c>
      <c r="F55" t="n">
        <v>13.06</v>
      </c>
      <c r="G55" t="n">
        <v>11.52</v>
      </c>
      <c r="H55" t="n">
        <v>0.24</v>
      </c>
      <c r="I55" t="n">
        <v>68</v>
      </c>
      <c r="J55" t="n">
        <v>71.52</v>
      </c>
      <c r="K55" t="n">
        <v>32.27</v>
      </c>
      <c r="L55" t="n">
        <v>1</v>
      </c>
      <c r="M55" t="n">
        <v>66</v>
      </c>
      <c r="N55" t="n">
        <v>8.25</v>
      </c>
      <c r="O55" t="n">
        <v>9054.6</v>
      </c>
      <c r="P55" t="n">
        <v>92.83</v>
      </c>
      <c r="Q55" t="n">
        <v>194.66</v>
      </c>
      <c r="R55" t="n">
        <v>64.87</v>
      </c>
      <c r="S55" t="n">
        <v>17.82</v>
      </c>
      <c r="T55" t="n">
        <v>21058.43</v>
      </c>
      <c r="U55" t="n">
        <v>0.27</v>
      </c>
      <c r="V55" t="n">
        <v>0.7</v>
      </c>
      <c r="W55" t="n">
        <v>1.25</v>
      </c>
      <c r="X55" t="n">
        <v>1.37</v>
      </c>
      <c r="Y55" t="n">
        <v>0.5</v>
      </c>
      <c r="Z55" t="n">
        <v>10</v>
      </c>
    </row>
    <row r="56">
      <c r="A56" t="n">
        <v>1</v>
      </c>
      <c r="B56" t="n">
        <v>30</v>
      </c>
      <c r="C56" t="inlineStr">
        <is>
          <t xml:space="preserve">CONCLUIDO	</t>
        </is>
      </c>
      <c r="D56" t="n">
        <v>6.8228</v>
      </c>
      <c r="E56" t="n">
        <v>14.66</v>
      </c>
      <c r="F56" t="n">
        <v>12.31</v>
      </c>
      <c r="G56" t="n">
        <v>23.09</v>
      </c>
      <c r="H56" t="n">
        <v>0.48</v>
      </c>
      <c r="I56" t="n">
        <v>32</v>
      </c>
      <c r="J56" t="n">
        <v>72.7</v>
      </c>
      <c r="K56" t="n">
        <v>32.27</v>
      </c>
      <c r="L56" t="n">
        <v>2</v>
      </c>
      <c r="M56" t="n">
        <v>30</v>
      </c>
      <c r="N56" t="n">
        <v>8.43</v>
      </c>
      <c r="O56" t="n">
        <v>9200.25</v>
      </c>
      <c r="P56" t="n">
        <v>85.65000000000001</v>
      </c>
      <c r="Q56" t="n">
        <v>194.64</v>
      </c>
      <c r="R56" t="n">
        <v>41.67</v>
      </c>
      <c r="S56" t="n">
        <v>17.82</v>
      </c>
      <c r="T56" t="n">
        <v>9640.209999999999</v>
      </c>
      <c r="U56" t="n">
        <v>0.43</v>
      </c>
      <c r="V56" t="n">
        <v>0.74</v>
      </c>
      <c r="W56" t="n">
        <v>1.2</v>
      </c>
      <c r="X56" t="n">
        <v>0.63</v>
      </c>
      <c r="Y56" t="n">
        <v>0.5</v>
      </c>
      <c r="Z56" t="n">
        <v>10</v>
      </c>
    </row>
    <row r="57">
      <c r="A57" t="n">
        <v>2</v>
      </c>
      <c r="B57" t="n">
        <v>30</v>
      </c>
      <c r="C57" t="inlineStr">
        <is>
          <t xml:space="preserve">CONCLUIDO	</t>
        </is>
      </c>
      <c r="D57" t="n">
        <v>7.0137</v>
      </c>
      <c r="E57" t="n">
        <v>14.26</v>
      </c>
      <c r="F57" t="n">
        <v>12.09</v>
      </c>
      <c r="G57" t="n">
        <v>34.53</v>
      </c>
      <c r="H57" t="n">
        <v>0.71</v>
      </c>
      <c r="I57" t="n">
        <v>21</v>
      </c>
      <c r="J57" t="n">
        <v>73.88</v>
      </c>
      <c r="K57" t="n">
        <v>32.27</v>
      </c>
      <c r="L57" t="n">
        <v>3</v>
      </c>
      <c r="M57" t="n">
        <v>19</v>
      </c>
      <c r="N57" t="n">
        <v>8.609999999999999</v>
      </c>
      <c r="O57" t="n">
        <v>9346.23</v>
      </c>
      <c r="P57" t="n">
        <v>82.23</v>
      </c>
      <c r="Q57" t="n">
        <v>194.64</v>
      </c>
      <c r="R57" t="n">
        <v>34.85</v>
      </c>
      <c r="S57" t="n">
        <v>17.82</v>
      </c>
      <c r="T57" t="n">
        <v>6281.59</v>
      </c>
      <c r="U57" t="n">
        <v>0.51</v>
      </c>
      <c r="V57" t="n">
        <v>0.75</v>
      </c>
      <c r="W57" t="n">
        <v>1.17</v>
      </c>
      <c r="X57" t="n">
        <v>0.4</v>
      </c>
      <c r="Y57" t="n">
        <v>0.5</v>
      </c>
      <c r="Z57" t="n">
        <v>10</v>
      </c>
    </row>
    <row r="58">
      <c r="A58" t="n">
        <v>3</v>
      </c>
      <c r="B58" t="n">
        <v>30</v>
      </c>
      <c r="C58" t="inlineStr">
        <is>
          <t xml:space="preserve">CONCLUIDO	</t>
        </is>
      </c>
      <c r="D58" t="n">
        <v>7.0915</v>
      </c>
      <c r="E58" t="n">
        <v>14.1</v>
      </c>
      <c r="F58" t="n">
        <v>12.01</v>
      </c>
      <c r="G58" t="n">
        <v>45.03</v>
      </c>
      <c r="H58" t="n">
        <v>0.93</v>
      </c>
      <c r="I58" t="n">
        <v>16</v>
      </c>
      <c r="J58" t="n">
        <v>75.06999999999999</v>
      </c>
      <c r="K58" t="n">
        <v>32.27</v>
      </c>
      <c r="L58" t="n">
        <v>4</v>
      </c>
      <c r="M58" t="n">
        <v>14</v>
      </c>
      <c r="N58" t="n">
        <v>8.800000000000001</v>
      </c>
      <c r="O58" t="n">
        <v>9492.549999999999</v>
      </c>
      <c r="P58" t="n">
        <v>79.77</v>
      </c>
      <c r="Q58" t="n">
        <v>194.63</v>
      </c>
      <c r="R58" t="n">
        <v>32.32</v>
      </c>
      <c r="S58" t="n">
        <v>17.82</v>
      </c>
      <c r="T58" t="n">
        <v>5040.95</v>
      </c>
      <c r="U58" t="n">
        <v>0.55</v>
      </c>
      <c r="V58" t="n">
        <v>0.76</v>
      </c>
      <c r="W58" t="n">
        <v>1.17</v>
      </c>
      <c r="X58" t="n">
        <v>0.32</v>
      </c>
      <c r="Y58" t="n">
        <v>0.5</v>
      </c>
      <c r="Z58" t="n">
        <v>10</v>
      </c>
    </row>
    <row r="59">
      <c r="A59" t="n">
        <v>4</v>
      </c>
      <c r="B59" t="n">
        <v>30</v>
      </c>
      <c r="C59" t="inlineStr">
        <is>
          <t xml:space="preserve">CONCLUIDO	</t>
        </is>
      </c>
      <c r="D59" t="n">
        <v>7.1566</v>
      </c>
      <c r="E59" t="n">
        <v>13.97</v>
      </c>
      <c r="F59" t="n">
        <v>11.93</v>
      </c>
      <c r="G59" t="n">
        <v>55.05</v>
      </c>
      <c r="H59" t="n">
        <v>1.15</v>
      </c>
      <c r="I59" t="n">
        <v>13</v>
      </c>
      <c r="J59" t="n">
        <v>76.26000000000001</v>
      </c>
      <c r="K59" t="n">
        <v>32.27</v>
      </c>
      <c r="L59" t="n">
        <v>5</v>
      </c>
      <c r="M59" t="n">
        <v>11</v>
      </c>
      <c r="N59" t="n">
        <v>8.99</v>
      </c>
      <c r="O59" t="n">
        <v>9639.200000000001</v>
      </c>
      <c r="P59" t="n">
        <v>77.12</v>
      </c>
      <c r="Q59" t="n">
        <v>194.63</v>
      </c>
      <c r="R59" t="n">
        <v>29.81</v>
      </c>
      <c r="S59" t="n">
        <v>17.82</v>
      </c>
      <c r="T59" t="n">
        <v>3805.34</v>
      </c>
      <c r="U59" t="n">
        <v>0.6</v>
      </c>
      <c r="V59" t="n">
        <v>0.76</v>
      </c>
      <c r="W59" t="n">
        <v>1.16</v>
      </c>
      <c r="X59" t="n">
        <v>0.24</v>
      </c>
      <c r="Y59" t="n">
        <v>0.5</v>
      </c>
      <c r="Z59" t="n">
        <v>10</v>
      </c>
    </row>
    <row r="60">
      <c r="A60" t="n">
        <v>5</v>
      </c>
      <c r="B60" t="n">
        <v>30</v>
      </c>
      <c r="C60" t="inlineStr">
        <is>
          <t xml:space="preserve">CONCLUIDO	</t>
        </is>
      </c>
      <c r="D60" t="n">
        <v>7.2123</v>
      </c>
      <c r="E60" t="n">
        <v>13.87</v>
      </c>
      <c r="F60" t="n">
        <v>11.87</v>
      </c>
      <c r="G60" t="n">
        <v>71.19</v>
      </c>
      <c r="H60" t="n">
        <v>1.36</v>
      </c>
      <c r="I60" t="n">
        <v>10</v>
      </c>
      <c r="J60" t="n">
        <v>77.45</v>
      </c>
      <c r="K60" t="n">
        <v>32.27</v>
      </c>
      <c r="L60" t="n">
        <v>6</v>
      </c>
      <c r="M60" t="n">
        <v>8</v>
      </c>
      <c r="N60" t="n">
        <v>9.18</v>
      </c>
      <c r="O60" t="n">
        <v>9786.190000000001</v>
      </c>
      <c r="P60" t="n">
        <v>74.03</v>
      </c>
      <c r="Q60" t="n">
        <v>194.65</v>
      </c>
      <c r="R60" t="n">
        <v>27.93</v>
      </c>
      <c r="S60" t="n">
        <v>17.82</v>
      </c>
      <c r="T60" t="n">
        <v>2879.49</v>
      </c>
      <c r="U60" t="n">
        <v>0.64</v>
      </c>
      <c r="V60" t="n">
        <v>0.77</v>
      </c>
      <c r="W60" t="n">
        <v>1.15</v>
      </c>
      <c r="X60" t="n">
        <v>0.18</v>
      </c>
      <c r="Y60" t="n">
        <v>0.5</v>
      </c>
      <c r="Z60" t="n">
        <v>10</v>
      </c>
    </row>
    <row r="61">
      <c r="A61" t="n">
        <v>6</v>
      </c>
      <c r="B61" t="n">
        <v>30</v>
      </c>
      <c r="C61" t="inlineStr">
        <is>
          <t xml:space="preserve">CONCLUIDO	</t>
        </is>
      </c>
      <c r="D61" t="n">
        <v>7.2298</v>
      </c>
      <c r="E61" t="n">
        <v>13.83</v>
      </c>
      <c r="F61" t="n">
        <v>11.85</v>
      </c>
      <c r="G61" t="n">
        <v>78.98999999999999</v>
      </c>
      <c r="H61" t="n">
        <v>1.56</v>
      </c>
      <c r="I61" t="n">
        <v>9</v>
      </c>
      <c r="J61" t="n">
        <v>78.65000000000001</v>
      </c>
      <c r="K61" t="n">
        <v>32.27</v>
      </c>
      <c r="L61" t="n">
        <v>7</v>
      </c>
      <c r="M61" t="n">
        <v>6</v>
      </c>
      <c r="N61" t="n">
        <v>9.380000000000001</v>
      </c>
      <c r="O61" t="n">
        <v>9933.52</v>
      </c>
      <c r="P61" t="n">
        <v>72.89</v>
      </c>
      <c r="Q61" t="n">
        <v>194.64</v>
      </c>
      <c r="R61" t="n">
        <v>27.4</v>
      </c>
      <c r="S61" t="n">
        <v>17.82</v>
      </c>
      <c r="T61" t="n">
        <v>2617.78</v>
      </c>
      <c r="U61" t="n">
        <v>0.65</v>
      </c>
      <c r="V61" t="n">
        <v>0.77</v>
      </c>
      <c r="W61" t="n">
        <v>1.15</v>
      </c>
      <c r="X61" t="n">
        <v>0.16</v>
      </c>
      <c r="Y61" t="n">
        <v>0.5</v>
      </c>
      <c r="Z61" t="n">
        <v>10</v>
      </c>
    </row>
    <row r="62">
      <c r="A62" t="n">
        <v>7</v>
      </c>
      <c r="B62" t="n">
        <v>30</v>
      </c>
      <c r="C62" t="inlineStr">
        <is>
          <t xml:space="preserve">CONCLUIDO	</t>
        </is>
      </c>
      <c r="D62" t="n">
        <v>7.248</v>
      </c>
      <c r="E62" t="n">
        <v>13.8</v>
      </c>
      <c r="F62" t="n">
        <v>11.83</v>
      </c>
      <c r="G62" t="n">
        <v>88.70999999999999</v>
      </c>
      <c r="H62" t="n">
        <v>1.75</v>
      </c>
      <c r="I62" t="n">
        <v>8</v>
      </c>
      <c r="J62" t="n">
        <v>79.84</v>
      </c>
      <c r="K62" t="n">
        <v>32.27</v>
      </c>
      <c r="L62" t="n">
        <v>8</v>
      </c>
      <c r="M62" t="n">
        <v>2</v>
      </c>
      <c r="N62" t="n">
        <v>9.57</v>
      </c>
      <c r="O62" t="n">
        <v>10081.19</v>
      </c>
      <c r="P62" t="n">
        <v>71.65000000000001</v>
      </c>
      <c r="Q62" t="n">
        <v>194.63</v>
      </c>
      <c r="R62" t="n">
        <v>26.52</v>
      </c>
      <c r="S62" t="n">
        <v>17.82</v>
      </c>
      <c r="T62" t="n">
        <v>2180.85</v>
      </c>
      <c r="U62" t="n">
        <v>0.67</v>
      </c>
      <c r="V62" t="n">
        <v>0.77</v>
      </c>
      <c r="W62" t="n">
        <v>1.16</v>
      </c>
      <c r="X62" t="n">
        <v>0.14</v>
      </c>
      <c r="Y62" t="n">
        <v>0.5</v>
      </c>
      <c r="Z62" t="n">
        <v>10</v>
      </c>
    </row>
    <row r="63">
      <c r="A63" t="n">
        <v>8</v>
      </c>
      <c r="B63" t="n">
        <v>30</v>
      </c>
      <c r="C63" t="inlineStr">
        <is>
          <t xml:space="preserve">CONCLUIDO	</t>
        </is>
      </c>
      <c r="D63" t="n">
        <v>7.2467</v>
      </c>
      <c r="E63" t="n">
        <v>13.8</v>
      </c>
      <c r="F63" t="n">
        <v>11.83</v>
      </c>
      <c r="G63" t="n">
        <v>88.73</v>
      </c>
      <c r="H63" t="n">
        <v>1.94</v>
      </c>
      <c r="I63" t="n">
        <v>8</v>
      </c>
      <c r="J63" t="n">
        <v>81.04000000000001</v>
      </c>
      <c r="K63" t="n">
        <v>32.27</v>
      </c>
      <c r="L63" t="n">
        <v>9</v>
      </c>
      <c r="M63" t="n">
        <v>0</v>
      </c>
      <c r="N63" t="n">
        <v>9.77</v>
      </c>
      <c r="O63" t="n">
        <v>10229.34</v>
      </c>
      <c r="P63" t="n">
        <v>72.29000000000001</v>
      </c>
      <c r="Q63" t="n">
        <v>194.63</v>
      </c>
      <c r="R63" t="n">
        <v>26.61</v>
      </c>
      <c r="S63" t="n">
        <v>17.82</v>
      </c>
      <c r="T63" t="n">
        <v>2226.33</v>
      </c>
      <c r="U63" t="n">
        <v>0.67</v>
      </c>
      <c r="V63" t="n">
        <v>0.77</v>
      </c>
      <c r="W63" t="n">
        <v>1.16</v>
      </c>
      <c r="X63" t="n">
        <v>0.14</v>
      </c>
      <c r="Y63" t="n">
        <v>0.5</v>
      </c>
      <c r="Z63" t="n">
        <v>10</v>
      </c>
    </row>
    <row r="64">
      <c r="A64" t="n">
        <v>0</v>
      </c>
      <c r="B64" t="n">
        <v>15</v>
      </c>
      <c r="C64" t="inlineStr">
        <is>
          <t xml:space="preserve">CONCLUIDO	</t>
        </is>
      </c>
      <c r="D64" t="n">
        <v>6.8153</v>
      </c>
      <c r="E64" t="n">
        <v>14.67</v>
      </c>
      <c r="F64" t="n">
        <v>12.51</v>
      </c>
      <c r="G64" t="n">
        <v>17.87</v>
      </c>
      <c r="H64" t="n">
        <v>0.43</v>
      </c>
      <c r="I64" t="n">
        <v>42</v>
      </c>
      <c r="J64" t="n">
        <v>39.78</v>
      </c>
      <c r="K64" t="n">
        <v>19.54</v>
      </c>
      <c r="L64" t="n">
        <v>1</v>
      </c>
      <c r="M64" t="n">
        <v>40</v>
      </c>
      <c r="N64" t="n">
        <v>4.24</v>
      </c>
      <c r="O64" t="n">
        <v>5140</v>
      </c>
      <c r="P64" t="n">
        <v>56.31</v>
      </c>
      <c r="Q64" t="n">
        <v>194.64</v>
      </c>
      <c r="R64" t="n">
        <v>48.12</v>
      </c>
      <c r="S64" t="n">
        <v>17.82</v>
      </c>
      <c r="T64" t="n">
        <v>12813.53</v>
      </c>
      <c r="U64" t="n">
        <v>0.37</v>
      </c>
      <c r="V64" t="n">
        <v>0.73</v>
      </c>
      <c r="W64" t="n">
        <v>1.2</v>
      </c>
      <c r="X64" t="n">
        <v>0.82</v>
      </c>
      <c r="Y64" t="n">
        <v>0.5</v>
      </c>
      <c r="Z64" t="n">
        <v>10</v>
      </c>
    </row>
    <row r="65">
      <c r="A65" t="n">
        <v>1</v>
      </c>
      <c r="B65" t="n">
        <v>15</v>
      </c>
      <c r="C65" t="inlineStr">
        <is>
          <t xml:space="preserve">CONCLUIDO	</t>
        </is>
      </c>
      <c r="D65" t="n">
        <v>7.171</v>
      </c>
      <c r="E65" t="n">
        <v>13.94</v>
      </c>
      <c r="F65" t="n">
        <v>12.04</v>
      </c>
      <c r="G65" t="n">
        <v>38.01</v>
      </c>
      <c r="H65" t="n">
        <v>0.84</v>
      </c>
      <c r="I65" t="n">
        <v>19</v>
      </c>
      <c r="J65" t="n">
        <v>40.89</v>
      </c>
      <c r="K65" t="n">
        <v>19.54</v>
      </c>
      <c r="L65" t="n">
        <v>2</v>
      </c>
      <c r="M65" t="n">
        <v>17</v>
      </c>
      <c r="N65" t="n">
        <v>4.35</v>
      </c>
      <c r="O65" t="n">
        <v>5277.26</v>
      </c>
      <c r="P65" t="n">
        <v>50.03</v>
      </c>
      <c r="Q65" t="n">
        <v>194.64</v>
      </c>
      <c r="R65" t="n">
        <v>33.31</v>
      </c>
      <c r="S65" t="n">
        <v>17.82</v>
      </c>
      <c r="T65" t="n">
        <v>5521.22</v>
      </c>
      <c r="U65" t="n">
        <v>0.53</v>
      </c>
      <c r="V65" t="n">
        <v>0.75</v>
      </c>
      <c r="W65" t="n">
        <v>1.16</v>
      </c>
      <c r="X65" t="n">
        <v>0.35</v>
      </c>
      <c r="Y65" t="n">
        <v>0.5</v>
      </c>
      <c r="Z65" t="n">
        <v>10</v>
      </c>
    </row>
    <row r="66">
      <c r="A66" t="n">
        <v>2</v>
      </c>
      <c r="B66" t="n">
        <v>15</v>
      </c>
      <c r="C66" t="inlineStr">
        <is>
          <t xml:space="preserve">CONCLUIDO	</t>
        </is>
      </c>
      <c r="D66" t="n">
        <v>7.2199</v>
      </c>
      <c r="E66" t="n">
        <v>13.85</v>
      </c>
      <c r="F66" t="n">
        <v>11.99</v>
      </c>
      <c r="G66" t="n">
        <v>47.94</v>
      </c>
      <c r="H66" t="n">
        <v>1.22</v>
      </c>
      <c r="I66" t="n">
        <v>15</v>
      </c>
      <c r="J66" t="n">
        <v>42.01</v>
      </c>
      <c r="K66" t="n">
        <v>19.54</v>
      </c>
      <c r="L66" t="n">
        <v>3</v>
      </c>
      <c r="M66" t="n">
        <v>1</v>
      </c>
      <c r="N66" t="n">
        <v>4.46</v>
      </c>
      <c r="O66" t="n">
        <v>5414.79</v>
      </c>
      <c r="P66" t="n">
        <v>48.1</v>
      </c>
      <c r="Q66" t="n">
        <v>194.66</v>
      </c>
      <c r="R66" t="n">
        <v>31.1</v>
      </c>
      <c r="S66" t="n">
        <v>17.82</v>
      </c>
      <c r="T66" t="n">
        <v>4436.51</v>
      </c>
      <c r="U66" t="n">
        <v>0.57</v>
      </c>
      <c r="V66" t="n">
        <v>0.76</v>
      </c>
      <c r="W66" t="n">
        <v>1.18</v>
      </c>
      <c r="X66" t="n">
        <v>0.3</v>
      </c>
      <c r="Y66" t="n">
        <v>0.5</v>
      </c>
      <c r="Z66" t="n">
        <v>10</v>
      </c>
    </row>
    <row r="67">
      <c r="A67" t="n">
        <v>3</v>
      </c>
      <c r="B67" t="n">
        <v>15</v>
      </c>
      <c r="C67" t="inlineStr">
        <is>
          <t xml:space="preserve">CONCLUIDO	</t>
        </is>
      </c>
      <c r="D67" t="n">
        <v>7.2362</v>
      </c>
      <c r="E67" t="n">
        <v>13.82</v>
      </c>
      <c r="F67" t="n">
        <v>11.97</v>
      </c>
      <c r="G67" t="n">
        <v>51.28</v>
      </c>
      <c r="H67" t="n">
        <v>1.59</v>
      </c>
      <c r="I67" t="n">
        <v>14</v>
      </c>
      <c r="J67" t="n">
        <v>43.13</v>
      </c>
      <c r="K67" t="n">
        <v>19.54</v>
      </c>
      <c r="L67" t="n">
        <v>4</v>
      </c>
      <c r="M67" t="n">
        <v>0</v>
      </c>
      <c r="N67" t="n">
        <v>4.58</v>
      </c>
      <c r="O67" t="n">
        <v>5552.61</v>
      </c>
      <c r="P67" t="n">
        <v>49.13</v>
      </c>
      <c r="Q67" t="n">
        <v>194.66</v>
      </c>
      <c r="R67" t="n">
        <v>30.48</v>
      </c>
      <c r="S67" t="n">
        <v>17.82</v>
      </c>
      <c r="T67" t="n">
        <v>4130.74</v>
      </c>
      <c r="U67" t="n">
        <v>0.58</v>
      </c>
      <c r="V67" t="n">
        <v>0.76</v>
      </c>
      <c r="W67" t="n">
        <v>1.18</v>
      </c>
      <c r="X67" t="n">
        <v>0.28</v>
      </c>
      <c r="Y67" t="n">
        <v>0.5</v>
      </c>
      <c r="Z67" t="n">
        <v>10</v>
      </c>
    </row>
    <row r="68">
      <c r="A68" t="n">
        <v>0</v>
      </c>
      <c r="B68" t="n">
        <v>70</v>
      </c>
      <c r="C68" t="inlineStr">
        <is>
          <t xml:space="preserve">CONCLUIDO	</t>
        </is>
      </c>
      <c r="D68" t="n">
        <v>5.0988</v>
      </c>
      <c r="E68" t="n">
        <v>19.61</v>
      </c>
      <c r="F68" t="n">
        <v>14.03</v>
      </c>
      <c r="G68" t="n">
        <v>7.26</v>
      </c>
      <c r="H68" t="n">
        <v>0.12</v>
      </c>
      <c r="I68" t="n">
        <v>116</v>
      </c>
      <c r="J68" t="n">
        <v>141.81</v>
      </c>
      <c r="K68" t="n">
        <v>47.83</v>
      </c>
      <c r="L68" t="n">
        <v>1</v>
      </c>
      <c r="M68" t="n">
        <v>114</v>
      </c>
      <c r="N68" t="n">
        <v>22.98</v>
      </c>
      <c r="O68" t="n">
        <v>17723.39</v>
      </c>
      <c r="P68" t="n">
        <v>159.57</v>
      </c>
      <c r="Q68" t="n">
        <v>194.65</v>
      </c>
      <c r="R68" t="n">
        <v>95.52</v>
      </c>
      <c r="S68" t="n">
        <v>17.82</v>
      </c>
      <c r="T68" t="n">
        <v>36142.25</v>
      </c>
      <c r="U68" t="n">
        <v>0.19</v>
      </c>
      <c r="V68" t="n">
        <v>0.65</v>
      </c>
      <c r="W68" t="n">
        <v>1.33</v>
      </c>
      <c r="X68" t="n">
        <v>2.35</v>
      </c>
      <c r="Y68" t="n">
        <v>0.5</v>
      </c>
      <c r="Z68" t="n">
        <v>10</v>
      </c>
    </row>
    <row r="69">
      <c r="A69" t="n">
        <v>1</v>
      </c>
      <c r="B69" t="n">
        <v>70</v>
      </c>
      <c r="C69" t="inlineStr">
        <is>
          <t xml:space="preserve">CONCLUIDO	</t>
        </is>
      </c>
      <c r="D69" t="n">
        <v>6.0637</v>
      </c>
      <c r="E69" t="n">
        <v>16.49</v>
      </c>
      <c r="F69" t="n">
        <v>12.73</v>
      </c>
      <c r="G69" t="n">
        <v>14.41</v>
      </c>
      <c r="H69" t="n">
        <v>0.25</v>
      </c>
      <c r="I69" t="n">
        <v>53</v>
      </c>
      <c r="J69" t="n">
        <v>143.17</v>
      </c>
      <c r="K69" t="n">
        <v>47.83</v>
      </c>
      <c r="L69" t="n">
        <v>2</v>
      </c>
      <c r="M69" t="n">
        <v>51</v>
      </c>
      <c r="N69" t="n">
        <v>23.34</v>
      </c>
      <c r="O69" t="n">
        <v>17891.86</v>
      </c>
      <c r="P69" t="n">
        <v>143.97</v>
      </c>
      <c r="Q69" t="n">
        <v>194.62</v>
      </c>
      <c r="R69" t="n">
        <v>55.05</v>
      </c>
      <c r="S69" t="n">
        <v>17.82</v>
      </c>
      <c r="T69" t="n">
        <v>16220.78</v>
      </c>
      <c r="U69" t="n">
        <v>0.32</v>
      </c>
      <c r="V69" t="n">
        <v>0.71</v>
      </c>
      <c r="W69" t="n">
        <v>1.22</v>
      </c>
      <c r="X69" t="n">
        <v>1.05</v>
      </c>
      <c r="Y69" t="n">
        <v>0.5</v>
      </c>
      <c r="Z69" t="n">
        <v>10</v>
      </c>
    </row>
    <row r="70">
      <c r="A70" t="n">
        <v>2</v>
      </c>
      <c r="B70" t="n">
        <v>70</v>
      </c>
      <c r="C70" t="inlineStr">
        <is>
          <t xml:space="preserve">CONCLUIDO	</t>
        </is>
      </c>
      <c r="D70" t="n">
        <v>6.409</v>
      </c>
      <c r="E70" t="n">
        <v>15.6</v>
      </c>
      <c r="F70" t="n">
        <v>12.36</v>
      </c>
      <c r="G70" t="n">
        <v>21.19</v>
      </c>
      <c r="H70" t="n">
        <v>0.37</v>
      </c>
      <c r="I70" t="n">
        <v>35</v>
      </c>
      <c r="J70" t="n">
        <v>144.54</v>
      </c>
      <c r="K70" t="n">
        <v>47.83</v>
      </c>
      <c r="L70" t="n">
        <v>3</v>
      </c>
      <c r="M70" t="n">
        <v>33</v>
      </c>
      <c r="N70" t="n">
        <v>23.71</v>
      </c>
      <c r="O70" t="n">
        <v>18060.85</v>
      </c>
      <c r="P70" t="n">
        <v>139.05</v>
      </c>
      <c r="Q70" t="n">
        <v>194.64</v>
      </c>
      <c r="R70" t="n">
        <v>43.62</v>
      </c>
      <c r="S70" t="n">
        <v>17.82</v>
      </c>
      <c r="T70" t="n">
        <v>10599.71</v>
      </c>
      <c r="U70" t="n">
        <v>0.41</v>
      </c>
      <c r="V70" t="n">
        <v>0.73</v>
      </c>
      <c r="W70" t="n">
        <v>1.19</v>
      </c>
      <c r="X70" t="n">
        <v>0.68</v>
      </c>
      <c r="Y70" t="n">
        <v>0.5</v>
      </c>
      <c r="Z70" t="n">
        <v>10</v>
      </c>
    </row>
    <row r="71">
      <c r="A71" t="n">
        <v>3</v>
      </c>
      <c r="B71" t="n">
        <v>70</v>
      </c>
      <c r="C71" t="inlineStr">
        <is>
          <t xml:space="preserve">CONCLUIDO	</t>
        </is>
      </c>
      <c r="D71" t="n">
        <v>6.5904</v>
      </c>
      <c r="E71" t="n">
        <v>15.17</v>
      </c>
      <c r="F71" t="n">
        <v>12.19</v>
      </c>
      <c r="G71" t="n">
        <v>28.14</v>
      </c>
      <c r="H71" t="n">
        <v>0.49</v>
      </c>
      <c r="I71" t="n">
        <v>26</v>
      </c>
      <c r="J71" t="n">
        <v>145.92</v>
      </c>
      <c r="K71" t="n">
        <v>47.83</v>
      </c>
      <c r="L71" t="n">
        <v>4</v>
      </c>
      <c r="M71" t="n">
        <v>24</v>
      </c>
      <c r="N71" t="n">
        <v>24.09</v>
      </c>
      <c r="O71" t="n">
        <v>18230.35</v>
      </c>
      <c r="P71" t="n">
        <v>136.43</v>
      </c>
      <c r="Q71" t="n">
        <v>194.63</v>
      </c>
      <c r="R71" t="n">
        <v>38.17</v>
      </c>
      <c r="S71" t="n">
        <v>17.82</v>
      </c>
      <c r="T71" t="n">
        <v>7919.9</v>
      </c>
      <c r="U71" t="n">
        <v>0.47</v>
      </c>
      <c r="V71" t="n">
        <v>0.74</v>
      </c>
      <c r="W71" t="n">
        <v>1.18</v>
      </c>
      <c r="X71" t="n">
        <v>0.51</v>
      </c>
      <c r="Y71" t="n">
        <v>0.5</v>
      </c>
      <c r="Z71" t="n">
        <v>10</v>
      </c>
    </row>
    <row r="72">
      <c r="A72" t="n">
        <v>4</v>
      </c>
      <c r="B72" t="n">
        <v>70</v>
      </c>
      <c r="C72" t="inlineStr">
        <is>
          <t xml:space="preserve">CONCLUIDO	</t>
        </is>
      </c>
      <c r="D72" t="n">
        <v>6.7079</v>
      </c>
      <c r="E72" t="n">
        <v>14.91</v>
      </c>
      <c r="F72" t="n">
        <v>12.07</v>
      </c>
      <c r="G72" t="n">
        <v>34.49</v>
      </c>
      <c r="H72" t="n">
        <v>0.6</v>
      </c>
      <c r="I72" t="n">
        <v>21</v>
      </c>
      <c r="J72" t="n">
        <v>147.3</v>
      </c>
      <c r="K72" t="n">
        <v>47.83</v>
      </c>
      <c r="L72" t="n">
        <v>5</v>
      </c>
      <c r="M72" t="n">
        <v>19</v>
      </c>
      <c r="N72" t="n">
        <v>24.47</v>
      </c>
      <c r="O72" t="n">
        <v>18400.38</v>
      </c>
      <c r="P72" t="n">
        <v>134.16</v>
      </c>
      <c r="Q72" t="n">
        <v>194.65</v>
      </c>
      <c r="R72" t="n">
        <v>34.58</v>
      </c>
      <c r="S72" t="n">
        <v>17.82</v>
      </c>
      <c r="T72" t="n">
        <v>6146.07</v>
      </c>
      <c r="U72" t="n">
        <v>0.52</v>
      </c>
      <c r="V72" t="n">
        <v>0.75</v>
      </c>
      <c r="W72" t="n">
        <v>1.16</v>
      </c>
      <c r="X72" t="n">
        <v>0.39</v>
      </c>
      <c r="Y72" t="n">
        <v>0.5</v>
      </c>
      <c r="Z72" t="n">
        <v>10</v>
      </c>
    </row>
    <row r="73">
      <c r="A73" t="n">
        <v>5</v>
      </c>
      <c r="B73" t="n">
        <v>70</v>
      </c>
      <c r="C73" t="inlineStr">
        <is>
          <t xml:space="preserve">CONCLUIDO	</t>
        </is>
      </c>
      <c r="D73" t="n">
        <v>6.7913</v>
      </c>
      <c r="E73" t="n">
        <v>14.72</v>
      </c>
      <c r="F73" t="n">
        <v>12.01</v>
      </c>
      <c r="G73" t="n">
        <v>42.37</v>
      </c>
      <c r="H73" t="n">
        <v>0.71</v>
      </c>
      <c r="I73" t="n">
        <v>17</v>
      </c>
      <c r="J73" t="n">
        <v>148.68</v>
      </c>
      <c r="K73" t="n">
        <v>47.83</v>
      </c>
      <c r="L73" t="n">
        <v>6</v>
      </c>
      <c r="M73" t="n">
        <v>15</v>
      </c>
      <c r="N73" t="n">
        <v>24.85</v>
      </c>
      <c r="O73" t="n">
        <v>18570.94</v>
      </c>
      <c r="P73" t="n">
        <v>132.6</v>
      </c>
      <c r="Q73" t="n">
        <v>194.63</v>
      </c>
      <c r="R73" t="n">
        <v>32.19</v>
      </c>
      <c r="S73" t="n">
        <v>17.82</v>
      </c>
      <c r="T73" t="n">
        <v>4970.6</v>
      </c>
      <c r="U73" t="n">
        <v>0.55</v>
      </c>
      <c r="V73" t="n">
        <v>0.76</v>
      </c>
      <c r="W73" t="n">
        <v>1.17</v>
      </c>
      <c r="X73" t="n">
        <v>0.32</v>
      </c>
      <c r="Y73" t="n">
        <v>0.5</v>
      </c>
      <c r="Z73" t="n">
        <v>10</v>
      </c>
    </row>
    <row r="74">
      <c r="A74" t="n">
        <v>6</v>
      </c>
      <c r="B74" t="n">
        <v>70</v>
      </c>
      <c r="C74" t="inlineStr">
        <is>
          <t xml:space="preserve">CONCLUIDO	</t>
        </is>
      </c>
      <c r="D74" t="n">
        <v>6.841</v>
      </c>
      <c r="E74" t="n">
        <v>14.62</v>
      </c>
      <c r="F74" t="n">
        <v>11.96</v>
      </c>
      <c r="G74" t="n">
        <v>47.82</v>
      </c>
      <c r="H74" t="n">
        <v>0.83</v>
      </c>
      <c r="I74" t="n">
        <v>15</v>
      </c>
      <c r="J74" t="n">
        <v>150.07</v>
      </c>
      <c r="K74" t="n">
        <v>47.83</v>
      </c>
      <c r="L74" t="n">
        <v>7</v>
      </c>
      <c r="M74" t="n">
        <v>13</v>
      </c>
      <c r="N74" t="n">
        <v>25.24</v>
      </c>
      <c r="O74" t="n">
        <v>18742.03</v>
      </c>
      <c r="P74" t="n">
        <v>131.5</v>
      </c>
      <c r="Q74" t="n">
        <v>194.64</v>
      </c>
      <c r="R74" t="n">
        <v>30.72</v>
      </c>
      <c r="S74" t="n">
        <v>17.82</v>
      </c>
      <c r="T74" t="n">
        <v>4247.85</v>
      </c>
      <c r="U74" t="n">
        <v>0.58</v>
      </c>
      <c r="V74" t="n">
        <v>0.76</v>
      </c>
      <c r="W74" t="n">
        <v>1.16</v>
      </c>
      <c r="X74" t="n">
        <v>0.27</v>
      </c>
      <c r="Y74" t="n">
        <v>0.5</v>
      </c>
      <c r="Z74" t="n">
        <v>10</v>
      </c>
    </row>
    <row r="75">
      <c r="A75" t="n">
        <v>7</v>
      </c>
      <c r="B75" t="n">
        <v>70</v>
      </c>
      <c r="C75" t="inlineStr">
        <is>
          <t xml:space="preserve">CONCLUIDO	</t>
        </is>
      </c>
      <c r="D75" t="n">
        <v>6.8834</v>
      </c>
      <c r="E75" t="n">
        <v>14.53</v>
      </c>
      <c r="F75" t="n">
        <v>11.92</v>
      </c>
      <c r="G75" t="n">
        <v>55.03</v>
      </c>
      <c r="H75" t="n">
        <v>0.9399999999999999</v>
      </c>
      <c r="I75" t="n">
        <v>13</v>
      </c>
      <c r="J75" t="n">
        <v>151.46</v>
      </c>
      <c r="K75" t="n">
        <v>47.83</v>
      </c>
      <c r="L75" t="n">
        <v>8</v>
      </c>
      <c r="M75" t="n">
        <v>11</v>
      </c>
      <c r="N75" t="n">
        <v>25.63</v>
      </c>
      <c r="O75" t="n">
        <v>18913.66</v>
      </c>
      <c r="P75" t="n">
        <v>130.5</v>
      </c>
      <c r="Q75" t="n">
        <v>194.64</v>
      </c>
      <c r="R75" t="n">
        <v>29.87</v>
      </c>
      <c r="S75" t="n">
        <v>17.82</v>
      </c>
      <c r="T75" t="n">
        <v>3832.39</v>
      </c>
      <c r="U75" t="n">
        <v>0.6</v>
      </c>
      <c r="V75" t="n">
        <v>0.76</v>
      </c>
      <c r="W75" t="n">
        <v>1.15</v>
      </c>
      <c r="X75" t="n">
        <v>0.24</v>
      </c>
      <c r="Y75" t="n">
        <v>0.5</v>
      </c>
      <c r="Z75" t="n">
        <v>10</v>
      </c>
    </row>
    <row r="76">
      <c r="A76" t="n">
        <v>8</v>
      </c>
      <c r="B76" t="n">
        <v>70</v>
      </c>
      <c r="C76" t="inlineStr">
        <is>
          <t xml:space="preserve">CONCLUIDO	</t>
        </is>
      </c>
      <c r="D76" t="n">
        <v>6.9044</v>
      </c>
      <c r="E76" t="n">
        <v>14.48</v>
      </c>
      <c r="F76" t="n">
        <v>11.91</v>
      </c>
      <c r="G76" t="n">
        <v>59.54</v>
      </c>
      <c r="H76" t="n">
        <v>1.04</v>
      </c>
      <c r="I76" t="n">
        <v>12</v>
      </c>
      <c r="J76" t="n">
        <v>152.85</v>
      </c>
      <c r="K76" t="n">
        <v>47.83</v>
      </c>
      <c r="L76" t="n">
        <v>9</v>
      </c>
      <c r="M76" t="n">
        <v>10</v>
      </c>
      <c r="N76" t="n">
        <v>26.03</v>
      </c>
      <c r="O76" t="n">
        <v>19085.83</v>
      </c>
      <c r="P76" t="n">
        <v>129.7</v>
      </c>
      <c r="Q76" t="n">
        <v>194.63</v>
      </c>
      <c r="R76" t="n">
        <v>29.33</v>
      </c>
      <c r="S76" t="n">
        <v>17.82</v>
      </c>
      <c r="T76" t="n">
        <v>3568.41</v>
      </c>
      <c r="U76" t="n">
        <v>0.61</v>
      </c>
      <c r="V76" t="n">
        <v>0.76</v>
      </c>
      <c r="W76" t="n">
        <v>1.16</v>
      </c>
      <c r="X76" t="n">
        <v>0.22</v>
      </c>
      <c r="Y76" t="n">
        <v>0.5</v>
      </c>
      <c r="Z76" t="n">
        <v>10</v>
      </c>
    </row>
    <row r="77">
      <c r="A77" t="n">
        <v>9</v>
      </c>
      <c r="B77" t="n">
        <v>70</v>
      </c>
      <c r="C77" t="inlineStr">
        <is>
          <t xml:space="preserve">CONCLUIDO	</t>
        </is>
      </c>
      <c r="D77" t="n">
        <v>6.9308</v>
      </c>
      <c r="E77" t="n">
        <v>14.43</v>
      </c>
      <c r="F77" t="n">
        <v>11.88</v>
      </c>
      <c r="G77" t="n">
        <v>64.81</v>
      </c>
      <c r="H77" t="n">
        <v>1.15</v>
      </c>
      <c r="I77" t="n">
        <v>11</v>
      </c>
      <c r="J77" t="n">
        <v>154.25</v>
      </c>
      <c r="K77" t="n">
        <v>47.83</v>
      </c>
      <c r="L77" t="n">
        <v>10</v>
      </c>
      <c r="M77" t="n">
        <v>9</v>
      </c>
      <c r="N77" t="n">
        <v>26.43</v>
      </c>
      <c r="O77" t="n">
        <v>19258.55</v>
      </c>
      <c r="P77" t="n">
        <v>128.42</v>
      </c>
      <c r="Q77" t="n">
        <v>194.63</v>
      </c>
      <c r="R77" t="n">
        <v>28.52</v>
      </c>
      <c r="S77" t="n">
        <v>17.82</v>
      </c>
      <c r="T77" t="n">
        <v>3167.31</v>
      </c>
      <c r="U77" t="n">
        <v>0.62</v>
      </c>
      <c r="V77" t="n">
        <v>0.76</v>
      </c>
      <c r="W77" t="n">
        <v>1.15</v>
      </c>
      <c r="X77" t="n">
        <v>0.2</v>
      </c>
      <c r="Y77" t="n">
        <v>0.5</v>
      </c>
      <c r="Z77" t="n">
        <v>10</v>
      </c>
    </row>
    <row r="78">
      <c r="A78" t="n">
        <v>10</v>
      </c>
      <c r="B78" t="n">
        <v>70</v>
      </c>
      <c r="C78" t="inlineStr">
        <is>
          <t xml:space="preserve">CONCLUIDO	</t>
        </is>
      </c>
      <c r="D78" t="n">
        <v>6.9579</v>
      </c>
      <c r="E78" t="n">
        <v>14.37</v>
      </c>
      <c r="F78" t="n">
        <v>11.86</v>
      </c>
      <c r="G78" t="n">
        <v>71.13</v>
      </c>
      <c r="H78" t="n">
        <v>1.25</v>
      </c>
      <c r="I78" t="n">
        <v>10</v>
      </c>
      <c r="J78" t="n">
        <v>155.66</v>
      </c>
      <c r="K78" t="n">
        <v>47.83</v>
      </c>
      <c r="L78" t="n">
        <v>11</v>
      </c>
      <c r="M78" t="n">
        <v>8</v>
      </c>
      <c r="N78" t="n">
        <v>26.83</v>
      </c>
      <c r="O78" t="n">
        <v>19431.82</v>
      </c>
      <c r="P78" t="n">
        <v>127.81</v>
      </c>
      <c r="Q78" t="n">
        <v>194.63</v>
      </c>
      <c r="R78" t="n">
        <v>27.65</v>
      </c>
      <c r="S78" t="n">
        <v>17.82</v>
      </c>
      <c r="T78" t="n">
        <v>2735.63</v>
      </c>
      <c r="U78" t="n">
        <v>0.64</v>
      </c>
      <c r="V78" t="n">
        <v>0.77</v>
      </c>
      <c r="W78" t="n">
        <v>1.15</v>
      </c>
      <c r="X78" t="n">
        <v>0.17</v>
      </c>
      <c r="Y78" t="n">
        <v>0.5</v>
      </c>
      <c r="Z78" t="n">
        <v>10</v>
      </c>
    </row>
    <row r="79">
      <c r="A79" t="n">
        <v>11</v>
      </c>
      <c r="B79" t="n">
        <v>70</v>
      </c>
      <c r="C79" t="inlineStr">
        <is>
          <t xml:space="preserve">CONCLUIDO	</t>
        </is>
      </c>
      <c r="D79" t="n">
        <v>6.9713</v>
      </c>
      <c r="E79" t="n">
        <v>14.34</v>
      </c>
      <c r="F79" t="n">
        <v>11.86</v>
      </c>
      <c r="G79" t="n">
        <v>79.04000000000001</v>
      </c>
      <c r="H79" t="n">
        <v>1.35</v>
      </c>
      <c r="I79" t="n">
        <v>9</v>
      </c>
      <c r="J79" t="n">
        <v>157.07</v>
      </c>
      <c r="K79" t="n">
        <v>47.83</v>
      </c>
      <c r="L79" t="n">
        <v>12</v>
      </c>
      <c r="M79" t="n">
        <v>7</v>
      </c>
      <c r="N79" t="n">
        <v>27.24</v>
      </c>
      <c r="O79" t="n">
        <v>19605.66</v>
      </c>
      <c r="P79" t="n">
        <v>127.48</v>
      </c>
      <c r="Q79" t="n">
        <v>194.63</v>
      </c>
      <c r="R79" t="n">
        <v>27.58</v>
      </c>
      <c r="S79" t="n">
        <v>17.82</v>
      </c>
      <c r="T79" t="n">
        <v>2706.19</v>
      </c>
      <c r="U79" t="n">
        <v>0.65</v>
      </c>
      <c r="V79" t="n">
        <v>0.77</v>
      </c>
      <c r="W79" t="n">
        <v>1.16</v>
      </c>
      <c r="X79" t="n">
        <v>0.17</v>
      </c>
      <c r="Y79" t="n">
        <v>0.5</v>
      </c>
      <c r="Z79" t="n">
        <v>10</v>
      </c>
    </row>
    <row r="80">
      <c r="A80" t="n">
        <v>12</v>
      </c>
      <c r="B80" t="n">
        <v>70</v>
      </c>
      <c r="C80" t="inlineStr">
        <is>
          <t xml:space="preserve">CONCLUIDO	</t>
        </is>
      </c>
      <c r="D80" t="n">
        <v>6.999</v>
      </c>
      <c r="E80" t="n">
        <v>14.29</v>
      </c>
      <c r="F80" t="n">
        <v>11.83</v>
      </c>
      <c r="G80" t="n">
        <v>88.70999999999999</v>
      </c>
      <c r="H80" t="n">
        <v>1.45</v>
      </c>
      <c r="I80" t="n">
        <v>8</v>
      </c>
      <c r="J80" t="n">
        <v>158.48</v>
      </c>
      <c r="K80" t="n">
        <v>47.83</v>
      </c>
      <c r="L80" t="n">
        <v>13</v>
      </c>
      <c r="M80" t="n">
        <v>6</v>
      </c>
      <c r="N80" t="n">
        <v>27.65</v>
      </c>
      <c r="O80" t="n">
        <v>19780.06</v>
      </c>
      <c r="P80" t="n">
        <v>125.82</v>
      </c>
      <c r="Q80" t="n">
        <v>194.63</v>
      </c>
      <c r="R80" t="n">
        <v>26.75</v>
      </c>
      <c r="S80" t="n">
        <v>17.82</v>
      </c>
      <c r="T80" t="n">
        <v>2296.17</v>
      </c>
      <c r="U80" t="n">
        <v>0.67</v>
      </c>
      <c r="V80" t="n">
        <v>0.77</v>
      </c>
      <c r="W80" t="n">
        <v>1.15</v>
      </c>
      <c r="X80" t="n">
        <v>0.14</v>
      </c>
      <c r="Y80" t="n">
        <v>0.5</v>
      </c>
      <c r="Z80" t="n">
        <v>10</v>
      </c>
    </row>
    <row r="81">
      <c r="A81" t="n">
        <v>13</v>
      </c>
      <c r="B81" t="n">
        <v>70</v>
      </c>
      <c r="C81" t="inlineStr">
        <is>
          <t xml:space="preserve">CONCLUIDO	</t>
        </is>
      </c>
      <c r="D81" t="n">
        <v>6.9998</v>
      </c>
      <c r="E81" t="n">
        <v>14.29</v>
      </c>
      <c r="F81" t="n">
        <v>11.83</v>
      </c>
      <c r="G81" t="n">
        <v>88.7</v>
      </c>
      <c r="H81" t="n">
        <v>1.55</v>
      </c>
      <c r="I81" t="n">
        <v>8</v>
      </c>
      <c r="J81" t="n">
        <v>159.9</v>
      </c>
      <c r="K81" t="n">
        <v>47.83</v>
      </c>
      <c r="L81" t="n">
        <v>14</v>
      </c>
      <c r="M81" t="n">
        <v>6</v>
      </c>
      <c r="N81" t="n">
        <v>28.07</v>
      </c>
      <c r="O81" t="n">
        <v>19955.16</v>
      </c>
      <c r="P81" t="n">
        <v>124.83</v>
      </c>
      <c r="Q81" t="n">
        <v>194.63</v>
      </c>
      <c r="R81" t="n">
        <v>26.73</v>
      </c>
      <c r="S81" t="n">
        <v>17.82</v>
      </c>
      <c r="T81" t="n">
        <v>2286.79</v>
      </c>
      <c r="U81" t="n">
        <v>0.67</v>
      </c>
      <c r="V81" t="n">
        <v>0.77</v>
      </c>
      <c r="W81" t="n">
        <v>1.15</v>
      </c>
      <c r="X81" t="n">
        <v>0.14</v>
      </c>
      <c r="Y81" t="n">
        <v>0.5</v>
      </c>
      <c r="Z81" t="n">
        <v>10</v>
      </c>
    </row>
    <row r="82">
      <c r="A82" t="n">
        <v>14</v>
      </c>
      <c r="B82" t="n">
        <v>70</v>
      </c>
      <c r="C82" t="inlineStr">
        <is>
          <t xml:space="preserve">CONCLUIDO	</t>
        </is>
      </c>
      <c r="D82" t="n">
        <v>7.0274</v>
      </c>
      <c r="E82" t="n">
        <v>14.23</v>
      </c>
      <c r="F82" t="n">
        <v>11.8</v>
      </c>
      <c r="G82" t="n">
        <v>101.14</v>
      </c>
      <c r="H82" t="n">
        <v>1.65</v>
      </c>
      <c r="I82" t="n">
        <v>7</v>
      </c>
      <c r="J82" t="n">
        <v>161.32</v>
      </c>
      <c r="K82" t="n">
        <v>47.83</v>
      </c>
      <c r="L82" t="n">
        <v>15</v>
      </c>
      <c r="M82" t="n">
        <v>5</v>
      </c>
      <c r="N82" t="n">
        <v>28.5</v>
      </c>
      <c r="O82" t="n">
        <v>20130.71</v>
      </c>
      <c r="P82" t="n">
        <v>123.79</v>
      </c>
      <c r="Q82" t="n">
        <v>194.63</v>
      </c>
      <c r="R82" t="n">
        <v>25.89</v>
      </c>
      <c r="S82" t="n">
        <v>17.82</v>
      </c>
      <c r="T82" t="n">
        <v>1871.19</v>
      </c>
      <c r="U82" t="n">
        <v>0.6899999999999999</v>
      </c>
      <c r="V82" t="n">
        <v>0.77</v>
      </c>
      <c r="W82" t="n">
        <v>1.15</v>
      </c>
      <c r="X82" t="n">
        <v>0.11</v>
      </c>
      <c r="Y82" t="n">
        <v>0.5</v>
      </c>
      <c r="Z82" t="n">
        <v>10</v>
      </c>
    </row>
    <row r="83">
      <c r="A83" t="n">
        <v>15</v>
      </c>
      <c r="B83" t="n">
        <v>70</v>
      </c>
      <c r="C83" t="inlineStr">
        <is>
          <t xml:space="preserve">CONCLUIDO	</t>
        </is>
      </c>
      <c r="D83" t="n">
        <v>7.0258</v>
      </c>
      <c r="E83" t="n">
        <v>14.23</v>
      </c>
      <c r="F83" t="n">
        <v>11.8</v>
      </c>
      <c r="G83" t="n">
        <v>101.17</v>
      </c>
      <c r="H83" t="n">
        <v>1.74</v>
      </c>
      <c r="I83" t="n">
        <v>7</v>
      </c>
      <c r="J83" t="n">
        <v>162.75</v>
      </c>
      <c r="K83" t="n">
        <v>47.83</v>
      </c>
      <c r="L83" t="n">
        <v>16</v>
      </c>
      <c r="M83" t="n">
        <v>5</v>
      </c>
      <c r="N83" t="n">
        <v>28.92</v>
      </c>
      <c r="O83" t="n">
        <v>20306.85</v>
      </c>
      <c r="P83" t="n">
        <v>123.89</v>
      </c>
      <c r="Q83" t="n">
        <v>194.63</v>
      </c>
      <c r="R83" t="n">
        <v>26.09</v>
      </c>
      <c r="S83" t="n">
        <v>17.82</v>
      </c>
      <c r="T83" t="n">
        <v>1974.12</v>
      </c>
      <c r="U83" t="n">
        <v>0.68</v>
      </c>
      <c r="V83" t="n">
        <v>0.77</v>
      </c>
      <c r="W83" t="n">
        <v>1.15</v>
      </c>
      <c r="X83" t="n">
        <v>0.12</v>
      </c>
      <c r="Y83" t="n">
        <v>0.5</v>
      </c>
      <c r="Z83" t="n">
        <v>10</v>
      </c>
    </row>
    <row r="84">
      <c r="A84" t="n">
        <v>16</v>
      </c>
      <c r="B84" t="n">
        <v>70</v>
      </c>
      <c r="C84" t="inlineStr">
        <is>
          <t xml:space="preserve">CONCLUIDO	</t>
        </is>
      </c>
      <c r="D84" t="n">
        <v>7.0251</v>
      </c>
      <c r="E84" t="n">
        <v>14.23</v>
      </c>
      <c r="F84" t="n">
        <v>11.8</v>
      </c>
      <c r="G84" t="n">
        <v>101.18</v>
      </c>
      <c r="H84" t="n">
        <v>1.83</v>
      </c>
      <c r="I84" t="n">
        <v>7</v>
      </c>
      <c r="J84" t="n">
        <v>164.19</v>
      </c>
      <c r="K84" t="n">
        <v>47.83</v>
      </c>
      <c r="L84" t="n">
        <v>17</v>
      </c>
      <c r="M84" t="n">
        <v>5</v>
      </c>
      <c r="N84" t="n">
        <v>29.36</v>
      </c>
      <c r="O84" t="n">
        <v>20483.57</v>
      </c>
      <c r="P84" t="n">
        <v>122.46</v>
      </c>
      <c r="Q84" t="n">
        <v>194.63</v>
      </c>
      <c r="R84" t="n">
        <v>26.18</v>
      </c>
      <c r="S84" t="n">
        <v>17.82</v>
      </c>
      <c r="T84" t="n">
        <v>2015.87</v>
      </c>
      <c r="U84" t="n">
        <v>0.68</v>
      </c>
      <c r="V84" t="n">
        <v>0.77</v>
      </c>
      <c r="W84" t="n">
        <v>1.14</v>
      </c>
      <c r="X84" t="n">
        <v>0.12</v>
      </c>
      <c r="Y84" t="n">
        <v>0.5</v>
      </c>
      <c r="Z84" t="n">
        <v>10</v>
      </c>
    </row>
    <row r="85">
      <c r="A85" t="n">
        <v>17</v>
      </c>
      <c r="B85" t="n">
        <v>70</v>
      </c>
      <c r="C85" t="inlineStr">
        <is>
          <t xml:space="preserve">CONCLUIDO	</t>
        </is>
      </c>
      <c r="D85" t="n">
        <v>7.0504</v>
      </c>
      <c r="E85" t="n">
        <v>14.18</v>
      </c>
      <c r="F85" t="n">
        <v>11.78</v>
      </c>
      <c r="G85" t="n">
        <v>117.82</v>
      </c>
      <c r="H85" t="n">
        <v>1.93</v>
      </c>
      <c r="I85" t="n">
        <v>6</v>
      </c>
      <c r="J85" t="n">
        <v>165.62</v>
      </c>
      <c r="K85" t="n">
        <v>47.83</v>
      </c>
      <c r="L85" t="n">
        <v>18</v>
      </c>
      <c r="M85" t="n">
        <v>4</v>
      </c>
      <c r="N85" t="n">
        <v>29.8</v>
      </c>
      <c r="O85" t="n">
        <v>20660.89</v>
      </c>
      <c r="P85" t="n">
        <v>121.51</v>
      </c>
      <c r="Q85" t="n">
        <v>194.63</v>
      </c>
      <c r="R85" t="n">
        <v>25.43</v>
      </c>
      <c r="S85" t="n">
        <v>17.82</v>
      </c>
      <c r="T85" t="n">
        <v>1647.75</v>
      </c>
      <c r="U85" t="n">
        <v>0.7</v>
      </c>
      <c r="V85" t="n">
        <v>0.77</v>
      </c>
      <c r="W85" t="n">
        <v>1.14</v>
      </c>
      <c r="X85" t="n">
        <v>0.1</v>
      </c>
      <c r="Y85" t="n">
        <v>0.5</v>
      </c>
      <c r="Z85" t="n">
        <v>10</v>
      </c>
    </row>
    <row r="86">
      <c r="A86" t="n">
        <v>18</v>
      </c>
      <c r="B86" t="n">
        <v>70</v>
      </c>
      <c r="C86" t="inlineStr">
        <is>
          <t xml:space="preserve">CONCLUIDO	</t>
        </is>
      </c>
      <c r="D86" t="n">
        <v>7.0534</v>
      </c>
      <c r="E86" t="n">
        <v>14.18</v>
      </c>
      <c r="F86" t="n">
        <v>11.78</v>
      </c>
      <c r="G86" t="n">
        <v>117.76</v>
      </c>
      <c r="H86" t="n">
        <v>2.02</v>
      </c>
      <c r="I86" t="n">
        <v>6</v>
      </c>
      <c r="J86" t="n">
        <v>167.07</v>
      </c>
      <c r="K86" t="n">
        <v>47.83</v>
      </c>
      <c r="L86" t="n">
        <v>19</v>
      </c>
      <c r="M86" t="n">
        <v>4</v>
      </c>
      <c r="N86" t="n">
        <v>30.24</v>
      </c>
      <c r="O86" t="n">
        <v>20838.81</v>
      </c>
      <c r="P86" t="n">
        <v>121.4</v>
      </c>
      <c r="Q86" t="n">
        <v>194.63</v>
      </c>
      <c r="R86" t="n">
        <v>25.14</v>
      </c>
      <c r="S86" t="n">
        <v>17.82</v>
      </c>
      <c r="T86" t="n">
        <v>1501.97</v>
      </c>
      <c r="U86" t="n">
        <v>0.71</v>
      </c>
      <c r="V86" t="n">
        <v>0.77</v>
      </c>
      <c r="W86" t="n">
        <v>1.15</v>
      </c>
      <c r="X86" t="n">
        <v>0.09</v>
      </c>
      <c r="Y86" t="n">
        <v>0.5</v>
      </c>
      <c r="Z86" t="n">
        <v>10</v>
      </c>
    </row>
    <row r="87">
      <c r="A87" t="n">
        <v>19</v>
      </c>
      <c r="B87" t="n">
        <v>70</v>
      </c>
      <c r="C87" t="inlineStr">
        <is>
          <t xml:space="preserve">CONCLUIDO	</t>
        </is>
      </c>
      <c r="D87" t="n">
        <v>7.0505</v>
      </c>
      <c r="E87" t="n">
        <v>14.18</v>
      </c>
      <c r="F87" t="n">
        <v>11.78</v>
      </c>
      <c r="G87" t="n">
        <v>117.82</v>
      </c>
      <c r="H87" t="n">
        <v>2.1</v>
      </c>
      <c r="I87" t="n">
        <v>6</v>
      </c>
      <c r="J87" t="n">
        <v>168.51</v>
      </c>
      <c r="K87" t="n">
        <v>47.83</v>
      </c>
      <c r="L87" t="n">
        <v>20</v>
      </c>
      <c r="M87" t="n">
        <v>4</v>
      </c>
      <c r="N87" t="n">
        <v>30.69</v>
      </c>
      <c r="O87" t="n">
        <v>21017.33</v>
      </c>
      <c r="P87" t="n">
        <v>120.41</v>
      </c>
      <c r="Q87" t="n">
        <v>194.63</v>
      </c>
      <c r="R87" t="n">
        <v>25.36</v>
      </c>
      <c r="S87" t="n">
        <v>17.82</v>
      </c>
      <c r="T87" t="n">
        <v>1612.22</v>
      </c>
      <c r="U87" t="n">
        <v>0.7</v>
      </c>
      <c r="V87" t="n">
        <v>0.77</v>
      </c>
      <c r="W87" t="n">
        <v>1.15</v>
      </c>
      <c r="X87" t="n">
        <v>0.1</v>
      </c>
      <c r="Y87" t="n">
        <v>0.5</v>
      </c>
      <c r="Z87" t="n">
        <v>10</v>
      </c>
    </row>
    <row r="88">
      <c r="A88" t="n">
        <v>20</v>
      </c>
      <c r="B88" t="n">
        <v>70</v>
      </c>
      <c r="C88" t="inlineStr">
        <is>
          <t xml:space="preserve">CONCLUIDO	</t>
        </is>
      </c>
      <c r="D88" t="n">
        <v>7.0486</v>
      </c>
      <c r="E88" t="n">
        <v>14.19</v>
      </c>
      <c r="F88" t="n">
        <v>11.79</v>
      </c>
      <c r="G88" t="n">
        <v>117.86</v>
      </c>
      <c r="H88" t="n">
        <v>2.19</v>
      </c>
      <c r="I88" t="n">
        <v>6</v>
      </c>
      <c r="J88" t="n">
        <v>169.97</v>
      </c>
      <c r="K88" t="n">
        <v>47.83</v>
      </c>
      <c r="L88" t="n">
        <v>21</v>
      </c>
      <c r="M88" t="n">
        <v>4</v>
      </c>
      <c r="N88" t="n">
        <v>31.14</v>
      </c>
      <c r="O88" t="n">
        <v>21196.47</v>
      </c>
      <c r="P88" t="n">
        <v>118.68</v>
      </c>
      <c r="Q88" t="n">
        <v>194.63</v>
      </c>
      <c r="R88" t="n">
        <v>25.55</v>
      </c>
      <c r="S88" t="n">
        <v>17.82</v>
      </c>
      <c r="T88" t="n">
        <v>1707.55</v>
      </c>
      <c r="U88" t="n">
        <v>0.7</v>
      </c>
      <c r="V88" t="n">
        <v>0.77</v>
      </c>
      <c r="W88" t="n">
        <v>1.14</v>
      </c>
      <c r="X88" t="n">
        <v>0.1</v>
      </c>
      <c r="Y88" t="n">
        <v>0.5</v>
      </c>
      <c r="Z88" t="n">
        <v>10</v>
      </c>
    </row>
    <row r="89">
      <c r="A89" t="n">
        <v>21</v>
      </c>
      <c r="B89" t="n">
        <v>70</v>
      </c>
      <c r="C89" t="inlineStr">
        <is>
          <t xml:space="preserve">CONCLUIDO	</t>
        </is>
      </c>
      <c r="D89" t="n">
        <v>7.0731</v>
      </c>
      <c r="E89" t="n">
        <v>14.14</v>
      </c>
      <c r="F89" t="n">
        <v>11.77</v>
      </c>
      <c r="G89" t="n">
        <v>141.18</v>
      </c>
      <c r="H89" t="n">
        <v>2.28</v>
      </c>
      <c r="I89" t="n">
        <v>5</v>
      </c>
      <c r="J89" t="n">
        <v>171.42</v>
      </c>
      <c r="K89" t="n">
        <v>47.83</v>
      </c>
      <c r="L89" t="n">
        <v>22</v>
      </c>
      <c r="M89" t="n">
        <v>3</v>
      </c>
      <c r="N89" t="n">
        <v>31.6</v>
      </c>
      <c r="O89" t="n">
        <v>21376.23</v>
      </c>
      <c r="P89" t="n">
        <v>118.88</v>
      </c>
      <c r="Q89" t="n">
        <v>194.63</v>
      </c>
      <c r="R89" t="n">
        <v>24.94</v>
      </c>
      <c r="S89" t="n">
        <v>17.82</v>
      </c>
      <c r="T89" t="n">
        <v>1408.44</v>
      </c>
      <c r="U89" t="n">
        <v>0.71</v>
      </c>
      <c r="V89" t="n">
        <v>0.77</v>
      </c>
      <c r="W89" t="n">
        <v>1.14</v>
      </c>
      <c r="X89" t="n">
        <v>0.08</v>
      </c>
      <c r="Y89" t="n">
        <v>0.5</v>
      </c>
      <c r="Z89" t="n">
        <v>10</v>
      </c>
    </row>
    <row r="90">
      <c r="A90" t="n">
        <v>22</v>
      </c>
      <c r="B90" t="n">
        <v>70</v>
      </c>
      <c r="C90" t="inlineStr">
        <is>
          <t xml:space="preserve">CONCLUIDO	</t>
        </is>
      </c>
      <c r="D90" t="n">
        <v>7.0706</v>
      </c>
      <c r="E90" t="n">
        <v>14.14</v>
      </c>
      <c r="F90" t="n">
        <v>11.77</v>
      </c>
      <c r="G90" t="n">
        <v>141.24</v>
      </c>
      <c r="H90" t="n">
        <v>2.36</v>
      </c>
      <c r="I90" t="n">
        <v>5</v>
      </c>
      <c r="J90" t="n">
        <v>172.89</v>
      </c>
      <c r="K90" t="n">
        <v>47.83</v>
      </c>
      <c r="L90" t="n">
        <v>23</v>
      </c>
      <c r="M90" t="n">
        <v>3</v>
      </c>
      <c r="N90" t="n">
        <v>32.06</v>
      </c>
      <c r="O90" t="n">
        <v>21556.61</v>
      </c>
      <c r="P90" t="n">
        <v>118.85</v>
      </c>
      <c r="Q90" t="n">
        <v>194.63</v>
      </c>
      <c r="R90" t="n">
        <v>25.05</v>
      </c>
      <c r="S90" t="n">
        <v>17.82</v>
      </c>
      <c r="T90" t="n">
        <v>1463.19</v>
      </c>
      <c r="U90" t="n">
        <v>0.71</v>
      </c>
      <c r="V90" t="n">
        <v>0.77</v>
      </c>
      <c r="W90" t="n">
        <v>1.14</v>
      </c>
      <c r="X90" t="n">
        <v>0.08</v>
      </c>
      <c r="Y90" t="n">
        <v>0.5</v>
      </c>
      <c r="Z90" t="n">
        <v>10</v>
      </c>
    </row>
    <row r="91">
      <c r="A91" t="n">
        <v>23</v>
      </c>
      <c r="B91" t="n">
        <v>70</v>
      </c>
      <c r="C91" t="inlineStr">
        <is>
          <t xml:space="preserve">CONCLUIDO	</t>
        </is>
      </c>
      <c r="D91" t="n">
        <v>7.0749</v>
      </c>
      <c r="E91" t="n">
        <v>14.13</v>
      </c>
      <c r="F91" t="n">
        <v>11.76</v>
      </c>
      <c r="G91" t="n">
        <v>141.14</v>
      </c>
      <c r="H91" t="n">
        <v>2.44</v>
      </c>
      <c r="I91" t="n">
        <v>5</v>
      </c>
      <c r="J91" t="n">
        <v>174.35</v>
      </c>
      <c r="K91" t="n">
        <v>47.83</v>
      </c>
      <c r="L91" t="n">
        <v>24</v>
      </c>
      <c r="M91" t="n">
        <v>3</v>
      </c>
      <c r="N91" t="n">
        <v>32.53</v>
      </c>
      <c r="O91" t="n">
        <v>21737.62</v>
      </c>
      <c r="P91" t="n">
        <v>117.74</v>
      </c>
      <c r="Q91" t="n">
        <v>194.63</v>
      </c>
      <c r="R91" t="n">
        <v>24.83</v>
      </c>
      <c r="S91" t="n">
        <v>17.82</v>
      </c>
      <c r="T91" t="n">
        <v>1355.09</v>
      </c>
      <c r="U91" t="n">
        <v>0.72</v>
      </c>
      <c r="V91" t="n">
        <v>0.77</v>
      </c>
      <c r="W91" t="n">
        <v>1.14</v>
      </c>
      <c r="X91" t="n">
        <v>0.08</v>
      </c>
      <c r="Y91" t="n">
        <v>0.5</v>
      </c>
      <c r="Z91" t="n">
        <v>10</v>
      </c>
    </row>
    <row r="92">
      <c r="A92" t="n">
        <v>24</v>
      </c>
      <c r="B92" t="n">
        <v>70</v>
      </c>
      <c r="C92" t="inlineStr">
        <is>
          <t xml:space="preserve">CONCLUIDO	</t>
        </is>
      </c>
      <c r="D92" t="n">
        <v>7.0741</v>
      </c>
      <c r="E92" t="n">
        <v>14.14</v>
      </c>
      <c r="F92" t="n">
        <v>11.76</v>
      </c>
      <c r="G92" t="n">
        <v>141.16</v>
      </c>
      <c r="H92" t="n">
        <v>2.52</v>
      </c>
      <c r="I92" t="n">
        <v>5</v>
      </c>
      <c r="J92" t="n">
        <v>175.83</v>
      </c>
      <c r="K92" t="n">
        <v>47.83</v>
      </c>
      <c r="L92" t="n">
        <v>25</v>
      </c>
      <c r="M92" t="n">
        <v>3</v>
      </c>
      <c r="N92" t="n">
        <v>33</v>
      </c>
      <c r="O92" t="n">
        <v>21919.27</v>
      </c>
      <c r="P92" t="n">
        <v>115.31</v>
      </c>
      <c r="Q92" t="n">
        <v>194.63</v>
      </c>
      <c r="R92" t="n">
        <v>24.82</v>
      </c>
      <c r="S92" t="n">
        <v>17.82</v>
      </c>
      <c r="T92" t="n">
        <v>1346.36</v>
      </c>
      <c r="U92" t="n">
        <v>0.72</v>
      </c>
      <c r="V92" t="n">
        <v>0.77</v>
      </c>
      <c r="W92" t="n">
        <v>1.14</v>
      </c>
      <c r="X92" t="n">
        <v>0.08</v>
      </c>
      <c r="Y92" t="n">
        <v>0.5</v>
      </c>
      <c r="Z92" t="n">
        <v>10</v>
      </c>
    </row>
    <row r="93">
      <c r="A93" t="n">
        <v>25</v>
      </c>
      <c r="B93" t="n">
        <v>70</v>
      </c>
      <c r="C93" t="inlineStr">
        <is>
          <t xml:space="preserve">CONCLUIDO	</t>
        </is>
      </c>
      <c r="D93" t="n">
        <v>7.0699</v>
      </c>
      <c r="E93" t="n">
        <v>14.14</v>
      </c>
      <c r="F93" t="n">
        <v>11.77</v>
      </c>
      <c r="G93" t="n">
        <v>141.26</v>
      </c>
      <c r="H93" t="n">
        <v>2.6</v>
      </c>
      <c r="I93" t="n">
        <v>5</v>
      </c>
      <c r="J93" t="n">
        <v>177.3</v>
      </c>
      <c r="K93" t="n">
        <v>47.83</v>
      </c>
      <c r="L93" t="n">
        <v>26</v>
      </c>
      <c r="M93" t="n">
        <v>3</v>
      </c>
      <c r="N93" t="n">
        <v>33.48</v>
      </c>
      <c r="O93" t="n">
        <v>22101.56</v>
      </c>
      <c r="P93" t="n">
        <v>114.44</v>
      </c>
      <c r="Q93" t="n">
        <v>194.63</v>
      </c>
      <c r="R93" t="n">
        <v>25.05</v>
      </c>
      <c r="S93" t="n">
        <v>17.82</v>
      </c>
      <c r="T93" t="n">
        <v>1461.22</v>
      </c>
      <c r="U93" t="n">
        <v>0.71</v>
      </c>
      <c r="V93" t="n">
        <v>0.77</v>
      </c>
      <c r="W93" t="n">
        <v>1.15</v>
      </c>
      <c r="X93" t="n">
        <v>0.09</v>
      </c>
      <c r="Y93" t="n">
        <v>0.5</v>
      </c>
      <c r="Z93" t="n">
        <v>10</v>
      </c>
    </row>
    <row r="94">
      <c r="A94" t="n">
        <v>26</v>
      </c>
      <c r="B94" t="n">
        <v>70</v>
      </c>
      <c r="C94" t="inlineStr">
        <is>
          <t xml:space="preserve">CONCLUIDO	</t>
        </is>
      </c>
      <c r="D94" t="n">
        <v>7.0993</v>
      </c>
      <c r="E94" t="n">
        <v>14.09</v>
      </c>
      <c r="F94" t="n">
        <v>11.74</v>
      </c>
      <c r="G94" t="n">
        <v>176.13</v>
      </c>
      <c r="H94" t="n">
        <v>2.68</v>
      </c>
      <c r="I94" t="n">
        <v>4</v>
      </c>
      <c r="J94" t="n">
        <v>178.79</v>
      </c>
      <c r="K94" t="n">
        <v>47.83</v>
      </c>
      <c r="L94" t="n">
        <v>27</v>
      </c>
      <c r="M94" t="n">
        <v>1</v>
      </c>
      <c r="N94" t="n">
        <v>33.96</v>
      </c>
      <c r="O94" t="n">
        <v>22284.51</v>
      </c>
      <c r="P94" t="n">
        <v>112.13</v>
      </c>
      <c r="Q94" t="n">
        <v>194.63</v>
      </c>
      <c r="R94" t="n">
        <v>24.05</v>
      </c>
      <c r="S94" t="n">
        <v>17.82</v>
      </c>
      <c r="T94" t="n">
        <v>969.49</v>
      </c>
      <c r="U94" t="n">
        <v>0.74</v>
      </c>
      <c r="V94" t="n">
        <v>0.77</v>
      </c>
      <c r="W94" t="n">
        <v>1.14</v>
      </c>
      <c r="X94" t="n">
        <v>0.06</v>
      </c>
      <c r="Y94" t="n">
        <v>0.5</v>
      </c>
      <c r="Z94" t="n">
        <v>10</v>
      </c>
    </row>
    <row r="95">
      <c r="A95" t="n">
        <v>27</v>
      </c>
      <c r="B95" t="n">
        <v>70</v>
      </c>
      <c r="C95" t="inlineStr">
        <is>
          <t xml:space="preserve">CONCLUIDO	</t>
        </is>
      </c>
      <c r="D95" t="n">
        <v>7.0963</v>
      </c>
      <c r="E95" t="n">
        <v>14.09</v>
      </c>
      <c r="F95" t="n">
        <v>11.75</v>
      </c>
      <c r="G95" t="n">
        <v>176.22</v>
      </c>
      <c r="H95" t="n">
        <v>2.75</v>
      </c>
      <c r="I95" t="n">
        <v>4</v>
      </c>
      <c r="J95" t="n">
        <v>180.28</v>
      </c>
      <c r="K95" t="n">
        <v>47.83</v>
      </c>
      <c r="L95" t="n">
        <v>28</v>
      </c>
      <c r="M95" t="n">
        <v>0</v>
      </c>
      <c r="N95" t="n">
        <v>34.45</v>
      </c>
      <c r="O95" t="n">
        <v>22468.11</v>
      </c>
      <c r="P95" t="n">
        <v>113.06</v>
      </c>
      <c r="Q95" t="n">
        <v>194.63</v>
      </c>
      <c r="R95" t="n">
        <v>24.19</v>
      </c>
      <c r="S95" t="n">
        <v>17.82</v>
      </c>
      <c r="T95" t="n">
        <v>1036.49</v>
      </c>
      <c r="U95" t="n">
        <v>0.74</v>
      </c>
      <c r="V95" t="n">
        <v>0.77</v>
      </c>
      <c r="W95" t="n">
        <v>1.15</v>
      </c>
      <c r="X95" t="n">
        <v>0.06</v>
      </c>
      <c r="Y95" t="n">
        <v>0.5</v>
      </c>
      <c r="Z95" t="n">
        <v>10</v>
      </c>
    </row>
    <row r="96">
      <c r="A96" t="n">
        <v>0</v>
      </c>
      <c r="B96" t="n">
        <v>90</v>
      </c>
      <c r="C96" t="inlineStr">
        <is>
          <t xml:space="preserve">CONCLUIDO	</t>
        </is>
      </c>
      <c r="D96" t="n">
        <v>4.5808</v>
      </c>
      <c r="E96" t="n">
        <v>21.83</v>
      </c>
      <c r="F96" t="n">
        <v>14.5</v>
      </c>
      <c r="G96" t="n">
        <v>6.31</v>
      </c>
      <c r="H96" t="n">
        <v>0.1</v>
      </c>
      <c r="I96" t="n">
        <v>138</v>
      </c>
      <c r="J96" t="n">
        <v>176.73</v>
      </c>
      <c r="K96" t="n">
        <v>52.44</v>
      </c>
      <c r="L96" t="n">
        <v>1</v>
      </c>
      <c r="M96" t="n">
        <v>136</v>
      </c>
      <c r="N96" t="n">
        <v>33.29</v>
      </c>
      <c r="O96" t="n">
        <v>22031.19</v>
      </c>
      <c r="P96" t="n">
        <v>190.32</v>
      </c>
      <c r="Q96" t="n">
        <v>194.76</v>
      </c>
      <c r="R96" t="n">
        <v>110.12</v>
      </c>
      <c r="S96" t="n">
        <v>17.82</v>
      </c>
      <c r="T96" t="n">
        <v>43332.6</v>
      </c>
      <c r="U96" t="n">
        <v>0.16</v>
      </c>
      <c r="V96" t="n">
        <v>0.63</v>
      </c>
      <c r="W96" t="n">
        <v>1.36</v>
      </c>
      <c r="X96" t="n">
        <v>2.81</v>
      </c>
      <c r="Y96" t="n">
        <v>0.5</v>
      </c>
      <c r="Z96" t="n">
        <v>10</v>
      </c>
    </row>
    <row r="97">
      <c r="A97" t="n">
        <v>1</v>
      </c>
      <c r="B97" t="n">
        <v>90</v>
      </c>
      <c r="C97" t="inlineStr">
        <is>
          <t xml:space="preserve">CONCLUIDO	</t>
        </is>
      </c>
      <c r="D97" t="n">
        <v>5.7027</v>
      </c>
      <c r="E97" t="n">
        <v>17.54</v>
      </c>
      <c r="F97" t="n">
        <v>12.91</v>
      </c>
      <c r="G97" t="n">
        <v>12.49</v>
      </c>
      <c r="H97" t="n">
        <v>0.2</v>
      </c>
      <c r="I97" t="n">
        <v>62</v>
      </c>
      <c r="J97" t="n">
        <v>178.21</v>
      </c>
      <c r="K97" t="n">
        <v>52.44</v>
      </c>
      <c r="L97" t="n">
        <v>2</v>
      </c>
      <c r="M97" t="n">
        <v>60</v>
      </c>
      <c r="N97" t="n">
        <v>33.77</v>
      </c>
      <c r="O97" t="n">
        <v>22213.89</v>
      </c>
      <c r="P97" t="n">
        <v>168.8</v>
      </c>
      <c r="Q97" t="n">
        <v>194.68</v>
      </c>
      <c r="R97" t="n">
        <v>60.46</v>
      </c>
      <c r="S97" t="n">
        <v>17.82</v>
      </c>
      <c r="T97" t="n">
        <v>18883.4</v>
      </c>
      <c r="U97" t="n">
        <v>0.29</v>
      </c>
      <c r="V97" t="n">
        <v>0.7</v>
      </c>
      <c r="W97" t="n">
        <v>1.24</v>
      </c>
      <c r="X97" t="n">
        <v>1.22</v>
      </c>
      <c r="Y97" t="n">
        <v>0.5</v>
      </c>
      <c r="Z97" t="n">
        <v>10</v>
      </c>
    </row>
    <row r="98">
      <c r="A98" t="n">
        <v>2</v>
      </c>
      <c r="B98" t="n">
        <v>90</v>
      </c>
      <c r="C98" t="inlineStr">
        <is>
          <t xml:space="preserve">CONCLUIDO	</t>
        </is>
      </c>
      <c r="D98" t="n">
        <v>6.1304</v>
      </c>
      <c r="E98" t="n">
        <v>16.31</v>
      </c>
      <c r="F98" t="n">
        <v>12.47</v>
      </c>
      <c r="G98" t="n">
        <v>18.7</v>
      </c>
      <c r="H98" t="n">
        <v>0.3</v>
      </c>
      <c r="I98" t="n">
        <v>40</v>
      </c>
      <c r="J98" t="n">
        <v>179.7</v>
      </c>
      <c r="K98" t="n">
        <v>52.44</v>
      </c>
      <c r="L98" t="n">
        <v>3</v>
      </c>
      <c r="M98" t="n">
        <v>38</v>
      </c>
      <c r="N98" t="n">
        <v>34.26</v>
      </c>
      <c r="O98" t="n">
        <v>22397.24</v>
      </c>
      <c r="P98" t="n">
        <v>162.5</v>
      </c>
      <c r="Q98" t="n">
        <v>194.63</v>
      </c>
      <c r="R98" t="n">
        <v>46.89</v>
      </c>
      <c r="S98" t="n">
        <v>17.82</v>
      </c>
      <c r="T98" t="n">
        <v>12209.13</v>
      </c>
      <c r="U98" t="n">
        <v>0.38</v>
      </c>
      <c r="V98" t="n">
        <v>0.73</v>
      </c>
      <c r="W98" t="n">
        <v>1.2</v>
      </c>
      <c r="X98" t="n">
        <v>0.78</v>
      </c>
      <c r="Y98" t="n">
        <v>0.5</v>
      </c>
      <c r="Z98" t="n">
        <v>10</v>
      </c>
    </row>
    <row r="99">
      <c r="A99" t="n">
        <v>3</v>
      </c>
      <c r="B99" t="n">
        <v>90</v>
      </c>
      <c r="C99" t="inlineStr">
        <is>
          <t xml:space="preserve">CONCLUIDO	</t>
        </is>
      </c>
      <c r="D99" t="n">
        <v>6.3443</v>
      </c>
      <c r="E99" t="n">
        <v>15.76</v>
      </c>
      <c r="F99" t="n">
        <v>12.28</v>
      </c>
      <c r="G99" t="n">
        <v>24.55</v>
      </c>
      <c r="H99" t="n">
        <v>0.39</v>
      </c>
      <c r="I99" t="n">
        <v>30</v>
      </c>
      <c r="J99" t="n">
        <v>181.19</v>
      </c>
      <c r="K99" t="n">
        <v>52.44</v>
      </c>
      <c r="L99" t="n">
        <v>4</v>
      </c>
      <c r="M99" t="n">
        <v>28</v>
      </c>
      <c r="N99" t="n">
        <v>34.75</v>
      </c>
      <c r="O99" t="n">
        <v>22581.25</v>
      </c>
      <c r="P99" t="n">
        <v>159.55</v>
      </c>
      <c r="Q99" t="n">
        <v>194.63</v>
      </c>
      <c r="R99" t="n">
        <v>40.48</v>
      </c>
      <c r="S99" t="n">
        <v>17.82</v>
      </c>
      <c r="T99" t="n">
        <v>9052.280000000001</v>
      </c>
      <c r="U99" t="n">
        <v>0.44</v>
      </c>
      <c r="V99" t="n">
        <v>0.74</v>
      </c>
      <c r="W99" t="n">
        <v>1.19</v>
      </c>
      <c r="X99" t="n">
        <v>0.59</v>
      </c>
      <c r="Y99" t="n">
        <v>0.5</v>
      </c>
      <c r="Z99" t="n">
        <v>10</v>
      </c>
    </row>
    <row r="100">
      <c r="A100" t="n">
        <v>4</v>
      </c>
      <c r="B100" t="n">
        <v>90</v>
      </c>
      <c r="C100" t="inlineStr">
        <is>
          <t xml:space="preserve">CONCLUIDO	</t>
        </is>
      </c>
      <c r="D100" t="n">
        <v>6.4795</v>
      </c>
      <c r="E100" t="n">
        <v>15.43</v>
      </c>
      <c r="F100" t="n">
        <v>12.16</v>
      </c>
      <c r="G100" t="n">
        <v>30.4</v>
      </c>
      <c r="H100" t="n">
        <v>0.49</v>
      </c>
      <c r="I100" t="n">
        <v>24</v>
      </c>
      <c r="J100" t="n">
        <v>182.69</v>
      </c>
      <c r="K100" t="n">
        <v>52.44</v>
      </c>
      <c r="L100" t="n">
        <v>5</v>
      </c>
      <c r="M100" t="n">
        <v>22</v>
      </c>
      <c r="N100" t="n">
        <v>35.25</v>
      </c>
      <c r="O100" t="n">
        <v>22766.06</v>
      </c>
      <c r="P100" t="n">
        <v>157.49</v>
      </c>
      <c r="Q100" t="n">
        <v>194.63</v>
      </c>
      <c r="R100" t="n">
        <v>37.01</v>
      </c>
      <c r="S100" t="n">
        <v>17.82</v>
      </c>
      <c r="T100" t="n">
        <v>7348.47</v>
      </c>
      <c r="U100" t="n">
        <v>0.48</v>
      </c>
      <c r="V100" t="n">
        <v>0.75</v>
      </c>
      <c r="W100" t="n">
        <v>1.18</v>
      </c>
      <c r="X100" t="n">
        <v>0.47</v>
      </c>
      <c r="Y100" t="n">
        <v>0.5</v>
      </c>
      <c r="Z100" t="n">
        <v>10</v>
      </c>
    </row>
    <row r="101">
      <c r="A101" t="n">
        <v>5</v>
      </c>
      <c r="B101" t="n">
        <v>90</v>
      </c>
      <c r="C101" t="inlineStr">
        <is>
          <t xml:space="preserve">CONCLUIDO	</t>
        </is>
      </c>
      <c r="D101" t="n">
        <v>6.5812</v>
      </c>
      <c r="E101" t="n">
        <v>15.19</v>
      </c>
      <c r="F101" t="n">
        <v>12.06</v>
      </c>
      <c r="G101" t="n">
        <v>36.19</v>
      </c>
      <c r="H101" t="n">
        <v>0.58</v>
      </c>
      <c r="I101" t="n">
        <v>20</v>
      </c>
      <c r="J101" t="n">
        <v>184.19</v>
      </c>
      <c r="K101" t="n">
        <v>52.44</v>
      </c>
      <c r="L101" t="n">
        <v>6</v>
      </c>
      <c r="M101" t="n">
        <v>18</v>
      </c>
      <c r="N101" t="n">
        <v>35.75</v>
      </c>
      <c r="O101" t="n">
        <v>22951.43</v>
      </c>
      <c r="P101" t="n">
        <v>155.85</v>
      </c>
      <c r="Q101" t="n">
        <v>194.64</v>
      </c>
      <c r="R101" t="n">
        <v>34.29</v>
      </c>
      <c r="S101" t="n">
        <v>17.82</v>
      </c>
      <c r="T101" t="n">
        <v>6010.04</v>
      </c>
      <c r="U101" t="n">
        <v>0.52</v>
      </c>
      <c r="V101" t="n">
        <v>0.75</v>
      </c>
      <c r="W101" t="n">
        <v>1.16</v>
      </c>
      <c r="X101" t="n">
        <v>0.38</v>
      </c>
      <c r="Y101" t="n">
        <v>0.5</v>
      </c>
      <c r="Z101" t="n">
        <v>10</v>
      </c>
    </row>
    <row r="102">
      <c r="A102" t="n">
        <v>6</v>
      </c>
      <c r="B102" t="n">
        <v>90</v>
      </c>
      <c r="C102" t="inlineStr">
        <is>
          <t xml:space="preserve">CONCLUIDO	</t>
        </is>
      </c>
      <c r="D102" t="n">
        <v>6.6525</v>
      </c>
      <c r="E102" t="n">
        <v>15.03</v>
      </c>
      <c r="F102" t="n">
        <v>12.01</v>
      </c>
      <c r="G102" t="n">
        <v>42.38</v>
      </c>
      <c r="H102" t="n">
        <v>0.67</v>
      </c>
      <c r="I102" t="n">
        <v>17</v>
      </c>
      <c r="J102" t="n">
        <v>185.7</v>
      </c>
      <c r="K102" t="n">
        <v>52.44</v>
      </c>
      <c r="L102" t="n">
        <v>7</v>
      </c>
      <c r="M102" t="n">
        <v>15</v>
      </c>
      <c r="N102" t="n">
        <v>36.26</v>
      </c>
      <c r="O102" t="n">
        <v>23137.49</v>
      </c>
      <c r="P102" t="n">
        <v>154.41</v>
      </c>
      <c r="Q102" t="n">
        <v>194.64</v>
      </c>
      <c r="R102" t="n">
        <v>32.27</v>
      </c>
      <c r="S102" t="n">
        <v>17.82</v>
      </c>
      <c r="T102" t="n">
        <v>5011.07</v>
      </c>
      <c r="U102" t="n">
        <v>0.55</v>
      </c>
      <c r="V102" t="n">
        <v>0.76</v>
      </c>
      <c r="W102" t="n">
        <v>1.17</v>
      </c>
      <c r="X102" t="n">
        <v>0.32</v>
      </c>
      <c r="Y102" t="n">
        <v>0.5</v>
      </c>
      <c r="Z102" t="n">
        <v>10</v>
      </c>
    </row>
    <row r="103">
      <c r="A103" t="n">
        <v>7</v>
      </c>
      <c r="B103" t="n">
        <v>90</v>
      </c>
      <c r="C103" t="inlineStr">
        <is>
          <t xml:space="preserve">CONCLUIDO	</t>
        </is>
      </c>
      <c r="D103" t="n">
        <v>6.7028</v>
      </c>
      <c r="E103" t="n">
        <v>14.92</v>
      </c>
      <c r="F103" t="n">
        <v>11.97</v>
      </c>
      <c r="G103" t="n">
        <v>47.86</v>
      </c>
      <c r="H103" t="n">
        <v>0.76</v>
      </c>
      <c r="I103" t="n">
        <v>15</v>
      </c>
      <c r="J103" t="n">
        <v>187.22</v>
      </c>
      <c r="K103" t="n">
        <v>52.44</v>
      </c>
      <c r="L103" t="n">
        <v>8</v>
      </c>
      <c r="M103" t="n">
        <v>13</v>
      </c>
      <c r="N103" t="n">
        <v>36.78</v>
      </c>
      <c r="O103" t="n">
        <v>23324.24</v>
      </c>
      <c r="P103" t="n">
        <v>153.76</v>
      </c>
      <c r="Q103" t="n">
        <v>194.64</v>
      </c>
      <c r="R103" t="n">
        <v>31.25</v>
      </c>
      <c r="S103" t="n">
        <v>17.82</v>
      </c>
      <c r="T103" t="n">
        <v>4510.6</v>
      </c>
      <c r="U103" t="n">
        <v>0.57</v>
      </c>
      <c r="V103" t="n">
        <v>0.76</v>
      </c>
      <c r="W103" t="n">
        <v>1.15</v>
      </c>
      <c r="X103" t="n">
        <v>0.28</v>
      </c>
      <c r="Y103" t="n">
        <v>0.5</v>
      </c>
      <c r="Z103" t="n">
        <v>10</v>
      </c>
    </row>
    <row r="104">
      <c r="A104" t="n">
        <v>8</v>
      </c>
      <c r="B104" t="n">
        <v>90</v>
      </c>
      <c r="C104" t="inlineStr">
        <is>
          <t xml:space="preserve">CONCLUIDO	</t>
        </is>
      </c>
      <c r="D104" t="n">
        <v>6.7267</v>
      </c>
      <c r="E104" t="n">
        <v>14.87</v>
      </c>
      <c r="F104" t="n">
        <v>11.95</v>
      </c>
      <c r="G104" t="n">
        <v>51.2</v>
      </c>
      <c r="H104" t="n">
        <v>0.85</v>
      </c>
      <c r="I104" t="n">
        <v>14</v>
      </c>
      <c r="J104" t="n">
        <v>188.74</v>
      </c>
      <c r="K104" t="n">
        <v>52.44</v>
      </c>
      <c r="L104" t="n">
        <v>9</v>
      </c>
      <c r="M104" t="n">
        <v>12</v>
      </c>
      <c r="N104" t="n">
        <v>37.3</v>
      </c>
      <c r="O104" t="n">
        <v>23511.69</v>
      </c>
      <c r="P104" t="n">
        <v>152.92</v>
      </c>
      <c r="Q104" t="n">
        <v>194.63</v>
      </c>
      <c r="R104" t="n">
        <v>30.57</v>
      </c>
      <c r="S104" t="n">
        <v>17.82</v>
      </c>
      <c r="T104" t="n">
        <v>4178.81</v>
      </c>
      <c r="U104" t="n">
        <v>0.58</v>
      </c>
      <c r="V104" t="n">
        <v>0.76</v>
      </c>
      <c r="W104" t="n">
        <v>1.16</v>
      </c>
      <c r="X104" t="n">
        <v>0.26</v>
      </c>
      <c r="Y104" t="n">
        <v>0.5</v>
      </c>
      <c r="Z104" t="n">
        <v>10</v>
      </c>
    </row>
    <row r="105">
      <c r="A105" t="n">
        <v>9</v>
      </c>
      <c r="B105" t="n">
        <v>90</v>
      </c>
      <c r="C105" t="inlineStr">
        <is>
          <t xml:space="preserve">CONCLUIDO	</t>
        </is>
      </c>
      <c r="D105" t="n">
        <v>6.7771</v>
      </c>
      <c r="E105" t="n">
        <v>14.76</v>
      </c>
      <c r="F105" t="n">
        <v>11.91</v>
      </c>
      <c r="G105" t="n">
        <v>59.54</v>
      </c>
      <c r="H105" t="n">
        <v>0.93</v>
      </c>
      <c r="I105" t="n">
        <v>12</v>
      </c>
      <c r="J105" t="n">
        <v>190.26</v>
      </c>
      <c r="K105" t="n">
        <v>52.44</v>
      </c>
      <c r="L105" t="n">
        <v>10</v>
      </c>
      <c r="M105" t="n">
        <v>10</v>
      </c>
      <c r="N105" t="n">
        <v>37.82</v>
      </c>
      <c r="O105" t="n">
        <v>23699.85</v>
      </c>
      <c r="P105" t="n">
        <v>152.08</v>
      </c>
      <c r="Q105" t="n">
        <v>194.63</v>
      </c>
      <c r="R105" t="n">
        <v>29.37</v>
      </c>
      <c r="S105" t="n">
        <v>17.82</v>
      </c>
      <c r="T105" t="n">
        <v>3585.92</v>
      </c>
      <c r="U105" t="n">
        <v>0.61</v>
      </c>
      <c r="V105" t="n">
        <v>0.76</v>
      </c>
      <c r="W105" t="n">
        <v>1.15</v>
      </c>
      <c r="X105" t="n">
        <v>0.22</v>
      </c>
      <c r="Y105" t="n">
        <v>0.5</v>
      </c>
      <c r="Z105" t="n">
        <v>10</v>
      </c>
    </row>
    <row r="106">
      <c r="A106" t="n">
        <v>10</v>
      </c>
      <c r="B106" t="n">
        <v>90</v>
      </c>
      <c r="C106" t="inlineStr">
        <is>
          <t xml:space="preserve">CONCLUIDO	</t>
        </is>
      </c>
      <c r="D106" t="n">
        <v>6.8085</v>
      </c>
      <c r="E106" t="n">
        <v>14.69</v>
      </c>
      <c r="F106" t="n">
        <v>11.88</v>
      </c>
      <c r="G106" t="n">
        <v>64.78</v>
      </c>
      <c r="H106" t="n">
        <v>1.02</v>
      </c>
      <c r="I106" t="n">
        <v>11</v>
      </c>
      <c r="J106" t="n">
        <v>191.79</v>
      </c>
      <c r="K106" t="n">
        <v>52.44</v>
      </c>
      <c r="L106" t="n">
        <v>11</v>
      </c>
      <c r="M106" t="n">
        <v>9</v>
      </c>
      <c r="N106" t="n">
        <v>38.35</v>
      </c>
      <c r="O106" t="n">
        <v>23888.73</v>
      </c>
      <c r="P106" t="n">
        <v>150.88</v>
      </c>
      <c r="Q106" t="n">
        <v>194.63</v>
      </c>
      <c r="R106" t="n">
        <v>28.3</v>
      </c>
      <c r="S106" t="n">
        <v>17.82</v>
      </c>
      <c r="T106" t="n">
        <v>3059.6</v>
      </c>
      <c r="U106" t="n">
        <v>0.63</v>
      </c>
      <c r="V106" t="n">
        <v>0.76</v>
      </c>
      <c r="W106" t="n">
        <v>1.15</v>
      </c>
      <c r="X106" t="n">
        <v>0.19</v>
      </c>
      <c r="Y106" t="n">
        <v>0.5</v>
      </c>
      <c r="Z106" t="n">
        <v>10</v>
      </c>
    </row>
    <row r="107">
      <c r="A107" t="n">
        <v>11</v>
      </c>
      <c r="B107" t="n">
        <v>90</v>
      </c>
      <c r="C107" t="inlineStr">
        <is>
          <t xml:space="preserve">CONCLUIDO	</t>
        </is>
      </c>
      <c r="D107" t="n">
        <v>6.832</v>
      </c>
      <c r="E107" t="n">
        <v>14.64</v>
      </c>
      <c r="F107" t="n">
        <v>11.86</v>
      </c>
      <c r="G107" t="n">
        <v>71.16</v>
      </c>
      <c r="H107" t="n">
        <v>1.1</v>
      </c>
      <c r="I107" t="n">
        <v>10</v>
      </c>
      <c r="J107" t="n">
        <v>193.33</v>
      </c>
      <c r="K107" t="n">
        <v>52.44</v>
      </c>
      <c r="L107" t="n">
        <v>12</v>
      </c>
      <c r="M107" t="n">
        <v>8</v>
      </c>
      <c r="N107" t="n">
        <v>38.89</v>
      </c>
      <c r="O107" t="n">
        <v>24078.33</v>
      </c>
      <c r="P107" t="n">
        <v>150.09</v>
      </c>
      <c r="Q107" t="n">
        <v>194.64</v>
      </c>
      <c r="R107" t="n">
        <v>27.76</v>
      </c>
      <c r="S107" t="n">
        <v>17.82</v>
      </c>
      <c r="T107" t="n">
        <v>2793.8</v>
      </c>
      <c r="U107" t="n">
        <v>0.64</v>
      </c>
      <c r="V107" t="n">
        <v>0.77</v>
      </c>
      <c r="W107" t="n">
        <v>1.15</v>
      </c>
      <c r="X107" t="n">
        <v>0.17</v>
      </c>
      <c r="Y107" t="n">
        <v>0.5</v>
      </c>
      <c r="Z107" t="n">
        <v>10</v>
      </c>
    </row>
    <row r="108">
      <c r="A108" t="n">
        <v>12</v>
      </c>
      <c r="B108" t="n">
        <v>90</v>
      </c>
      <c r="C108" t="inlineStr">
        <is>
          <t xml:space="preserve">CONCLUIDO	</t>
        </is>
      </c>
      <c r="D108" t="n">
        <v>6.834</v>
      </c>
      <c r="E108" t="n">
        <v>14.63</v>
      </c>
      <c r="F108" t="n">
        <v>11.86</v>
      </c>
      <c r="G108" t="n">
        <v>71.14</v>
      </c>
      <c r="H108" t="n">
        <v>1.18</v>
      </c>
      <c r="I108" t="n">
        <v>10</v>
      </c>
      <c r="J108" t="n">
        <v>194.88</v>
      </c>
      <c r="K108" t="n">
        <v>52.44</v>
      </c>
      <c r="L108" t="n">
        <v>13</v>
      </c>
      <c r="M108" t="n">
        <v>8</v>
      </c>
      <c r="N108" t="n">
        <v>39.43</v>
      </c>
      <c r="O108" t="n">
        <v>24268.67</v>
      </c>
      <c r="P108" t="n">
        <v>150.07</v>
      </c>
      <c r="Q108" t="n">
        <v>194.63</v>
      </c>
      <c r="R108" t="n">
        <v>27.6</v>
      </c>
      <c r="S108" t="n">
        <v>17.82</v>
      </c>
      <c r="T108" t="n">
        <v>2714.3</v>
      </c>
      <c r="U108" t="n">
        <v>0.65</v>
      </c>
      <c r="V108" t="n">
        <v>0.77</v>
      </c>
      <c r="W108" t="n">
        <v>1.15</v>
      </c>
      <c r="X108" t="n">
        <v>0.17</v>
      </c>
      <c r="Y108" t="n">
        <v>0.5</v>
      </c>
      <c r="Z108" t="n">
        <v>10</v>
      </c>
    </row>
    <row r="109">
      <c r="A109" t="n">
        <v>13</v>
      </c>
      <c r="B109" t="n">
        <v>90</v>
      </c>
      <c r="C109" t="inlineStr">
        <is>
          <t xml:space="preserve">CONCLUIDO	</t>
        </is>
      </c>
      <c r="D109" t="n">
        <v>6.8519</v>
      </c>
      <c r="E109" t="n">
        <v>14.59</v>
      </c>
      <c r="F109" t="n">
        <v>11.85</v>
      </c>
      <c r="G109" t="n">
        <v>79.03</v>
      </c>
      <c r="H109" t="n">
        <v>1.27</v>
      </c>
      <c r="I109" t="n">
        <v>9</v>
      </c>
      <c r="J109" t="n">
        <v>196.42</v>
      </c>
      <c r="K109" t="n">
        <v>52.44</v>
      </c>
      <c r="L109" t="n">
        <v>14</v>
      </c>
      <c r="M109" t="n">
        <v>7</v>
      </c>
      <c r="N109" t="n">
        <v>39.98</v>
      </c>
      <c r="O109" t="n">
        <v>24459.75</v>
      </c>
      <c r="P109" t="n">
        <v>149.93</v>
      </c>
      <c r="Q109" t="n">
        <v>194.63</v>
      </c>
      <c r="R109" t="n">
        <v>27.52</v>
      </c>
      <c r="S109" t="n">
        <v>17.82</v>
      </c>
      <c r="T109" t="n">
        <v>2677.66</v>
      </c>
      <c r="U109" t="n">
        <v>0.65</v>
      </c>
      <c r="V109" t="n">
        <v>0.77</v>
      </c>
      <c r="W109" t="n">
        <v>1.15</v>
      </c>
      <c r="X109" t="n">
        <v>0.17</v>
      </c>
      <c r="Y109" t="n">
        <v>0.5</v>
      </c>
      <c r="Z109" t="n">
        <v>10</v>
      </c>
    </row>
    <row r="110">
      <c r="A110" t="n">
        <v>14</v>
      </c>
      <c r="B110" t="n">
        <v>90</v>
      </c>
      <c r="C110" t="inlineStr">
        <is>
          <t xml:space="preserve">CONCLUIDO	</t>
        </is>
      </c>
      <c r="D110" t="n">
        <v>6.8531</v>
      </c>
      <c r="E110" t="n">
        <v>14.59</v>
      </c>
      <c r="F110" t="n">
        <v>11.85</v>
      </c>
      <c r="G110" t="n">
        <v>79.01000000000001</v>
      </c>
      <c r="H110" t="n">
        <v>1.35</v>
      </c>
      <c r="I110" t="n">
        <v>9</v>
      </c>
      <c r="J110" t="n">
        <v>197.98</v>
      </c>
      <c r="K110" t="n">
        <v>52.44</v>
      </c>
      <c r="L110" t="n">
        <v>15</v>
      </c>
      <c r="M110" t="n">
        <v>7</v>
      </c>
      <c r="N110" t="n">
        <v>40.54</v>
      </c>
      <c r="O110" t="n">
        <v>24651.58</v>
      </c>
      <c r="P110" t="n">
        <v>149.02</v>
      </c>
      <c r="Q110" t="n">
        <v>194.63</v>
      </c>
      <c r="R110" t="n">
        <v>27.43</v>
      </c>
      <c r="S110" t="n">
        <v>17.82</v>
      </c>
      <c r="T110" t="n">
        <v>2631.11</v>
      </c>
      <c r="U110" t="n">
        <v>0.65</v>
      </c>
      <c r="V110" t="n">
        <v>0.77</v>
      </c>
      <c r="W110" t="n">
        <v>1.15</v>
      </c>
      <c r="X110" t="n">
        <v>0.16</v>
      </c>
      <c r="Y110" t="n">
        <v>0.5</v>
      </c>
      <c r="Z110" t="n">
        <v>10</v>
      </c>
    </row>
    <row r="111">
      <c r="A111" t="n">
        <v>15</v>
      </c>
      <c r="B111" t="n">
        <v>90</v>
      </c>
      <c r="C111" t="inlineStr">
        <is>
          <t xml:space="preserve">CONCLUIDO	</t>
        </is>
      </c>
      <c r="D111" t="n">
        <v>6.8865</v>
      </c>
      <c r="E111" t="n">
        <v>14.52</v>
      </c>
      <c r="F111" t="n">
        <v>11.82</v>
      </c>
      <c r="G111" t="n">
        <v>88.62</v>
      </c>
      <c r="H111" t="n">
        <v>1.42</v>
      </c>
      <c r="I111" t="n">
        <v>8</v>
      </c>
      <c r="J111" t="n">
        <v>199.54</v>
      </c>
      <c r="K111" t="n">
        <v>52.44</v>
      </c>
      <c r="L111" t="n">
        <v>16</v>
      </c>
      <c r="M111" t="n">
        <v>6</v>
      </c>
      <c r="N111" t="n">
        <v>41.1</v>
      </c>
      <c r="O111" t="n">
        <v>24844.17</v>
      </c>
      <c r="P111" t="n">
        <v>148.08</v>
      </c>
      <c r="Q111" t="n">
        <v>194.63</v>
      </c>
      <c r="R111" t="n">
        <v>26.42</v>
      </c>
      <c r="S111" t="n">
        <v>17.82</v>
      </c>
      <c r="T111" t="n">
        <v>2134.43</v>
      </c>
      <c r="U111" t="n">
        <v>0.67</v>
      </c>
      <c r="V111" t="n">
        <v>0.77</v>
      </c>
      <c r="W111" t="n">
        <v>1.15</v>
      </c>
      <c r="X111" t="n">
        <v>0.13</v>
      </c>
      <c r="Y111" t="n">
        <v>0.5</v>
      </c>
      <c r="Z111" t="n">
        <v>10</v>
      </c>
    </row>
    <row r="112">
      <c r="A112" t="n">
        <v>16</v>
      </c>
      <c r="B112" t="n">
        <v>90</v>
      </c>
      <c r="C112" t="inlineStr">
        <is>
          <t xml:space="preserve">CONCLUIDO	</t>
        </is>
      </c>
      <c r="D112" t="n">
        <v>6.8847</v>
      </c>
      <c r="E112" t="n">
        <v>14.52</v>
      </c>
      <c r="F112" t="n">
        <v>11.82</v>
      </c>
      <c r="G112" t="n">
        <v>88.65000000000001</v>
      </c>
      <c r="H112" t="n">
        <v>1.5</v>
      </c>
      <c r="I112" t="n">
        <v>8</v>
      </c>
      <c r="J112" t="n">
        <v>201.11</v>
      </c>
      <c r="K112" t="n">
        <v>52.44</v>
      </c>
      <c r="L112" t="n">
        <v>17</v>
      </c>
      <c r="M112" t="n">
        <v>6</v>
      </c>
      <c r="N112" t="n">
        <v>41.67</v>
      </c>
      <c r="O112" t="n">
        <v>25037.53</v>
      </c>
      <c r="P112" t="n">
        <v>147.55</v>
      </c>
      <c r="Q112" t="n">
        <v>194.63</v>
      </c>
      <c r="R112" t="n">
        <v>26.6</v>
      </c>
      <c r="S112" t="n">
        <v>17.82</v>
      </c>
      <c r="T112" t="n">
        <v>2223.79</v>
      </c>
      <c r="U112" t="n">
        <v>0.67</v>
      </c>
      <c r="V112" t="n">
        <v>0.77</v>
      </c>
      <c r="W112" t="n">
        <v>1.15</v>
      </c>
      <c r="X112" t="n">
        <v>0.13</v>
      </c>
      <c r="Y112" t="n">
        <v>0.5</v>
      </c>
      <c r="Z112" t="n">
        <v>10</v>
      </c>
    </row>
    <row r="113">
      <c r="A113" t="n">
        <v>17</v>
      </c>
      <c r="B113" t="n">
        <v>90</v>
      </c>
      <c r="C113" t="inlineStr">
        <is>
          <t xml:space="preserve">CONCLUIDO	</t>
        </is>
      </c>
      <c r="D113" t="n">
        <v>6.9116</v>
      </c>
      <c r="E113" t="n">
        <v>14.47</v>
      </c>
      <c r="F113" t="n">
        <v>11.8</v>
      </c>
      <c r="G113" t="n">
        <v>101.13</v>
      </c>
      <c r="H113" t="n">
        <v>1.58</v>
      </c>
      <c r="I113" t="n">
        <v>7</v>
      </c>
      <c r="J113" t="n">
        <v>202.68</v>
      </c>
      <c r="K113" t="n">
        <v>52.44</v>
      </c>
      <c r="L113" t="n">
        <v>18</v>
      </c>
      <c r="M113" t="n">
        <v>5</v>
      </c>
      <c r="N113" t="n">
        <v>42.24</v>
      </c>
      <c r="O113" t="n">
        <v>25231.66</v>
      </c>
      <c r="P113" t="n">
        <v>147.09</v>
      </c>
      <c r="Q113" t="n">
        <v>194.63</v>
      </c>
      <c r="R113" t="n">
        <v>25.86</v>
      </c>
      <c r="S113" t="n">
        <v>17.82</v>
      </c>
      <c r="T113" t="n">
        <v>1859.97</v>
      </c>
      <c r="U113" t="n">
        <v>0.6899999999999999</v>
      </c>
      <c r="V113" t="n">
        <v>0.77</v>
      </c>
      <c r="W113" t="n">
        <v>1.15</v>
      </c>
      <c r="X113" t="n">
        <v>0.11</v>
      </c>
      <c r="Y113" t="n">
        <v>0.5</v>
      </c>
      <c r="Z113" t="n">
        <v>10</v>
      </c>
    </row>
    <row r="114">
      <c r="A114" t="n">
        <v>18</v>
      </c>
      <c r="B114" t="n">
        <v>90</v>
      </c>
      <c r="C114" t="inlineStr">
        <is>
          <t xml:space="preserve">CONCLUIDO	</t>
        </is>
      </c>
      <c r="D114" t="n">
        <v>6.9087</v>
      </c>
      <c r="E114" t="n">
        <v>14.47</v>
      </c>
      <c r="F114" t="n">
        <v>11.8</v>
      </c>
      <c r="G114" t="n">
        <v>101.19</v>
      </c>
      <c r="H114" t="n">
        <v>1.65</v>
      </c>
      <c r="I114" t="n">
        <v>7</v>
      </c>
      <c r="J114" t="n">
        <v>204.26</v>
      </c>
      <c r="K114" t="n">
        <v>52.44</v>
      </c>
      <c r="L114" t="n">
        <v>19</v>
      </c>
      <c r="M114" t="n">
        <v>5</v>
      </c>
      <c r="N114" t="n">
        <v>42.82</v>
      </c>
      <c r="O114" t="n">
        <v>25426.72</v>
      </c>
      <c r="P114" t="n">
        <v>147.5</v>
      </c>
      <c r="Q114" t="n">
        <v>194.63</v>
      </c>
      <c r="R114" t="n">
        <v>26.12</v>
      </c>
      <c r="S114" t="n">
        <v>17.82</v>
      </c>
      <c r="T114" t="n">
        <v>1985.49</v>
      </c>
      <c r="U114" t="n">
        <v>0.68</v>
      </c>
      <c r="V114" t="n">
        <v>0.77</v>
      </c>
      <c r="W114" t="n">
        <v>1.15</v>
      </c>
      <c r="X114" t="n">
        <v>0.12</v>
      </c>
      <c r="Y114" t="n">
        <v>0.5</v>
      </c>
      <c r="Z114" t="n">
        <v>10</v>
      </c>
    </row>
    <row r="115">
      <c r="A115" t="n">
        <v>19</v>
      </c>
      <c r="B115" t="n">
        <v>90</v>
      </c>
      <c r="C115" t="inlineStr">
        <is>
          <t xml:space="preserve">CONCLUIDO	</t>
        </is>
      </c>
      <c r="D115" t="n">
        <v>6.9048</v>
      </c>
      <c r="E115" t="n">
        <v>14.48</v>
      </c>
      <c r="F115" t="n">
        <v>11.81</v>
      </c>
      <c r="G115" t="n">
        <v>101.26</v>
      </c>
      <c r="H115" t="n">
        <v>1.73</v>
      </c>
      <c r="I115" t="n">
        <v>7</v>
      </c>
      <c r="J115" t="n">
        <v>205.85</v>
      </c>
      <c r="K115" t="n">
        <v>52.44</v>
      </c>
      <c r="L115" t="n">
        <v>20</v>
      </c>
      <c r="M115" t="n">
        <v>5</v>
      </c>
      <c r="N115" t="n">
        <v>43.41</v>
      </c>
      <c r="O115" t="n">
        <v>25622.45</v>
      </c>
      <c r="P115" t="n">
        <v>146.56</v>
      </c>
      <c r="Q115" t="n">
        <v>194.63</v>
      </c>
      <c r="R115" t="n">
        <v>26.32</v>
      </c>
      <c r="S115" t="n">
        <v>17.82</v>
      </c>
      <c r="T115" t="n">
        <v>2088</v>
      </c>
      <c r="U115" t="n">
        <v>0.68</v>
      </c>
      <c r="V115" t="n">
        <v>0.77</v>
      </c>
      <c r="W115" t="n">
        <v>1.15</v>
      </c>
      <c r="X115" t="n">
        <v>0.13</v>
      </c>
      <c r="Y115" t="n">
        <v>0.5</v>
      </c>
      <c r="Z115" t="n">
        <v>10</v>
      </c>
    </row>
    <row r="116">
      <c r="A116" t="n">
        <v>20</v>
      </c>
      <c r="B116" t="n">
        <v>90</v>
      </c>
      <c r="C116" t="inlineStr">
        <is>
          <t xml:space="preserve">CONCLUIDO	</t>
        </is>
      </c>
      <c r="D116" t="n">
        <v>6.9386</v>
      </c>
      <c r="E116" t="n">
        <v>14.41</v>
      </c>
      <c r="F116" t="n">
        <v>11.78</v>
      </c>
      <c r="G116" t="n">
        <v>117.78</v>
      </c>
      <c r="H116" t="n">
        <v>1.8</v>
      </c>
      <c r="I116" t="n">
        <v>6</v>
      </c>
      <c r="J116" t="n">
        <v>207.45</v>
      </c>
      <c r="K116" t="n">
        <v>52.44</v>
      </c>
      <c r="L116" t="n">
        <v>21</v>
      </c>
      <c r="M116" t="n">
        <v>4</v>
      </c>
      <c r="N116" t="n">
        <v>44</v>
      </c>
      <c r="O116" t="n">
        <v>25818.99</v>
      </c>
      <c r="P116" t="n">
        <v>145.18</v>
      </c>
      <c r="Q116" t="n">
        <v>194.63</v>
      </c>
      <c r="R116" t="n">
        <v>25.26</v>
      </c>
      <c r="S116" t="n">
        <v>17.82</v>
      </c>
      <c r="T116" t="n">
        <v>1563.25</v>
      </c>
      <c r="U116" t="n">
        <v>0.71</v>
      </c>
      <c r="V116" t="n">
        <v>0.77</v>
      </c>
      <c r="W116" t="n">
        <v>1.15</v>
      </c>
      <c r="X116" t="n">
        <v>0.09</v>
      </c>
      <c r="Y116" t="n">
        <v>0.5</v>
      </c>
      <c r="Z116" t="n">
        <v>10</v>
      </c>
    </row>
    <row r="117">
      <c r="A117" t="n">
        <v>21</v>
      </c>
      <c r="B117" t="n">
        <v>90</v>
      </c>
      <c r="C117" t="inlineStr">
        <is>
          <t xml:space="preserve">CONCLUIDO	</t>
        </is>
      </c>
      <c r="D117" t="n">
        <v>6.9361</v>
      </c>
      <c r="E117" t="n">
        <v>14.42</v>
      </c>
      <c r="F117" t="n">
        <v>11.78</v>
      </c>
      <c r="G117" t="n">
        <v>117.83</v>
      </c>
      <c r="H117" t="n">
        <v>1.87</v>
      </c>
      <c r="I117" t="n">
        <v>6</v>
      </c>
      <c r="J117" t="n">
        <v>209.05</v>
      </c>
      <c r="K117" t="n">
        <v>52.44</v>
      </c>
      <c r="L117" t="n">
        <v>22</v>
      </c>
      <c r="M117" t="n">
        <v>4</v>
      </c>
      <c r="N117" t="n">
        <v>44.6</v>
      </c>
      <c r="O117" t="n">
        <v>26016.35</v>
      </c>
      <c r="P117" t="n">
        <v>145.67</v>
      </c>
      <c r="Q117" t="n">
        <v>194.63</v>
      </c>
      <c r="R117" t="n">
        <v>25.47</v>
      </c>
      <c r="S117" t="n">
        <v>17.82</v>
      </c>
      <c r="T117" t="n">
        <v>1667.79</v>
      </c>
      <c r="U117" t="n">
        <v>0.7</v>
      </c>
      <c r="V117" t="n">
        <v>0.77</v>
      </c>
      <c r="W117" t="n">
        <v>1.14</v>
      </c>
      <c r="X117" t="n">
        <v>0.1</v>
      </c>
      <c r="Y117" t="n">
        <v>0.5</v>
      </c>
      <c r="Z117" t="n">
        <v>10</v>
      </c>
    </row>
    <row r="118">
      <c r="A118" t="n">
        <v>22</v>
      </c>
      <c r="B118" t="n">
        <v>90</v>
      </c>
      <c r="C118" t="inlineStr">
        <is>
          <t xml:space="preserve">CONCLUIDO	</t>
        </is>
      </c>
      <c r="D118" t="n">
        <v>6.9384</v>
      </c>
      <c r="E118" t="n">
        <v>14.41</v>
      </c>
      <c r="F118" t="n">
        <v>11.78</v>
      </c>
      <c r="G118" t="n">
        <v>117.79</v>
      </c>
      <c r="H118" t="n">
        <v>1.94</v>
      </c>
      <c r="I118" t="n">
        <v>6</v>
      </c>
      <c r="J118" t="n">
        <v>210.65</v>
      </c>
      <c r="K118" t="n">
        <v>52.44</v>
      </c>
      <c r="L118" t="n">
        <v>23</v>
      </c>
      <c r="M118" t="n">
        <v>4</v>
      </c>
      <c r="N118" t="n">
        <v>45.21</v>
      </c>
      <c r="O118" t="n">
        <v>26214.54</v>
      </c>
      <c r="P118" t="n">
        <v>145.33</v>
      </c>
      <c r="Q118" t="n">
        <v>194.63</v>
      </c>
      <c r="R118" t="n">
        <v>25.17</v>
      </c>
      <c r="S118" t="n">
        <v>17.82</v>
      </c>
      <c r="T118" t="n">
        <v>1517.33</v>
      </c>
      <c r="U118" t="n">
        <v>0.71</v>
      </c>
      <c r="V118" t="n">
        <v>0.77</v>
      </c>
      <c r="W118" t="n">
        <v>1.15</v>
      </c>
      <c r="X118" t="n">
        <v>0.09</v>
      </c>
      <c r="Y118" t="n">
        <v>0.5</v>
      </c>
      <c r="Z118" t="n">
        <v>10</v>
      </c>
    </row>
    <row r="119">
      <c r="A119" t="n">
        <v>23</v>
      </c>
      <c r="B119" t="n">
        <v>90</v>
      </c>
      <c r="C119" t="inlineStr">
        <is>
          <t xml:space="preserve">CONCLUIDO	</t>
        </is>
      </c>
      <c r="D119" t="n">
        <v>6.9333</v>
      </c>
      <c r="E119" t="n">
        <v>14.42</v>
      </c>
      <c r="F119" t="n">
        <v>11.79</v>
      </c>
      <c r="G119" t="n">
        <v>117.89</v>
      </c>
      <c r="H119" t="n">
        <v>2.01</v>
      </c>
      <c r="I119" t="n">
        <v>6</v>
      </c>
      <c r="J119" t="n">
        <v>212.27</v>
      </c>
      <c r="K119" t="n">
        <v>52.44</v>
      </c>
      <c r="L119" t="n">
        <v>24</v>
      </c>
      <c r="M119" t="n">
        <v>4</v>
      </c>
      <c r="N119" t="n">
        <v>45.82</v>
      </c>
      <c r="O119" t="n">
        <v>26413.56</v>
      </c>
      <c r="P119" t="n">
        <v>144.9</v>
      </c>
      <c r="Q119" t="n">
        <v>194.63</v>
      </c>
      <c r="R119" t="n">
        <v>25.54</v>
      </c>
      <c r="S119" t="n">
        <v>17.82</v>
      </c>
      <c r="T119" t="n">
        <v>1701.53</v>
      </c>
      <c r="U119" t="n">
        <v>0.7</v>
      </c>
      <c r="V119" t="n">
        <v>0.77</v>
      </c>
      <c r="W119" t="n">
        <v>1.15</v>
      </c>
      <c r="X119" t="n">
        <v>0.1</v>
      </c>
      <c r="Y119" t="n">
        <v>0.5</v>
      </c>
      <c r="Z119" t="n">
        <v>10</v>
      </c>
    </row>
    <row r="120">
      <c r="A120" t="n">
        <v>24</v>
      </c>
      <c r="B120" t="n">
        <v>90</v>
      </c>
      <c r="C120" t="inlineStr">
        <is>
          <t xml:space="preserve">CONCLUIDO	</t>
        </is>
      </c>
      <c r="D120" t="n">
        <v>6.9361</v>
      </c>
      <c r="E120" t="n">
        <v>14.42</v>
      </c>
      <c r="F120" t="n">
        <v>11.78</v>
      </c>
      <c r="G120" t="n">
        <v>117.83</v>
      </c>
      <c r="H120" t="n">
        <v>2.08</v>
      </c>
      <c r="I120" t="n">
        <v>6</v>
      </c>
      <c r="J120" t="n">
        <v>213.89</v>
      </c>
      <c r="K120" t="n">
        <v>52.44</v>
      </c>
      <c r="L120" t="n">
        <v>25</v>
      </c>
      <c r="M120" t="n">
        <v>4</v>
      </c>
      <c r="N120" t="n">
        <v>46.44</v>
      </c>
      <c r="O120" t="n">
        <v>26613.43</v>
      </c>
      <c r="P120" t="n">
        <v>144.27</v>
      </c>
      <c r="Q120" t="n">
        <v>194.63</v>
      </c>
      <c r="R120" t="n">
        <v>25.42</v>
      </c>
      <c r="S120" t="n">
        <v>17.82</v>
      </c>
      <c r="T120" t="n">
        <v>1642.08</v>
      </c>
      <c r="U120" t="n">
        <v>0.7</v>
      </c>
      <c r="V120" t="n">
        <v>0.77</v>
      </c>
      <c r="W120" t="n">
        <v>1.15</v>
      </c>
      <c r="X120" t="n">
        <v>0.1</v>
      </c>
      <c r="Y120" t="n">
        <v>0.5</v>
      </c>
      <c r="Z120" t="n">
        <v>10</v>
      </c>
    </row>
    <row r="121">
      <c r="A121" t="n">
        <v>25</v>
      </c>
      <c r="B121" t="n">
        <v>90</v>
      </c>
      <c r="C121" t="inlineStr">
        <is>
          <t xml:space="preserve">CONCLUIDO	</t>
        </is>
      </c>
      <c r="D121" t="n">
        <v>6.9611</v>
      </c>
      <c r="E121" t="n">
        <v>14.37</v>
      </c>
      <c r="F121" t="n">
        <v>11.77</v>
      </c>
      <c r="G121" t="n">
        <v>141.21</v>
      </c>
      <c r="H121" t="n">
        <v>2.14</v>
      </c>
      <c r="I121" t="n">
        <v>5</v>
      </c>
      <c r="J121" t="n">
        <v>215.51</v>
      </c>
      <c r="K121" t="n">
        <v>52.44</v>
      </c>
      <c r="L121" t="n">
        <v>26</v>
      </c>
      <c r="M121" t="n">
        <v>3</v>
      </c>
      <c r="N121" t="n">
        <v>47.07</v>
      </c>
      <c r="O121" t="n">
        <v>26814.17</v>
      </c>
      <c r="P121" t="n">
        <v>143.24</v>
      </c>
      <c r="Q121" t="n">
        <v>194.63</v>
      </c>
      <c r="R121" t="n">
        <v>24.98</v>
      </c>
      <c r="S121" t="n">
        <v>17.82</v>
      </c>
      <c r="T121" t="n">
        <v>1426.26</v>
      </c>
      <c r="U121" t="n">
        <v>0.71</v>
      </c>
      <c r="V121" t="n">
        <v>0.77</v>
      </c>
      <c r="W121" t="n">
        <v>1.14</v>
      </c>
      <c r="X121" t="n">
        <v>0.08</v>
      </c>
      <c r="Y121" t="n">
        <v>0.5</v>
      </c>
      <c r="Z121" t="n">
        <v>10</v>
      </c>
    </row>
    <row r="122">
      <c r="A122" t="n">
        <v>26</v>
      </c>
      <c r="B122" t="n">
        <v>90</v>
      </c>
      <c r="C122" t="inlineStr">
        <is>
          <t xml:space="preserve">CONCLUIDO	</t>
        </is>
      </c>
      <c r="D122" t="n">
        <v>6.9587</v>
      </c>
      <c r="E122" t="n">
        <v>14.37</v>
      </c>
      <c r="F122" t="n">
        <v>11.77</v>
      </c>
      <c r="G122" t="n">
        <v>141.27</v>
      </c>
      <c r="H122" t="n">
        <v>2.21</v>
      </c>
      <c r="I122" t="n">
        <v>5</v>
      </c>
      <c r="J122" t="n">
        <v>217.15</v>
      </c>
      <c r="K122" t="n">
        <v>52.44</v>
      </c>
      <c r="L122" t="n">
        <v>27</v>
      </c>
      <c r="M122" t="n">
        <v>3</v>
      </c>
      <c r="N122" t="n">
        <v>47.71</v>
      </c>
      <c r="O122" t="n">
        <v>27015.77</v>
      </c>
      <c r="P122" t="n">
        <v>144.25</v>
      </c>
      <c r="Q122" t="n">
        <v>194.63</v>
      </c>
      <c r="R122" t="n">
        <v>25</v>
      </c>
      <c r="S122" t="n">
        <v>17.82</v>
      </c>
      <c r="T122" t="n">
        <v>1438.56</v>
      </c>
      <c r="U122" t="n">
        <v>0.71</v>
      </c>
      <c r="V122" t="n">
        <v>0.77</v>
      </c>
      <c r="W122" t="n">
        <v>1.15</v>
      </c>
      <c r="X122" t="n">
        <v>0.09</v>
      </c>
      <c r="Y122" t="n">
        <v>0.5</v>
      </c>
      <c r="Z122" t="n">
        <v>10</v>
      </c>
    </row>
    <row r="123">
      <c r="A123" t="n">
        <v>27</v>
      </c>
      <c r="B123" t="n">
        <v>90</v>
      </c>
      <c r="C123" t="inlineStr">
        <is>
          <t xml:space="preserve">CONCLUIDO	</t>
        </is>
      </c>
      <c r="D123" t="n">
        <v>6.9603</v>
      </c>
      <c r="E123" t="n">
        <v>14.37</v>
      </c>
      <c r="F123" t="n">
        <v>11.77</v>
      </c>
      <c r="G123" t="n">
        <v>141.23</v>
      </c>
      <c r="H123" t="n">
        <v>2.27</v>
      </c>
      <c r="I123" t="n">
        <v>5</v>
      </c>
      <c r="J123" t="n">
        <v>218.79</v>
      </c>
      <c r="K123" t="n">
        <v>52.44</v>
      </c>
      <c r="L123" t="n">
        <v>28</v>
      </c>
      <c r="M123" t="n">
        <v>3</v>
      </c>
      <c r="N123" t="n">
        <v>48.35</v>
      </c>
      <c r="O123" t="n">
        <v>27218.26</v>
      </c>
      <c r="P123" t="n">
        <v>143.99</v>
      </c>
      <c r="Q123" t="n">
        <v>194.63</v>
      </c>
      <c r="R123" t="n">
        <v>25.02</v>
      </c>
      <c r="S123" t="n">
        <v>17.82</v>
      </c>
      <c r="T123" t="n">
        <v>1446</v>
      </c>
      <c r="U123" t="n">
        <v>0.71</v>
      </c>
      <c r="V123" t="n">
        <v>0.77</v>
      </c>
      <c r="W123" t="n">
        <v>1.14</v>
      </c>
      <c r="X123" t="n">
        <v>0.08</v>
      </c>
      <c r="Y123" t="n">
        <v>0.5</v>
      </c>
      <c r="Z123" t="n">
        <v>10</v>
      </c>
    </row>
    <row r="124">
      <c r="A124" t="n">
        <v>28</v>
      </c>
      <c r="B124" t="n">
        <v>90</v>
      </c>
      <c r="C124" t="inlineStr">
        <is>
          <t xml:space="preserve">CONCLUIDO	</t>
        </is>
      </c>
      <c r="D124" t="n">
        <v>6.9603</v>
      </c>
      <c r="E124" t="n">
        <v>14.37</v>
      </c>
      <c r="F124" t="n">
        <v>11.77</v>
      </c>
      <c r="G124" t="n">
        <v>141.23</v>
      </c>
      <c r="H124" t="n">
        <v>2.34</v>
      </c>
      <c r="I124" t="n">
        <v>5</v>
      </c>
      <c r="J124" t="n">
        <v>220.44</v>
      </c>
      <c r="K124" t="n">
        <v>52.44</v>
      </c>
      <c r="L124" t="n">
        <v>29</v>
      </c>
      <c r="M124" t="n">
        <v>3</v>
      </c>
      <c r="N124" t="n">
        <v>49</v>
      </c>
      <c r="O124" t="n">
        <v>27421.64</v>
      </c>
      <c r="P124" t="n">
        <v>143.57</v>
      </c>
      <c r="Q124" t="n">
        <v>194.63</v>
      </c>
      <c r="R124" t="n">
        <v>25.01</v>
      </c>
      <c r="S124" t="n">
        <v>17.82</v>
      </c>
      <c r="T124" t="n">
        <v>1445.08</v>
      </c>
      <c r="U124" t="n">
        <v>0.71</v>
      </c>
      <c r="V124" t="n">
        <v>0.77</v>
      </c>
      <c r="W124" t="n">
        <v>1.14</v>
      </c>
      <c r="X124" t="n">
        <v>0.08</v>
      </c>
      <c r="Y124" t="n">
        <v>0.5</v>
      </c>
      <c r="Z124" t="n">
        <v>10</v>
      </c>
    </row>
    <row r="125">
      <c r="A125" t="n">
        <v>29</v>
      </c>
      <c r="B125" t="n">
        <v>90</v>
      </c>
      <c r="C125" t="inlineStr">
        <is>
          <t xml:space="preserve">CONCLUIDO	</t>
        </is>
      </c>
      <c r="D125" t="n">
        <v>6.9665</v>
      </c>
      <c r="E125" t="n">
        <v>14.35</v>
      </c>
      <c r="F125" t="n">
        <v>11.76</v>
      </c>
      <c r="G125" t="n">
        <v>141.07</v>
      </c>
      <c r="H125" t="n">
        <v>2.4</v>
      </c>
      <c r="I125" t="n">
        <v>5</v>
      </c>
      <c r="J125" t="n">
        <v>222.1</v>
      </c>
      <c r="K125" t="n">
        <v>52.44</v>
      </c>
      <c r="L125" t="n">
        <v>30</v>
      </c>
      <c r="M125" t="n">
        <v>3</v>
      </c>
      <c r="N125" t="n">
        <v>49.65</v>
      </c>
      <c r="O125" t="n">
        <v>27625.93</v>
      </c>
      <c r="P125" t="n">
        <v>142.28</v>
      </c>
      <c r="Q125" t="n">
        <v>194.63</v>
      </c>
      <c r="R125" t="n">
        <v>24.62</v>
      </c>
      <c r="S125" t="n">
        <v>17.82</v>
      </c>
      <c r="T125" t="n">
        <v>1249.78</v>
      </c>
      <c r="U125" t="n">
        <v>0.72</v>
      </c>
      <c r="V125" t="n">
        <v>0.77</v>
      </c>
      <c r="W125" t="n">
        <v>1.14</v>
      </c>
      <c r="X125" t="n">
        <v>0.07000000000000001</v>
      </c>
      <c r="Y125" t="n">
        <v>0.5</v>
      </c>
      <c r="Z125" t="n">
        <v>10</v>
      </c>
    </row>
    <row r="126">
      <c r="A126" t="n">
        <v>30</v>
      </c>
      <c r="B126" t="n">
        <v>90</v>
      </c>
      <c r="C126" t="inlineStr">
        <is>
          <t xml:space="preserve">CONCLUIDO	</t>
        </is>
      </c>
      <c r="D126" t="n">
        <v>6.9637</v>
      </c>
      <c r="E126" t="n">
        <v>14.36</v>
      </c>
      <c r="F126" t="n">
        <v>11.76</v>
      </c>
      <c r="G126" t="n">
        <v>141.14</v>
      </c>
      <c r="H126" t="n">
        <v>2.46</v>
      </c>
      <c r="I126" t="n">
        <v>5</v>
      </c>
      <c r="J126" t="n">
        <v>223.76</v>
      </c>
      <c r="K126" t="n">
        <v>52.44</v>
      </c>
      <c r="L126" t="n">
        <v>31</v>
      </c>
      <c r="M126" t="n">
        <v>3</v>
      </c>
      <c r="N126" t="n">
        <v>50.32</v>
      </c>
      <c r="O126" t="n">
        <v>27831.27</v>
      </c>
      <c r="P126" t="n">
        <v>140.79</v>
      </c>
      <c r="Q126" t="n">
        <v>194.63</v>
      </c>
      <c r="R126" t="n">
        <v>24.75</v>
      </c>
      <c r="S126" t="n">
        <v>17.82</v>
      </c>
      <c r="T126" t="n">
        <v>1310.6</v>
      </c>
      <c r="U126" t="n">
        <v>0.72</v>
      </c>
      <c r="V126" t="n">
        <v>0.77</v>
      </c>
      <c r="W126" t="n">
        <v>1.14</v>
      </c>
      <c r="X126" t="n">
        <v>0.08</v>
      </c>
      <c r="Y126" t="n">
        <v>0.5</v>
      </c>
      <c r="Z126" t="n">
        <v>10</v>
      </c>
    </row>
    <row r="127">
      <c r="A127" t="n">
        <v>31</v>
      </c>
      <c r="B127" t="n">
        <v>90</v>
      </c>
      <c r="C127" t="inlineStr">
        <is>
          <t xml:space="preserve">CONCLUIDO	</t>
        </is>
      </c>
      <c r="D127" t="n">
        <v>6.9611</v>
      </c>
      <c r="E127" t="n">
        <v>14.37</v>
      </c>
      <c r="F127" t="n">
        <v>11.77</v>
      </c>
      <c r="G127" t="n">
        <v>141.21</v>
      </c>
      <c r="H127" t="n">
        <v>2.52</v>
      </c>
      <c r="I127" t="n">
        <v>5</v>
      </c>
      <c r="J127" t="n">
        <v>225.43</v>
      </c>
      <c r="K127" t="n">
        <v>52.44</v>
      </c>
      <c r="L127" t="n">
        <v>32</v>
      </c>
      <c r="M127" t="n">
        <v>3</v>
      </c>
      <c r="N127" t="n">
        <v>50.99</v>
      </c>
      <c r="O127" t="n">
        <v>28037.42</v>
      </c>
      <c r="P127" t="n">
        <v>140.49</v>
      </c>
      <c r="Q127" t="n">
        <v>194.63</v>
      </c>
      <c r="R127" t="n">
        <v>24.98</v>
      </c>
      <c r="S127" t="n">
        <v>17.82</v>
      </c>
      <c r="T127" t="n">
        <v>1428.88</v>
      </c>
      <c r="U127" t="n">
        <v>0.71</v>
      </c>
      <c r="V127" t="n">
        <v>0.77</v>
      </c>
      <c r="W127" t="n">
        <v>1.14</v>
      </c>
      <c r="X127" t="n">
        <v>0.08</v>
      </c>
      <c r="Y127" t="n">
        <v>0.5</v>
      </c>
      <c r="Z127" t="n">
        <v>10</v>
      </c>
    </row>
    <row r="128">
      <c r="A128" t="n">
        <v>32</v>
      </c>
      <c r="B128" t="n">
        <v>90</v>
      </c>
      <c r="C128" t="inlineStr">
        <is>
          <t xml:space="preserve">CONCLUIDO	</t>
        </is>
      </c>
      <c r="D128" t="n">
        <v>6.9933</v>
      </c>
      <c r="E128" t="n">
        <v>14.3</v>
      </c>
      <c r="F128" t="n">
        <v>11.74</v>
      </c>
      <c r="G128" t="n">
        <v>176.05</v>
      </c>
      <c r="H128" t="n">
        <v>2.58</v>
      </c>
      <c r="I128" t="n">
        <v>4</v>
      </c>
      <c r="J128" t="n">
        <v>227.11</v>
      </c>
      <c r="K128" t="n">
        <v>52.44</v>
      </c>
      <c r="L128" t="n">
        <v>33</v>
      </c>
      <c r="M128" t="n">
        <v>2</v>
      </c>
      <c r="N128" t="n">
        <v>51.67</v>
      </c>
      <c r="O128" t="n">
        <v>28244.51</v>
      </c>
      <c r="P128" t="n">
        <v>138.36</v>
      </c>
      <c r="Q128" t="n">
        <v>194.63</v>
      </c>
      <c r="R128" t="n">
        <v>24.02</v>
      </c>
      <c r="S128" t="n">
        <v>17.82</v>
      </c>
      <c r="T128" t="n">
        <v>952.3</v>
      </c>
      <c r="U128" t="n">
        <v>0.74</v>
      </c>
      <c r="V128" t="n">
        <v>0.77</v>
      </c>
      <c r="W128" t="n">
        <v>1.14</v>
      </c>
      <c r="X128" t="n">
        <v>0.05</v>
      </c>
      <c r="Y128" t="n">
        <v>0.5</v>
      </c>
      <c r="Z128" t="n">
        <v>10</v>
      </c>
    </row>
    <row r="129">
      <c r="A129" t="n">
        <v>33</v>
      </c>
      <c r="B129" t="n">
        <v>90</v>
      </c>
      <c r="C129" t="inlineStr">
        <is>
          <t xml:space="preserve">CONCLUIDO	</t>
        </is>
      </c>
      <c r="D129" t="n">
        <v>6.9903</v>
      </c>
      <c r="E129" t="n">
        <v>14.31</v>
      </c>
      <c r="F129" t="n">
        <v>11.74</v>
      </c>
      <c r="G129" t="n">
        <v>176.14</v>
      </c>
      <c r="H129" t="n">
        <v>2.64</v>
      </c>
      <c r="I129" t="n">
        <v>4</v>
      </c>
      <c r="J129" t="n">
        <v>228.8</v>
      </c>
      <c r="K129" t="n">
        <v>52.44</v>
      </c>
      <c r="L129" t="n">
        <v>34</v>
      </c>
      <c r="M129" t="n">
        <v>2</v>
      </c>
      <c r="N129" t="n">
        <v>52.36</v>
      </c>
      <c r="O129" t="n">
        <v>28452.56</v>
      </c>
      <c r="P129" t="n">
        <v>139.12</v>
      </c>
      <c r="Q129" t="n">
        <v>194.63</v>
      </c>
      <c r="R129" t="n">
        <v>24.19</v>
      </c>
      <c r="S129" t="n">
        <v>17.82</v>
      </c>
      <c r="T129" t="n">
        <v>1039.57</v>
      </c>
      <c r="U129" t="n">
        <v>0.74</v>
      </c>
      <c r="V129" t="n">
        <v>0.77</v>
      </c>
      <c r="W129" t="n">
        <v>1.14</v>
      </c>
      <c r="X129" t="n">
        <v>0.06</v>
      </c>
      <c r="Y129" t="n">
        <v>0.5</v>
      </c>
      <c r="Z129" t="n">
        <v>10</v>
      </c>
    </row>
    <row r="130">
      <c r="A130" t="n">
        <v>34</v>
      </c>
      <c r="B130" t="n">
        <v>90</v>
      </c>
      <c r="C130" t="inlineStr">
        <is>
          <t xml:space="preserve">CONCLUIDO	</t>
        </is>
      </c>
      <c r="D130" t="n">
        <v>6.9892</v>
      </c>
      <c r="E130" t="n">
        <v>14.31</v>
      </c>
      <c r="F130" t="n">
        <v>11.74</v>
      </c>
      <c r="G130" t="n">
        <v>176.18</v>
      </c>
      <c r="H130" t="n">
        <v>2.7</v>
      </c>
      <c r="I130" t="n">
        <v>4</v>
      </c>
      <c r="J130" t="n">
        <v>230.49</v>
      </c>
      <c r="K130" t="n">
        <v>52.44</v>
      </c>
      <c r="L130" t="n">
        <v>35</v>
      </c>
      <c r="M130" t="n">
        <v>2</v>
      </c>
      <c r="N130" t="n">
        <v>53.05</v>
      </c>
      <c r="O130" t="n">
        <v>28661.58</v>
      </c>
      <c r="P130" t="n">
        <v>139.9</v>
      </c>
      <c r="Q130" t="n">
        <v>194.63</v>
      </c>
      <c r="R130" t="n">
        <v>24.27</v>
      </c>
      <c r="S130" t="n">
        <v>17.82</v>
      </c>
      <c r="T130" t="n">
        <v>1078.03</v>
      </c>
      <c r="U130" t="n">
        <v>0.73</v>
      </c>
      <c r="V130" t="n">
        <v>0.77</v>
      </c>
      <c r="W130" t="n">
        <v>1.14</v>
      </c>
      <c r="X130" t="n">
        <v>0.06</v>
      </c>
      <c r="Y130" t="n">
        <v>0.5</v>
      </c>
      <c r="Z130" t="n">
        <v>10</v>
      </c>
    </row>
    <row r="131">
      <c r="A131" t="n">
        <v>35</v>
      </c>
      <c r="B131" t="n">
        <v>90</v>
      </c>
      <c r="C131" t="inlineStr">
        <is>
          <t xml:space="preserve">CONCLUIDO	</t>
        </is>
      </c>
      <c r="D131" t="n">
        <v>6.9934</v>
      </c>
      <c r="E131" t="n">
        <v>14.3</v>
      </c>
      <c r="F131" t="n">
        <v>11.74</v>
      </c>
      <c r="G131" t="n">
        <v>176.05</v>
      </c>
      <c r="H131" t="n">
        <v>2.76</v>
      </c>
      <c r="I131" t="n">
        <v>4</v>
      </c>
      <c r="J131" t="n">
        <v>232.2</v>
      </c>
      <c r="K131" t="n">
        <v>52.44</v>
      </c>
      <c r="L131" t="n">
        <v>36</v>
      </c>
      <c r="M131" t="n">
        <v>2</v>
      </c>
      <c r="N131" t="n">
        <v>53.75</v>
      </c>
      <c r="O131" t="n">
        <v>28871.58</v>
      </c>
      <c r="P131" t="n">
        <v>140.32</v>
      </c>
      <c r="Q131" t="n">
        <v>194.63</v>
      </c>
      <c r="R131" t="n">
        <v>23.98</v>
      </c>
      <c r="S131" t="n">
        <v>17.82</v>
      </c>
      <c r="T131" t="n">
        <v>934.48</v>
      </c>
      <c r="U131" t="n">
        <v>0.74</v>
      </c>
      <c r="V131" t="n">
        <v>0.77</v>
      </c>
      <c r="W131" t="n">
        <v>1.14</v>
      </c>
      <c r="X131" t="n">
        <v>0.05</v>
      </c>
      <c r="Y131" t="n">
        <v>0.5</v>
      </c>
      <c r="Z131" t="n">
        <v>10</v>
      </c>
    </row>
    <row r="132">
      <c r="A132" t="n">
        <v>36</v>
      </c>
      <c r="B132" t="n">
        <v>90</v>
      </c>
      <c r="C132" t="inlineStr">
        <is>
          <t xml:space="preserve">CONCLUIDO	</t>
        </is>
      </c>
      <c r="D132" t="n">
        <v>6.9873</v>
      </c>
      <c r="E132" t="n">
        <v>14.31</v>
      </c>
      <c r="F132" t="n">
        <v>11.75</v>
      </c>
      <c r="G132" t="n">
        <v>176.23</v>
      </c>
      <c r="H132" t="n">
        <v>2.81</v>
      </c>
      <c r="I132" t="n">
        <v>4</v>
      </c>
      <c r="J132" t="n">
        <v>233.91</v>
      </c>
      <c r="K132" t="n">
        <v>52.44</v>
      </c>
      <c r="L132" t="n">
        <v>37</v>
      </c>
      <c r="M132" t="n">
        <v>2</v>
      </c>
      <c r="N132" t="n">
        <v>54.46</v>
      </c>
      <c r="O132" t="n">
        <v>29082.59</v>
      </c>
      <c r="P132" t="n">
        <v>140.53</v>
      </c>
      <c r="Q132" t="n">
        <v>194.66</v>
      </c>
      <c r="R132" t="n">
        <v>24.31</v>
      </c>
      <c r="S132" t="n">
        <v>17.82</v>
      </c>
      <c r="T132" t="n">
        <v>1098.41</v>
      </c>
      <c r="U132" t="n">
        <v>0.73</v>
      </c>
      <c r="V132" t="n">
        <v>0.77</v>
      </c>
      <c r="W132" t="n">
        <v>1.14</v>
      </c>
      <c r="X132" t="n">
        <v>0.06</v>
      </c>
      <c r="Y132" t="n">
        <v>0.5</v>
      </c>
      <c r="Z132" t="n">
        <v>10</v>
      </c>
    </row>
    <row r="133">
      <c r="A133" t="n">
        <v>37</v>
      </c>
      <c r="B133" t="n">
        <v>90</v>
      </c>
      <c r="C133" t="inlineStr">
        <is>
          <t xml:space="preserve">CONCLUIDO	</t>
        </is>
      </c>
      <c r="D133" t="n">
        <v>6.9906</v>
      </c>
      <c r="E133" t="n">
        <v>14.3</v>
      </c>
      <c r="F133" t="n">
        <v>11.74</v>
      </c>
      <c r="G133" t="n">
        <v>176.13</v>
      </c>
      <c r="H133" t="n">
        <v>2.87</v>
      </c>
      <c r="I133" t="n">
        <v>4</v>
      </c>
      <c r="J133" t="n">
        <v>235.63</v>
      </c>
      <c r="K133" t="n">
        <v>52.44</v>
      </c>
      <c r="L133" t="n">
        <v>38</v>
      </c>
      <c r="M133" t="n">
        <v>2</v>
      </c>
      <c r="N133" t="n">
        <v>55.18</v>
      </c>
      <c r="O133" t="n">
        <v>29294.6</v>
      </c>
      <c r="P133" t="n">
        <v>140.34</v>
      </c>
      <c r="Q133" t="n">
        <v>194.63</v>
      </c>
      <c r="R133" t="n">
        <v>24.18</v>
      </c>
      <c r="S133" t="n">
        <v>17.82</v>
      </c>
      <c r="T133" t="n">
        <v>1032.8</v>
      </c>
      <c r="U133" t="n">
        <v>0.74</v>
      </c>
      <c r="V133" t="n">
        <v>0.77</v>
      </c>
      <c r="W133" t="n">
        <v>1.14</v>
      </c>
      <c r="X133" t="n">
        <v>0.06</v>
      </c>
      <c r="Y133" t="n">
        <v>0.5</v>
      </c>
      <c r="Z133" t="n">
        <v>10</v>
      </c>
    </row>
    <row r="134">
      <c r="A134" t="n">
        <v>38</v>
      </c>
      <c r="B134" t="n">
        <v>90</v>
      </c>
      <c r="C134" t="inlineStr">
        <is>
          <t xml:space="preserve">CONCLUIDO	</t>
        </is>
      </c>
      <c r="D134" t="n">
        <v>6.9925</v>
      </c>
      <c r="E134" t="n">
        <v>14.3</v>
      </c>
      <c r="F134" t="n">
        <v>11.74</v>
      </c>
      <c r="G134" t="n">
        <v>176.07</v>
      </c>
      <c r="H134" t="n">
        <v>2.92</v>
      </c>
      <c r="I134" t="n">
        <v>4</v>
      </c>
      <c r="J134" t="n">
        <v>237.35</v>
      </c>
      <c r="K134" t="n">
        <v>52.44</v>
      </c>
      <c r="L134" t="n">
        <v>39</v>
      </c>
      <c r="M134" t="n">
        <v>2</v>
      </c>
      <c r="N134" t="n">
        <v>55.91</v>
      </c>
      <c r="O134" t="n">
        <v>29507.65</v>
      </c>
      <c r="P134" t="n">
        <v>140.12</v>
      </c>
      <c r="Q134" t="n">
        <v>194.63</v>
      </c>
      <c r="R134" t="n">
        <v>24.02</v>
      </c>
      <c r="S134" t="n">
        <v>17.82</v>
      </c>
      <c r="T134" t="n">
        <v>954.04</v>
      </c>
      <c r="U134" t="n">
        <v>0.74</v>
      </c>
      <c r="V134" t="n">
        <v>0.77</v>
      </c>
      <c r="W134" t="n">
        <v>1.14</v>
      </c>
      <c r="X134" t="n">
        <v>0.05</v>
      </c>
      <c r="Y134" t="n">
        <v>0.5</v>
      </c>
      <c r="Z134" t="n">
        <v>10</v>
      </c>
    </row>
    <row r="135">
      <c r="A135" t="n">
        <v>39</v>
      </c>
      <c r="B135" t="n">
        <v>90</v>
      </c>
      <c r="C135" t="inlineStr">
        <is>
          <t xml:space="preserve">CONCLUIDO	</t>
        </is>
      </c>
      <c r="D135" t="n">
        <v>6.9925</v>
      </c>
      <c r="E135" t="n">
        <v>14.3</v>
      </c>
      <c r="F135" t="n">
        <v>11.74</v>
      </c>
      <c r="G135" t="n">
        <v>176.07</v>
      </c>
      <c r="H135" t="n">
        <v>2.98</v>
      </c>
      <c r="I135" t="n">
        <v>4</v>
      </c>
      <c r="J135" t="n">
        <v>239.09</v>
      </c>
      <c r="K135" t="n">
        <v>52.44</v>
      </c>
      <c r="L135" t="n">
        <v>40</v>
      </c>
      <c r="M135" t="n">
        <v>2</v>
      </c>
      <c r="N135" t="n">
        <v>56.65</v>
      </c>
      <c r="O135" t="n">
        <v>29721.73</v>
      </c>
      <c r="P135" t="n">
        <v>139.31</v>
      </c>
      <c r="Q135" t="n">
        <v>194.63</v>
      </c>
      <c r="R135" t="n">
        <v>24.01</v>
      </c>
      <c r="S135" t="n">
        <v>17.82</v>
      </c>
      <c r="T135" t="n">
        <v>946.87</v>
      </c>
      <c r="U135" t="n">
        <v>0.74</v>
      </c>
      <c r="V135" t="n">
        <v>0.77</v>
      </c>
      <c r="W135" t="n">
        <v>1.14</v>
      </c>
      <c r="X135" t="n">
        <v>0.05</v>
      </c>
      <c r="Y135" t="n">
        <v>0.5</v>
      </c>
      <c r="Z135" t="n">
        <v>10</v>
      </c>
    </row>
    <row r="136">
      <c r="A136" t="n">
        <v>0</v>
      </c>
      <c r="B136" t="n">
        <v>10</v>
      </c>
      <c r="C136" t="inlineStr">
        <is>
          <t xml:space="preserve">CONCLUIDO	</t>
        </is>
      </c>
      <c r="D136" t="n">
        <v>7.0435</v>
      </c>
      <c r="E136" t="n">
        <v>14.2</v>
      </c>
      <c r="F136" t="n">
        <v>12.24</v>
      </c>
      <c r="G136" t="n">
        <v>26.23</v>
      </c>
      <c r="H136" t="n">
        <v>0.64</v>
      </c>
      <c r="I136" t="n">
        <v>28</v>
      </c>
      <c r="J136" t="n">
        <v>26.11</v>
      </c>
      <c r="K136" t="n">
        <v>12.1</v>
      </c>
      <c r="L136" t="n">
        <v>1</v>
      </c>
      <c r="M136" t="n">
        <v>25</v>
      </c>
      <c r="N136" t="n">
        <v>3.01</v>
      </c>
      <c r="O136" t="n">
        <v>3454.41</v>
      </c>
      <c r="P136" t="n">
        <v>37.11</v>
      </c>
      <c r="Q136" t="n">
        <v>194.65</v>
      </c>
      <c r="R136" t="n">
        <v>39.38</v>
      </c>
      <c r="S136" t="n">
        <v>17.82</v>
      </c>
      <c r="T136" t="n">
        <v>8513.610000000001</v>
      </c>
      <c r="U136" t="n">
        <v>0.45</v>
      </c>
      <c r="V136" t="n">
        <v>0.74</v>
      </c>
      <c r="W136" t="n">
        <v>1.19</v>
      </c>
      <c r="X136" t="n">
        <v>0.55</v>
      </c>
      <c r="Y136" t="n">
        <v>0.5</v>
      </c>
      <c r="Z136" t="n">
        <v>10</v>
      </c>
    </row>
    <row r="137">
      <c r="A137" t="n">
        <v>1</v>
      </c>
      <c r="B137" t="n">
        <v>10</v>
      </c>
      <c r="C137" t="inlineStr">
        <is>
          <t xml:space="preserve">CONCLUIDO	</t>
        </is>
      </c>
      <c r="D137" t="n">
        <v>7.1475</v>
      </c>
      <c r="E137" t="n">
        <v>13.99</v>
      </c>
      <c r="F137" t="n">
        <v>12.11</v>
      </c>
      <c r="G137" t="n">
        <v>34.6</v>
      </c>
      <c r="H137" t="n">
        <v>1.23</v>
      </c>
      <c r="I137" t="n">
        <v>21</v>
      </c>
      <c r="J137" t="n">
        <v>27.2</v>
      </c>
      <c r="K137" t="n">
        <v>12.1</v>
      </c>
      <c r="L137" t="n">
        <v>2</v>
      </c>
      <c r="M137" t="n">
        <v>0</v>
      </c>
      <c r="N137" t="n">
        <v>3.1</v>
      </c>
      <c r="O137" t="n">
        <v>3588.35</v>
      </c>
      <c r="P137" t="n">
        <v>35.94</v>
      </c>
      <c r="Q137" t="n">
        <v>194.65</v>
      </c>
      <c r="R137" t="n">
        <v>34.74</v>
      </c>
      <c r="S137" t="n">
        <v>17.82</v>
      </c>
      <c r="T137" t="n">
        <v>6225.97</v>
      </c>
      <c r="U137" t="n">
        <v>0.51</v>
      </c>
      <c r="V137" t="n">
        <v>0.75</v>
      </c>
      <c r="W137" t="n">
        <v>1.2</v>
      </c>
      <c r="X137" t="n">
        <v>0.42</v>
      </c>
      <c r="Y137" t="n">
        <v>0.5</v>
      </c>
      <c r="Z137" t="n">
        <v>10</v>
      </c>
    </row>
    <row r="138">
      <c r="A138" t="n">
        <v>0</v>
      </c>
      <c r="B138" t="n">
        <v>45</v>
      </c>
      <c r="C138" t="inlineStr">
        <is>
          <t xml:space="preserve">CONCLUIDO	</t>
        </is>
      </c>
      <c r="D138" t="n">
        <v>5.8086</v>
      </c>
      <c r="E138" t="n">
        <v>17.22</v>
      </c>
      <c r="F138" t="n">
        <v>13.44</v>
      </c>
      <c r="G138" t="n">
        <v>9.27</v>
      </c>
      <c r="H138" t="n">
        <v>0.18</v>
      </c>
      <c r="I138" t="n">
        <v>87</v>
      </c>
      <c r="J138" t="n">
        <v>98.70999999999999</v>
      </c>
      <c r="K138" t="n">
        <v>39.72</v>
      </c>
      <c r="L138" t="n">
        <v>1</v>
      </c>
      <c r="M138" t="n">
        <v>85</v>
      </c>
      <c r="N138" t="n">
        <v>12.99</v>
      </c>
      <c r="O138" t="n">
        <v>12407.75</v>
      </c>
      <c r="P138" t="n">
        <v>119.83</v>
      </c>
      <c r="Q138" t="n">
        <v>194.65</v>
      </c>
      <c r="R138" t="n">
        <v>76.78</v>
      </c>
      <c r="S138" t="n">
        <v>17.82</v>
      </c>
      <c r="T138" t="n">
        <v>26917.31</v>
      </c>
      <c r="U138" t="n">
        <v>0.23</v>
      </c>
      <c r="V138" t="n">
        <v>0.68</v>
      </c>
      <c r="W138" t="n">
        <v>1.28</v>
      </c>
      <c r="X138" t="n">
        <v>1.75</v>
      </c>
      <c r="Y138" t="n">
        <v>0.5</v>
      </c>
      <c r="Z138" t="n">
        <v>10</v>
      </c>
    </row>
    <row r="139">
      <c r="A139" t="n">
        <v>1</v>
      </c>
      <c r="B139" t="n">
        <v>45</v>
      </c>
      <c r="C139" t="inlineStr">
        <is>
          <t xml:space="preserve">CONCLUIDO	</t>
        </is>
      </c>
      <c r="D139" t="n">
        <v>6.5233</v>
      </c>
      <c r="E139" t="n">
        <v>15.33</v>
      </c>
      <c r="F139" t="n">
        <v>12.5</v>
      </c>
      <c r="G139" t="n">
        <v>18.29</v>
      </c>
      <c r="H139" t="n">
        <v>0.35</v>
      </c>
      <c r="I139" t="n">
        <v>41</v>
      </c>
      <c r="J139" t="n">
        <v>99.95</v>
      </c>
      <c r="K139" t="n">
        <v>39.72</v>
      </c>
      <c r="L139" t="n">
        <v>2</v>
      </c>
      <c r="M139" t="n">
        <v>39</v>
      </c>
      <c r="N139" t="n">
        <v>13.24</v>
      </c>
      <c r="O139" t="n">
        <v>12561.45</v>
      </c>
      <c r="P139" t="n">
        <v>110.2</v>
      </c>
      <c r="Q139" t="n">
        <v>194.67</v>
      </c>
      <c r="R139" t="n">
        <v>47.68</v>
      </c>
      <c r="S139" t="n">
        <v>17.82</v>
      </c>
      <c r="T139" t="n">
        <v>12597.51</v>
      </c>
      <c r="U139" t="n">
        <v>0.37</v>
      </c>
      <c r="V139" t="n">
        <v>0.73</v>
      </c>
      <c r="W139" t="n">
        <v>1.2</v>
      </c>
      <c r="X139" t="n">
        <v>0.8100000000000001</v>
      </c>
      <c r="Y139" t="n">
        <v>0.5</v>
      </c>
      <c r="Z139" t="n">
        <v>10</v>
      </c>
    </row>
    <row r="140">
      <c r="A140" t="n">
        <v>2</v>
      </c>
      <c r="B140" t="n">
        <v>45</v>
      </c>
      <c r="C140" t="inlineStr">
        <is>
          <t xml:space="preserve">CONCLUIDO	</t>
        </is>
      </c>
      <c r="D140" t="n">
        <v>6.7835</v>
      </c>
      <c r="E140" t="n">
        <v>14.74</v>
      </c>
      <c r="F140" t="n">
        <v>12.2</v>
      </c>
      <c r="G140" t="n">
        <v>27.11</v>
      </c>
      <c r="H140" t="n">
        <v>0.52</v>
      </c>
      <c r="I140" t="n">
        <v>27</v>
      </c>
      <c r="J140" t="n">
        <v>101.2</v>
      </c>
      <c r="K140" t="n">
        <v>39.72</v>
      </c>
      <c r="L140" t="n">
        <v>3</v>
      </c>
      <c r="M140" t="n">
        <v>25</v>
      </c>
      <c r="N140" t="n">
        <v>13.49</v>
      </c>
      <c r="O140" t="n">
        <v>12715.54</v>
      </c>
      <c r="P140" t="n">
        <v>106.2</v>
      </c>
      <c r="Q140" t="n">
        <v>194.63</v>
      </c>
      <c r="R140" t="n">
        <v>38.35</v>
      </c>
      <c r="S140" t="n">
        <v>17.82</v>
      </c>
      <c r="T140" t="n">
        <v>8001.01</v>
      </c>
      <c r="U140" t="n">
        <v>0.46</v>
      </c>
      <c r="V140" t="n">
        <v>0.74</v>
      </c>
      <c r="W140" t="n">
        <v>1.18</v>
      </c>
      <c r="X140" t="n">
        <v>0.51</v>
      </c>
      <c r="Y140" t="n">
        <v>0.5</v>
      </c>
      <c r="Z140" t="n">
        <v>10</v>
      </c>
    </row>
    <row r="141">
      <c r="A141" t="n">
        <v>3</v>
      </c>
      <c r="B141" t="n">
        <v>45</v>
      </c>
      <c r="C141" t="inlineStr">
        <is>
          <t xml:space="preserve">CONCLUIDO	</t>
        </is>
      </c>
      <c r="D141" t="n">
        <v>6.911</v>
      </c>
      <c r="E141" t="n">
        <v>14.47</v>
      </c>
      <c r="F141" t="n">
        <v>12.07</v>
      </c>
      <c r="G141" t="n">
        <v>36.21</v>
      </c>
      <c r="H141" t="n">
        <v>0.6899999999999999</v>
      </c>
      <c r="I141" t="n">
        <v>20</v>
      </c>
      <c r="J141" t="n">
        <v>102.45</v>
      </c>
      <c r="K141" t="n">
        <v>39.72</v>
      </c>
      <c r="L141" t="n">
        <v>4</v>
      </c>
      <c r="M141" t="n">
        <v>18</v>
      </c>
      <c r="N141" t="n">
        <v>13.74</v>
      </c>
      <c r="O141" t="n">
        <v>12870.03</v>
      </c>
      <c r="P141" t="n">
        <v>103.93</v>
      </c>
      <c r="Q141" t="n">
        <v>194.63</v>
      </c>
      <c r="R141" t="n">
        <v>34.33</v>
      </c>
      <c r="S141" t="n">
        <v>17.82</v>
      </c>
      <c r="T141" t="n">
        <v>6028.52</v>
      </c>
      <c r="U141" t="n">
        <v>0.52</v>
      </c>
      <c r="V141" t="n">
        <v>0.75</v>
      </c>
      <c r="W141" t="n">
        <v>1.17</v>
      </c>
      <c r="X141" t="n">
        <v>0.38</v>
      </c>
      <c r="Y141" t="n">
        <v>0.5</v>
      </c>
      <c r="Z141" t="n">
        <v>10</v>
      </c>
    </row>
    <row r="142">
      <c r="A142" t="n">
        <v>4</v>
      </c>
      <c r="B142" t="n">
        <v>45</v>
      </c>
      <c r="C142" t="inlineStr">
        <is>
          <t xml:space="preserve">CONCLUIDO	</t>
        </is>
      </c>
      <c r="D142" t="n">
        <v>6.9883</v>
      </c>
      <c r="E142" t="n">
        <v>14.31</v>
      </c>
      <c r="F142" t="n">
        <v>11.99</v>
      </c>
      <c r="G142" t="n">
        <v>44.97</v>
      </c>
      <c r="H142" t="n">
        <v>0.85</v>
      </c>
      <c r="I142" t="n">
        <v>16</v>
      </c>
      <c r="J142" t="n">
        <v>103.71</v>
      </c>
      <c r="K142" t="n">
        <v>39.72</v>
      </c>
      <c r="L142" t="n">
        <v>5</v>
      </c>
      <c r="M142" t="n">
        <v>14</v>
      </c>
      <c r="N142" t="n">
        <v>14</v>
      </c>
      <c r="O142" t="n">
        <v>13024.91</v>
      </c>
      <c r="P142" t="n">
        <v>101.91</v>
      </c>
      <c r="Q142" t="n">
        <v>194.63</v>
      </c>
      <c r="R142" t="n">
        <v>31.87</v>
      </c>
      <c r="S142" t="n">
        <v>17.82</v>
      </c>
      <c r="T142" t="n">
        <v>4819.87</v>
      </c>
      <c r="U142" t="n">
        <v>0.5600000000000001</v>
      </c>
      <c r="V142" t="n">
        <v>0.76</v>
      </c>
      <c r="W142" t="n">
        <v>1.17</v>
      </c>
      <c r="X142" t="n">
        <v>0.31</v>
      </c>
      <c r="Y142" t="n">
        <v>0.5</v>
      </c>
      <c r="Z142" t="n">
        <v>10</v>
      </c>
    </row>
    <row r="143">
      <c r="A143" t="n">
        <v>5</v>
      </c>
      <c r="B143" t="n">
        <v>45</v>
      </c>
      <c r="C143" t="inlineStr">
        <is>
          <t xml:space="preserve">CONCLUIDO	</t>
        </is>
      </c>
      <c r="D143" t="n">
        <v>7.0516</v>
      </c>
      <c r="E143" t="n">
        <v>14.18</v>
      </c>
      <c r="F143" t="n">
        <v>11.93</v>
      </c>
      <c r="G143" t="n">
        <v>55.04</v>
      </c>
      <c r="H143" t="n">
        <v>1.01</v>
      </c>
      <c r="I143" t="n">
        <v>13</v>
      </c>
      <c r="J143" t="n">
        <v>104.97</v>
      </c>
      <c r="K143" t="n">
        <v>39.72</v>
      </c>
      <c r="L143" t="n">
        <v>6</v>
      </c>
      <c r="M143" t="n">
        <v>11</v>
      </c>
      <c r="N143" t="n">
        <v>14.25</v>
      </c>
      <c r="O143" t="n">
        <v>13180.19</v>
      </c>
      <c r="P143" t="n">
        <v>99.95999999999999</v>
      </c>
      <c r="Q143" t="n">
        <v>194.63</v>
      </c>
      <c r="R143" t="n">
        <v>29.77</v>
      </c>
      <c r="S143" t="n">
        <v>17.82</v>
      </c>
      <c r="T143" t="n">
        <v>3783.64</v>
      </c>
      <c r="U143" t="n">
        <v>0.6</v>
      </c>
      <c r="V143" t="n">
        <v>0.76</v>
      </c>
      <c r="W143" t="n">
        <v>1.16</v>
      </c>
      <c r="X143" t="n">
        <v>0.24</v>
      </c>
      <c r="Y143" t="n">
        <v>0.5</v>
      </c>
      <c r="Z143" t="n">
        <v>10</v>
      </c>
    </row>
    <row r="144">
      <c r="A144" t="n">
        <v>6</v>
      </c>
      <c r="B144" t="n">
        <v>45</v>
      </c>
      <c r="C144" t="inlineStr">
        <is>
          <t xml:space="preserve">CONCLUIDO	</t>
        </is>
      </c>
      <c r="D144" t="n">
        <v>7.073</v>
      </c>
      <c r="E144" t="n">
        <v>14.14</v>
      </c>
      <c r="F144" t="n">
        <v>11.9</v>
      </c>
      <c r="G144" t="n">
        <v>59.52</v>
      </c>
      <c r="H144" t="n">
        <v>1.16</v>
      </c>
      <c r="I144" t="n">
        <v>12</v>
      </c>
      <c r="J144" t="n">
        <v>106.23</v>
      </c>
      <c r="K144" t="n">
        <v>39.72</v>
      </c>
      <c r="L144" t="n">
        <v>7</v>
      </c>
      <c r="M144" t="n">
        <v>10</v>
      </c>
      <c r="N144" t="n">
        <v>14.52</v>
      </c>
      <c r="O144" t="n">
        <v>13335.87</v>
      </c>
      <c r="P144" t="n">
        <v>98.3</v>
      </c>
      <c r="Q144" t="n">
        <v>194.64</v>
      </c>
      <c r="R144" t="n">
        <v>29.04</v>
      </c>
      <c r="S144" t="n">
        <v>17.82</v>
      </c>
      <c r="T144" t="n">
        <v>3420.98</v>
      </c>
      <c r="U144" t="n">
        <v>0.61</v>
      </c>
      <c r="V144" t="n">
        <v>0.76</v>
      </c>
      <c r="W144" t="n">
        <v>1.16</v>
      </c>
      <c r="X144" t="n">
        <v>0.22</v>
      </c>
      <c r="Y144" t="n">
        <v>0.5</v>
      </c>
      <c r="Z144" t="n">
        <v>10</v>
      </c>
    </row>
    <row r="145">
      <c r="A145" t="n">
        <v>7</v>
      </c>
      <c r="B145" t="n">
        <v>45</v>
      </c>
      <c r="C145" t="inlineStr">
        <is>
          <t xml:space="preserve">CONCLUIDO	</t>
        </is>
      </c>
      <c r="D145" t="n">
        <v>7.115</v>
      </c>
      <c r="E145" t="n">
        <v>14.05</v>
      </c>
      <c r="F145" t="n">
        <v>11.86</v>
      </c>
      <c r="G145" t="n">
        <v>71.17</v>
      </c>
      <c r="H145" t="n">
        <v>1.31</v>
      </c>
      <c r="I145" t="n">
        <v>10</v>
      </c>
      <c r="J145" t="n">
        <v>107.5</v>
      </c>
      <c r="K145" t="n">
        <v>39.72</v>
      </c>
      <c r="L145" t="n">
        <v>8</v>
      </c>
      <c r="M145" t="n">
        <v>8</v>
      </c>
      <c r="N145" t="n">
        <v>14.78</v>
      </c>
      <c r="O145" t="n">
        <v>13491.96</v>
      </c>
      <c r="P145" t="n">
        <v>96.56999999999999</v>
      </c>
      <c r="Q145" t="n">
        <v>194.63</v>
      </c>
      <c r="R145" t="n">
        <v>27.91</v>
      </c>
      <c r="S145" t="n">
        <v>17.82</v>
      </c>
      <c r="T145" t="n">
        <v>2868.96</v>
      </c>
      <c r="U145" t="n">
        <v>0.64</v>
      </c>
      <c r="V145" t="n">
        <v>0.77</v>
      </c>
      <c r="W145" t="n">
        <v>1.15</v>
      </c>
      <c r="X145" t="n">
        <v>0.17</v>
      </c>
      <c r="Y145" t="n">
        <v>0.5</v>
      </c>
      <c r="Z145" t="n">
        <v>10</v>
      </c>
    </row>
    <row r="146">
      <c r="A146" t="n">
        <v>8</v>
      </c>
      <c r="B146" t="n">
        <v>45</v>
      </c>
      <c r="C146" t="inlineStr">
        <is>
          <t xml:space="preserve">CONCLUIDO	</t>
        </is>
      </c>
      <c r="D146" t="n">
        <v>7.1293</v>
      </c>
      <c r="E146" t="n">
        <v>14.03</v>
      </c>
      <c r="F146" t="n">
        <v>11.85</v>
      </c>
      <c r="G146" t="n">
        <v>79.02</v>
      </c>
      <c r="H146" t="n">
        <v>1.46</v>
      </c>
      <c r="I146" t="n">
        <v>9</v>
      </c>
      <c r="J146" t="n">
        <v>108.77</v>
      </c>
      <c r="K146" t="n">
        <v>39.72</v>
      </c>
      <c r="L146" t="n">
        <v>9</v>
      </c>
      <c r="M146" t="n">
        <v>7</v>
      </c>
      <c r="N146" t="n">
        <v>15.05</v>
      </c>
      <c r="O146" t="n">
        <v>13648.58</v>
      </c>
      <c r="P146" t="n">
        <v>96.17</v>
      </c>
      <c r="Q146" t="n">
        <v>194.63</v>
      </c>
      <c r="R146" t="n">
        <v>27.58</v>
      </c>
      <c r="S146" t="n">
        <v>17.82</v>
      </c>
      <c r="T146" t="n">
        <v>2706.65</v>
      </c>
      <c r="U146" t="n">
        <v>0.65</v>
      </c>
      <c r="V146" t="n">
        <v>0.77</v>
      </c>
      <c r="W146" t="n">
        <v>1.15</v>
      </c>
      <c r="X146" t="n">
        <v>0.17</v>
      </c>
      <c r="Y146" t="n">
        <v>0.5</v>
      </c>
      <c r="Z146" t="n">
        <v>10</v>
      </c>
    </row>
    <row r="147">
      <c r="A147" t="n">
        <v>9</v>
      </c>
      <c r="B147" t="n">
        <v>45</v>
      </c>
      <c r="C147" t="inlineStr">
        <is>
          <t xml:space="preserve">CONCLUIDO	</t>
        </is>
      </c>
      <c r="D147" t="n">
        <v>7.1599</v>
      </c>
      <c r="E147" t="n">
        <v>13.97</v>
      </c>
      <c r="F147" t="n">
        <v>11.81</v>
      </c>
      <c r="G147" t="n">
        <v>88.61</v>
      </c>
      <c r="H147" t="n">
        <v>1.6</v>
      </c>
      <c r="I147" t="n">
        <v>8</v>
      </c>
      <c r="J147" t="n">
        <v>110.04</v>
      </c>
      <c r="K147" t="n">
        <v>39.72</v>
      </c>
      <c r="L147" t="n">
        <v>10</v>
      </c>
      <c r="M147" t="n">
        <v>6</v>
      </c>
      <c r="N147" t="n">
        <v>15.32</v>
      </c>
      <c r="O147" t="n">
        <v>13805.5</v>
      </c>
      <c r="P147" t="n">
        <v>93.40000000000001</v>
      </c>
      <c r="Q147" t="n">
        <v>194.63</v>
      </c>
      <c r="R147" t="n">
        <v>26.42</v>
      </c>
      <c r="S147" t="n">
        <v>17.82</v>
      </c>
      <c r="T147" t="n">
        <v>2132.02</v>
      </c>
      <c r="U147" t="n">
        <v>0.67</v>
      </c>
      <c r="V147" t="n">
        <v>0.77</v>
      </c>
      <c r="W147" t="n">
        <v>1.15</v>
      </c>
      <c r="X147" t="n">
        <v>0.13</v>
      </c>
      <c r="Y147" t="n">
        <v>0.5</v>
      </c>
      <c r="Z147" t="n">
        <v>10</v>
      </c>
    </row>
    <row r="148">
      <c r="A148" t="n">
        <v>10</v>
      </c>
      <c r="B148" t="n">
        <v>45</v>
      </c>
      <c r="C148" t="inlineStr">
        <is>
          <t xml:space="preserve">CONCLUIDO	</t>
        </is>
      </c>
      <c r="D148" t="n">
        <v>7.1792</v>
      </c>
      <c r="E148" t="n">
        <v>13.93</v>
      </c>
      <c r="F148" t="n">
        <v>11.8</v>
      </c>
      <c r="G148" t="n">
        <v>101.12</v>
      </c>
      <c r="H148" t="n">
        <v>1.74</v>
      </c>
      <c r="I148" t="n">
        <v>7</v>
      </c>
      <c r="J148" t="n">
        <v>111.32</v>
      </c>
      <c r="K148" t="n">
        <v>39.72</v>
      </c>
      <c r="L148" t="n">
        <v>11</v>
      </c>
      <c r="M148" t="n">
        <v>5</v>
      </c>
      <c r="N148" t="n">
        <v>15.6</v>
      </c>
      <c r="O148" t="n">
        <v>13962.83</v>
      </c>
      <c r="P148" t="n">
        <v>91.58</v>
      </c>
      <c r="Q148" t="n">
        <v>194.64</v>
      </c>
      <c r="R148" t="n">
        <v>25.82</v>
      </c>
      <c r="S148" t="n">
        <v>17.82</v>
      </c>
      <c r="T148" t="n">
        <v>1840.26</v>
      </c>
      <c r="U148" t="n">
        <v>0.6899999999999999</v>
      </c>
      <c r="V148" t="n">
        <v>0.77</v>
      </c>
      <c r="W148" t="n">
        <v>1.15</v>
      </c>
      <c r="X148" t="n">
        <v>0.11</v>
      </c>
      <c r="Y148" t="n">
        <v>0.5</v>
      </c>
      <c r="Z148" t="n">
        <v>10</v>
      </c>
    </row>
    <row r="149">
      <c r="A149" t="n">
        <v>11</v>
      </c>
      <c r="B149" t="n">
        <v>45</v>
      </c>
      <c r="C149" t="inlineStr">
        <is>
          <t xml:space="preserve">CONCLUIDO	</t>
        </is>
      </c>
      <c r="D149" t="n">
        <v>7.174</v>
      </c>
      <c r="E149" t="n">
        <v>13.94</v>
      </c>
      <c r="F149" t="n">
        <v>11.81</v>
      </c>
      <c r="G149" t="n">
        <v>101.2</v>
      </c>
      <c r="H149" t="n">
        <v>1.88</v>
      </c>
      <c r="I149" t="n">
        <v>7</v>
      </c>
      <c r="J149" t="n">
        <v>112.59</v>
      </c>
      <c r="K149" t="n">
        <v>39.72</v>
      </c>
      <c r="L149" t="n">
        <v>12</v>
      </c>
      <c r="M149" t="n">
        <v>5</v>
      </c>
      <c r="N149" t="n">
        <v>15.88</v>
      </c>
      <c r="O149" t="n">
        <v>14120.58</v>
      </c>
      <c r="P149" t="n">
        <v>91.05</v>
      </c>
      <c r="Q149" t="n">
        <v>194.66</v>
      </c>
      <c r="R149" t="n">
        <v>26.22</v>
      </c>
      <c r="S149" t="n">
        <v>17.82</v>
      </c>
      <c r="T149" t="n">
        <v>2035.8</v>
      </c>
      <c r="U149" t="n">
        <v>0.68</v>
      </c>
      <c r="V149" t="n">
        <v>0.77</v>
      </c>
      <c r="W149" t="n">
        <v>1.15</v>
      </c>
      <c r="X149" t="n">
        <v>0.12</v>
      </c>
      <c r="Y149" t="n">
        <v>0.5</v>
      </c>
      <c r="Z149" t="n">
        <v>10</v>
      </c>
    </row>
    <row r="150">
      <c r="A150" t="n">
        <v>12</v>
      </c>
      <c r="B150" t="n">
        <v>45</v>
      </c>
      <c r="C150" t="inlineStr">
        <is>
          <t xml:space="preserve">CONCLUIDO	</t>
        </is>
      </c>
      <c r="D150" t="n">
        <v>7.1964</v>
      </c>
      <c r="E150" t="n">
        <v>13.9</v>
      </c>
      <c r="F150" t="n">
        <v>11.78</v>
      </c>
      <c r="G150" t="n">
        <v>117.84</v>
      </c>
      <c r="H150" t="n">
        <v>2.01</v>
      </c>
      <c r="I150" t="n">
        <v>6</v>
      </c>
      <c r="J150" t="n">
        <v>113.88</v>
      </c>
      <c r="K150" t="n">
        <v>39.72</v>
      </c>
      <c r="L150" t="n">
        <v>13</v>
      </c>
      <c r="M150" t="n">
        <v>4</v>
      </c>
      <c r="N150" t="n">
        <v>16.16</v>
      </c>
      <c r="O150" t="n">
        <v>14278.75</v>
      </c>
      <c r="P150" t="n">
        <v>88.67</v>
      </c>
      <c r="Q150" t="n">
        <v>194.63</v>
      </c>
      <c r="R150" t="n">
        <v>25.41</v>
      </c>
      <c r="S150" t="n">
        <v>17.82</v>
      </c>
      <c r="T150" t="n">
        <v>1637.22</v>
      </c>
      <c r="U150" t="n">
        <v>0.7</v>
      </c>
      <c r="V150" t="n">
        <v>0.77</v>
      </c>
      <c r="W150" t="n">
        <v>1.15</v>
      </c>
      <c r="X150" t="n">
        <v>0.1</v>
      </c>
      <c r="Y150" t="n">
        <v>0.5</v>
      </c>
      <c r="Z150" t="n">
        <v>10</v>
      </c>
    </row>
    <row r="151">
      <c r="A151" t="n">
        <v>13</v>
      </c>
      <c r="B151" t="n">
        <v>45</v>
      </c>
      <c r="C151" t="inlineStr">
        <is>
          <t xml:space="preserve">CONCLUIDO	</t>
        </is>
      </c>
      <c r="D151" t="n">
        <v>7.1996</v>
      </c>
      <c r="E151" t="n">
        <v>13.89</v>
      </c>
      <c r="F151" t="n">
        <v>11.78</v>
      </c>
      <c r="G151" t="n">
        <v>117.78</v>
      </c>
      <c r="H151" t="n">
        <v>2.14</v>
      </c>
      <c r="I151" t="n">
        <v>6</v>
      </c>
      <c r="J151" t="n">
        <v>115.16</v>
      </c>
      <c r="K151" t="n">
        <v>39.72</v>
      </c>
      <c r="L151" t="n">
        <v>14</v>
      </c>
      <c r="M151" t="n">
        <v>2</v>
      </c>
      <c r="N151" t="n">
        <v>16.45</v>
      </c>
      <c r="O151" t="n">
        <v>14437.35</v>
      </c>
      <c r="P151" t="n">
        <v>88.94</v>
      </c>
      <c r="Q151" t="n">
        <v>194.63</v>
      </c>
      <c r="R151" t="n">
        <v>25.23</v>
      </c>
      <c r="S151" t="n">
        <v>17.82</v>
      </c>
      <c r="T151" t="n">
        <v>1548.27</v>
      </c>
      <c r="U151" t="n">
        <v>0.71</v>
      </c>
      <c r="V151" t="n">
        <v>0.77</v>
      </c>
      <c r="W151" t="n">
        <v>1.15</v>
      </c>
      <c r="X151" t="n">
        <v>0.09</v>
      </c>
      <c r="Y151" t="n">
        <v>0.5</v>
      </c>
      <c r="Z151" t="n">
        <v>10</v>
      </c>
    </row>
    <row r="152">
      <c r="A152" t="n">
        <v>14</v>
      </c>
      <c r="B152" t="n">
        <v>45</v>
      </c>
      <c r="C152" t="inlineStr">
        <is>
          <t xml:space="preserve">CONCLUIDO	</t>
        </is>
      </c>
      <c r="D152" t="n">
        <v>7.1987</v>
      </c>
      <c r="E152" t="n">
        <v>13.89</v>
      </c>
      <c r="F152" t="n">
        <v>11.78</v>
      </c>
      <c r="G152" t="n">
        <v>117.8</v>
      </c>
      <c r="H152" t="n">
        <v>2.27</v>
      </c>
      <c r="I152" t="n">
        <v>6</v>
      </c>
      <c r="J152" t="n">
        <v>116.45</v>
      </c>
      <c r="K152" t="n">
        <v>39.72</v>
      </c>
      <c r="L152" t="n">
        <v>15</v>
      </c>
      <c r="M152" t="n">
        <v>1</v>
      </c>
      <c r="N152" t="n">
        <v>16.74</v>
      </c>
      <c r="O152" t="n">
        <v>14596.38</v>
      </c>
      <c r="P152" t="n">
        <v>88.93000000000001</v>
      </c>
      <c r="Q152" t="n">
        <v>194.63</v>
      </c>
      <c r="R152" t="n">
        <v>25.19</v>
      </c>
      <c r="S152" t="n">
        <v>17.82</v>
      </c>
      <c r="T152" t="n">
        <v>1527.23</v>
      </c>
      <c r="U152" t="n">
        <v>0.71</v>
      </c>
      <c r="V152" t="n">
        <v>0.77</v>
      </c>
      <c r="W152" t="n">
        <v>1.15</v>
      </c>
      <c r="X152" t="n">
        <v>0.09</v>
      </c>
      <c r="Y152" t="n">
        <v>0.5</v>
      </c>
      <c r="Z152" t="n">
        <v>10</v>
      </c>
    </row>
    <row r="153">
      <c r="A153" t="n">
        <v>15</v>
      </c>
      <c r="B153" t="n">
        <v>45</v>
      </c>
      <c r="C153" t="inlineStr">
        <is>
          <t xml:space="preserve">CONCLUIDO	</t>
        </is>
      </c>
      <c r="D153" t="n">
        <v>7.1974</v>
      </c>
      <c r="E153" t="n">
        <v>13.89</v>
      </c>
      <c r="F153" t="n">
        <v>11.78</v>
      </c>
      <c r="G153" t="n">
        <v>117.83</v>
      </c>
      <c r="H153" t="n">
        <v>2.4</v>
      </c>
      <c r="I153" t="n">
        <v>6</v>
      </c>
      <c r="J153" t="n">
        <v>117.75</v>
      </c>
      <c r="K153" t="n">
        <v>39.72</v>
      </c>
      <c r="L153" t="n">
        <v>16</v>
      </c>
      <c r="M153" t="n">
        <v>0</v>
      </c>
      <c r="N153" t="n">
        <v>17.03</v>
      </c>
      <c r="O153" t="n">
        <v>14755.84</v>
      </c>
      <c r="P153" t="n">
        <v>89.64</v>
      </c>
      <c r="Q153" t="n">
        <v>194.63</v>
      </c>
      <c r="R153" t="n">
        <v>25.22</v>
      </c>
      <c r="S153" t="n">
        <v>17.82</v>
      </c>
      <c r="T153" t="n">
        <v>1542.68</v>
      </c>
      <c r="U153" t="n">
        <v>0.71</v>
      </c>
      <c r="V153" t="n">
        <v>0.77</v>
      </c>
      <c r="W153" t="n">
        <v>1.15</v>
      </c>
      <c r="X153" t="n">
        <v>0.1</v>
      </c>
      <c r="Y153" t="n">
        <v>0.5</v>
      </c>
      <c r="Z153" t="n">
        <v>10</v>
      </c>
    </row>
    <row r="154">
      <c r="A154" t="n">
        <v>0</v>
      </c>
      <c r="B154" t="n">
        <v>60</v>
      </c>
      <c r="C154" t="inlineStr">
        <is>
          <t xml:space="preserve">CONCLUIDO	</t>
        </is>
      </c>
      <c r="D154" t="n">
        <v>5.3647</v>
      </c>
      <c r="E154" t="n">
        <v>18.64</v>
      </c>
      <c r="F154" t="n">
        <v>13.82</v>
      </c>
      <c r="G154" t="n">
        <v>7.9</v>
      </c>
      <c r="H154" t="n">
        <v>0.14</v>
      </c>
      <c r="I154" t="n">
        <v>105</v>
      </c>
      <c r="J154" t="n">
        <v>124.63</v>
      </c>
      <c r="K154" t="n">
        <v>45</v>
      </c>
      <c r="L154" t="n">
        <v>1</v>
      </c>
      <c r="M154" t="n">
        <v>103</v>
      </c>
      <c r="N154" t="n">
        <v>18.64</v>
      </c>
      <c r="O154" t="n">
        <v>15605.44</v>
      </c>
      <c r="P154" t="n">
        <v>144.32</v>
      </c>
      <c r="Q154" t="n">
        <v>194.65</v>
      </c>
      <c r="R154" t="n">
        <v>88.76000000000001</v>
      </c>
      <c r="S154" t="n">
        <v>17.82</v>
      </c>
      <c r="T154" t="n">
        <v>32819.59</v>
      </c>
      <c r="U154" t="n">
        <v>0.2</v>
      </c>
      <c r="V154" t="n">
        <v>0.66</v>
      </c>
      <c r="W154" t="n">
        <v>1.31</v>
      </c>
      <c r="X154" t="n">
        <v>2.14</v>
      </c>
      <c r="Y154" t="n">
        <v>0.5</v>
      </c>
      <c r="Z154" t="n">
        <v>10</v>
      </c>
    </row>
    <row r="155">
      <c r="A155" t="n">
        <v>1</v>
      </c>
      <c r="B155" t="n">
        <v>60</v>
      </c>
      <c r="C155" t="inlineStr">
        <is>
          <t xml:space="preserve">CONCLUIDO	</t>
        </is>
      </c>
      <c r="D155" t="n">
        <v>6.2527</v>
      </c>
      <c r="E155" t="n">
        <v>15.99</v>
      </c>
      <c r="F155" t="n">
        <v>12.63</v>
      </c>
      <c r="G155" t="n">
        <v>15.79</v>
      </c>
      <c r="H155" t="n">
        <v>0.28</v>
      </c>
      <c r="I155" t="n">
        <v>48</v>
      </c>
      <c r="J155" t="n">
        <v>125.95</v>
      </c>
      <c r="K155" t="n">
        <v>45</v>
      </c>
      <c r="L155" t="n">
        <v>2</v>
      </c>
      <c r="M155" t="n">
        <v>46</v>
      </c>
      <c r="N155" t="n">
        <v>18.95</v>
      </c>
      <c r="O155" t="n">
        <v>15767.7</v>
      </c>
      <c r="P155" t="n">
        <v>130.87</v>
      </c>
      <c r="Q155" t="n">
        <v>194.65</v>
      </c>
      <c r="R155" t="n">
        <v>51.85</v>
      </c>
      <c r="S155" t="n">
        <v>17.82</v>
      </c>
      <c r="T155" t="n">
        <v>14650.35</v>
      </c>
      <c r="U155" t="n">
        <v>0.34</v>
      </c>
      <c r="V155" t="n">
        <v>0.72</v>
      </c>
      <c r="W155" t="n">
        <v>1.21</v>
      </c>
      <c r="X155" t="n">
        <v>0.95</v>
      </c>
      <c r="Y155" t="n">
        <v>0.5</v>
      </c>
      <c r="Z155" t="n">
        <v>10</v>
      </c>
    </row>
    <row r="156">
      <c r="A156" t="n">
        <v>2</v>
      </c>
      <c r="B156" t="n">
        <v>60</v>
      </c>
      <c r="C156" t="inlineStr">
        <is>
          <t xml:space="preserve">CONCLUIDO	</t>
        </is>
      </c>
      <c r="D156" t="n">
        <v>6.5582</v>
      </c>
      <c r="E156" t="n">
        <v>15.25</v>
      </c>
      <c r="F156" t="n">
        <v>12.3</v>
      </c>
      <c r="G156" t="n">
        <v>23.06</v>
      </c>
      <c r="H156" t="n">
        <v>0.42</v>
      </c>
      <c r="I156" t="n">
        <v>32</v>
      </c>
      <c r="J156" t="n">
        <v>127.27</v>
      </c>
      <c r="K156" t="n">
        <v>45</v>
      </c>
      <c r="L156" t="n">
        <v>3</v>
      </c>
      <c r="M156" t="n">
        <v>30</v>
      </c>
      <c r="N156" t="n">
        <v>19.27</v>
      </c>
      <c r="O156" t="n">
        <v>15930.42</v>
      </c>
      <c r="P156" t="n">
        <v>126.48</v>
      </c>
      <c r="Q156" t="n">
        <v>194.66</v>
      </c>
      <c r="R156" t="n">
        <v>41.47</v>
      </c>
      <c r="S156" t="n">
        <v>17.82</v>
      </c>
      <c r="T156" t="n">
        <v>9537.43</v>
      </c>
      <c r="U156" t="n">
        <v>0.43</v>
      </c>
      <c r="V156" t="n">
        <v>0.74</v>
      </c>
      <c r="W156" t="n">
        <v>1.19</v>
      </c>
      <c r="X156" t="n">
        <v>0.61</v>
      </c>
      <c r="Y156" t="n">
        <v>0.5</v>
      </c>
      <c r="Z156" t="n">
        <v>10</v>
      </c>
    </row>
    <row r="157">
      <c r="A157" t="n">
        <v>3</v>
      </c>
      <c r="B157" t="n">
        <v>60</v>
      </c>
      <c r="C157" t="inlineStr">
        <is>
          <t xml:space="preserve">CONCLUIDO	</t>
        </is>
      </c>
      <c r="D157" t="n">
        <v>6.7092</v>
      </c>
      <c r="E157" t="n">
        <v>14.9</v>
      </c>
      <c r="F157" t="n">
        <v>12.16</v>
      </c>
      <c r="G157" t="n">
        <v>30.4</v>
      </c>
      <c r="H157" t="n">
        <v>0.55</v>
      </c>
      <c r="I157" t="n">
        <v>24</v>
      </c>
      <c r="J157" t="n">
        <v>128.59</v>
      </c>
      <c r="K157" t="n">
        <v>45</v>
      </c>
      <c r="L157" t="n">
        <v>4</v>
      </c>
      <c r="M157" t="n">
        <v>22</v>
      </c>
      <c r="N157" t="n">
        <v>19.59</v>
      </c>
      <c r="O157" t="n">
        <v>16093.6</v>
      </c>
      <c r="P157" t="n">
        <v>124.17</v>
      </c>
      <c r="Q157" t="n">
        <v>194.63</v>
      </c>
      <c r="R157" t="n">
        <v>37.08</v>
      </c>
      <c r="S157" t="n">
        <v>17.82</v>
      </c>
      <c r="T157" t="n">
        <v>7380.6</v>
      </c>
      <c r="U157" t="n">
        <v>0.48</v>
      </c>
      <c r="V157" t="n">
        <v>0.75</v>
      </c>
      <c r="W157" t="n">
        <v>1.18</v>
      </c>
      <c r="X157" t="n">
        <v>0.47</v>
      </c>
      <c r="Y157" t="n">
        <v>0.5</v>
      </c>
      <c r="Z157" t="n">
        <v>10</v>
      </c>
    </row>
    <row r="158">
      <c r="A158" t="n">
        <v>4</v>
      </c>
      <c r="B158" t="n">
        <v>60</v>
      </c>
      <c r="C158" t="inlineStr">
        <is>
          <t xml:space="preserve">CONCLUIDO	</t>
        </is>
      </c>
      <c r="D158" t="n">
        <v>6.8191</v>
      </c>
      <c r="E158" t="n">
        <v>14.66</v>
      </c>
      <c r="F158" t="n">
        <v>12.05</v>
      </c>
      <c r="G158" t="n">
        <v>38.04</v>
      </c>
      <c r="H158" t="n">
        <v>0.68</v>
      </c>
      <c r="I158" t="n">
        <v>19</v>
      </c>
      <c r="J158" t="n">
        <v>129.92</v>
      </c>
      <c r="K158" t="n">
        <v>45</v>
      </c>
      <c r="L158" t="n">
        <v>5</v>
      </c>
      <c r="M158" t="n">
        <v>17</v>
      </c>
      <c r="N158" t="n">
        <v>19.92</v>
      </c>
      <c r="O158" t="n">
        <v>16257.24</v>
      </c>
      <c r="P158" t="n">
        <v>122.12</v>
      </c>
      <c r="Q158" t="n">
        <v>194.63</v>
      </c>
      <c r="R158" t="n">
        <v>33.61</v>
      </c>
      <c r="S158" t="n">
        <v>17.82</v>
      </c>
      <c r="T158" t="n">
        <v>5673.5</v>
      </c>
      <c r="U158" t="n">
        <v>0.53</v>
      </c>
      <c r="V158" t="n">
        <v>0.75</v>
      </c>
      <c r="W158" t="n">
        <v>1.17</v>
      </c>
      <c r="X158" t="n">
        <v>0.36</v>
      </c>
      <c r="Y158" t="n">
        <v>0.5</v>
      </c>
      <c r="Z158" t="n">
        <v>10</v>
      </c>
    </row>
    <row r="159">
      <c r="A159" t="n">
        <v>5</v>
      </c>
      <c r="B159" t="n">
        <v>60</v>
      </c>
      <c r="C159" t="inlineStr">
        <is>
          <t xml:space="preserve">CONCLUIDO	</t>
        </is>
      </c>
      <c r="D159" t="n">
        <v>6.8784</v>
      </c>
      <c r="E159" t="n">
        <v>14.54</v>
      </c>
      <c r="F159" t="n">
        <v>12</v>
      </c>
      <c r="G159" t="n">
        <v>44.99</v>
      </c>
      <c r="H159" t="n">
        <v>0.8100000000000001</v>
      </c>
      <c r="I159" t="n">
        <v>16</v>
      </c>
      <c r="J159" t="n">
        <v>131.25</v>
      </c>
      <c r="K159" t="n">
        <v>45</v>
      </c>
      <c r="L159" t="n">
        <v>6</v>
      </c>
      <c r="M159" t="n">
        <v>14</v>
      </c>
      <c r="N159" t="n">
        <v>20.25</v>
      </c>
      <c r="O159" t="n">
        <v>16421.36</v>
      </c>
      <c r="P159" t="n">
        <v>120.74</v>
      </c>
      <c r="Q159" t="n">
        <v>194.63</v>
      </c>
      <c r="R159" t="n">
        <v>32.1</v>
      </c>
      <c r="S159" t="n">
        <v>17.82</v>
      </c>
      <c r="T159" t="n">
        <v>4935.27</v>
      </c>
      <c r="U159" t="n">
        <v>0.5600000000000001</v>
      </c>
      <c r="V159" t="n">
        <v>0.76</v>
      </c>
      <c r="W159" t="n">
        <v>1.16</v>
      </c>
      <c r="X159" t="n">
        <v>0.31</v>
      </c>
      <c r="Y159" t="n">
        <v>0.5</v>
      </c>
      <c r="Z159" t="n">
        <v>10</v>
      </c>
    </row>
    <row r="160">
      <c r="A160" t="n">
        <v>6</v>
      </c>
      <c r="B160" t="n">
        <v>60</v>
      </c>
      <c r="C160" t="inlineStr">
        <is>
          <t xml:space="preserve">CONCLUIDO	</t>
        </is>
      </c>
      <c r="D160" t="n">
        <v>6.9271</v>
      </c>
      <c r="E160" t="n">
        <v>14.44</v>
      </c>
      <c r="F160" t="n">
        <v>11.95</v>
      </c>
      <c r="G160" t="n">
        <v>51.2</v>
      </c>
      <c r="H160" t="n">
        <v>0.93</v>
      </c>
      <c r="I160" t="n">
        <v>14</v>
      </c>
      <c r="J160" t="n">
        <v>132.58</v>
      </c>
      <c r="K160" t="n">
        <v>45</v>
      </c>
      <c r="L160" t="n">
        <v>7</v>
      </c>
      <c r="M160" t="n">
        <v>12</v>
      </c>
      <c r="N160" t="n">
        <v>20.59</v>
      </c>
      <c r="O160" t="n">
        <v>16585.95</v>
      </c>
      <c r="P160" t="n">
        <v>119.31</v>
      </c>
      <c r="Q160" t="n">
        <v>194.63</v>
      </c>
      <c r="R160" t="n">
        <v>30.52</v>
      </c>
      <c r="S160" t="n">
        <v>17.82</v>
      </c>
      <c r="T160" t="n">
        <v>4153.04</v>
      </c>
      <c r="U160" t="n">
        <v>0.58</v>
      </c>
      <c r="V160" t="n">
        <v>0.76</v>
      </c>
      <c r="W160" t="n">
        <v>1.16</v>
      </c>
      <c r="X160" t="n">
        <v>0.26</v>
      </c>
      <c r="Y160" t="n">
        <v>0.5</v>
      </c>
      <c r="Z160" t="n">
        <v>10</v>
      </c>
    </row>
    <row r="161">
      <c r="A161" t="n">
        <v>7</v>
      </c>
      <c r="B161" t="n">
        <v>60</v>
      </c>
      <c r="C161" t="inlineStr">
        <is>
          <t xml:space="preserve">CONCLUIDO	</t>
        </is>
      </c>
      <c r="D161" t="n">
        <v>6.9715</v>
      </c>
      <c r="E161" t="n">
        <v>14.34</v>
      </c>
      <c r="F161" t="n">
        <v>11.91</v>
      </c>
      <c r="G161" t="n">
        <v>59.53</v>
      </c>
      <c r="H161" t="n">
        <v>1.06</v>
      </c>
      <c r="I161" t="n">
        <v>12</v>
      </c>
      <c r="J161" t="n">
        <v>133.92</v>
      </c>
      <c r="K161" t="n">
        <v>45</v>
      </c>
      <c r="L161" t="n">
        <v>8</v>
      </c>
      <c r="M161" t="n">
        <v>10</v>
      </c>
      <c r="N161" t="n">
        <v>20.93</v>
      </c>
      <c r="O161" t="n">
        <v>16751.02</v>
      </c>
      <c r="P161" t="n">
        <v>118.22</v>
      </c>
      <c r="Q161" t="n">
        <v>194.64</v>
      </c>
      <c r="R161" t="n">
        <v>29.12</v>
      </c>
      <c r="S161" t="n">
        <v>17.82</v>
      </c>
      <c r="T161" t="n">
        <v>3461.63</v>
      </c>
      <c r="U161" t="n">
        <v>0.61</v>
      </c>
      <c r="V161" t="n">
        <v>0.76</v>
      </c>
      <c r="W161" t="n">
        <v>1.16</v>
      </c>
      <c r="X161" t="n">
        <v>0.22</v>
      </c>
      <c r="Y161" t="n">
        <v>0.5</v>
      </c>
      <c r="Z161" t="n">
        <v>10</v>
      </c>
    </row>
    <row r="162">
      <c r="A162" t="n">
        <v>8</v>
      </c>
      <c r="B162" t="n">
        <v>60</v>
      </c>
      <c r="C162" t="inlineStr">
        <is>
          <t xml:space="preserve">CONCLUIDO	</t>
        </is>
      </c>
      <c r="D162" t="n">
        <v>6.9919</v>
      </c>
      <c r="E162" t="n">
        <v>14.3</v>
      </c>
      <c r="F162" t="n">
        <v>11.89</v>
      </c>
      <c r="G162" t="n">
        <v>64.84999999999999</v>
      </c>
      <c r="H162" t="n">
        <v>1.18</v>
      </c>
      <c r="I162" t="n">
        <v>11</v>
      </c>
      <c r="J162" t="n">
        <v>135.27</v>
      </c>
      <c r="K162" t="n">
        <v>45</v>
      </c>
      <c r="L162" t="n">
        <v>9</v>
      </c>
      <c r="M162" t="n">
        <v>9</v>
      </c>
      <c r="N162" t="n">
        <v>21.27</v>
      </c>
      <c r="O162" t="n">
        <v>16916.71</v>
      </c>
      <c r="P162" t="n">
        <v>116.85</v>
      </c>
      <c r="Q162" t="n">
        <v>194.64</v>
      </c>
      <c r="R162" t="n">
        <v>28.72</v>
      </c>
      <c r="S162" t="n">
        <v>17.82</v>
      </c>
      <c r="T162" t="n">
        <v>3267.93</v>
      </c>
      <c r="U162" t="n">
        <v>0.62</v>
      </c>
      <c r="V162" t="n">
        <v>0.76</v>
      </c>
      <c r="W162" t="n">
        <v>1.15</v>
      </c>
      <c r="X162" t="n">
        <v>0.2</v>
      </c>
      <c r="Y162" t="n">
        <v>0.5</v>
      </c>
      <c r="Z162" t="n">
        <v>10</v>
      </c>
    </row>
    <row r="163">
      <c r="A163" t="n">
        <v>9</v>
      </c>
      <c r="B163" t="n">
        <v>60</v>
      </c>
      <c r="C163" t="inlineStr">
        <is>
          <t xml:space="preserve">CONCLUIDO	</t>
        </is>
      </c>
      <c r="D163" t="n">
        <v>7.0193</v>
      </c>
      <c r="E163" t="n">
        <v>14.25</v>
      </c>
      <c r="F163" t="n">
        <v>11.86</v>
      </c>
      <c r="G163" t="n">
        <v>71.15000000000001</v>
      </c>
      <c r="H163" t="n">
        <v>1.29</v>
      </c>
      <c r="I163" t="n">
        <v>10</v>
      </c>
      <c r="J163" t="n">
        <v>136.61</v>
      </c>
      <c r="K163" t="n">
        <v>45</v>
      </c>
      <c r="L163" t="n">
        <v>10</v>
      </c>
      <c r="M163" t="n">
        <v>8</v>
      </c>
      <c r="N163" t="n">
        <v>21.61</v>
      </c>
      <c r="O163" t="n">
        <v>17082.76</v>
      </c>
      <c r="P163" t="n">
        <v>115.85</v>
      </c>
      <c r="Q163" t="n">
        <v>194.63</v>
      </c>
      <c r="R163" t="n">
        <v>27.64</v>
      </c>
      <c r="S163" t="n">
        <v>17.82</v>
      </c>
      <c r="T163" t="n">
        <v>2732.63</v>
      </c>
      <c r="U163" t="n">
        <v>0.64</v>
      </c>
      <c r="V163" t="n">
        <v>0.77</v>
      </c>
      <c r="W163" t="n">
        <v>1.15</v>
      </c>
      <c r="X163" t="n">
        <v>0.17</v>
      </c>
      <c r="Y163" t="n">
        <v>0.5</v>
      </c>
      <c r="Z163" t="n">
        <v>10</v>
      </c>
    </row>
    <row r="164">
      <c r="A164" t="n">
        <v>10</v>
      </c>
      <c r="B164" t="n">
        <v>60</v>
      </c>
      <c r="C164" t="inlineStr">
        <is>
          <t xml:space="preserve">CONCLUIDO	</t>
        </is>
      </c>
      <c r="D164" t="n">
        <v>7.0358</v>
      </c>
      <c r="E164" t="n">
        <v>14.21</v>
      </c>
      <c r="F164" t="n">
        <v>11.85</v>
      </c>
      <c r="G164" t="n">
        <v>79.01000000000001</v>
      </c>
      <c r="H164" t="n">
        <v>1.41</v>
      </c>
      <c r="I164" t="n">
        <v>9</v>
      </c>
      <c r="J164" t="n">
        <v>137.96</v>
      </c>
      <c r="K164" t="n">
        <v>45</v>
      </c>
      <c r="L164" t="n">
        <v>11</v>
      </c>
      <c r="M164" t="n">
        <v>7</v>
      </c>
      <c r="N164" t="n">
        <v>21.96</v>
      </c>
      <c r="O164" t="n">
        <v>17249.3</v>
      </c>
      <c r="P164" t="n">
        <v>115.1</v>
      </c>
      <c r="Q164" t="n">
        <v>194.63</v>
      </c>
      <c r="R164" t="n">
        <v>27.52</v>
      </c>
      <c r="S164" t="n">
        <v>17.82</v>
      </c>
      <c r="T164" t="n">
        <v>2677.8</v>
      </c>
      <c r="U164" t="n">
        <v>0.65</v>
      </c>
      <c r="V164" t="n">
        <v>0.77</v>
      </c>
      <c r="W164" t="n">
        <v>1.15</v>
      </c>
      <c r="X164" t="n">
        <v>0.16</v>
      </c>
      <c r="Y164" t="n">
        <v>0.5</v>
      </c>
      <c r="Z164" t="n">
        <v>10</v>
      </c>
    </row>
    <row r="165">
      <c r="A165" t="n">
        <v>11</v>
      </c>
      <c r="B165" t="n">
        <v>60</v>
      </c>
      <c r="C165" t="inlineStr">
        <is>
          <t xml:space="preserve">CONCLUIDO	</t>
        </is>
      </c>
      <c r="D165" t="n">
        <v>7.067</v>
      </c>
      <c r="E165" t="n">
        <v>14.15</v>
      </c>
      <c r="F165" t="n">
        <v>11.81</v>
      </c>
      <c r="G165" t="n">
        <v>88.59999999999999</v>
      </c>
      <c r="H165" t="n">
        <v>1.52</v>
      </c>
      <c r="I165" t="n">
        <v>8</v>
      </c>
      <c r="J165" t="n">
        <v>139.32</v>
      </c>
      <c r="K165" t="n">
        <v>45</v>
      </c>
      <c r="L165" t="n">
        <v>12</v>
      </c>
      <c r="M165" t="n">
        <v>6</v>
      </c>
      <c r="N165" t="n">
        <v>22.32</v>
      </c>
      <c r="O165" t="n">
        <v>17416.34</v>
      </c>
      <c r="P165" t="n">
        <v>113.22</v>
      </c>
      <c r="Q165" t="n">
        <v>194.63</v>
      </c>
      <c r="R165" t="n">
        <v>26.38</v>
      </c>
      <c r="S165" t="n">
        <v>17.82</v>
      </c>
      <c r="T165" t="n">
        <v>2112.59</v>
      </c>
      <c r="U165" t="n">
        <v>0.68</v>
      </c>
      <c r="V165" t="n">
        <v>0.77</v>
      </c>
      <c r="W165" t="n">
        <v>1.15</v>
      </c>
      <c r="X165" t="n">
        <v>0.13</v>
      </c>
      <c r="Y165" t="n">
        <v>0.5</v>
      </c>
      <c r="Z165" t="n">
        <v>10</v>
      </c>
    </row>
    <row r="166">
      <c r="A166" t="n">
        <v>12</v>
      </c>
      <c r="B166" t="n">
        <v>60</v>
      </c>
      <c r="C166" t="inlineStr">
        <is>
          <t xml:space="preserve">CONCLUIDO	</t>
        </is>
      </c>
      <c r="D166" t="n">
        <v>7.0594</v>
      </c>
      <c r="E166" t="n">
        <v>14.17</v>
      </c>
      <c r="F166" t="n">
        <v>11.83</v>
      </c>
      <c r="G166" t="n">
        <v>88.72</v>
      </c>
      <c r="H166" t="n">
        <v>1.63</v>
      </c>
      <c r="I166" t="n">
        <v>8</v>
      </c>
      <c r="J166" t="n">
        <v>140.67</v>
      </c>
      <c r="K166" t="n">
        <v>45</v>
      </c>
      <c r="L166" t="n">
        <v>13</v>
      </c>
      <c r="M166" t="n">
        <v>6</v>
      </c>
      <c r="N166" t="n">
        <v>22.68</v>
      </c>
      <c r="O166" t="n">
        <v>17583.88</v>
      </c>
      <c r="P166" t="n">
        <v>112.16</v>
      </c>
      <c r="Q166" t="n">
        <v>194.63</v>
      </c>
      <c r="R166" t="n">
        <v>26.74</v>
      </c>
      <c r="S166" t="n">
        <v>17.82</v>
      </c>
      <c r="T166" t="n">
        <v>2292.44</v>
      </c>
      <c r="U166" t="n">
        <v>0.67</v>
      </c>
      <c r="V166" t="n">
        <v>0.77</v>
      </c>
      <c r="W166" t="n">
        <v>1.15</v>
      </c>
      <c r="X166" t="n">
        <v>0.14</v>
      </c>
      <c r="Y166" t="n">
        <v>0.5</v>
      </c>
      <c r="Z166" t="n">
        <v>10</v>
      </c>
    </row>
    <row r="167">
      <c r="A167" t="n">
        <v>13</v>
      </c>
      <c r="B167" t="n">
        <v>60</v>
      </c>
      <c r="C167" t="inlineStr">
        <is>
          <t xml:space="preserve">CONCLUIDO	</t>
        </is>
      </c>
      <c r="D167" t="n">
        <v>7.0884</v>
      </c>
      <c r="E167" t="n">
        <v>14.11</v>
      </c>
      <c r="F167" t="n">
        <v>11.8</v>
      </c>
      <c r="G167" t="n">
        <v>101.11</v>
      </c>
      <c r="H167" t="n">
        <v>1.74</v>
      </c>
      <c r="I167" t="n">
        <v>7</v>
      </c>
      <c r="J167" t="n">
        <v>142.04</v>
      </c>
      <c r="K167" t="n">
        <v>45</v>
      </c>
      <c r="L167" t="n">
        <v>14</v>
      </c>
      <c r="M167" t="n">
        <v>5</v>
      </c>
      <c r="N167" t="n">
        <v>23.04</v>
      </c>
      <c r="O167" t="n">
        <v>17751.93</v>
      </c>
      <c r="P167" t="n">
        <v>112.05</v>
      </c>
      <c r="Q167" t="n">
        <v>194.63</v>
      </c>
      <c r="R167" t="n">
        <v>25.85</v>
      </c>
      <c r="S167" t="n">
        <v>17.82</v>
      </c>
      <c r="T167" t="n">
        <v>1853.65</v>
      </c>
      <c r="U167" t="n">
        <v>0.6899999999999999</v>
      </c>
      <c r="V167" t="n">
        <v>0.77</v>
      </c>
      <c r="W167" t="n">
        <v>1.15</v>
      </c>
      <c r="X167" t="n">
        <v>0.11</v>
      </c>
      <c r="Y167" t="n">
        <v>0.5</v>
      </c>
      <c r="Z167" t="n">
        <v>10</v>
      </c>
    </row>
    <row r="168">
      <c r="A168" t="n">
        <v>14</v>
      </c>
      <c r="B168" t="n">
        <v>60</v>
      </c>
      <c r="C168" t="inlineStr">
        <is>
          <t xml:space="preserve">CONCLUIDO	</t>
        </is>
      </c>
      <c r="D168" t="n">
        <v>7.0796</v>
      </c>
      <c r="E168" t="n">
        <v>14.12</v>
      </c>
      <c r="F168" t="n">
        <v>11.81</v>
      </c>
      <c r="G168" t="n">
        <v>101.26</v>
      </c>
      <c r="H168" t="n">
        <v>1.85</v>
      </c>
      <c r="I168" t="n">
        <v>7</v>
      </c>
      <c r="J168" t="n">
        <v>143.4</v>
      </c>
      <c r="K168" t="n">
        <v>45</v>
      </c>
      <c r="L168" t="n">
        <v>15</v>
      </c>
      <c r="M168" t="n">
        <v>5</v>
      </c>
      <c r="N168" t="n">
        <v>23.41</v>
      </c>
      <c r="O168" t="n">
        <v>17920.49</v>
      </c>
      <c r="P168" t="n">
        <v>110.69</v>
      </c>
      <c r="Q168" t="n">
        <v>194.63</v>
      </c>
      <c r="R168" t="n">
        <v>26.31</v>
      </c>
      <c r="S168" t="n">
        <v>17.82</v>
      </c>
      <c r="T168" t="n">
        <v>2081.55</v>
      </c>
      <c r="U168" t="n">
        <v>0.68</v>
      </c>
      <c r="V168" t="n">
        <v>0.77</v>
      </c>
      <c r="W168" t="n">
        <v>1.15</v>
      </c>
      <c r="X168" t="n">
        <v>0.13</v>
      </c>
      <c r="Y168" t="n">
        <v>0.5</v>
      </c>
      <c r="Z168" t="n">
        <v>10</v>
      </c>
    </row>
    <row r="169">
      <c r="A169" t="n">
        <v>15</v>
      </c>
      <c r="B169" t="n">
        <v>60</v>
      </c>
      <c r="C169" t="inlineStr">
        <is>
          <t xml:space="preserve">CONCLUIDO	</t>
        </is>
      </c>
      <c r="D169" t="n">
        <v>7.1076</v>
      </c>
      <c r="E169" t="n">
        <v>14.07</v>
      </c>
      <c r="F169" t="n">
        <v>11.78</v>
      </c>
      <c r="G169" t="n">
        <v>117.84</v>
      </c>
      <c r="H169" t="n">
        <v>1.96</v>
      </c>
      <c r="I169" t="n">
        <v>6</v>
      </c>
      <c r="J169" t="n">
        <v>144.77</v>
      </c>
      <c r="K169" t="n">
        <v>45</v>
      </c>
      <c r="L169" t="n">
        <v>16</v>
      </c>
      <c r="M169" t="n">
        <v>4</v>
      </c>
      <c r="N169" t="n">
        <v>23.78</v>
      </c>
      <c r="O169" t="n">
        <v>18089.56</v>
      </c>
      <c r="P169" t="n">
        <v>109.03</v>
      </c>
      <c r="Q169" t="n">
        <v>194.63</v>
      </c>
      <c r="R169" t="n">
        <v>25.43</v>
      </c>
      <c r="S169" t="n">
        <v>17.82</v>
      </c>
      <c r="T169" t="n">
        <v>1647.25</v>
      </c>
      <c r="U169" t="n">
        <v>0.7</v>
      </c>
      <c r="V169" t="n">
        <v>0.77</v>
      </c>
      <c r="W169" t="n">
        <v>1.15</v>
      </c>
      <c r="X169" t="n">
        <v>0.1</v>
      </c>
      <c r="Y169" t="n">
        <v>0.5</v>
      </c>
      <c r="Z169" t="n">
        <v>10</v>
      </c>
    </row>
    <row r="170">
      <c r="A170" t="n">
        <v>16</v>
      </c>
      <c r="B170" t="n">
        <v>60</v>
      </c>
      <c r="C170" t="inlineStr">
        <is>
          <t xml:space="preserve">CONCLUIDO	</t>
        </is>
      </c>
      <c r="D170" t="n">
        <v>7.1117</v>
      </c>
      <c r="E170" t="n">
        <v>14.06</v>
      </c>
      <c r="F170" t="n">
        <v>11.78</v>
      </c>
      <c r="G170" t="n">
        <v>117.76</v>
      </c>
      <c r="H170" t="n">
        <v>2.06</v>
      </c>
      <c r="I170" t="n">
        <v>6</v>
      </c>
      <c r="J170" t="n">
        <v>146.15</v>
      </c>
      <c r="K170" t="n">
        <v>45</v>
      </c>
      <c r="L170" t="n">
        <v>17</v>
      </c>
      <c r="M170" t="n">
        <v>4</v>
      </c>
      <c r="N170" t="n">
        <v>24.15</v>
      </c>
      <c r="O170" t="n">
        <v>18259.16</v>
      </c>
      <c r="P170" t="n">
        <v>108.74</v>
      </c>
      <c r="Q170" t="n">
        <v>194.64</v>
      </c>
      <c r="R170" t="n">
        <v>25.11</v>
      </c>
      <c r="S170" t="n">
        <v>17.82</v>
      </c>
      <c r="T170" t="n">
        <v>1490.31</v>
      </c>
      <c r="U170" t="n">
        <v>0.71</v>
      </c>
      <c r="V170" t="n">
        <v>0.77</v>
      </c>
      <c r="W170" t="n">
        <v>1.15</v>
      </c>
      <c r="X170" t="n">
        <v>0.09</v>
      </c>
      <c r="Y170" t="n">
        <v>0.5</v>
      </c>
      <c r="Z170" t="n">
        <v>10</v>
      </c>
    </row>
    <row r="171">
      <c r="A171" t="n">
        <v>17</v>
      </c>
      <c r="B171" t="n">
        <v>60</v>
      </c>
      <c r="C171" t="inlineStr">
        <is>
          <t xml:space="preserve">CONCLUIDO	</t>
        </is>
      </c>
      <c r="D171" t="n">
        <v>7.1083</v>
      </c>
      <c r="E171" t="n">
        <v>14.07</v>
      </c>
      <c r="F171" t="n">
        <v>11.78</v>
      </c>
      <c r="G171" t="n">
        <v>117.83</v>
      </c>
      <c r="H171" t="n">
        <v>2.16</v>
      </c>
      <c r="I171" t="n">
        <v>6</v>
      </c>
      <c r="J171" t="n">
        <v>147.53</v>
      </c>
      <c r="K171" t="n">
        <v>45</v>
      </c>
      <c r="L171" t="n">
        <v>18</v>
      </c>
      <c r="M171" t="n">
        <v>4</v>
      </c>
      <c r="N171" t="n">
        <v>24.53</v>
      </c>
      <c r="O171" t="n">
        <v>18429.27</v>
      </c>
      <c r="P171" t="n">
        <v>107.36</v>
      </c>
      <c r="Q171" t="n">
        <v>194.64</v>
      </c>
      <c r="R171" t="n">
        <v>25.42</v>
      </c>
      <c r="S171" t="n">
        <v>17.82</v>
      </c>
      <c r="T171" t="n">
        <v>1641.71</v>
      </c>
      <c r="U171" t="n">
        <v>0.7</v>
      </c>
      <c r="V171" t="n">
        <v>0.77</v>
      </c>
      <c r="W171" t="n">
        <v>1.14</v>
      </c>
      <c r="X171" t="n">
        <v>0.1</v>
      </c>
      <c r="Y171" t="n">
        <v>0.5</v>
      </c>
      <c r="Z171" t="n">
        <v>10</v>
      </c>
    </row>
    <row r="172">
      <c r="A172" t="n">
        <v>18</v>
      </c>
      <c r="B172" t="n">
        <v>60</v>
      </c>
      <c r="C172" t="inlineStr">
        <is>
          <t xml:space="preserve">CONCLUIDO	</t>
        </is>
      </c>
      <c r="D172" t="n">
        <v>7.1277</v>
      </c>
      <c r="E172" t="n">
        <v>14.03</v>
      </c>
      <c r="F172" t="n">
        <v>11.77</v>
      </c>
      <c r="G172" t="n">
        <v>141.24</v>
      </c>
      <c r="H172" t="n">
        <v>2.26</v>
      </c>
      <c r="I172" t="n">
        <v>5</v>
      </c>
      <c r="J172" t="n">
        <v>148.91</v>
      </c>
      <c r="K172" t="n">
        <v>45</v>
      </c>
      <c r="L172" t="n">
        <v>19</v>
      </c>
      <c r="M172" t="n">
        <v>3</v>
      </c>
      <c r="N172" t="n">
        <v>24.92</v>
      </c>
      <c r="O172" t="n">
        <v>18599.92</v>
      </c>
      <c r="P172" t="n">
        <v>105.37</v>
      </c>
      <c r="Q172" t="n">
        <v>194.63</v>
      </c>
      <c r="R172" t="n">
        <v>25.03</v>
      </c>
      <c r="S172" t="n">
        <v>17.82</v>
      </c>
      <c r="T172" t="n">
        <v>1451.82</v>
      </c>
      <c r="U172" t="n">
        <v>0.71</v>
      </c>
      <c r="V172" t="n">
        <v>0.77</v>
      </c>
      <c r="W172" t="n">
        <v>1.14</v>
      </c>
      <c r="X172" t="n">
        <v>0.08</v>
      </c>
      <c r="Y172" t="n">
        <v>0.5</v>
      </c>
      <c r="Z172" t="n">
        <v>10</v>
      </c>
    </row>
    <row r="173">
      <c r="A173" t="n">
        <v>19</v>
      </c>
      <c r="B173" t="n">
        <v>60</v>
      </c>
      <c r="C173" t="inlineStr">
        <is>
          <t xml:space="preserve">CONCLUIDO	</t>
        </is>
      </c>
      <c r="D173" t="n">
        <v>7.127</v>
      </c>
      <c r="E173" t="n">
        <v>14.03</v>
      </c>
      <c r="F173" t="n">
        <v>11.77</v>
      </c>
      <c r="G173" t="n">
        <v>141.25</v>
      </c>
      <c r="H173" t="n">
        <v>2.36</v>
      </c>
      <c r="I173" t="n">
        <v>5</v>
      </c>
      <c r="J173" t="n">
        <v>150.3</v>
      </c>
      <c r="K173" t="n">
        <v>45</v>
      </c>
      <c r="L173" t="n">
        <v>20</v>
      </c>
      <c r="M173" t="n">
        <v>3</v>
      </c>
      <c r="N173" t="n">
        <v>25.3</v>
      </c>
      <c r="O173" t="n">
        <v>18771.1</v>
      </c>
      <c r="P173" t="n">
        <v>106.11</v>
      </c>
      <c r="Q173" t="n">
        <v>194.63</v>
      </c>
      <c r="R173" t="n">
        <v>25.06</v>
      </c>
      <c r="S173" t="n">
        <v>17.82</v>
      </c>
      <c r="T173" t="n">
        <v>1466.54</v>
      </c>
      <c r="U173" t="n">
        <v>0.71</v>
      </c>
      <c r="V173" t="n">
        <v>0.77</v>
      </c>
      <c r="W173" t="n">
        <v>1.15</v>
      </c>
      <c r="X173" t="n">
        <v>0.08</v>
      </c>
      <c r="Y173" t="n">
        <v>0.5</v>
      </c>
      <c r="Z173" t="n">
        <v>10</v>
      </c>
    </row>
    <row r="174">
      <c r="A174" t="n">
        <v>20</v>
      </c>
      <c r="B174" t="n">
        <v>60</v>
      </c>
      <c r="C174" t="inlineStr">
        <is>
          <t xml:space="preserve">CONCLUIDO	</t>
        </is>
      </c>
      <c r="D174" t="n">
        <v>7.1259</v>
      </c>
      <c r="E174" t="n">
        <v>14.03</v>
      </c>
      <c r="F174" t="n">
        <v>11.77</v>
      </c>
      <c r="G174" t="n">
        <v>141.28</v>
      </c>
      <c r="H174" t="n">
        <v>2.45</v>
      </c>
      <c r="I174" t="n">
        <v>5</v>
      </c>
      <c r="J174" t="n">
        <v>151.69</v>
      </c>
      <c r="K174" t="n">
        <v>45</v>
      </c>
      <c r="L174" t="n">
        <v>21</v>
      </c>
      <c r="M174" t="n">
        <v>2</v>
      </c>
      <c r="N174" t="n">
        <v>25.7</v>
      </c>
      <c r="O174" t="n">
        <v>18942.82</v>
      </c>
      <c r="P174" t="n">
        <v>105.87</v>
      </c>
      <c r="Q174" t="n">
        <v>194.63</v>
      </c>
      <c r="R174" t="n">
        <v>25.02</v>
      </c>
      <c r="S174" t="n">
        <v>17.82</v>
      </c>
      <c r="T174" t="n">
        <v>1450.15</v>
      </c>
      <c r="U174" t="n">
        <v>0.71</v>
      </c>
      <c r="V174" t="n">
        <v>0.77</v>
      </c>
      <c r="W174" t="n">
        <v>1.15</v>
      </c>
      <c r="X174" t="n">
        <v>0.09</v>
      </c>
      <c r="Y174" t="n">
        <v>0.5</v>
      </c>
      <c r="Z174" t="n">
        <v>10</v>
      </c>
    </row>
    <row r="175">
      <c r="A175" t="n">
        <v>21</v>
      </c>
      <c r="B175" t="n">
        <v>60</v>
      </c>
      <c r="C175" t="inlineStr">
        <is>
          <t xml:space="preserve">CONCLUIDO	</t>
        </is>
      </c>
      <c r="D175" t="n">
        <v>7.1289</v>
      </c>
      <c r="E175" t="n">
        <v>14.03</v>
      </c>
      <c r="F175" t="n">
        <v>11.77</v>
      </c>
      <c r="G175" t="n">
        <v>141.21</v>
      </c>
      <c r="H175" t="n">
        <v>2.54</v>
      </c>
      <c r="I175" t="n">
        <v>5</v>
      </c>
      <c r="J175" t="n">
        <v>153.09</v>
      </c>
      <c r="K175" t="n">
        <v>45</v>
      </c>
      <c r="L175" t="n">
        <v>22</v>
      </c>
      <c r="M175" t="n">
        <v>2</v>
      </c>
      <c r="N175" t="n">
        <v>26.09</v>
      </c>
      <c r="O175" t="n">
        <v>19115.09</v>
      </c>
      <c r="P175" t="n">
        <v>105.11</v>
      </c>
      <c r="Q175" t="n">
        <v>194.63</v>
      </c>
      <c r="R175" t="n">
        <v>24.85</v>
      </c>
      <c r="S175" t="n">
        <v>17.82</v>
      </c>
      <c r="T175" t="n">
        <v>1364.44</v>
      </c>
      <c r="U175" t="n">
        <v>0.72</v>
      </c>
      <c r="V175" t="n">
        <v>0.77</v>
      </c>
      <c r="W175" t="n">
        <v>1.15</v>
      </c>
      <c r="X175" t="n">
        <v>0.08</v>
      </c>
      <c r="Y175" t="n">
        <v>0.5</v>
      </c>
      <c r="Z175" t="n">
        <v>10</v>
      </c>
    </row>
    <row r="176">
      <c r="A176" t="n">
        <v>22</v>
      </c>
      <c r="B176" t="n">
        <v>60</v>
      </c>
      <c r="C176" t="inlineStr">
        <is>
          <t xml:space="preserve">CONCLUIDO	</t>
        </is>
      </c>
      <c r="D176" t="n">
        <v>7.1279</v>
      </c>
      <c r="E176" t="n">
        <v>14.03</v>
      </c>
      <c r="F176" t="n">
        <v>11.77</v>
      </c>
      <c r="G176" t="n">
        <v>141.23</v>
      </c>
      <c r="H176" t="n">
        <v>2.64</v>
      </c>
      <c r="I176" t="n">
        <v>5</v>
      </c>
      <c r="J176" t="n">
        <v>154.49</v>
      </c>
      <c r="K176" t="n">
        <v>45</v>
      </c>
      <c r="L176" t="n">
        <v>23</v>
      </c>
      <c r="M176" t="n">
        <v>1</v>
      </c>
      <c r="N176" t="n">
        <v>26.49</v>
      </c>
      <c r="O176" t="n">
        <v>19287.9</v>
      </c>
      <c r="P176" t="n">
        <v>104.81</v>
      </c>
      <c r="Q176" t="n">
        <v>194.63</v>
      </c>
      <c r="R176" t="n">
        <v>24.87</v>
      </c>
      <c r="S176" t="n">
        <v>17.82</v>
      </c>
      <c r="T176" t="n">
        <v>1373.93</v>
      </c>
      <c r="U176" t="n">
        <v>0.72</v>
      </c>
      <c r="V176" t="n">
        <v>0.77</v>
      </c>
      <c r="W176" t="n">
        <v>1.15</v>
      </c>
      <c r="X176" t="n">
        <v>0.08</v>
      </c>
      <c r="Y176" t="n">
        <v>0.5</v>
      </c>
      <c r="Z176" t="n">
        <v>10</v>
      </c>
    </row>
    <row r="177">
      <c r="A177" t="n">
        <v>23</v>
      </c>
      <c r="B177" t="n">
        <v>60</v>
      </c>
      <c r="C177" t="inlineStr">
        <is>
          <t xml:space="preserve">CONCLUIDO	</t>
        </is>
      </c>
      <c r="D177" t="n">
        <v>7.1274</v>
      </c>
      <c r="E177" t="n">
        <v>14.03</v>
      </c>
      <c r="F177" t="n">
        <v>11.77</v>
      </c>
      <c r="G177" t="n">
        <v>141.24</v>
      </c>
      <c r="H177" t="n">
        <v>2.73</v>
      </c>
      <c r="I177" t="n">
        <v>5</v>
      </c>
      <c r="J177" t="n">
        <v>155.9</v>
      </c>
      <c r="K177" t="n">
        <v>45</v>
      </c>
      <c r="L177" t="n">
        <v>24</v>
      </c>
      <c r="M177" t="n">
        <v>0</v>
      </c>
      <c r="N177" t="n">
        <v>26.9</v>
      </c>
      <c r="O177" t="n">
        <v>19461.27</v>
      </c>
      <c r="P177" t="n">
        <v>105.64</v>
      </c>
      <c r="Q177" t="n">
        <v>194.63</v>
      </c>
      <c r="R177" t="n">
        <v>24.88</v>
      </c>
      <c r="S177" t="n">
        <v>17.82</v>
      </c>
      <c r="T177" t="n">
        <v>1376.59</v>
      </c>
      <c r="U177" t="n">
        <v>0.72</v>
      </c>
      <c r="V177" t="n">
        <v>0.77</v>
      </c>
      <c r="W177" t="n">
        <v>1.15</v>
      </c>
      <c r="X177" t="n">
        <v>0.08</v>
      </c>
      <c r="Y177" t="n">
        <v>0.5</v>
      </c>
      <c r="Z177" t="n">
        <v>10</v>
      </c>
    </row>
    <row r="178">
      <c r="A178" t="n">
        <v>0</v>
      </c>
      <c r="B178" t="n">
        <v>80</v>
      </c>
      <c r="C178" t="inlineStr">
        <is>
          <t xml:space="preserve">CONCLUIDO	</t>
        </is>
      </c>
      <c r="D178" t="n">
        <v>4.8342</v>
      </c>
      <c r="E178" t="n">
        <v>20.69</v>
      </c>
      <c r="F178" t="n">
        <v>14.27</v>
      </c>
      <c r="G178" t="n">
        <v>6.74</v>
      </c>
      <c r="H178" t="n">
        <v>0.11</v>
      </c>
      <c r="I178" t="n">
        <v>127</v>
      </c>
      <c r="J178" t="n">
        <v>159.12</v>
      </c>
      <c r="K178" t="n">
        <v>50.28</v>
      </c>
      <c r="L178" t="n">
        <v>1</v>
      </c>
      <c r="M178" t="n">
        <v>125</v>
      </c>
      <c r="N178" t="n">
        <v>27.84</v>
      </c>
      <c r="O178" t="n">
        <v>19859.16</v>
      </c>
      <c r="P178" t="n">
        <v>174.95</v>
      </c>
      <c r="Q178" t="n">
        <v>194.67</v>
      </c>
      <c r="R178" t="n">
        <v>102.72</v>
      </c>
      <c r="S178" t="n">
        <v>17.82</v>
      </c>
      <c r="T178" t="n">
        <v>39686.23</v>
      </c>
      <c r="U178" t="n">
        <v>0.17</v>
      </c>
      <c r="V178" t="n">
        <v>0.64</v>
      </c>
      <c r="W178" t="n">
        <v>1.35</v>
      </c>
      <c r="X178" t="n">
        <v>2.58</v>
      </c>
      <c r="Y178" t="n">
        <v>0.5</v>
      </c>
      <c r="Z178" t="n">
        <v>10</v>
      </c>
    </row>
    <row r="179">
      <c r="A179" t="n">
        <v>1</v>
      </c>
      <c r="B179" t="n">
        <v>80</v>
      </c>
      <c r="C179" t="inlineStr">
        <is>
          <t xml:space="preserve">CONCLUIDO	</t>
        </is>
      </c>
      <c r="D179" t="n">
        <v>5.8918</v>
      </c>
      <c r="E179" t="n">
        <v>16.97</v>
      </c>
      <c r="F179" t="n">
        <v>12.81</v>
      </c>
      <c r="G179" t="n">
        <v>13.49</v>
      </c>
      <c r="H179" t="n">
        <v>0.22</v>
      </c>
      <c r="I179" t="n">
        <v>57</v>
      </c>
      <c r="J179" t="n">
        <v>160.54</v>
      </c>
      <c r="K179" t="n">
        <v>50.28</v>
      </c>
      <c r="L179" t="n">
        <v>2</v>
      </c>
      <c r="M179" t="n">
        <v>55</v>
      </c>
      <c r="N179" t="n">
        <v>28.26</v>
      </c>
      <c r="O179" t="n">
        <v>20034.4</v>
      </c>
      <c r="P179" t="n">
        <v>156.36</v>
      </c>
      <c r="Q179" t="n">
        <v>194.64</v>
      </c>
      <c r="R179" t="n">
        <v>57.51</v>
      </c>
      <c r="S179" t="n">
        <v>17.82</v>
      </c>
      <c r="T179" t="n">
        <v>17432.42</v>
      </c>
      <c r="U179" t="n">
        <v>0.31</v>
      </c>
      <c r="V179" t="n">
        <v>0.71</v>
      </c>
      <c r="W179" t="n">
        <v>1.22</v>
      </c>
      <c r="X179" t="n">
        <v>1.12</v>
      </c>
      <c r="Y179" t="n">
        <v>0.5</v>
      </c>
      <c r="Z179" t="n">
        <v>10</v>
      </c>
    </row>
    <row r="180">
      <c r="A180" t="n">
        <v>2</v>
      </c>
      <c r="B180" t="n">
        <v>80</v>
      </c>
      <c r="C180" t="inlineStr">
        <is>
          <t xml:space="preserve">CONCLUIDO	</t>
        </is>
      </c>
      <c r="D180" t="n">
        <v>6.28</v>
      </c>
      <c r="E180" t="n">
        <v>15.92</v>
      </c>
      <c r="F180" t="n">
        <v>12.41</v>
      </c>
      <c r="G180" t="n">
        <v>20.12</v>
      </c>
      <c r="H180" t="n">
        <v>0.33</v>
      </c>
      <c r="I180" t="n">
        <v>37</v>
      </c>
      <c r="J180" t="n">
        <v>161.97</v>
      </c>
      <c r="K180" t="n">
        <v>50.28</v>
      </c>
      <c r="L180" t="n">
        <v>3</v>
      </c>
      <c r="M180" t="n">
        <v>35</v>
      </c>
      <c r="N180" t="n">
        <v>28.69</v>
      </c>
      <c r="O180" t="n">
        <v>20210.21</v>
      </c>
      <c r="P180" t="n">
        <v>150.78</v>
      </c>
      <c r="Q180" t="n">
        <v>194.65</v>
      </c>
      <c r="R180" t="n">
        <v>44.64</v>
      </c>
      <c r="S180" t="n">
        <v>17.82</v>
      </c>
      <c r="T180" t="n">
        <v>11097.66</v>
      </c>
      <c r="U180" t="n">
        <v>0.4</v>
      </c>
      <c r="V180" t="n">
        <v>0.73</v>
      </c>
      <c r="W180" t="n">
        <v>1.2</v>
      </c>
      <c r="X180" t="n">
        <v>0.72</v>
      </c>
      <c r="Y180" t="n">
        <v>0.5</v>
      </c>
      <c r="Z180" t="n">
        <v>10</v>
      </c>
    </row>
    <row r="181">
      <c r="A181" t="n">
        <v>3</v>
      </c>
      <c r="B181" t="n">
        <v>80</v>
      </c>
      <c r="C181" t="inlineStr">
        <is>
          <t xml:space="preserve">CONCLUIDO	</t>
        </is>
      </c>
      <c r="D181" t="n">
        <v>6.4716</v>
      </c>
      <c r="E181" t="n">
        <v>15.45</v>
      </c>
      <c r="F181" t="n">
        <v>12.23</v>
      </c>
      <c r="G181" t="n">
        <v>26.2</v>
      </c>
      <c r="H181" t="n">
        <v>0.43</v>
      </c>
      <c r="I181" t="n">
        <v>28</v>
      </c>
      <c r="J181" t="n">
        <v>163.4</v>
      </c>
      <c r="K181" t="n">
        <v>50.28</v>
      </c>
      <c r="L181" t="n">
        <v>4</v>
      </c>
      <c r="M181" t="n">
        <v>26</v>
      </c>
      <c r="N181" t="n">
        <v>29.12</v>
      </c>
      <c r="O181" t="n">
        <v>20386.62</v>
      </c>
      <c r="P181" t="n">
        <v>147.96</v>
      </c>
      <c r="Q181" t="n">
        <v>194.64</v>
      </c>
      <c r="R181" t="n">
        <v>39.14</v>
      </c>
      <c r="S181" t="n">
        <v>17.82</v>
      </c>
      <c r="T181" t="n">
        <v>8391.059999999999</v>
      </c>
      <c r="U181" t="n">
        <v>0.46</v>
      </c>
      <c r="V181" t="n">
        <v>0.74</v>
      </c>
      <c r="W181" t="n">
        <v>1.18</v>
      </c>
      <c r="X181" t="n">
        <v>0.54</v>
      </c>
      <c r="Y181" t="n">
        <v>0.5</v>
      </c>
      <c r="Z181" t="n">
        <v>10</v>
      </c>
    </row>
    <row r="182">
      <c r="A182" t="n">
        <v>4</v>
      </c>
      <c r="B182" t="n">
        <v>80</v>
      </c>
      <c r="C182" t="inlineStr">
        <is>
          <t xml:space="preserve">CONCLUIDO	</t>
        </is>
      </c>
      <c r="D182" t="n">
        <v>6.6039</v>
      </c>
      <c r="E182" t="n">
        <v>15.14</v>
      </c>
      <c r="F182" t="n">
        <v>12.11</v>
      </c>
      <c r="G182" t="n">
        <v>33.02</v>
      </c>
      <c r="H182" t="n">
        <v>0.54</v>
      </c>
      <c r="I182" t="n">
        <v>22</v>
      </c>
      <c r="J182" t="n">
        <v>164.83</v>
      </c>
      <c r="K182" t="n">
        <v>50.28</v>
      </c>
      <c r="L182" t="n">
        <v>5</v>
      </c>
      <c r="M182" t="n">
        <v>20</v>
      </c>
      <c r="N182" t="n">
        <v>29.55</v>
      </c>
      <c r="O182" t="n">
        <v>20563.61</v>
      </c>
      <c r="P182" t="n">
        <v>146</v>
      </c>
      <c r="Q182" t="n">
        <v>194.63</v>
      </c>
      <c r="R182" t="n">
        <v>35.38</v>
      </c>
      <c r="S182" t="n">
        <v>17.82</v>
      </c>
      <c r="T182" t="n">
        <v>6542.81</v>
      </c>
      <c r="U182" t="n">
        <v>0.5</v>
      </c>
      <c r="V182" t="n">
        <v>0.75</v>
      </c>
      <c r="W182" t="n">
        <v>1.18</v>
      </c>
      <c r="X182" t="n">
        <v>0.42</v>
      </c>
      <c r="Y182" t="n">
        <v>0.5</v>
      </c>
      <c r="Z182" t="n">
        <v>10</v>
      </c>
    </row>
    <row r="183">
      <c r="A183" t="n">
        <v>5</v>
      </c>
      <c r="B183" t="n">
        <v>80</v>
      </c>
      <c r="C183" t="inlineStr">
        <is>
          <t xml:space="preserve">CONCLUIDO	</t>
        </is>
      </c>
      <c r="D183" t="n">
        <v>6.6724</v>
      </c>
      <c r="E183" t="n">
        <v>14.99</v>
      </c>
      <c r="F183" t="n">
        <v>12.05</v>
      </c>
      <c r="G183" t="n">
        <v>38.05</v>
      </c>
      <c r="H183" t="n">
        <v>0.64</v>
      </c>
      <c r="I183" t="n">
        <v>19</v>
      </c>
      <c r="J183" t="n">
        <v>166.27</v>
      </c>
      <c r="K183" t="n">
        <v>50.28</v>
      </c>
      <c r="L183" t="n">
        <v>6</v>
      </c>
      <c r="M183" t="n">
        <v>17</v>
      </c>
      <c r="N183" t="n">
        <v>29.99</v>
      </c>
      <c r="O183" t="n">
        <v>20741.2</v>
      </c>
      <c r="P183" t="n">
        <v>144.68</v>
      </c>
      <c r="Q183" t="n">
        <v>194.65</v>
      </c>
      <c r="R183" t="n">
        <v>33.67</v>
      </c>
      <c r="S183" t="n">
        <v>17.82</v>
      </c>
      <c r="T183" t="n">
        <v>5701.33</v>
      </c>
      <c r="U183" t="n">
        <v>0.53</v>
      </c>
      <c r="V183" t="n">
        <v>0.75</v>
      </c>
      <c r="W183" t="n">
        <v>1.17</v>
      </c>
      <c r="X183" t="n">
        <v>0.36</v>
      </c>
      <c r="Y183" t="n">
        <v>0.5</v>
      </c>
      <c r="Z183" t="n">
        <v>10</v>
      </c>
    </row>
    <row r="184">
      <c r="A184" t="n">
        <v>6</v>
      </c>
      <c r="B184" t="n">
        <v>80</v>
      </c>
      <c r="C184" t="inlineStr">
        <is>
          <t xml:space="preserve">CONCLUIDO	</t>
        </is>
      </c>
      <c r="D184" t="n">
        <v>6.7455</v>
      </c>
      <c r="E184" t="n">
        <v>14.82</v>
      </c>
      <c r="F184" t="n">
        <v>11.98</v>
      </c>
      <c r="G184" t="n">
        <v>44.94</v>
      </c>
      <c r="H184" t="n">
        <v>0.74</v>
      </c>
      <c r="I184" t="n">
        <v>16</v>
      </c>
      <c r="J184" t="n">
        <v>167.72</v>
      </c>
      <c r="K184" t="n">
        <v>50.28</v>
      </c>
      <c r="L184" t="n">
        <v>7</v>
      </c>
      <c r="M184" t="n">
        <v>14</v>
      </c>
      <c r="N184" t="n">
        <v>30.44</v>
      </c>
      <c r="O184" t="n">
        <v>20919.39</v>
      </c>
      <c r="P184" t="n">
        <v>143.32</v>
      </c>
      <c r="Q184" t="n">
        <v>194.64</v>
      </c>
      <c r="R184" t="n">
        <v>31.66</v>
      </c>
      <c r="S184" t="n">
        <v>17.82</v>
      </c>
      <c r="T184" t="n">
        <v>4711.59</v>
      </c>
      <c r="U184" t="n">
        <v>0.5600000000000001</v>
      </c>
      <c r="V184" t="n">
        <v>0.76</v>
      </c>
      <c r="W184" t="n">
        <v>1.16</v>
      </c>
      <c r="X184" t="n">
        <v>0.3</v>
      </c>
      <c r="Y184" t="n">
        <v>0.5</v>
      </c>
      <c r="Z184" t="n">
        <v>10</v>
      </c>
    </row>
    <row r="185">
      <c r="A185" t="n">
        <v>7</v>
      </c>
      <c r="B185" t="n">
        <v>80</v>
      </c>
      <c r="C185" t="inlineStr">
        <is>
          <t xml:space="preserve">CONCLUIDO	</t>
        </is>
      </c>
      <c r="D185" t="n">
        <v>6.793</v>
      </c>
      <c r="E185" t="n">
        <v>14.72</v>
      </c>
      <c r="F185" t="n">
        <v>11.95</v>
      </c>
      <c r="G185" t="n">
        <v>51.2</v>
      </c>
      <c r="H185" t="n">
        <v>0.84</v>
      </c>
      <c r="I185" t="n">
        <v>14</v>
      </c>
      <c r="J185" t="n">
        <v>169.17</v>
      </c>
      <c r="K185" t="n">
        <v>50.28</v>
      </c>
      <c r="L185" t="n">
        <v>8</v>
      </c>
      <c r="M185" t="n">
        <v>12</v>
      </c>
      <c r="N185" t="n">
        <v>30.89</v>
      </c>
      <c r="O185" t="n">
        <v>21098.19</v>
      </c>
      <c r="P185" t="n">
        <v>142.23</v>
      </c>
      <c r="Q185" t="n">
        <v>194.64</v>
      </c>
      <c r="R185" t="n">
        <v>30.47</v>
      </c>
      <c r="S185" t="n">
        <v>17.82</v>
      </c>
      <c r="T185" t="n">
        <v>4127.25</v>
      </c>
      <c r="U185" t="n">
        <v>0.58</v>
      </c>
      <c r="V185" t="n">
        <v>0.76</v>
      </c>
      <c r="W185" t="n">
        <v>1.16</v>
      </c>
      <c r="X185" t="n">
        <v>0.26</v>
      </c>
      <c r="Y185" t="n">
        <v>0.5</v>
      </c>
      <c r="Z185" t="n">
        <v>10</v>
      </c>
    </row>
    <row r="186">
      <c r="A186" t="n">
        <v>8</v>
      </c>
      <c r="B186" t="n">
        <v>80</v>
      </c>
      <c r="C186" t="inlineStr">
        <is>
          <t xml:space="preserve">CONCLUIDO	</t>
        </is>
      </c>
      <c r="D186" t="n">
        <v>6.8155</v>
      </c>
      <c r="E186" t="n">
        <v>14.67</v>
      </c>
      <c r="F186" t="n">
        <v>11.93</v>
      </c>
      <c r="G186" t="n">
        <v>55.06</v>
      </c>
      <c r="H186" t="n">
        <v>0.9399999999999999</v>
      </c>
      <c r="I186" t="n">
        <v>13</v>
      </c>
      <c r="J186" t="n">
        <v>170.62</v>
      </c>
      <c r="K186" t="n">
        <v>50.28</v>
      </c>
      <c r="L186" t="n">
        <v>9</v>
      </c>
      <c r="M186" t="n">
        <v>11</v>
      </c>
      <c r="N186" t="n">
        <v>31.34</v>
      </c>
      <c r="O186" t="n">
        <v>21277.6</v>
      </c>
      <c r="P186" t="n">
        <v>141.58</v>
      </c>
      <c r="Q186" t="n">
        <v>194.64</v>
      </c>
      <c r="R186" t="n">
        <v>29.9</v>
      </c>
      <c r="S186" t="n">
        <v>17.82</v>
      </c>
      <c r="T186" t="n">
        <v>3845.44</v>
      </c>
      <c r="U186" t="n">
        <v>0.6</v>
      </c>
      <c r="V186" t="n">
        <v>0.76</v>
      </c>
      <c r="W186" t="n">
        <v>1.16</v>
      </c>
      <c r="X186" t="n">
        <v>0.24</v>
      </c>
      <c r="Y186" t="n">
        <v>0.5</v>
      </c>
      <c r="Z186" t="n">
        <v>10</v>
      </c>
    </row>
    <row r="187">
      <c r="A187" t="n">
        <v>9</v>
      </c>
      <c r="B187" t="n">
        <v>80</v>
      </c>
      <c r="C187" t="inlineStr">
        <is>
          <t xml:space="preserve">CONCLUIDO	</t>
        </is>
      </c>
      <c r="D187" t="n">
        <v>6.8442</v>
      </c>
      <c r="E187" t="n">
        <v>14.61</v>
      </c>
      <c r="F187" t="n">
        <v>11.9</v>
      </c>
      <c r="G187" t="n">
        <v>59.5</v>
      </c>
      <c r="H187" t="n">
        <v>1.03</v>
      </c>
      <c r="I187" t="n">
        <v>12</v>
      </c>
      <c r="J187" t="n">
        <v>172.08</v>
      </c>
      <c r="K187" t="n">
        <v>50.28</v>
      </c>
      <c r="L187" t="n">
        <v>10</v>
      </c>
      <c r="M187" t="n">
        <v>10</v>
      </c>
      <c r="N187" t="n">
        <v>31.8</v>
      </c>
      <c r="O187" t="n">
        <v>21457.64</v>
      </c>
      <c r="P187" t="n">
        <v>140.3</v>
      </c>
      <c r="Q187" t="n">
        <v>194.63</v>
      </c>
      <c r="R187" t="n">
        <v>28.98</v>
      </c>
      <c r="S187" t="n">
        <v>17.82</v>
      </c>
      <c r="T187" t="n">
        <v>3393.29</v>
      </c>
      <c r="U187" t="n">
        <v>0.61</v>
      </c>
      <c r="V187" t="n">
        <v>0.76</v>
      </c>
      <c r="W187" t="n">
        <v>1.16</v>
      </c>
      <c r="X187" t="n">
        <v>0.21</v>
      </c>
      <c r="Y187" t="n">
        <v>0.5</v>
      </c>
      <c r="Z187" t="n">
        <v>10</v>
      </c>
    </row>
    <row r="188">
      <c r="A188" t="n">
        <v>10</v>
      </c>
      <c r="B188" t="n">
        <v>80</v>
      </c>
      <c r="C188" t="inlineStr">
        <is>
          <t xml:space="preserve">CONCLUIDO	</t>
        </is>
      </c>
      <c r="D188" t="n">
        <v>6.8656</v>
      </c>
      <c r="E188" t="n">
        <v>14.57</v>
      </c>
      <c r="F188" t="n">
        <v>11.89</v>
      </c>
      <c r="G188" t="n">
        <v>64.83</v>
      </c>
      <c r="H188" t="n">
        <v>1.12</v>
      </c>
      <c r="I188" t="n">
        <v>11</v>
      </c>
      <c r="J188" t="n">
        <v>173.55</v>
      </c>
      <c r="K188" t="n">
        <v>50.28</v>
      </c>
      <c r="L188" t="n">
        <v>11</v>
      </c>
      <c r="M188" t="n">
        <v>9</v>
      </c>
      <c r="N188" t="n">
        <v>32.27</v>
      </c>
      <c r="O188" t="n">
        <v>21638.31</v>
      </c>
      <c r="P188" t="n">
        <v>139.53</v>
      </c>
      <c r="Q188" t="n">
        <v>194.65</v>
      </c>
      <c r="R188" t="n">
        <v>28.49</v>
      </c>
      <c r="S188" t="n">
        <v>17.82</v>
      </c>
      <c r="T188" t="n">
        <v>3150.96</v>
      </c>
      <c r="U188" t="n">
        <v>0.63</v>
      </c>
      <c r="V188" t="n">
        <v>0.76</v>
      </c>
      <c r="W188" t="n">
        <v>1.16</v>
      </c>
      <c r="X188" t="n">
        <v>0.2</v>
      </c>
      <c r="Y188" t="n">
        <v>0.5</v>
      </c>
      <c r="Z188" t="n">
        <v>10</v>
      </c>
    </row>
    <row r="189">
      <c r="A189" t="n">
        <v>11</v>
      </c>
      <c r="B189" t="n">
        <v>80</v>
      </c>
      <c r="C189" t="inlineStr">
        <is>
          <t xml:space="preserve">CONCLUIDO	</t>
        </is>
      </c>
      <c r="D189" t="n">
        <v>6.8963</v>
      </c>
      <c r="E189" t="n">
        <v>14.5</v>
      </c>
      <c r="F189" t="n">
        <v>11.85</v>
      </c>
      <c r="G189" t="n">
        <v>71.12</v>
      </c>
      <c r="H189" t="n">
        <v>1.22</v>
      </c>
      <c r="I189" t="n">
        <v>10</v>
      </c>
      <c r="J189" t="n">
        <v>175.02</v>
      </c>
      <c r="K189" t="n">
        <v>50.28</v>
      </c>
      <c r="L189" t="n">
        <v>12</v>
      </c>
      <c r="M189" t="n">
        <v>8</v>
      </c>
      <c r="N189" t="n">
        <v>32.74</v>
      </c>
      <c r="O189" t="n">
        <v>21819.6</v>
      </c>
      <c r="P189" t="n">
        <v>139.07</v>
      </c>
      <c r="Q189" t="n">
        <v>194.64</v>
      </c>
      <c r="R189" t="n">
        <v>27.59</v>
      </c>
      <c r="S189" t="n">
        <v>17.82</v>
      </c>
      <c r="T189" t="n">
        <v>2709.14</v>
      </c>
      <c r="U189" t="n">
        <v>0.65</v>
      </c>
      <c r="V189" t="n">
        <v>0.77</v>
      </c>
      <c r="W189" t="n">
        <v>1.15</v>
      </c>
      <c r="X189" t="n">
        <v>0.17</v>
      </c>
      <c r="Y189" t="n">
        <v>0.5</v>
      </c>
      <c r="Z189" t="n">
        <v>10</v>
      </c>
    </row>
    <row r="190">
      <c r="A190" t="n">
        <v>12</v>
      </c>
      <c r="B190" t="n">
        <v>80</v>
      </c>
      <c r="C190" t="inlineStr">
        <is>
          <t xml:space="preserve">CONCLUIDO	</t>
        </is>
      </c>
      <c r="D190" t="n">
        <v>6.9126</v>
      </c>
      <c r="E190" t="n">
        <v>14.47</v>
      </c>
      <c r="F190" t="n">
        <v>11.85</v>
      </c>
      <c r="G190" t="n">
        <v>79.01000000000001</v>
      </c>
      <c r="H190" t="n">
        <v>1.31</v>
      </c>
      <c r="I190" t="n">
        <v>9</v>
      </c>
      <c r="J190" t="n">
        <v>176.49</v>
      </c>
      <c r="K190" t="n">
        <v>50.28</v>
      </c>
      <c r="L190" t="n">
        <v>13</v>
      </c>
      <c r="M190" t="n">
        <v>7</v>
      </c>
      <c r="N190" t="n">
        <v>33.21</v>
      </c>
      <c r="O190" t="n">
        <v>22001.54</v>
      </c>
      <c r="P190" t="n">
        <v>138.8</v>
      </c>
      <c r="Q190" t="n">
        <v>194.66</v>
      </c>
      <c r="R190" t="n">
        <v>27.46</v>
      </c>
      <c r="S190" t="n">
        <v>17.82</v>
      </c>
      <c r="T190" t="n">
        <v>2649.03</v>
      </c>
      <c r="U190" t="n">
        <v>0.65</v>
      </c>
      <c r="V190" t="n">
        <v>0.77</v>
      </c>
      <c r="W190" t="n">
        <v>1.15</v>
      </c>
      <c r="X190" t="n">
        <v>0.17</v>
      </c>
      <c r="Y190" t="n">
        <v>0.5</v>
      </c>
      <c r="Z190" t="n">
        <v>10</v>
      </c>
    </row>
    <row r="191">
      <c r="A191" t="n">
        <v>13</v>
      </c>
      <c r="B191" t="n">
        <v>80</v>
      </c>
      <c r="C191" t="inlineStr">
        <is>
          <t xml:space="preserve">CONCLUIDO	</t>
        </is>
      </c>
      <c r="D191" t="n">
        <v>6.914</v>
      </c>
      <c r="E191" t="n">
        <v>14.46</v>
      </c>
      <c r="F191" t="n">
        <v>11.85</v>
      </c>
      <c r="G191" t="n">
        <v>78.98999999999999</v>
      </c>
      <c r="H191" t="n">
        <v>1.4</v>
      </c>
      <c r="I191" t="n">
        <v>9</v>
      </c>
      <c r="J191" t="n">
        <v>177.97</v>
      </c>
      <c r="K191" t="n">
        <v>50.28</v>
      </c>
      <c r="L191" t="n">
        <v>14</v>
      </c>
      <c r="M191" t="n">
        <v>7</v>
      </c>
      <c r="N191" t="n">
        <v>33.69</v>
      </c>
      <c r="O191" t="n">
        <v>22184.13</v>
      </c>
      <c r="P191" t="n">
        <v>137.42</v>
      </c>
      <c r="Q191" t="n">
        <v>194.63</v>
      </c>
      <c r="R191" t="n">
        <v>27.44</v>
      </c>
      <c r="S191" t="n">
        <v>17.82</v>
      </c>
      <c r="T191" t="n">
        <v>2637.03</v>
      </c>
      <c r="U191" t="n">
        <v>0.65</v>
      </c>
      <c r="V191" t="n">
        <v>0.77</v>
      </c>
      <c r="W191" t="n">
        <v>1.15</v>
      </c>
      <c r="X191" t="n">
        <v>0.16</v>
      </c>
      <c r="Y191" t="n">
        <v>0.5</v>
      </c>
      <c r="Z191" t="n">
        <v>10</v>
      </c>
    </row>
    <row r="192">
      <c r="A192" t="n">
        <v>14</v>
      </c>
      <c r="B192" t="n">
        <v>80</v>
      </c>
      <c r="C192" t="inlineStr">
        <is>
          <t xml:space="preserve">CONCLUIDO	</t>
        </is>
      </c>
      <c r="D192" t="n">
        <v>6.9398</v>
      </c>
      <c r="E192" t="n">
        <v>14.41</v>
      </c>
      <c r="F192" t="n">
        <v>11.83</v>
      </c>
      <c r="G192" t="n">
        <v>88.70999999999999</v>
      </c>
      <c r="H192" t="n">
        <v>1.48</v>
      </c>
      <c r="I192" t="n">
        <v>8</v>
      </c>
      <c r="J192" t="n">
        <v>179.46</v>
      </c>
      <c r="K192" t="n">
        <v>50.28</v>
      </c>
      <c r="L192" t="n">
        <v>15</v>
      </c>
      <c r="M192" t="n">
        <v>6</v>
      </c>
      <c r="N192" t="n">
        <v>34.18</v>
      </c>
      <c r="O192" t="n">
        <v>22367.38</v>
      </c>
      <c r="P192" t="n">
        <v>136.52</v>
      </c>
      <c r="Q192" t="n">
        <v>194.63</v>
      </c>
      <c r="R192" t="n">
        <v>26.82</v>
      </c>
      <c r="S192" t="n">
        <v>17.82</v>
      </c>
      <c r="T192" t="n">
        <v>2331.56</v>
      </c>
      <c r="U192" t="n">
        <v>0.66</v>
      </c>
      <c r="V192" t="n">
        <v>0.77</v>
      </c>
      <c r="W192" t="n">
        <v>1.15</v>
      </c>
      <c r="X192" t="n">
        <v>0.14</v>
      </c>
      <c r="Y192" t="n">
        <v>0.5</v>
      </c>
      <c r="Z192" t="n">
        <v>10</v>
      </c>
    </row>
    <row r="193">
      <c r="A193" t="n">
        <v>15</v>
      </c>
      <c r="B193" t="n">
        <v>80</v>
      </c>
      <c r="C193" t="inlineStr">
        <is>
          <t xml:space="preserve">CONCLUIDO	</t>
        </is>
      </c>
      <c r="D193" t="n">
        <v>6.9428</v>
      </c>
      <c r="E193" t="n">
        <v>14.4</v>
      </c>
      <c r="F193" t="n">
        <v>11.82</v>
      </c>
      <c r="G193" t="n">
        <v>88.66</v>
      </c>
      <c r="H193" t="n">
        <v>1.57</v>
      </c>
      <c r="I193" t="n">
        <v>8</v>
      </c>
      <c r="J193" t="n">
        <v>180.95</v>
      </c>
      <c r="K193" t="n">
        <v>50.28</v>
      </c>
      <c r="L193" t="n">
        <v>16</v>
      </c>
      <c r="M193" t="n">
        <v>6</v>
      </c>
      <c r="N193" t="n">
        <v>34.67</v>
      </c>
      <c r="O193" t="n">
        <v>22551.28</v>
      </c>
      <c r="P193" t="n">
        <v>135.69</v>
      </c>
      <c r="Q193" t="n">
        <v>194.64</v>
      </c>
      <c r="R193" t="n">
        <v>26.61</v>
      </c>
      <c r="S193" t="n">
        <v>17.82</v>
      </c>
      <c r="T193" t="n">
        <v>2227.11</v>
      </c>
      <c r="U193" t="n">
        <v>0.67</v>
      </c>
      <c r="V193" t="n">
        <v>0.77</v>
      </c>
      <c r="W193" t="n">
        <v>1.15</v>
      </c>
      <c r="X193" t="n">
        <v>0.13</v>
      </c>
      <c r="Y193" t="n">
        <v>0.5</v>
      </c>
      <c r="Z193" t="n">
        <v>10</v>
      </c>
    </row>
    <row r="194">
      <c r="A194" t="n">
        <v>16</v>
      </c>
      <c r="B194" t="n">
        <v>80</v>
      </c>
      <c r="C194" t="inlineStr">
        <is>
          <t xml:space="preserve">CONCLUIDO	</t>
        </is>
      </c>
      <c r="D194" t="n">
        <v>6.9686</v>
      </c>
      <c r="E194" t="n">
        <v>14.35</v>
      </c>
      <c r="F194" t="n">
        <v>11.8</v>
      </c>
      <c r="G194" t="n">
        <v>101.14</v>
      </c>
      <c r="H194" t="n">
        <v>1.65</v>
      </c>
      <c r="I194" t="n">
        <v>7</v>
      </c>
      <c r="J194" t="n">
        <v>182.45</v>
      </c>
      <c r="K194" t="n">
        <v>50.28</v>
      </c>
      <c r="L194" t="n">
        <v>17</v>
      </c>
      <c r="M194" t="n">
        <v>5</v>
      </c>
      <c r="N194" t="n">
        <v>35.17</v>
      </c>
      <c r="O194" t="n">
        <v>22735.98</v>
      </c>
      <c r="P194" t="n">
        <v>136.03</v>
      </c>
      <c r="Q194" t="n">
        <v>194.63</v>
      </c>
      <c r="R194" t="n">
        <v>25.85</v>
      </c>
      <c r="S194" t="n">
        <v>17.82</v>
      </c>
      <c r="T194" t="n">
        <v>1852.74</v>
      </c>
      <c r="U194" t="n">
        <v>0.6899999999999999</v>
      </c>
      <c r="V194" t="n">
        <v>0.77</v>
      </c>
      <c r="W194" t="n">
        <v>1.15</v>
      </c>
      <c r="X194" t="n">
        <v>0.11</v>
      </c>
      <c r="Y194" t="n">
        <v>0.5</v>
      </c>
      <c r="Z194" t="n">
        <v>10</v>
      </c>
    </row>
    <row r="195">
      <c r="A195" t="n">
        <v>17</v>
      </c>
      <c r="B195" t="n">
        <v>80</v>
      </c>
      <c r="C195" t="inlineStr">
        <is>
          <t xml:space="preserve">CONCLUIDO	</t>
        </is>
      </c>
      <c r="D195" t="n">
        <v>6.9653</v>
      </c>
      <c r="E195" t="n">
        <v>14.36</v>
      </c>
      <c r="F195" t="n">
        <v>11.81</v>
      </c>
      <c r="G195" t="n">
        <v>101.2</v>
      </c>
      <c r="H195" t="n">
        <v>1.74</v>
      </c>
      <c r="I195" t="n">
        <v>7</v>
      </c>
      <c r="J195" t="n">
        <v>183.95</v>
      </c>
      <c r="K195" t="n">
        <v>50.28</v>
      </c>
      <c r="L195" t="n">
        <v>18</v>
      </c>
      <c r="M195" t="n">
        <v>5</v>
      </c>
      <c r="N195" t="n">
        <v>35.67</v>
      </c>
      <c r="O195" t="n">
        <v>22921.24</v>
      </c>
      <c r="P195" t="n">
        <v>135.25</v>
      </c>
      <c r="Q195" t="n">
        <v>194.63</v>
      </c>
      <c r="R195" t="n">
        <v>26.22</v>
      </c>
      <c r="S195" t="n">
        <v>17.82</v>
      </c>
      <c r="T195" t="n">
        <v>2039.62</v>
      </c>
      <c r="U195" t="n">
        <v>0.68</v>
      </c>
      <c r="V195" t="n">
        <v>0.77</v>
      </c>
      <c r="W195" t="n">
        <v>1.15</v>
      </c>
      <c r="X195" t="n">
        <v>0.12</v>
      </c>
      <c r="Y195" t="n">
        <v>0.5</v>
      </c>
      <c r="Z195" t="n">
        <v>10</v>
      </c>
    </row>
    <row r="196">
      <c r="A196" t="n">
        <v>18</v>
      </c>
      <c r="B196" t="n">
        <v>80</v>
      </c>
      <c r="C196" t="inlineStr">
        <is>
          <t xml:space="preserve">CONCLUIDO	</t>
        </is>
      </c>
      <c r="D196" t="n">
        <v>6.9684</v>
      </c>
      <c r="E196" t="n">
        <v>14.35</v>
      </c>
      <c r="F196" t="n">
        <v>11.8</v>
      </c>
      <c r="G196" t="n">
        <v>101.15</v>
      </c>
      <c r="H196" t="n">
        <v>1.82</v>
      </c>
      <c r="I196" t="n">
        <v>7</v>
      </c>
      <c r="J196" t="n">
        <v>185.46</v>
      </c>
      <c r="K196" t="n">
        <v>50.28</v>
      </c>
      <c r="L196" t="n">
        <v>19</v>
      </c>
      <c r="M196" t="n">
        <v>5</v>
      </c>
      <c r="N196" t="n">
        <v>36.18</v>
      </c>
      <c r="O196" t="n">
        <v>23107.19</v>
      </c>
      <c r="P196" t="n">
        <v>133.84</v>
      </c>
      <c r="Q196" t="n">
        <v>194.64</v>
      </c>
      <c r="R196" t="n">
        <v>26</v>
      </c>
      <c r="S196" t="n">
        <v>17.82</v>
      </c>
      <c r="T196" t="n">
        <v>1926.05</v>
      </c>
      <c r="U196" t="n">
        <v>0.6899999999999999</v>
      </c>
      <c r="V196" t="n">
        <v>0.77</v>
      </c>
      <c r="W196" t="n">
        <v>1.15</v>
      </c>
      <c r="X196" t="n">
        <v>0.11</v>
      </c>
      <c r="Y196" t="n">
        <v>0.5</v>
      </c>
      <c r="Z196" t="n">
        <v>10</v>
      </c>
    </row>
    <row r="197">
      <c r="A197" t="n">
        <v>19</v>
      </c>
      <c r="B197" t="n">
        <v>80</v>
      </c>
      <c r="C197" t="inlineStr">
        <is>
          <t xml:space="preserve">CONCLUIDO	</t>
        </is>
      </c>
      <c r="D197" t="n">
        <v>6.993</v>
      </c>
      <c r="E197" t="n">
        <v>14.3</v>
      </c>
      <c r="F197" t="n">
        <v>11.78</v>
      </c>
      <c r="G197" t="n">
        <v>117.82</v>
      </c>
      <c r="H197" t="n">
        <v>1.9</v>
      </c>
      <c r="I197" t="n">
        <v>6</v>
      </c>
      <c r="J197" t="n">
        <v>186.97</v>
      </c>
      <c r="K197" t="n">
        <v>50.28</v>
      </c>
      <c r="L197" t="n">
        <v>20</v>
      </c>
      <c r="M197" t="n">
        <v>4</v>
      </c>
      <c r="N197" t="n">
        <v>36.69</v>
      </c>
      <c r="O197" t="n">
        <v>23293.82</v>
      </c>
      <c r="P197" t="n">
        <v>133.68</v>
      </c>
      <c r="Q197" t="n">
        <v>194.63</v>
      </c>
      <c r="R197" t="n">
        <v>25.33</v>
      </c>
      <c r="S197" t="n">
        <v>17.82</v>
      </c>
      <c r="T197" t="n">
        <v>1596.12</v>
      </c>
      <c r="U197" t="n">
        <v>0.7</v>
      </c>
      <c r="V197" t="n">
        <v>0.77</v>
      </c>
      <c r="W197" t="n">
        <v>1.15</v>
      </c>
      <c r="X197" t="n">
        <v>0.1</v>
      </c>
      <c r="Y197" t="n">
        <v>0.5</v>
      </c>
      <c r="Z197" t="n">
        <v>10</v>
      </c>
    </row>
    <row r="198">
      <c r="A198" t="n">
        <v>20</v>
      </c>
      <c r="B198" t="n">
        <v>80</v>
      </c>
      <c r="C198" t="inlineStr">
        <is>
          <t xml:space="preserve">CONCLUIDO	</t>
        </is>
      </c>
      <c r="D198" t="n">
        <v>6.9959</v>
      </c>
      <c r="E198" t="n">
        <v>14.29</v>
      </c>
      <c r="F198" t="n">
        <v>11.78</v>
      </c>
      <c r="G198" t="n">
        <v>117.76</v>
      </c>
      <c r="H198" t="n">
        <v>1.98</v>
      </c>
      <c r="I198" t="n">
        <v>6</v>
      </c>
      <c r="J198" t="n">
        <v>188.49</v>
      </c>
      <c r="K198" t="n">
        <v>50.28</v>
      </c>
      <c r="L198" t="n">
        <v>21</v>
      </c>
      <c r="M198" t="n">
        <v>4</v>
      </c>
      <c r="N198" t="n">
        <v>37.21</v>
      </c>
      <c r="O198" t="n">
        <v>23481.16</v>
      </c>
      <c r="P198" t="n">
        <v>133.47</v>
      </c>
      <c r="Q198" t="n">
        <v>194.63</v>
      </c>
      <c r="R198" t="n">
        <v>25.19</v>
      </c>
      <c r="S198" t="n">
        <v>17.82</v>
      </c>
      <c r="T198" t="n">
        <v>1529.08</v>
      </c>
      <c r="U198" t="n">
        <v>0.71</v>
      </c>
      <c r="V198" t="n">
        <v>0.77</v>
      </c>
      <c r="W198" t="n">
        <v>1.14</v>
      </c>
      <c r="X198" t="n">
        <v>0.09</v>
      </c>
      <c r="Y198" t="n">
        <v>0.5</v>
      </c>
      <c r="Z198" t="n">
        <v>10</v>
      </c>
    </row>
    <row r="199">
      <c r="A199" t="n">
        <v>21</v>
      </c>
      <c r="B199" t="n">
        <v>80</v>
      </c>
      <c r="C199" t="inlineStr">
        <is>
          <t xml:space="preserve">CONCLUIDO	</t>
        </is>
      </c>
      <c r="D199" t="n">
        <v>6.9925</v>
      </c>
      <c r="E199" t="n">
        <v>14.3</v>
      </c>
      <c r="F199" t="n">
        <v>11.78</v>
      </c>
      <c r="G199" t="n">
        <v>117.83</v>
      </c>
      <c r="H199" t="n">
        <v>2.05</v>
      </c>
      <c r="I199" t="n">
        <v>6</v>
      </c>
      <c r="J199" t="n">
        <v>190.01</v>
      </c>
      <c r="K199" t="n">
        <v>50.28</v>
      </c>
      <c r="L199" t="n">
        <v>22</v>
      </c>
      <c r="M199" t="n">
        <v>4</v>
      </c>
      <c r="N199" t="n">
        <v>37.74</v>
      </c>
      <c r="O199" t="n">
        <v>23669.2</v>
      </c>
      <c r="P199" t="n">
        <v>132.76</v>
      </c>
      <c r="Q199" t="n">
        <v>194.63</v>
      </c>
      <c r="R199" t="n">
        <v>25.46</v>
      </c>
      <c r="S199" t="n">
        <v>17.82</v>
      </c>
      <c r="T199" t="n">
        <v>1662.16</v>
      </c>
      <c r="U199" t="n">
        <v>0.7</v>
      </c>
      <c r="V199" t="n">
        <v>0.77</v>
      </c>
      <c r="W199" t="n">
        <v>1.14</v>
      </c>
      <c r="X199" t="n">
        <v>0.1</v>
      </c>
      <c r="Y199" t="n">
        <v>0.5</v>
      </c>
      <c r="Z199" t="n">
        <v>10</v>
      </c>
    </row>
    <row r="200">
      <c r="A200" t="n">
        <v>22</v>
      </c>
      <c r="B200" t="n">
        <v>80</v>
      </c>
      <c r="C200" t="inlineStr">
        <is>
          <t xml:space="preserve">CONCLUIDO	</t>
        </is>
      </c>
      <c r="D200" t="n">
        <v>6.9895</v>
      </c>
      <c r="E200" t="n">
        <v>14.31</v>
      </c>
      <c r="F200" t="n">
        <v>11.79</v>
      </c>
      <c r="G200" t="n">
        <v>117.89</v>
      </c>
      <c r="H200" t="n">
        <v>2.13</v>
      </c>
      <c r="I200" t="n">
        <v>6</v>
      </c>
      <c r="J200" t="n">
        <v>191.55</v>
      </c>
      <c r="K200" t="n">
        <v>50.28</v>
      </c>
      <c r="L200" t="n">
        <v>23</v>
      </c>
      <c r="M200" t="n">
        <v>4</v>
      </c>
      <c r="N200" t="n">
        <v>38.27</v>
      </c>
      <c r="O200" t="n">
        <v>23857.96</v>
      </c>
      <c r="P200" t="n">
        <v>131.82</v>
      </c>
      <c r="Q200" t="n">
        <v>194.63</v>
      </c>
      <c r="R200" t="n">
        <v>25.67</v>
      </c>
      <c r="S200" t="n">
        <v>17.82</v>
      </c>
      <c r="T200" t="n">
        <v>1765.6</v>
      </c>
      <c r="U200" t="n">
        <v>0.6899999999999999</v>
      </c>
      <c r="V200" t="n">
        <v>0.77</v>
      </c>
      <c r="W200" t="n">
        <v>1.15</v>
      </c>
      <c r="X200" t="n">
        <v>0.1</v>
      </c>
      <c r="Y200" t="n">
        <v>0.5</v>
      </c>
      <c r="Z200" t="n">
        <v>10</v>
      </c>
    </row>
    <row r="201">
      <c r="A201" t="n">
        <v>23</v>
      </c>
      <c r="B201" t="n">
        <v>80</v>
      </c>
      <c r="C201" t="inlineStr">
        <is>
          <t xml:space="preserve">CONCLUIDO	</t>
        </is>
      </c>
      <c r="D201" t="n">
        <v>7.0134</v>
      </c>
      <c r="E201" t="n">
        <v>14.26</v>
      </c>
      <c r="F201" t="n">
        <v>11.77</v>
      </c>
      <c r="G201" t="n">
        <v>141.27</v>
      </c>
      <c r="H201" t="n">
        <v>2.21</v>
      </c>
      <c r="I201" t="n">
        <v>5</v>
      </c>
      <c r="J201" t="n">
        <v>193.08</v>
      </c>
      <c r="K201" t="n">
        <v>50.28</v>
      </c>
      <c r="L201" t="n">
        <v>24</v>
      </c>
      <c r="M201" t="n">
        <v>3</v>
      </c>
      <c r="N201" t="n">
        <v>38.8</v>
      </c>
      <c r="O201" t="n">
        <v>24047.45</v>
      </c>
      <c r="P201" t="n">
        <v>131.41</v>
      </c>
      <c r="Q201" t="n">
        <v>194.64</v>
      </c>
      <c r="R201" t="n">
        <v>25.15</v>
      </c>
      <c r="S201" t="n">
        <v>17.82</v>
      </c>
      <c r="T201" t="n">
        <v>1510.61</v>
      </c>
      <c r="U201" t="n">
        <v>0.71</v>
      </c>
      <c r="V201" t="n">
        <v>0.77</v>
      </c>
      <c r="W201" t="n">
        <v>1.14</v>
      </c>
      <c r="X201" t="n">
        <v>0.09</v>
      </c>
      <c r="Y201" t="n">
        <v>0.5</v>
      </c>
      <c r="Z201" t="n">
        <v>10</v>
      </c>
    </row>
    <row r="202">
      <c r="A202" t="n">
        <v>24</v>
      </c>
      <c r="B202" t="n">
        <v>80</v>
      </c>
      <c r="C202" t="inlineStr">
        <is>
          <t xml:space="preserve">CONCLUIDO	</t>
        </is>
      </c>
      <c r="D202" t="n">
        <v>7.016</v>
      </c>
      <c r="E202" t="n">
        <v>14.25</v>
      </c>
      <c r="F202" t="n">
        <v>11.77</v>
      </c>
      <c r="G202" t="n">
        <v>141.21</v>
      </c>
      <c r="H202" t="n">
        <v>2.28</v>
      </c>
      <c r="I202" t="n">
        <v>5</v>
      </c>
      <c r="J202" t="n">
        <v>194.62</v>
      </c>
      <c r="K202" t="n">
        <v>50.28</v>
      </c>
      <c r="L202" t="n">
        <v>25</v>
      </c>
      <c r="M202" t="n">
        <v>3</v>
      </c>
      <c r="N202" t="n">
        <v>39.34</v>
      </c>
      <c r="O202" t="n">
        <v>24237.67</v>
      </c>
      <c r="P202" t="n">
        <v>131.69</v>
      </c>
      <c r="Q202" t="n">
        <v>194.63</v>
      </c>
      <c r="R202" t="n">
        <v>25.03</v>
      </c>
      <c r="S202" t="n">
        <v>17.82</v>
      </c>
      <c r="T202" t="n">
        <v>1454.45</v>
      </c>
      <c r="U202" t="n">
        <v>0.71</v>
      </c>
      <c r="V202" t="n">
        <v>0.77</v>
      </c>
      <c r="W202" t="n">
        <v>1.14</v>
      </c>
      <c r="X202" t="n">
        <v>0.08</v>
      </c>
      <c r="Y202" t="n">
        <v>0.5</v>
      </c>
      <c r="Z202" t="n">
        <v>10</v>
      </c>
    </row>
    <row r="203">
      <c r="A203" t="n">
        <v>25</v>
      </c>
      <c r="B203" t="n">
        <v>80</v>
      </c>
      <c r="C203" t="inlineStr">
        <is>
          <t xml:space="preserve">CONCLUIDO	</t>
        </is>
      </c>
      <c r="D203" t="n">
        <v>7.0155</v>
      </c>
      <c r="E203" t="n">
        <v>14.25</v>
      </c>
      <c r="F203" t="n">
        <v>11.77</v>
      </c>
      <c r="G203" t="n">
        <v>141.22</v>
      </c>
      <c r="H203" t="n">
        <v>2.35</v>
      </c>
      <c r="I203" t="n">
        <v>5</v>
      </c>
      <c r="J203" t="n">
        <v>196.17</v>
      </c>
      <c r="K203" t="n">
        <v>50.28</v>
      </c>
      <c r="L203" t="n">
        <v>26</v>
      </c>
      <c r="M203" t="n">
        <v>3</v>
      </c>
      <c r="N203" t="n">
        <v>39.89</v>
      </c>
      <c r="O203" t="n">
        <v>24428.62</v>
      </c>
      <c r="P203" t="n">
        <v>131.33</v>
      </c>
      <c r="Q203" t="n">
        <v>194.63</v>
      </c>
      <c r="R203" t="n">
        <v>25.02</v>
      </c>
      <c r="S203" t="n">
        <v>17.82</v>
      </c>
      <c r="T203" t="n">
        <v>1449.38</v>
      </c>
      <c r="U203" t="n">
        <v>0.71</v>
      </c>
      <c r="V203" t="n">
        <v>0.77</v>
      </c>
      <c r="W203" t="n">
        <v>1.14</v>
      </c>
      <c r="X203" t="n">
        <v>0.08</v>
      </c>
      <c r="Y203" t="n">
        <v>0.5</v>
      </c>
      <c r="Z203" t="n">
        <v>10</v>
      </c>
    </row>
    <row r="204">
      <c r="A204" t="n">
        <v>26</v>
      </c>
      <c r="B204" t="n">
        <v>80</v>
      </c>
      <c r="C204" t="inlineStr">
        <is>
          <t xml:space="preserve">CONCLUIDO	</t>
        </is>
      </c>
      <c r="D204" t="n">
        <v>7.021</v>
      </c>
      <c r="E204" t="n">
        <v>14.24</v>
      </c>
      <c r="F204" t="n">
        <v>11.76</v>
      </c>
      <c r="G204" t="n">
        <v>141.09</v>
      </c>
      <c r="H204" t="n">
        <v>2.42</v>
      </c>
      <c r="I204" t="n">
        <v>5</v>
      </c>
      <c r="J204" t="n">
        <v>197.73</v>
      </c>
      <c r="K204" t="n">
        <v>50.28</v>
      </c>
      <c r="L204" t="n">
        <v>27</v>
      </c>
      <c r="M204" t="n">
        <v>3</v>
      </c>
      <c r="N204" t="n">
        <v>40.45</v>
      </c>
      <c r="O204" t="n">
        <v>24620.33</v>
      </c>
      <c r="P204" t="n">
        <v>130.09</v>
      </c>
      <c r="Q204" t="n">
        <v>194.63</v>
      </c>
      <c r="R204" t="n">
        <v>24.65</v>
      </c>
      <c r="S204" t="n">
        <v>17.82</v>
      </c>
      <c r="T204" t="n">
        <v>1261.26</v>
      </c>
      <c r="U204" t="n">
        <v>0.72</v>
      </c>
      <c r="V204" t="n">
        <v>0.77</v>
      </c>
      <c r="W204" t="n">
        <v>1.14</v>
      </c>
      <c r="X204" t="n">
        <v>0.07000000000000001</v>
      </c>
      <c r="Y204" t="n">
        <v>0.5</v>
      </c>
      <c r="Z204" t="n">
        <v>10</v>
      </c>
    </row>
    <row r="205">
      <c r="A205" t="n">
        <v>27</v>
      </c>
      <c r="B205" t="n">
        <v>80</v>
      </c>
      <c r="C205" t="inlineStr">
        <is>
          <t xml:space="preserve">CONCLUIDO	</t>
        </is>
      </c>
      <c r="D205" t="n">
        <v>7.0192</v>
      </c>
      <c r="E205" t="n">
        <v>14.25</v>
      </c>
      <c r="F205" t="n">
        <v>11.76</v>
      </c>
      <c r="G205" t="n">
        <v>141.13</v>
      </c>
      <c r="H205" t="n">
        <v>2.49</v>
      </c>
      <c r="I205" t="n">
        <v>5</v>
      </c>
      <c r="J205" t="n">
        <v>199.29</v>
      </c>
      <c r="K205" t="n">
        <v>50.28</v>
      </c>
      <c r="L205" t="n">
        <v>28</v>
      </c>
      <c r="M205" t="n">
        <v>3</v>
      </c>
      <c r="N205" t="n">
        <v>41.01</v>
      </c>
      <c r="O205" t="n">
        <v>24812.8</v>
      </c>
      <c r="P205" t="n">
        <v>128.06</v>
      </c>
      <c r="Q205" t="n">
        <v>194.63</v>
      </c>
      <c r="R205" t="n">
        <v>24.72</v>
      </c>
      <c r="S205" t="n">
        <v>17.82</v>
      </c>
      <c r="T205" t="n">
        <v>1298.95</v>
      </c>
      <c r="U205" t="n">
        <v>0.72</v>
      </c>
      <c r="V205" t="n">
        <v>0.77</v>
      </c>
      <c r="W205" t="n">
        <v>1.14</v>
      </c>
      <c r="X205" t="n">
        <v>0.07000000000000001</v>
      </c>
      <c r="Y205" t="n">
        <v>0.5</v>
      </c>
      <c r="Z205" t="n">
        <v>10</v>
      </c>
    </row>
    <row r="206">
      <c r="A206" t="n">
        <v>28</v>
      </c>
      <c r="B206" t="n">
        <v>80</v>
      </c>
      <c r="C206" t="inlineStr">
        <is>
          <t xml:space="preserve">CONCLUIDO	</t>
        </is>
      </c>
      <c r="D206" t="n">
        <v>7.0169</v>
      </c>
      <c r="E206" t="n">
        <v>14.25</v>
      </c>
      <c r="F206" t="n">
        <v>11.77</v>
      </c>
      <c r="G206" t="n">
        <v>141.19</v>
      </c>
      <c r="H206" t="n">
        <v>2.56</v>
      </c>
      <c r="I206" t="n">
        <v>5</v>
      </c>
      <c r="J206" t="n">
        <v>200.85</v>
      </c>
      <c r="K206" t="n">
        <v>50.28</v>
      </c>
      <c r="L206" t="n">
        <v>29</v>
      </c>
      <c r="M206" t="n">
        <v>3</v>
      </c>
      <c r="N206" t="n">
        <v>41.57</v>
      </c>
      <c r="O206" t="n">
        <v>25006.03</v>
      </c>
      <c r="P206" t="n">
        <v>127.51</v>
      </c>
      <c r="Q206" t="n">
        <v>194.63</v>
      </c>
      <c r="R206" t="n">
        <v>24.95</v>
      </c>
      <c r="S206" t="n">
        <v>17.82</v>
      </c>
      <c r="T206" t="n">
        <v>1410.98</v>
      </c>
      <c r="U206" t="n">
        <v>0.71</v>
      </c>
      <c r="V206" t="n">
        <v>0.77</v>
      </c>
      <c r="W206" t="n">
        <v>1.14</v>
      </c>
      <c r="X206" t="n">
        <v>0.08</v>
      </c>
      <c r="Y206" t="n">
        <v>0.5</v>
      </c>
      <c r="Z206" t="n">
        <v>10</v>
      </c>
    </row>
    <row r="207">
      <c r="A207" t="n">
        <v>29</v>
      </c>
      <c r="B207" t="n">
        <v>80</v>
      </c>
      <c r="C207" t="inlineStr">
        <is>
          <t xml:space="preserve">CONCLUIDO	</t>
        </is>
      </c>
      <c r="D207" t="n">
        <v>7.046</v>
      </c>
      <c r="E207" t="n">
        <v>14.19</v>
      </c>
      <c r="F207" t="n">
        <v>11.74</v>
      </c>
      <c r="G207" t="n">
        <v>176.09</v>
      </c>
      <c r="H207" t="n">
        <v>2.63</v>
      </c>
      <c r="I207" t="n">
        <v>4</v>
      </c>
      <c r="J207" t="n">
        <v>202.43</v>
      </c>
      <c r="K207" t="n">
        <v>50.28</v>
      </c>
      <c r="L207" t="n">
        <v>30</v>
      </c>
      <c r="M207" t="n">
        <v>2</v>
      </c>
      <c r="N207" t="n">
        <v>42.15</v>
      </c>
      <c r="O207" t="n">
        <v>25200.04</v>
      </c>
      <c r="P207" t="n">
        <v>125.2</v>
      </c>
      <c r="Q207" t="n">
        <v>194.64</v>
      </c>
      <c r="R207" t="n">
        <v>24</v>
      </c>
      <c r="S207" t="n">
        <v>17.82</v>
      </c>
      <c r="T207" t="n">
        <v>942.38</v>
      </c>
      <c r="U207" t="n">
        <v>0.74</v>
      </c>
      <c r="V207" t="n">
        <v>0.77</v>
      </c>
      <c r="W207" t="n">
        <v>1.14</v>
      </c>
      <c r="X207" t="n">
        <v>0.05</v>
      </c>
      <c r="Y207" t="n">
        <v>0.5</v>
      </c>
      <c r="Z207" t="n">
        <v>10</v>
      </c>
    </row>
    <row r="208">
      <c r="A208" t="n">
        <v>30</v>
      </c>
      <c r="B208" t="n">
        <v>80</v>
      </c>
      <c r="C208" t="inlineStr">
        <is>
          <t xml:space="preserve">CONCLUIDO	</t>
        </is>
      </c>
      <c r="D208" t="n">
        <v>7.0435</v>
      </c>
      <c r="E208" t="n">
        <v>14.2</v>
      </c>
      <c r="F208" t="n">
        <v>11.74</v>
      </c>
      <c r="G208" t="n">
        <v>176.16</v>
      </c>
      <c r="H208" t="n">
        <v>2.7</v>
      </c>
      <c r="I208" t="n">
        <v>4</v>
      </c>
      <c r="J208" t="n">
        <v>204.01</v>
      </c>
      <c r="K208" t="n">
        <v>50.28</v>
      </c>
      <c r="L208" t="n">
        <v>31</v>
      </c>
      <c r="M208" t="n">
        <v>2</v>
      </c>
      <c r="N208" t="n">
        <v>42.73</v>
      </c>
      <c r="O208" t="n">
        <v>25394.96</v>
      </c>
      <c r="P208" t="n">
        <v>126.05</v>
      </c>
      <c r="Q208" t="n">
        <v>194.63</v>
      </c>
      <c r="R208" t="n">
        <v>24.21</v>
      </c>
      <c r="S208" t="n">
        <v>17.82</v>
      </c>
      <c r="T208" t="n">
        <v>1047.21</v>
      </c>
      <c r="U208" t="n">
        <v>0.74</v>
      </c>
      <c r="V208" t="n">
        <v>0.77</v>
      </c>
      <c r="W208" t="n">
        <v>1.14</v>
      </c>
      <c r="X208" t="n">
        <v>0.06</v>
      </c>
      <c r="Y208" t="n">
        <v>0.5</v>
      </c>
      <c r="Z208" t="n">
        <v>10</v>
      </c>
    </row>
    <row r="209">
      <c r="A209" t="n">
        <v>31</v>
      </c>
      <c r="B209" t="n">
        <v>80</v>
      </c>
      <c r="C209" t="inlineStr">
        <is>
          <t xml:space="preserve">CONCLUIDO	</t>
        </is>
      </c>
      <c r="D209" t="n">
        <v>7.0443</v>
      </c>
      <c r="E209" t="n">
        <v>14.2</v>
      </c>
      <c r="F209" t="n">
        <v>11.74</v>
      </c>
      <c r="G209" t="n">
        <v>176.14</v>
      </c>
      <c r="H209" t="n">
        <v>2.76</v>
      </c>
      <c r="I209" t="n">
        <v>4</v>
      </c>
      <c r="J209" t="n">
        <v>205.59</v>
      </c>
      <c r="K209" t="n">
        <v>50.28</v>
      </c>
      <c r="L209" t="n">
        <v>32</v>
      </c>
      <c r="M209" t="n">
        <v>2</v>
      </c>
      <c r="N209" t="n">
        <v>43.31</v>
      </c>
      <c r="O209" t="n">
        <v>25590.57</v>
      </c>
      <c r="P209" t="n">
        <v>126.76</v>
      </c>
      <c r="Q209" t="n">
        <v>194.63</v>
      </c>
      <c r="R209" t="n">
        <v>24.16</v>
      </c>
      <c r="S209" t="n">
        <v>17.82</v>
      </c>
      <c r="T209" t="n">
        <v>1022.14</v>
      </c>
      <c r="U209" t="n">
        <v>0.74</v>
      </c>
      <c r="V209" t="n">
        <v>0.77</v>
      </c>
      <c r="W209" t="n">
        <v>1.14</v>
      </c>
      <c r="X209" t="n">
        <v>0.06</v>
      </c>
      <c r="Y209" t="n">
        <v>0.5</v>
      </c>
      <c r="Z209" t="n">
        <v>10</v>
      </c>
    </row>
    <row r="210">
      <c r="A210" t="n">
        <v>32</v>
      </c>
      <c r="B210" t="n">
        <v>80</v>
      </c>
      <c r="C210" t="inlineStr">
        <is>
          <t xml:space="preserve">CONCLUIDO	</t>
        </is>
      </c>
      <c r="D210" t="n">
        <v>7.0449</v>
      </c>
      <c r="E210" t="n">
        <v>14.19</v>
      </c>
      <c r="F210" t="n">
        <v>11.74</v>
      </c>
      <c r="G210" t="n">
        <v>176.12</v>
      </c>
      <c r="H210" t="n">
        <v>2.83</v>
      </c>
      <c r="I210" t="n">
        <v>4</v>
      </c>
      <c r="J210" t="n">
        <v>207.19</v>
      </c>
      <c r="K210" t="n">
        <v>50.28</v>
      </c>
      <c r="L210" t="n">
        <v>33</v>
      </c>
      <c r="M210" t="n">
        <v>2</v>
      </c>
      <c r="N210" t="n">
        <v>43.91</v>
      </c>
      <c r="O210" t="n">
        <v>25786.97</v>
      </c>
      <c r="P210" t="n">
        <v>126.8</v>
      </c>
      <c r="Q210" t="n">
        <v>194.63</v>
      </c>
      <c r="R210" t="n">
        <v>24.12</v>
      </c>
      <c r="S210" t="n">
        <v>17.82</v>
      </c>
      <c r="T210" t="n">
        <v>1004.49</v>
      </c>
      <c r="U210" t="n">
        <v>0.74</v>
      </c>
      <c r="V210" t="n">
        <v>0.77</v>
      </c>
      <c r="W210" t="n">
        <v>1.14</v>
      </c>
      <c r="X210" t="n">
        <v>0.06</v>
      </c>
      <c r="Y210" t="n">
        <v>0.5</v>
      </c>
      <c r="Z210" t="n">
        <v>10</v>
      </c>
    </row>
    <row r="211">
      <c r="A211" t="n">
        <v>33</v>
      </c>
      <c r="B211" t="n">
        <v>80</v>
      </c>
      <c r="C211" t="inlineStr">
        <is>
          <t xml:space="preserve">CONCLUIDO	</t>
        </is>
      </c>
      <c r="D211" t="n">
        <v>7.0409</v>
      </c>
      <c r="E211" t="n">
        <v>14.2</v>
      </c>
      <c r="F211" t="n">
        <v>11.75</v>
      </c>
      <c r="G211" t="n">
        <v>176.24</v>
      </c>
      <c r="H211" t="n">
        <v>2.89</v>
      </c>
      <c r="I211" t="n">
        <v>4</v>
      </c>
      <c r="J211" t="n">
        <v>208.78</v>
      </c>
      <c r="K211" t="n">
        <v>50.28</v>
      </c>
      <c r="L211" t="n">
        <v>34</v>
      </c>
      <c r="M211" t="n">
        <v>1</v>
      </c>
      <c r="N211" t="n">
        <v>44.5</v>
      </c>
      <c r="O211" t="n">
        <v>25984.2</v>
      </c>
      <c r="P211" t="n">
        <v>127.03</v>
      </c>
      <c r="Q211" t="n">
        <v>194.65</v>
      </c>
      <c r="R211" t="n">
        <v>24.3</v>
      </c>
      <c r="S211" t="n">
        <v>17.82</v>
      </c>
      <c r="T211" t="n">
        <v>1093.79</v>
      </c>
      <c r="U211" t="n">
        <v>0.73</v>
      </c>
      <c r="V211" t="n">
        <v>0.77</v>
      </c>
      <c r="W211" t="n">
        <v>1.14</v>
      </c>
      <c r="X211" t="n">
        <v>0.06</v>
      </c>
      <c r="Y211" t="n">
        <v>0.5</v>
      </c>
      <c r="Z211" t="n">
        <v>10</v>
      </c>
    </row>
    <row r="212">
      <c r="A212" t="n">
        <v>34</v>
      </c>
      <c r="B212" t="n">
        <v>80</v>
      </c>
      <c r="C212" t="inlineStr">
        <is>
          <t xml:space="preserve">CONCLUIDO	</t>
        </is>
      </c>
      <c r="D212" t="n">
        <v>7.0429</v>
      </c>
      <c r="E212" t="n">
        <v>14.2</v>
      </c>
      <c r="F212" t="n">
        <v>11.75</v>
      </c>
      <c r="G212" t="n">
        <v>176.18</v>
      </c>
      <c r="H212" t="n">
        <v>2.96</v>
      </c>
      <c r="I212" t="n">
        <v>4</v>
      </c>
      <c r="J212" t="n">
        <v>210.39</v>
      </c>
      <c r="K212" t="n">
        <v>50.28</v>
      </c>
      <c r="L212" t="n">
        <v>35</v>
      </c>
      <c r="M212" t="n">
        <v>1</v>
      </c>
      <c r="N212" t="n">
        <v>45.11</v>
      </c>
      <c r="O212" t="n">
        <v>26182.25</v>
      </c>
      <c r="P212" t="n">
        <v>127.3</v>
      </c>
      <c r="Q212" t="n">
        <v>194.65</v>
      </c>
      <c r="R212" t="n">
        <v>24.15</v>
      </c>
      <c r="S212" t="n">
        <v>17.82</v>
      </c>
      <c r="T212" t="n">
        <v>1018.41</v>
      </c>
      <c r="U212" t="n">
        <v>0.74</v>
      </c>
      <c r="V212" t="n">
        <v>0.77</v>
      </c>
      <c r="W212" t="n">
        <v>1.14</v>
      </c>
      <c r="X212" t="n">
        <v>0.06</v>
      </c>
      <c r="Y212" t="n">
        <v>0.5</v>
      </c>
      <c r="Z212" t="n">
        <v>10</v>
      </c>
    </row>
    <row r="213">
      <c r="A213" t="n">
        <v>35</v>
      </c>
      <c r="B213" t="n">
        <v>80</v>
      </c>
      <c r="C213" t="inlineStr">
        <is>
          <t xml:space="preserve">CONCLUIDO	</t>
        </is>
      </c>
      <c r="D213" t="n">
        <v>7.044</v>
      </c>
      <c r="E213" t="n">
        <v>14.2</v>
      </c>
      <c r="F213" t="n">
        <v>11.74</v>
      </c>
      <c r="G213" t="n">
        <v>176.15</v>
      </c>
      <c r="H213" t="n">
        <v>3.02</v>
      </c>
      <c r="I213" t="n">
        <v>4</v>
      </c>
      <c r="J213" t="n">
        <v>212</v>
      </c>
      <c r="K213" t="n">
        <v>50.28</v>
      </c>
      <c r="L213" t="n">
        <v>36</v>
      </c>
      <c r="M213" t="n">
        <v>0</v>
      </c>
      <c r="N213" t="n">
        <v>45.72</v>
      </c>
      <c r="O213" t="n">
        <v>26381.14</v>
      </c>
      <c r="P213" t="n">
        <v>127.67</v>
      </c>
      <c r="Q213" t="n">
        <v>194.65</v>
      </c>
      <c r="R213" t="n">
        <v>24.12</v>
      </c>
      <c r="S213" t="n">
        <v>17.82</v>
      </c>
      <c r="T213" t="n">
        <v>1002.23</v>
      </c>
      <c r="U213" t="n">
        <v>0.74</v>
      </c>
      <c r="V213" t="n">
        <v>0.77</v>
      </c>
      <c r="W213" t="n">
        <v>1.14</v>
      </c>
      <c r="X213" t="n">
        <v>0.06</v>
      </c>
      <c r="Y213" t="n">
        <v>0.5</v>
      </c>
      <c r="Z213" t="n">
        <v>10</v>
      </c>
    </row>
    <row r="214">
      <c r="A214" t="n">
        <v>0</v>
      </c>
      <c r="B214" t="n">
        <v>35</v>
      </c>
      <c r="C214" t="inlineStr">
        <is>
          <t xml:space="preserve">CONCLUIDO	</t>
        </is>
      </c>
      <c r="D214" t="n">
        <v>6.1109</v>
      </c>
      <c r="E214" t="n">
        <v>16.36</v>
      </c>
      <c r="F214" t="n">
        <v>13.18</v>
      </c>
      <c r="G214" t="n">
        <v>10.54</v>
      </c>
      <c r="H214" t="n">
        <v>0.22</v>
      </c>
      <c r="I214" t="n">
        <v>75</v>
      </c>
      <c r="J214" t="n">
        <v>80.84</v>
      </c>
      <c r="K214" t="n">
        <v>35.1</v>
      </c>
      <c r="L214" t="n">
        <v>1</v>
      </c>
      <c r="M214" t="n">
        <v>73</v>
      </c>
      <c r="N214" t="n">
        <v>9.74</v>
      </c>
      <c r="O214" t="n">
        <v>10204.21</v>
      </c>
      <c r="P214" t="n">
        <v>102.3</v>
      </c>
      <c r="Q214" t="n">
        <v>194.65</v>
      </c>
      <c r="R214" t="n">
        <v>68.95</v>
      </c>
      <c r="S214" t="n">
        <v>17.82</v>
      </c>
      <c r="T214" t="n">
        <v>23063.76</v>
      </c>
      <c r="U214" t="n">
        <v>0.26</v>
      </c>
      <c r="V214" t="n">
        <v>0.6899999999999999</v>
      </c>
      <c r="W214" t="n">
        <v>1.26</v>
      </c>
      <c r="X214" t="n">
        <v>1.49</v>
      </c>
      <c r="Y214" t="n">
        <v>0.5</v>
      </c>
      <c r="Z214" t="n">
        <v>10</v>
      </c>
    </row>
    <row r="215">
      <c r="A215" t="n">
        <v>1</v>
      </c>
      <c r="B215" t="n">
        <v>35</v>
      </c>
      <c r="C215" t="inlineStr">
        <is>
          <t xml:space="preserve">CONCLUIDO	</t>
        </is>
      </c>
      <c r="D215" t="n">
        <v>6.7204</v>
      </c>
      <c r="E215" t="n">
        <v>14.88</v>
      </c>
      <c r="F215" t="n">
        <v>12.39</v>
      </c>
      <c r="G215" t="n">
        <v>21.23</v>
      </c>
      <c r="H215" t="n">
        <v>0.43</v>
      </c>
      <c r="I215" t="n">
        <v>35</v>
      </c>
      <c r="J215" t="n">
        <v>82.04000000000001</v>
      </c>
      <c r="K215" t="n">
        <v>35.1</v>
      </c>
      <c r="L215" t="n">
        <v>2</v>
      </c>
      <c r="M215" t="n">
        <v>33</v>
      </c>
      <c r="N215" t="n">
        <v>9.94</v>
      </c>
      <c r="O215" t="n">
        <v>10352.53</v>
      </c>
      <c r="P215" t="n">
        <v>94.48999999999999</v>
      </c>
      <c r="Q215" t="n">
        <v>194.64</v>
      </c>
      <c r="R215" t="n">
        <v>44</v>
      </c>
      <c r="S215" t="n">
        <v>17.82</v>
      </c>
      <c r="T215" t="n">
        <v>10788.7</v>
      </c>
      <c r="U215" t="n">
        <v>0.4</v>
      </c>
      <c r="V215" t="n">
        <v>0.73</v>
      </c>
      <c r="W215" t="n">
        <v>1.2</v>
      </c>
      <c r="X215" t="n">
        <v>0.7</v>
      </c>
      <c r="Y215" t="n">
        <v>0.5</v>
      </c>
      <c r="Z215" t="n">
        <v>10</v>
      </c>
    </row>
    <row r="216">
      <c r="A216" t="n">
        <v>2</v>
      </c>
      <c r="B216" t="n">
        <v>35</v>
      </c>
      <c r="C216" t="inlineStr">
        <is>
          <t xml:space="preserve">CONCLUIDO	</t>
        </is>
      </c>
      <c r="D216" t="n">
        <v>6.9335</v>
      </c>
      <c r="E216" t="n">
        <v>14.42</v>
      </c>
      <c r="F216" t="n">
        <v>12.13</v>
      </c>
      <c r="G216" t="n">
        <v>31.66</v>
      </c>
      <c r="H216" t="n">
        <v>0.63</v>
      </c>
      <c r="I216" t="n">
        <v>23</v>
      </c>
      <c r="J216" t="n">
        <v>83.25</v>
      </c>
      <c r="K216" t="n">
        <v>35.1</v>
      </c>
      <c r="L216" t="n">
        <v>3</v>
      </c>
      <c r="M216" t="n">
        <v>21</v>
      </c>
      <c r="N216" t="n">
        <v>10.15</v>
      </c>
      <c r="O216" t="n">
        <v>10501.19</v>
      </c>
      <c r="P216" t="n">
        <v>90.98</v>
      </c>
      <c r="Q216" t="n">
        <v>194.64</v>
      </c>
      <c r="R216" t="n">
        <v>36.54</v>
      </c>
      <c r="S216" t="n">
        <v>17.82</v>
      </c>
      <c r="T216" t="n">
        <v>7119.28</v>
      </c>
      <c r="U216" t="n">
        <v>0.49</v>
      </c>
      <c r="V216" t="n">
        <v>0.75</v>
      </c>
      <c r="W216" t="n">
        <v>1.17</v>
      </c>
      <c r="X216" t="n">
        <v>0.45</v>
      </c>
      <c r="Y216" t="n">
        <v>0.5</v>
      </c>
      <c r="Z216" t="n">
        <v>10</v>
      </c>
    </row>
    <row r="217">
      <c r="A217" t="n">
        <v>3</v>
      </c>
      <c r="B217" t="n">
        <v>35</v>
      </c>
      <c r="C217" t="inlineStr">
        <is>
          <t xml:space="preserve">CONCLUIDO	</t>
        </is>
      </c>
      <c r="D217" t="n">
        <v>7.0436</v>
      </c>
      <c r="E217" t="n">
        <v>14.2</v>
      </c>
      <c r="F217" t="n">
        <v>12.01</v>
      </c>
      <c r="G217" t="n">
        <v>42.4</v>
      </c>
      <c r="H217" t="n">
        <v>0.83</v>
      </c>
      <c r="I217" t="n">
        <v>17</v>
      </c>
      <c r="J217" t="n">
        <v>84.45999999999999</v>
      </c>
      <c r="K217" t="n">
        <v>35.1</v>
      </c>
      <c r="L217" t="n">
        <v>4</v>
      </c>
      <c r="M217" t="n">
        <v>15</v>
      </c>
      <c r="N217" t="n">
        <v>10.36</v>
      </c>
      <c r="O217" t="n">
        <v>10650.22</v>
      </c>
      <c r="P217" t="n">
        <v>88.18000000000001</v>
      </c>
      <c r="Q217" t="n">
        <v>194.65</v>
      </c>
      <c r="R217" t="n">
        <v>32.45</v>
      </c>
      <c r="S217" t="n">
        <v>17.82</v>
      </c>
      <c r="T217" t="n">
        <v>5100.68</v>
      </c>
      <c r="U217" t="n">
        <v>0.55</v>
      </c>
      <c r="V217" t="n">
        <v>0.76</v>
      </c>
      <c r="W217" t="n">
        <v>1.17</v>
      </c>
      <c r="X217" t="n">
        <v>0.33</v>
      </c>
      <c r="Y217" t="n">
        <v>0.5</v>
      </c>
      <c r="Z217" t="n">
        <v>10</v>
      </c>
    </row>
    <row r="218">
      <c r="A218" t="n">
        <v>4</v>
      </c>
      <c r="B218" t="n">
        <v>35</v>
      </c>
      <c r="C218" t="inlineStr">
        <is>
          <t xml:space="preserve">CONCLUIDO	</t>
        </is>
      </c>
      <c r="D218" t="n">
        <v>7.1041</v>
      </c>
      <c r="E218" t="n">
        <v>14.08</v>
      </c>
      <c r="F218" t="n">
        <v>11.94</v>
      </c>
      <c r="G218" t="n">
        <v>51.19</v>
      </c>
      <c r="H218" t="n">
        <v>1.02</v>
      </c>
      <c r="I218" t="n">
        <v>14</v>
      </c>
      <c r="J218" t="n">
        <v>85.67</v>
      </c>
      <c r="K218" t="n">
        <v>35.1</v>
      </c>
      <c r="L218" t="n">
        <v>5</v>
      </c>
      <c r="M218" t="n">
        <v>12</v>
      </c>
      <c r="N218" t="n">
        <v>10.57</v>
      </c>
      <c r="O218" t="n">
        <v>10799.59</v>
      </c>
      <c r="P218" t="n">
        <v>86.34999999999999</v>
      </c>
      <c r="Q218" t="n">
        <v>194.64</v>
      </c>
      <c r="R218" t="n">
        <v>30.31</v>
      </c>
      <c r="S218" t="n">
        <v>17.82</v>
      </c>
      <c r="T218" t="n">
        <v>4049.46</v>
      </c>
      <c r="U218" t="n">
        <v>0.59</v>
      </c>
      <c r="V218" t="n">
        <v>0.76</v>
      </c>
      <c r="W218" t="n">
        <v>1.16</v>
      </c>
      <c r="X218" t="n">
        <v>0.26</v>
      </c>
      <c r="Y218" t="n">
        <v>0.5</v>
      </c>
      <c r="Z218" t="n">
        <v>10</v>
      </c>
    </row>
    <row r="219">
      <c r="A219" t="n">
        <v>5</v>
      </c>
      <c r="B219" t="n">
        <v>35</v>
      </c>
      <c r="C219" t="inlineStr">
        <is>
          <t xml:space="preserve">CONCLUIDO	</t>
        </is>
      </c>
      <c r="D219" t="n">
        <v>7.1653</v>
      </c>
      <c r="E219" t="n">
        <v>13.96</v>
      </c>
      <c r="F219" t="n">
        <v>11.87</v>
      </c>
      <c r="G219" t="n">
        <v>64.77</v>
      </c>
      <c r="H219" t="n">
        <v>1.21</v>
      </c>
      <c r="I219" t="n">
        <v>11</v>
      </c>
      <c r="J219" t="n">
        <v>86.88</v>
      </c>
      <c r="K219" t="n">
        <v>35.1</v>
      </c>
      <c r="L219" t="n">
        <v>6</v>
      </c>
      <c r="M219" t="n">
        <v>9</v>
      </c>
      <c r="N219" t="n">
        <v>10.78</v>
      </c>
      <c r="O219" t="n">
        <v>10949.33</v>
      </c>
      <c r="P219" t="n">
        <v>83.44</v>
      </c>
      <c r="Q219" t="n">
        <v>194.63</v>
      </c>
      <c r="R219" t="n">
        <v>28.23</v>
      </c>
      <c r="S219" t="n">
        <v>17.82</v>
      </c>
      <c r="T219" t="n">
        <v>3021.98</v>
      </c>
      <c r="U219" t="n">
        <v>0.63</v>
      </c>
      <c r="V219" t="n">
        <v>0.76</v>
      </c>
      <c r="W219" t="n">
        <v>1.15</v>
      </c>
      <c r="X219" t="n">
        <v>0.19</v>
      </c>
      <c r="Y219" t="n">
        <v>0.5</v>
      </c>
      <c r="Z219" t="n">
        <v>10</v>
      </c>
    </row>
    <row r="220">
      <c r="A220" t="n">
        <v>6</v>
      </c>
      <c r="B220" t="n">
        <v>35</v>
      </c>
      <c r="C220" t="inlineStr">
        <is>
          <t xml:space="preserve">CONCLUIDO	</t>
        </is>
      </c>
      <c r="D220" t="n">
        <v>7.182</v>
      </c>
      <c r="E220" t="n">
        <v>13.92</v>
      </c>
      <c r="F220" t="n">
        <v>11.86</v>
      </c>
      <c r="G220" t="n">
        <v>71.16</v>
      </c>
      <c r="H220" t="n">
        <v>1.39</v>
      </c>
      <c r="I220" t="n">
        <v>10</v>
      </c>
      <c r="J220" t="n">
        <v>88.09999999999999</v>
      </c>
      <c r="K220" t="n">
        <v>35.1</v>
      </c>
      <c r="L220" t="n">
        <v>7</v>
      </c>
      <c r="M220" t="n">
        <v>8</v>
      </c>
      <c r="N220" t="n">
        <v>11</v>
      </c>
      <c r="O220" t="n">
        <v>11099.43</v>
      </c>
      <c r="P220" t="n">
        <v>82.19</v>
      </c>
      <c r="Q220" t="n">
        <v>194.63</v>
      </c>
      <c r="R220" t="n">
        <v>27.79</v>
      </c>
      <c r="S220" t="n">
        <v>17.82</v>
      </c>
      <c r="T220" t="n">
        <v>2808.74</v>
      </c>
      <c r="U220" t="n">
        <v>0.64</v>
      </c>
      <c r="V220" t="n">
        <v>0.77</v>
      </c>
      <c r="W220" t="n">
        <v>1.15</v>
      </c>
      <c r="X220" t="n">
        <v>0.17</v>
      </c>
      <c r="Y220" t="n">
        <v>0.5</v>
      </c>
      <c r="Z220" t="n">
        <v>10</v>
      </c>
    </row>
    <row r="221">
      <c r="A221" t="n">
        <v>7</v>
      </c>
      <c r="B221" t="n">
        <v>35</v>
      </c>
      <c r="C221" t="inlineStr">
        <is>
          <t xml:space="preserve">CONCLUIDO	</t>
        </is>
      </c>
      <c r="D221" t="n">
        <v>7.1996</v>
      </c>
      <c r="E221" t="n">
        <v>13.89</v>
      </c>
      <c r="F221" t="n">
        <v>11.84</v>
      </c>
      <c r="G221" t="n">
        <v>78.95</v>
      </c>
      <c r="H221" t="n">
        <v>1.57</v>
      </c>
      <c r="I221" t="n">
        <v>9</v>
      </c>
      <c r="J221" t="n">
        <v>89.31999999999999</v>
      </c>
      <c r="K221" t="n">
        <v>35.1</v>
      </c>
      <c r="L221" t="n">
        <v>8</v>
      </c>
      <c r="M221" t="n">
        <v>7</v>
      </c>
      <c r="N221" t="n">
        <v>11.22</v>
      </c>
      <c r="O221" t="n">
        <v>11249.89</v>
      </c>
      <c r="P221" t="n">
        <v>79.59999999999999</v>
      </c>
      <c r="Q221" t="n">
        <v>194.63</v>
      </c>
      <c r="R221" t="n">
        <v>27.38</v>
      </c>
      <c r="S221" t="n">
        <v>17.82</v>
      </c>
      <c r="T221" t="n">
        <v>2606.63</v>
      </c>
      <c r="U221" t="n">
        <v>0.65</v>
      </c>
      <c r="V221" t="n">
        <v>0.77</v>
      </c>
      <c r="W221" t="n">
        <v>1.15</v>
      </c>
      <c r="X221" t="n">
        <v>0.16</v>
      </c>
      <c r="Y221" t="n">
        <v>0.5</v>
      </c>
      <c r="Z221" t="n">
        <v>10</v>
      </c>
    </row>
    <row r="222">
      <c r="A222" t="n">
        <v>8</v>
      </c>
      <c r="B222" t="n">
        <v>35</v>
      </c>
      <c r="C222" t="inlineStr">
        <is>
          <t xml:space="preserve">CONCLUIDO	</t>
        </is>
      </c>
      <c r="D222" t="n">
        <v>7.2192</v>
      </c>
      <c r="E222" t="n">
        <v>13.85</v>
      </c>
      <c r="F222" t="n">
        <v>11.82</v>
      </c>
      <c r="G222" t="n">
        <v>88.67</v>
      </c>
      <c r="H222" t="n">
        <v>1.75</v>
      </c>
      <c r="I222" t="n">
        <v>8</v>
      </c>
      <c r="J222" t="n">
        <v>90.54000000000001</v>
      </c>
      <c r="K222" t="n">
        <v>35.1</v>
      </c>
      <c r="L222" t="n">
        <v>9</v>
      </c>
      <c r="M222" t="n">
        <v>6</v>
      </c>
      <c r="N222" t="n">
        <v>11.44</v>
      </c>
      <c r="O222" t="n">
        <v>11400.71</v>
      </c>
      <c r="P222" t="n">
        <v>77.18000000000001</v>
      </c>
      <c r="Q222" t="n">
        <v>194.63</v>
      </c>
      <c r="R222" t="n">
        <v>26.64</v>
      </c>
      <c r="S222" t="n">
        <v>17.82</v>
      </c>
      <c r="T222" t="n">
        <v>2241.98</v>
      </c>
      <c r="U222" t="n">
        <v>0.67</v>
      </c>
      <c r="V222" t="n">
        <v>0.77</v>
      </c>
      <c r="W222" t="n">
        <v>1.15</v>
      </c>
      <c r="X222" t="n">
        <v>0.14</v>
      </c>
      <c r="Y222" t="n">
        <v>0.5</v>
      </c>
      <c r="Z222" t="n">
        <v>10</v>
      </c>
    </row>
    <row r="223">
      <c r="A223" t="n">
        <v>9</v>
      </c>
      <c r="B223" t="n">
        <v>35</v>
      </c>
      <c r="C223" t="inlineStr">
        <is>
          <t xml:space="preserve">CONCLUIDO	</t>
        </is>
      </c>
      <c r="D223" t="n">
        <v>7.2352</v>
      </c>
      <c r="E223" t="n">
        <v>13.82</v>
      </c>
      <c r="F223" t="n">
        <v>11.81</v>
      </c>
      <c r="G223" t="n">
        <v>101.22</v>
      </c>
      <c r="H223" t="n">
        <v>1.91</v>
      </c>
      <c r="I223" t="n">
        <v>7</v>
      </c>
      <c r="J223" t="n">
        <v>91.77</v>
      </c>
      <c r="K223" t="n">
        <v>35.1</v>
      </c>
      <c r="L223" t="n">
        <v>10</v>
      </c>
      <c r="M223" t="n">
        <v>1</v>
      </c>
      <c r="N223" t="n">
        <v>11.67</v>
      </c>
      <c r="O223" t="n">
        <v>11551.91</v>
      </c>
      <c r="P223" t="n">
        <v>77.23</v>
      </c>
      <c r="Q223" t="n">
        <v>194.64</v>
      </c>
      <c r="R223" t="n">
        <v>25.91</v>
      </c>
      <c r="S223" t="n">
        <v>17.82</v>
      </c>
      <c r="T223" t="n">
        <v>1883.77</v>
      </c>
      <c r="U223" t="n">
        <v>0.6899999999999999</v>
      </c>
      <c r="V223" t="n">
        <v>0.77</v>
      </c>
      <c r="W223" t="n">
        <v>1.16</v>
      </c>
      <c r="X223" t="n">
        <v>0.12</v>
      </c>
      <c r="Y223" t="n">
        <v>0.5</v>
      </c>
      <c r="Z223" t="n">
        <v>10</v>
      </c>
    </row>
    <row r="224">
      <c r="A224" t="n">
        <v>10</v>
      </c>
      <c r="B224" t="n">
        <v>35</v>
      </c>
      <c r="C224" t="inlineStr">
        <is>
          <t xml:space="preserve">CONCLUIDO	</t>
        </is>
      </c>
      <c r="D224" t="n">
        <v>7.2341</v>
      </c>
      <c r="E224" t="n">
        <v>13.82</v>
      </c>
      <c r="F224" t="n">
        <v>11.81</v>
      </c>
      <c r="G224" t="n">
        <v>101.24</v>
      </c>
      <c r="H224" t="n">
        <v>2.08</v>
      </c>
      <c r="I224" t="n">
        <v>7</v>
      </c>
      <c r="J224" t="n">
        <v>93</v>
      </c>
      <c r="K224" t="n">
        <v>35.1</v>
      </c>
      <c r="L224" t="n">
        <v>11</v>
      </c>
      <c r="M224" t="n">
        <v>0</v>
      </c>
      <c r="N224" t="n">
        <v>11.9</v>
      </c>
      <c r="O224" t="n">
        <v>11703.47</v>
      </c>
      <c r="P224" t="n">
        <v>78.09999999999999</v>
      </c>
      <c r="Q224" t="n">
        <v>194.64</v>
      </c>
      <c r="R224" t="n">
        <v>25.88</v>
      </c>
      <c r="S224" t="n">
        <v>17.82</v>
      </c>
      <c r="T224" t="n">
        <v>1866.19</v>
      </c>
      <c r="U224" t="n">
        <v>0.6899999999999999</v>
      </c>
      <c r="V224" t="n">
        <v>0.77</v>
      </c>
      <c r="W224" t="n">
        <v>1.16</v>
      </c>
      <c r="X224" t="n">
        <v>0.12</v>
      </c>
      <c r="Y224" t="n">
        <v>0.5</v>
      </c>
      <c r="Z224" t="n">
        <v>10</v>
      </c>
    </row>
    <row r="225">
      <c r="A225" t="n">
        <v>0</v>
      </c>
      <c r="B225" t="n">
        <v>50</v>
      </c>
      <c r="C225" t="inlineStr">
        <is>
          <t xml:space="preserve">CONCLUIDO	</t>
        </is>
      </c>
      <c r="D225" t="n">
        <v>5.6581</v>
      </c>
      <c r="E225" t="n">
        <v>17.67</v>
      </c>
      <c r="F225" t="n">
        <v>13.57</v>
      </c>
      <c r="G225" t="n">
        <v>8.76</v>
      </c>
      <c r="H225" t="n">
        <v>0.16</v>
      </c>
      <c r="I225" t="n">
        <v>93</v>
      </c>
      <c r="J225" t="n">
        <v>107.41</v>
      </c>
      <c r="K225" t="n">
        <v>41.65</v>
      </c>
      <c r="L225" t="n">
        <v>1</v>
      </c>
      <c r="M225" t="n">
        <v>91</v>
      </c>
      <c r="N225" t="n">
        <v>14.77</v>
      </c>
      <c r="O225" t="n">
        <v>13481.73</v>
      </c>
      <c r="P225" t="n">
        <v>128.22</v>
      </c>
      <c r="Q225" t="n">
        <v>194.66</v>
      </c>
      <c r="R225" t="n">
        <v>80.79000000000001</v>
      </c>
      <c r="S225" t="n">
        <v>17.82</v>
      </c>
      <c r="T225" t="n">
        <v>28894.5</v>
      </c>
      <c r="U225" t="n">
        <v>0.22</v>
      </c>
      <c r="V225" t="n">
        <v>0.67</v>
      </c>
      <c r="W225" t="n">
        <v>1.3</v>
      </c>
      <c r="X225" t="n">
        <v>1.88</v>
      </c>
      <c r="Y225" t="n">
        <v>0.5</v>
      </c>
      <c r="Z225" t="n">
        <v>10</v>
      </c>
    </row>
    <row r="226">
      <c r="A226" t="n">
        <v>1</v>
      </c>
      <c r="B226" t="n">
        <v>50</v>
      </c>
      <c r="C226" t="inlineStr">
        <is>
          <t xml:space="preserve">CONCLUIDO	</t>
        </is>
      </c>
      <c r="D226" t="n">
        <v>6.4453</v>
      </c>
      <c r="E226" t="n">
        <v>15.52</v>
      </c>
      <c r="F226" t="n">
        <v>12.52</v>
      </c>
      <c r="G226" t="n">
        <v>17.47</v>
      </c>
      <c r="H226" t="n">
        <v>0.32</v>
      </c>
      <c r="I226" t="n">
        <v>43</v>
      </c>
      <c r="J226" t="n">
        <v>108.68</v>
      </c>
      <c r="K226" t="n">
        <v>41.65</v>
      </c>
      <c r="L226" t="n">
        <v>2</v>
      </c>
      <c r="M226" t="n">
        <v>41</v>
      </c>
      <c r="N226" t="n">
        <v>15.03</v>
      </c>
      <c r="O226" t="n">
        <v>13638.32</v>
      </c>
      <c r="P226" t="n">
        <v>117.19</v>
      </c>
      <c r="Q226" t="n">
        <v>194.64</v>
      </c>
      <c r="R226" t="n">
        <v>48.55</v>
      </c>
      <c r="S226" t="n">
        <v>17.82</v>
      </c>
      <c r="T226" t="n">
        <v>13021.24</v>
      </c>
      <c r="U226" t="n">
        <v>0.37</v>
      </c>
      <c r="V226" t="n">
        <v>0.72</v>
      </c>
      <c r="W226" t="n">
        <v>1.2</v>
      </c>
      <c r="X226" t="n">
        <v>0.84</v>
      </c>
      <c r="Y226" t="n">
        <v>0.5</v>
      </c>
      <c r="Z226" t="n">
        <v>10</v>
      </c>
    </row>
    <row r="227">
      <c r="A227" t="n">
        <v>2</v>
      </c>
      <c r="B227" t="n">
        <v>50</v>
      </c>
      <c r="C227" t="inlineStr">
        <is>
          <t xml:space="preserve">CONCLUIDO	</t>
        </is>
      </c>
      <c r="D227" t="n">
        <v>6.7258</v>
      </c>
      <c r="E227" t="n">
        <v>14.87</v>
      </c>
      <c r="F227" t="n">
        <v>12.21</v>
      </c>
      <c r="G227" t="n">
        <v>26.16</v>
      </c>
      <c r="H227" t="n">
        <v>0.48</v>
      </c>
      <c r="I227" t="n">
        <v>28</v>
      </c>
      <c r="J227" t="n">
        <v>109.96</v>
      </c>
      <c r="K227" t="n">
        <v>41.65</v>
      </c>
      <c r="L227" t="n">
        <v>3</v>
      </c>
      <c r="M227" t="n">
        <v>26</v>
      </c>
      <c r="N227" t="n">
        <v>15.31</v>
      </c>
      <c r="O227" t="n">
        <v>13795.21</v>
      </c>
      <c r="P227" t="n">
        <v>113.04</v>
      </c>
      <c r="Q227" t="n">
        <v>194.63</v>
      </c>
      <c r="R227" t="n">
        <v>38.81</v>
      </c>
      <c r="S227" t="n">
        <v>17.82</v>
      </c>
      <c r="T227" t="n">
        <v>8228.1</v>
      </c>
      <c r="U227" t="n">
        <v>0.46</v>
      </c>
      <c r="V227" t="n">
        <v>0.74</v>
      </c>
      <c r="W227" t="n">
        <v>1.18</v>
      </c>
      <c r="X227" t="n">
        <v>0.52</v>
      </c>
      <c r="Y227" t="n">
        <v>0.5</v>
      </c>
      <c r="Z227" t="n">
        <v>10</v>
      </c>
    </row>
    <row r="228">
      <c r="A228" t="n">
        <v>3</v>
      </c>
      <c r="B228" t="n">
        <v>50</v>
      </c>
      <c r="C228" t="inlineStr">
        <is>
          <t xml:space="preserve">CONCLUIDO	</t>
        </is>
      </c>
      <c r="D228" t="n">
        <v>6.8564</v>
      </c>
      <c r="E228" t="n">
        <v>14.58</v>
      </c>
      <c r="F228" t="n">
        <v>12.08</v>
      </c>
      <c r="G228" t="n">
        <v>34.52</v>
      </c>
      <c r="H228" t="n">
        <v>0.63</v>
      </c>
      <c r="I228" t="n">
        <v>21</v>
      </c>
      <c r="J228" t="n">
        <v>111.23</v>
      </c>
      <c r="K228" t="n">
        <v>41.65</v>
      </c>
      <c r="L228" t="n">
        <v>4</v>
      </c>
      <c r="M228" t="n">
        <v>19</v>
      </c>
      <c r="N228" t="n">
        <v>15.58</v>
      </c>
      <c r="O228" t="n">
        <v>13952.52</v>
      </c>
      <c r="P228" t="n">
        <v>110.8</v>
      </c>
      <c r="Q228" t="n">
        <v>194.63</v>
      </c>
      <c r="R228" t="n">
        <v>34.62</v>
      </c>
      <c r="S228" t="n">
        <v>17.82</v>
      </c>
      <c r="T228" t="n">
        <v>6168.91</v>
      </c>
      <c r="U228" t="n">
        <v>0.51</v>
      </c>
      <c r="V228" t="n">
        <v>0.75</v>
      </c>
      <c r="W228" t="n">
        <v>1.17</v>
      </c>
      <c r="X228" t="n">
        <v>0.4</v>
      </c>
      <c r="Y228" t="n">
        <v>0.5</v>
      </c>
      <c r="Z228" t="n">
        <v>10</v>
      </c>
    </row>
    <row r="229">
      <c r="A229" t="n">
        <v>4</v>
      </c>
      <c r="B229" t="n">
        <v>50</v>
      </c>
      <c r="C229" t="inlineStr">
        <is>
          <t xml:space="preserve">CONCLUIDO	</t>
        </is>
      </c>
      <c r="D229" t="n">
        <v>6.9295</v>
      </c>
      <c r="E229" t="n">
        <v>14.43</v>
      </c>
      <c r="F229" t="n">
        <v>12.02</v>
      </c>
      <c r="G229" t="n">
        <v>42.41</v>
      </c>
      <c r="H229" t="n">
        <v>0.78</v>
      </c>
      <c r="I229" t="n">
        <v>17</v>
      </c>
      <c r="J229" t="n">
        <v>112.51</v>
      </c>
      <c r="K229" t="n">
        <v>41.65</v>
      </c>
      <c r="L229" t="n">
        <v>5</v>
      </c>
      <c r="M229" t="n">
        <v>15</v>
      </c>
      <c r="N229" t="n">
        <v>15.86</v>
      </c>
      <c r="O229" t="n">
        <v>14110.24</v>
      </c>
      <c r="P229" t="n">
        <v>109.05</v>
      </c>
      <c r="Q229" t="n">
        <v>194.63</v>
      </c>
      <c r="R229" t="n">
        <v>32.61</v>
      </c>
      <c r="S229" t="n">
        <v>17.82</v>
      </c>
      <c r="T229" t="n">
        <v>5182.56</v>
      </c>
      <c r="U229" t="n">
        <v>0.55</v>
      </c>
      <c r="V229" t="n">
        <v>0.76</v>
      </c>
      <c r="W229" t="n">
        <v>1.17</v>
      </c>
      <c r="X229" t="n">
        <v>0.33</v>
      </c>
      <c r="Y229" t="n">
        <v>0.5</v>
      </c>
      <c r="Z229" t="n">
        <v>10</v>
      </c>
    </row>
    <row r="230">
      <c r="A230" t="n">
        <v>5</v>
      </c>
      <c r="B230" t="n">
        <v>50</v>
      </c>
      <c r="C230" t="inlineStr">
        <is>
          <t xml:space="preserve">CONCLUIDO	</t>
        </is>
      </c>
      <c r="D230" t="n">
        <v>6.9969</v>
      </c>
      <c r="E230" t="n">
        <v>14.29</v>
      </c>
      <c r="F230" t="n">
        <v>11.94</v>
      </c>
      <c r="G230" t="n">
        <v>51.19</v>
      </c>
      <c r="H230" t="n">
        <v>0.93</v>
      </c>
      <c r="I230" t="n">
        <v>14</v>
      </c>
      <c r="J230" t="n">
        <v>113.79</v>
      </c>
      <c r="K230" t="n">
        <v>41.65</v>
      </c>
      <c r="L230" t="n">
        <v>6</v>
      </c>
      <c r="M230" t="n">
        <v>12</v>
      </c>
      <c r="N230" t="n">
        <v>16.14</v>
      </c>
      <c r="O230" t="n">
        <v>14268.39</v>
      </c>
      <c r="P230" t="n">
        <v>107.28</v>
      </c>
      <c r="Q230" t="n">
        <v>194.63</v>
      </c>
      <c r="R230" t="n">
        <v>30.48</v>
      </c>
      <c r="S230" t="n">
        <v>17.82</v>
      </c>
      <c r="T230" t="n">
        <v>4132.39</v>
      </c>
      <c r="U230" t="n">
        <v>0.58</v>
      </c>
      <c r="V230" t="n">
        <v>0.76</v>
      </c>
      <c r="W230" t="n">
        <v>1.16</v>
      </c>
      <c r="X230" t="n">
        <v>0.26</v>
      </c>
      <c r="Y230" t="n">
        <v>0.5</v>
      </c>
      <c r="Z230" t="n">
        <v>10</v>
      </c>
    </row>
    <row r="231">
      <c r="A231" t="n">
        <v>6</v>
      </c>
      <c r="B231" t="n">
        <v>50</v>
      </c>
      <c r="C231" t="inlineStr">
        <is>
          <t xml:space="preserve">CONCLUIDO	</t>
        </is>
      </c>
      <c r="D231" t="n">
        <v>7.0348</v>
      </c>
      <c r="E231" t="n">
        <v>14.22</v>
      </c>
      <c r="F231" t="n">
        <v>11.91</v>
      </c>
      <c r="G231" t="n">
        <v>59.56</v>
      </c>
      <c r="H231" t="n">
        <v>1.07</v>
      </c>
      <c r="I231" t="n">
        <v>12</v>
      </c>
      <c r="J231" t="n">
        <v>115.08</v>
      </c>
      <c r="K231" t="n">
        <v>41.65</v>
      </c>
      <c r="L231" t="n">
        <v>7</v>
      </c>
      <c r="M231" t="n">
        <v>10</v>
      </c>
      <c r="N231" t="n">
        <v>16.43</v>
      </c>
      <c r="O231" t="n">
        <v>14426.96</v>
      </c>
      <c r="P231" t="n">
        <v>105.93</v>
      </c>
      <c r="Q231" t="n">
        <v>194.64</v>
      </c>
      <c r="R231" t="n">
        <v>29.53</v>
      </c>
      <c r="S231" t="n">
        <v>17.82</v>
      </c>
      <c r="T231" t="n">
        <v>3669.79</v>
      </c>
      <c r="U231" t="n">
        <v>0.6</v>
      </c>
      <c r="V231" t="n">
        <v>0.76</v>
      </c>
      <c r="W231" t="n">
        <v>1.15</v>
      </c>
      <c r="X231" t="n">
        <v>0.23</v>
      </c>
      <c r="Y231" t="n">
        <v>0.5</v>
      </c>
      <c r="Z231" t="n">
        <v>10</v>
      </c>
    </row>
    <row r="232">
      <c r="A232" t="n">
        <v>7</v>
      </c>
      <c r="B232" t="n">
        <v>50</v>
      </c>
      <c r="C232" t="inlineStr">
        <is>
          <t xml:space="preserve">CONCLUIDO	</t>
        </is>
      </c>
      <c r="D232" t="n">
        <v>7.0574</v>
      </c>
      <c r="E232" t="n">
        <v>14.17</v>
      </c>
      <c r="F232" t="n">
        <v>11.89</v>
      </c>
      <c r="G232" t="n">
        <v>64.84999999999999</v>
      </c>
      <c r="H232" t="n">
        <v>1.21</v>
      </c>
      <c r="I232" t="n">
        <v>11</v>
      </c>
      <c r="J232" t="n">
        <v>116.37</v>
      </c>
      <c r="K232" t="n">
        <v>41.65</v>
      </c>
      <c r="L232" t="n">
        <v>8</v>
      </c>
      <c r="M232" t="n">
        <v>9</v>
      </c>
      <c r="N232" t="n">
        <v>16.72</v>
      </c>
      <c r="O232" t="n">
        <v>14585.96</v>
      </c>
      <c r="P232" t="n">
        <v>104.37</v>
      </c>
      <c r="Q232" t="n">
        <v>194.64</v>
      </c>
      <c r="R232" t="n">
        <v>28.74</v>
      </c>
      <c r="S232" t="n">
        <v>17.82</v>
      </c>
      <c r="T232" t="n">
        <v>3277.02</v>
      </c>
      <c r="U232" t="n">
        <v>0.62</v>
      </c>
      <c r="V232" t="n">
        <v>0.76</v>
      </c>
      <c r="W232" t="n">
        <v>1.15</v>
      </c>
      <c r="X232" t="n">
        <v>0.2</v>
      </c>
      <c r="Y232" t="n">
        <v>0.5</v>
      </c>
      <c r="Z232" t="n">
        <v>10</v>
      </c>
    </row>
    <row r="233">
      <c r="A233" t="n">
        <v>8</v>
      </c>
      <c r="B233" t="n">
        <v>50</v>
      </c>
      <c r="C233" t="inlineStr">
        <is>
          <t xml:space="preserve">CONCLUIDO	</t>
        </is>
      </c>
      <c r="D233" t="n">
        <v>7.082</v>
      </c>
      <c r="E233" t="n">
        <v>14.12</v>
      </c>
      <c r="F233" t="n">
        <v>11.86</v>
      </c>
      <c r="G233" t="n">
        <v>71.17</v>
      </c>
      <c r="H233" t="n">
        <v>1.35</v>
      </c>
      <c r="I233" t="n">
        <v>10</v>
      </c>
      <c r="J233" t="n">
        <v>117.66</v>
      </c>
      <c r="K233" t="n">
        <v>41.65</v>
      </c>
      <c r="L233" t="n">
        <v>9</v>
      </c>
      <c r="M233" t="n">
        <v>8</v>
      </c>
      <c r="N233" t="n">
        <v>17.01</v>
      </c>
      <c r="O233" t="n">
        <v>14745.39</v>
      </c>
      <c r="P233" t="n">
        <v>103.04</v>
      </c>
      <c r="Q233" t="n">
        <v>194.63</v>
      </c>
      <c r="R233" t="n">
        <v>27.89</v>
      </c>
      <c r="S233" t="n">
        <v>17.82</v>
      </c>
      <c r="T233" t="n">
        <v>2856.52</v>
      </c>
      <c r="U233" t="n">
        <v>0.64</v>
      </c>
      <c r="V233" t="n">
        <v>0.77</v>
      </c>
      <c r="W233" t="n">
        <v>1.15</v>
      </c>
      <c r="X233" t="n">
        <v>0.18</v>
      </c>
      <c r="Y233" t="n">
        <v>0.5</v>
      </c>
      <c r="Z233" t="n">
        <v>10</v>
      </c>
    </row>
    <row r="234">
      <c r="A234" t="n">
        <v>9</v>
      </c>
      <c r="B234" t="n">
        <v>50</v>
      </c>
      <c r="C234" t="inlineStr">
        <is>
          <t xml:space="preserve">CONCLUIDO	</t>
        </is>
      </c>
      <c r="D234" t="n">
        <v>7.0984</v>
      </c>
      <c r="E234" t="n">
        <v>14.09</v>
      </c>
      <c r="F234" t="n">
        <v>11.85</v>
      </c>
      <c r="G234" t="n">
        <v>79.01000000000001</v>
      </c>
      <c r="H234" t="n">
        <v>1.48</v>
      </c>
      <c r="I234" t="n">
        <v>9</v>
      </c>
      <c r="J234" t="n">
        <v>118.96</v>
      </c>
      <c r="K234" t="n">
        <v>41.65</v>
      </c>
      <c r="L234" t="n">
        <v>10</v>
      </c>
      <c r="M234" t="n">
        <v>7</v>
      </c>
      <c r="N234" t="n">
        <v>17.31</v>
      </c>
      <c r="O234" t="n">
        <v>14905.25</v>
      </c>
      <c r="P234" t="n">
        <v>102.01</v>
      </c>
      <c r="Q234" t="n">
        <v>194.66</v>
      </c>
      <c r="R234" t="n">
        <v>27.67</v>
      </c>
      <c r="S234" t="n">
        <v>17.82</v>
      </c>
      <c r="T234" t="n">
        <v>2751.04</v>
      </c>
      <c r="U234" t="n">
        <v>0.64</v>
      </c>
      <c r="V234" t="n">
        <v>0.77</v>
      </c>
      <c r="W234" t="n">
        <v>1.15</v>
      </c>
      <c r="X234" t="n">
        <v>0.16</v>
      </c>
      <c r="Y234" t="n">
        <v>0.5</v>
      </c>
      <c r="Z234" t="n">
        <v>10</v>
      </c>
    </row>
    <row r="235">
      <c r="A235" t="n">
        <v>10</v>
      </c>
      <c r="B235" t="n">
        <v>50</v>
      </c>
      <c r="C235" t="inlineStr">
        <is>
          <t xml:space="preserve">CONCLUIDO	</t>
        </is>
      </c>
      <c r="D235" t="n">
        <v>7.1218</v>
      </c>
      <c r="E235" t="n">
        <v>14.04</v>
      </c>
      <c r="F235" t="n">
        <v>11.83</v>
      </c>
      <c r="G235" t="n">
        <v>88.70999999999999</v>
      </c>
      <c r="H235" t="n">
        <v>1.61</v>
      </c>
      <c r="I235" t="n">
        <v>8</v>
      </c>
      <c r="J235" t="n">
        <v>120.26</v>
      </c>
      <c r="K235" t="n">
        <v>41.65</v>
      </c>
      <c r="L235" t="n">
        <v>11</v>
      </c>
      <c r="M235" t="n">
        <v>6</v>
      </c>
      <c r="N235" t="n">
        <v>17.61</v>
      </c>
      <c r="O235" t="n">
        <v>15065.56</v>
      </c>
      <c r="P235" t="n">
        <v>99.90000000000001</v>
      </c>
      <c r="Q235" t="n">
        <v>194.63</v>
      </c>
      <c r="R235" t="n">
        <v>26.78</v>
      </c>
      <c r="S235" t="n">
        <v>17.82</v>
      </c>
      <c r="T235" t="n">
        <v>2311.86</v>
      </c>
      <c r="U235" t="n">
        <v>0.67</v>
      </c>
      <c r="V235" t="n">
        <v>0.77</v>
      </c>
      <c r="W235" t="n">
        <v>1.15</v>
      </c>
      <c r="X235" t="n">
        <v>0.14</v>
      </c>
      <c r="Y235" t="n">
        <v>0.5</v>
      </c>
      <c r="Z235" t="n">
        <v>10</v>
      </c>
    </row>
    <row r="236">
      <c r="A236" t="n">
        <v>11</v>
      </c>
      <c r="B236" t="n">
        <v>50</v>
      </c>
      <c r="C236" t="inlineStr">
        <is>
          <t xml:space="preserve">CONCLUIDO	</t>
        </is>
      </c>
      <c r="D236" t="n">
        <v>7.1492</v>
      </c>
      <c r="E236" t="n">
        <v>13.99</v>
      </c>
      <c r="F236" t="n">
        <v>11.8</v>
      </c>
      <c r="G236" t="n">
        <v>101.11</v>
      </c>
      <c r="H236" t="n">
        <v>1.74</v>
      </c>
      <c r="I236" t="n">
        <v>7</v>
      </c>
      <c r="J236" t="n">
        <v>121.56</v>
      </c>
      <c r="K236" t="n">
        <v>41.65</v>
      </c>
      <c r="L236" t="n">
        <v>12</v>
      </c>
      <c r="M236" t="n">
        <v>5</v>
      </c>
      <c r="N236" t="n">
        <v>17.91</v>
      </c>
      <c r="O236" t="n">
        <v>15226.31</v>
      </c>
      <c r="P236" t="n">
        <v>98.63</v>
      </c>
      <c r="Q236" t="n">
        <v>194.63</v>
      </c>
      <c r="R236" t="n">
        <v>25.83</v>
      </c>
      <c r="S236" t="n">
        <v>17.82</v>
      </c>
      <c r="T236" t="n">
        <v>1845.16</v>
      </c>
      <c r="U236" t="n">
        <v>0.6899999999999999</v>
      </c>
      <c r="V236" t="n">
        <v>0.77</v>
      </c>
      <c r="W236" t="n">
        <v>1.15</v>
      </c>
      <c r="X236" t="n">
        <v>0.11</v>
      </c>
      <c r="Y236" t="n">
        <v>0.5</v>
      </c>
      <c r="Z236" t="n">
        <v>10</v>
      </c>
    </row>
    <row r="237">
      <c r="A237" t="n">
        <v>12</v>
      </c>
      <c r="B237" t="n">
        <v>50</v>
      </c>
      <c r="C237" t="inlineStr">
        <is>
          <t xml:space="preserve">CONCLUIDO	</t>
        </is>
      </c>
      <c r="D237" t="n">
        <v>7.1454</v>
      </c>
      <c r="E237" t="n">
        <v>14</v>
      </c>
      <c r="F237" t="n">
        <v>11.8</v>
      </c>
      <c r="G237" t="n">
        <v>101.17</v>
      </c>
      <c r="H237" t="n">
        <v>1.87</v>
      </c>
      <c r="I237" t="n">
        <v>7</v>
      </c>
      <c r="J237" t="n">
        <v>122.87</v>
      </c>
      <c r="K237" t="n">
        <v>41.65</v>
      </c>
      <c r="L237" t="n">
        <v>13</v>
      </c>
      <c r="M237" t="n">
        <v>5</v>
      </c>
      <c r="N237" t="n">
        <v>18.22</v>
      </c>
      <c r="O237" t="n">
        <v>15387.5</v>
      </c>
      <c r="P237" t="n">
        <v>97.93000000000001</v>
      </c>
      <c r="Q237" t="n">
        <v>194.64</v>
      </c>
      <c r="R237" t="n">
        <v>26.16</v>
      </c>
      <c r="S237" t="n">
        <v>17.82</v>
      </c>
      <c r="T237" t="n">
        <v>2006.09</v>
      </c>
      <c r="U237" t="n">
        <v>0.68</v>
      </c>
      <c r="V237" t="n">
        <v>0.77</v>
      </c>
      <c r="W237" t="n">
        <v>1.14</v>
      </c>
      <c r="X237" t="n">
        <v>0.12</v>
      </c>
      <c r="Y237" t="n">
        <v>0.5</v>
      </c>
      <c r="Z237" t="n">
        <v>10</v>
      </c>
    </row>
    <row r="238">
      <c r="A238" t="n">
        <v>13</v>
      </c>
      <c r="B238" t="n">
        <v>50</v>
      </c>
      <c r="C238" t="inlineStr">
        <is>
          <t xml:space="preserve">CONCLUIDO	</t>
        </is>
      </c>
      <c r="D238" t="n">
        <v>7.1682</v>
      </c>
      <c r="E238" t="n">
        <v>13.95</v>
      </c>
      <c r="F238" t="n">
        <v>11.78</v>
      </c>
      <c r="G238" t="n">
        <v>117.81</v>
      </c>
      <c r="H238" t="n">
        <v>1.99</v>
      </c>
      <c r="I238" t="n">
        <v>6</v>
      </c>
      <c r="J238" t="n">
        <v>124.18</v>
      </c>
      <c r="K238" t="n">
        <v>41.65</v>
      </c>
      <c r="L238" t="n">
        <v>14</v>
      </c>
      <c r="M238" t="n">
        <v>4</v>
      </c>
      <c r="N238" t="n">
        <v>18.53</v>
      </c>
      <c r="O238" t="n">
        <v>15549.15</v>
      </c>
      <c r="P238" t="n">
        <v>95.72</v>
      </c>
      <c r="Q238" t="n">
        <v>194.63</v>
      </c>
      <c r="R238" t="n">
        <v>25.38</v>
      </c>
      <c r="S238" t="n">
        <v>17.82</v>
      </c>
      <c r="T238" t="n">
        <v>1625.37</v>
      </c>
      <c r="U238" t="n">
        <v>0.7</v>
      </c>
      <c r="V238" t="n">
        <v>0.77</v>
      </c>
      <c r="W238" t="n">
        <v>1.14</v>
      </c>
      <c r="X238" t="n">
        <v>0.09</v>
      </c>
      <c r="Y238" t="n">
        <v>0.5</v>
      </c>
      <c r="Z238" t="n">
        <v>10</v>
      </c>
    </row>
    <row r="239">
      <c r="A239" t="n">
        <v>14</v>
      </c>
      <c r="B239" t="n">
        <v>50</v>
      </c>
      <c r="C239" t="inlineStr">
        <is>
          <t xml:space="preserve">CONCLUIDO	</t>
        </is>
      </c>
      <c r="D239" t="n">
        <v>7.1697</v>
      </c>
      <c r="E239" t="n">
        <v>13.95</v>
      </c>
      <c r="F239" t="n">
        <v>11.78</v>
      </c>
      <c r="G239" t="n">
        <v>117.78</v>
      </c>
      <c r="H239" t="n">
        <v>2.11</v>
      </c>
      <c r="I239" t="n">
        <v>6</v>
      </c>
      <c r="J239" t="n">
        <v>125.49</v>
      </c>
      <c r="K239" t="n">
        <v>41.65</v>
      </c>
      <c r="L239" t="n">
        <v>15</v>
      </c>
      <c r="M239" t="n">
        <v>4</v>
      </c>
      <c r="N239" t="n">
        <v>18.84</v>
      </c>
      <c r="O239" t="n">
        <v>15711.24</v>
      </c>
      <c r="P239" t="n">
        <v>94.89</v>
      </c>
      <c r="Q239" t="n">
        <v>194.63</v>
      </c>
      <c r="R239" t="n">
        <v>25.28</v>
      </c>
      <c r="S239" t="n">
        <v>17.82</v>
      </c>
      <c r="T239" t="n">
        <v>1573.61</v>
      </c>
      <c r="U239" t="n">
        <v>0.7</v>
      </c>
      <c r="V239" t="n">
        <v>0.77</v>
      </c>
      <c r="W239" t="n">
        <v>1.14</v>
      </c>
      <c r="X239" t="n">
        <v>0.09</v>
      </c>
      <c r="Y239" t="n">
        <v>0.5</v>
      </c>
      <c r="Z239" t="n">
        <v>10</v>
      </c>
    </row>
    <row r="240">
      <c r="A240" t="n">
        <v>15</v>
      </c>
      <c r="B240" t="n">
        <v>50</v>
      </c>
      <c r="C240" t="inlineStr">
        <is>
          <t xml:space="preserve">CONCLUIDO	</t>
        </is>
      </c>
      <c r="D240" t="n">
        <v>7.1672</v>
      </c>
      <c r="E240" t="n">
        <v>13.95</v>
      </c>
      <c r="F240" t="n">
        <v>11.78</v>
      </c>
      <c r="G240" t="n">
        <v>117.83</v>
      </c>
      <c r="H240" t="n">
        <v>2.23</v>
      </c>
      <c r="I240" t="n">
        <v>6</v>
      </c>
      <c r="J240" t="n">
        <v>126.81</v>
      </c>
      <c r="K240" t="n">
        <v>41.65</v>
      </c>
      <c r="L240" t="n">
        <v>16</v>
      </c>
      <c r="M240" t="n">
        <v>3</v>
      </c>
      <c r="N240" t="n">
        <v>19.16</v>
      </c>
      <c r="O240" t="n">
        <v>15873.8</v>
      </c>
      <c r="P240" t="n">
        <v>93.67</v>
      </c>
      <c r="Q240" t="n">
        <v>194.63</v>
      </c>
      <c r="R240" t="n">
        <v>25.38</v>
      </c>
      <c r="S240" t="n">
        <v>17.82</v>
      </c>
      <c r="T240" t="n">
        <v>1620.93</v>
      </c>
      <c r="U240" t="n">
        <v>0.7</v>
      </c>
      <c r="V240" t="n">
        <v>0.77</v>
      </c>
      <c r="W240" t="n">
        <v>1.15</v>
      </c>
      <c r="X240" t="n">
        <v>0.1</v>
      </c>
      <c r="Y240" t="n">
        <v>0.5</v>
      </c>
      <c r="Z240" t="n">
        <v>10</v>
      </c>
    </row>
    <row r="241">
      <c r="A241" t="n">
        <v>16</v>
      </c>
      <c r="B241" t="n">
        <v>50</v>
      </c>
      <c r="C241" t="inlineStr">
        <is>
          <t xml:space="preserve">CONCLUIDO	</t>
        </is>
      </c>
      <c r="D241" t="n">
        <v>7.1622</v>
      </c>
      <c r="E241" t="n">
        <v>13.96</v>
      </c>
      <c r="F241" t="n">
        <v>11.79</v>
      </c>
      <c r="G241" t="n">
        <v>117.93</v>
      </c>
      <c r="H241" t="n">
        <v>2.34</v>
      </c>
      <c r="I241" t="n">
        <v>6</v>
      </c>
      <c r="J241" t="n">
        <v>128.13</v>
      </c>
      <c r="K241" t="n">
        <v>41.65</v>
      </c>
      <c r="L241" t="n">
        <v>17</v>
      </c>
      <c r="M241" t="n">
        <v>1</v>
      </c>
      <c r="N241" t="n">
        <v>19.48</v>
      </c>
      <c r="O241" t="n">
        <v>16036.82</v>
      </c>
      <c r="P241" t="n">
        <v>92.48999999999999</v>
      </c>
      <c r="Q241" t="n">
        <v>194.63</v>
      </c>
      <c r="R241" t="n">
        <v>25.57</v>
      </c>
      <c r="S241" t="n">
        <v>17.82</v>
      </c>
      <c r="T241" t="n">
        <v>1716.36</v>
      </c>
      <c r="U241" t="n">
        <v>0.7</v>
      </c>
      <c r="V241" t="n">
        <v>0.77</v>
      </c>
      <c r="W241" t="n">
        <v>1.15</v>
      </c>
      <c r="X241" t="n">
        <v>0.11</v>
      </c>
      <c r="Y241" t="n">
        <v>0.5</v>
      </c>
      <c r="Z241" t="n">
        <v>10</v>
      </c>
    </row>
    <row r="242">
      <c r="A242" t="n">
        <v>17</v>
      </c>
      <c r="B242" t="n">
        <v>50</v>
      </c>
      <c r="C242" t="inlineStr">
        <is>
          <t xml:space="preserve">CONCLUIDO	</t>
        </is>
      </c>
      <c r="D242" t="n">
        <v>7.1851</v>
      </c>
      <c r="E242" t="n">
        <v>13.92</v>
      </c>
      <c r="F242" t="n">
        <v>11.77</v>
      </c>
      <c r="G242" t="n">
        <v>141.25</v>
      </c>
      <c r="H242" t="n">
        <v>2.46</v>
      </c>
      <c r="I242" t="n">
        <v>5</v>
      </c>
      <c r="J242" t="n">
        <v>129.46</v>
      </c>
      <c r="K242" t="n">
        <v>41.65</v>
      </c>
      <c r="L242" t="n">
        <v>18</v>
      </c>
      <c r="M242" t="n">
        <v>0</v>
      </c>
      <c r="N242" t="n">
        <v>19.81</v>
      </c>
      <c r="O242" t="n">
        <v>16200.3</v>
      </c>
      <c r="P242" t="n">
        <v>93.03</v>
      </c>
      <c r="Q242" t="n">
        <v>194.63</v>
      </c>
      <c r="R242" t="n">
        <v>24.93</v>
      </c>
      <c r="S242" t="n">
        <v>17.82</v>
      </c>
      <c r="T242" t="n">
        <v>1404.45</v>
      </c>
      <c r="U242" t="n">
        <v>0.71</v>
      </c>
      <c r="V242" t="n">
        <v>0.77</v>
      </c>
      <c r="W242" t="n">
        <v>1.15</v>
      </c>
      <c r="X242" t="n">
        <v>0.08</v>
      </c>
      <c r="Y242" t="n">
        <v>0.5</v>
      </c>
      <c r="Z242" t="n">
        <v>10</v>
      </c>
    </row>
    <row r="243">
      <c r="A243" t="n">
        <v>0</v>
      </c>
      <c r="B243" t="n">
        <v>25</v>
      </c>
      <c r="C243" t="inlineStr">
        <is>
          <t xml:space="preserve">CONCLUIDO	</t>
        </is>
      </c>
      <c r="D243" t="n">
        <v>6.451</v>
      </c>
      <c r="E243" t="n">
        <v>15.5</v>
      </c>
      <c r="F243" t="n">
        <v>12.87</v>
      </c>
      <c r="G243" t="n">
        <v>12.87</v>
      </c>
      <c r="H243" t="n">
        <v>0.28</v>
      </c>
      <c r="I243" t="n">
        <v>60</v>
      </c>
      <c r="J243" t="n">
        <v>61.76</v>
      </c>
      <c r="K243" t="n">
        <v>28.92</v>
      </c>
      <c r="L243" t="n">
        <v>1</v>
      </c>
      <c r="M243" t="n">
        <v>58</v>
      </c>
      <c r="N243" t="n">
        <v>6.84</v>
      </c>
      <c r="O243" t="n">
        <v>7851.41</v>
      </c>
      <c r="P243" t="n">
        <v>82.12</v>
      </c>
      <c r="Q243" t="n">
        <v>194.64</v>
      </c>
      <c r="R243" t="n">
        <v>59.13</v>
      </c>
      <c r="S243" t="n">
        <v>17.82</v>
      </c>
      <c r="T243" t="n">
        <v>18230.34</v>
      </c>
      <c r="U243" t="n">
        <v>0.3</v>
      </c>
      <c r="V243" t="n">
        <v>0.71</v>
      </c>
      <c r="W243" t="n">
        <v>1.24</v>
      </c>
      <c r="X243" t="n">
        <v>1.19</v>
      </c>
      <c r="Y243" t="n">
        <v>0.5</v>
      </c>
      <c r="Z243" t="n">
        <v>10</v>
      </c>
    </row>
    <row r="244">
      <c r="A244" t="n">
        <v>1</v>
      </c>
      <c r="B244" t="n">
        <v>25</v>
      </c>
      <c r="C244" t="inlineStr">
        <is>
          <t xml:space="preserve">CONCLUIDO	</t>
        </is>
      </c>
      <c r="D244" t="n">
        <v>6.9237</v>
      </c>
      <c r="E244" t="n">
        <v>14.44</v>
      </c>
      <c r="F244" t="n">
        <v>12.24</v>
      </c>
      <c r="G244" t="n">
        <v>25.33</v>
      </c>
      <c r="H244" t="n">
        <v>0.55</v>
      </c>
      <c r="I244" t="n">
        <v>29</v>
      </c>
      <c r="J244" t="n">
        <v>62.92</v>
      </c>
      <c r="K244" t="n">
        <v>28.92</v>
      </c>
      <c r="L244" t="n">
        <v>2</v>
      </c>
      <c r="M244" t="n">
        <v>27</v>
      </c>
      <c r="N244" t="n">
        <v>7</v>
      </c>
      <c r="O244" t="n">
        <v>7994.37</v>
      </c>
      <c r="P244" t="n">
        <v>75.98</v>
      </c>
      <c r="Q244" t="n">
        <v>194.65</v>
      </c>
      <c r="R244" t="n">
        <v>39.65</v>
      </c>
      <c r="S244" t="n">
        <v>17.82</v>
      </c>
      <c r="T244" t="n">
        <v>8642.700000000001</v>
      </c>
      <c r="U244" t="n">
        <v>0.45</v>
      </c>
      <c r="V244" t="n">
        <v>0.74</v>
      </c>
      <c r="W244" t="n">
        <v>1.19</v>
      </c>
      <c r="X244" t="n">
        <v>0.5600000000000001</v>
      </c>
      <c r="Y244" t="n">
        <v>0.5</v>
      </c>
      <c r="Z244" t="n">
        <v>10</v>
      </c>
    </row>
    <row r="245">
      <c r="A245" t="n">
        <v>2</v>
      </c>
      <c r="B245" t="n">
        <v>25</v>
      </c>
      <c r="C245" t="inlineStr">
        <is>
          <t xml:space="preserve">CONCLUIDO	</t>
        </is>
      </c>
      <c r="D245" t="n">
        <v>7.0912</v>
      </c>
      <c r="E245" t="n">
        <v>14.1</v>
      </c>
      <c r="F245" t="n">
        <v>12.04</v>
      </c>
      <c r="G245" t="n">
        <v>38.03</v>
      </c>
      <c r="H245" t="n">
        <v>0.8100000000000001</v>
      </c>
      <c r="I245" t="n">
        <v>19</v>
      </c>
      <c r="J245" t="n">
        <v>64.08</v>
      </c>
      <c r="K245" t="n">
        <v>28.92</v>
      </c>
      <c r="L245" t="n">
        <v>3</v>
      </c>
      <c r="M245" t="n">
        <v>17</v>
      </c>
      <c r="N245" t="n">
        <v>7.16</v>
      </c>
      <c r="O245" t="n">
        <v>8137.65</v>
      </c>
      <c r="P245" t="n">
        <v>72.34</v>
      </c>
      <c r="Q245" t="n">
        <v>194.63</v>
      </c>
      <c r="R245" t="n">
        <v>33.37</v>
      </c>
      <c r="S245" t="n">
        <v>17.82</v>
      </c>
      <c r="T245" t="n">
        <v>5554.25</v>
      </c>
      <c r="U245" t="n">
        <v>0.53</v>
      </c>
      <c r="V245" t="n">
        <v>0.75</v>
      </c>
      <c r="W245" t="n">
        <v>1.17</v>
      </c>
      <c r="X245" t="n">
        <v>0.36</v>
      </c>
      <c r="Y245" t="n">
        <v>0.5</v>
      </c>
      <c r="Z245" t="n">
        <v>10</v>
      </c>
    </row>
    <row r="246">
      <c r="A246" t="n">
        <v>3</v>
      </c>
      <c r="B246" t="n">
        <v>25</v>
      </c>
      <c r="C246" t="inlineStr">
        <is>
          <t xml:space="preserve">CONCLUIDO	</t>
        </is>
      </c>
      <c r="D246" t="n">
        <v>7.1803</v>
      </c>
      <c r="E246" t="n">
        <v>13.93</v>
      </c>
      <c r="F246" t="n">
        <v>11.94</v>
      </c>
      <c r="G246" t="n">
        <v>51.16</v>
      </c>
      <c r="H246" t="n">
        <v>1.07</v>
      </c>
      <c r="I246" t="n">
        <v>14</v>
      </c>
      <c r="J246" t="n">
        <v>65.25</v>
      </c>
      <c r="K246" t="n">
        <v>28.92</v>
      </c>
      <c r="L246" t="n">
        <v>4</v>
      </c>
      <c r="M246" t="n">
        <v>12</v>
      </c>
      <c r="N246" t="n">
        <v>7.33</v>
      </c>
      <c r="O246" t="n">
        <v>8281.25</v>
      </c>
      <c r="P246" t="n">
        <v>69.48</v>
      </c>
      <c r="Q246" t="n">
        <v>194.63</v>
      </c>
      <c r="R246" t="n">
        <v>30.24</v>
      </c>
      <c r="S246" t="n">
        <v>17.82</v>
      </c>
      <c r="T246" t="n">
        <v>4013.65</v>
      </c>
      <c r="U246" t="n">
        <v>0.59</v>
      </c>
      <c r="V246" t="n">
        <v>0.76</v>
      </c>
      <c r="W246" t="n">
        <v>1.16</v>
      </c>
      <c r="X246" t="n">
        <v>0.25</v>
      </c>
      <c r="Y246" t="n">
        <v>0.5</v>
      </c>
      <c r="Z246" t="n">
        <v>10</v>
      </c>
    </row>
    <row r="247">
      <c r="A247" t="n">
        <v>4</v>
      </c>
      <c r="B247" t="n">
        <v>25</v>
      </c>
      <c r="C247" t="inlineStr">
        <is>
          <t xml:space="preserve">CONCLUIDO	</t>
        </is>
      </c>
      <c r="D247" t="n">
        <v>7.2266</v>
      </c>
      <c r="E247" t="n">
        <v>13.84</v>
      </c>
      <c r="F247" t="n">
        <v>11.89</v>
      </c>
      <c r="G247" t="n">
        <v>64.84999999999999</v>
      </c>
      <c r="H247" t="n">
        <v>1.31</v>
      </c>
      <c r="I247" t="n">
        <v>11</v>
      </c>
      <c r="J247" t="n">
        <v>66.42</v>
      </c>
      <c r="K247" t="n">
        <v>28.92</v>
      </c>
      <c r="L247" t="n">
        <v>5</v>
      </c>
      <c r="M247" t="n">
        <v>8</v>
      </c>
      <c r="N247" t="n">
        <v>7.49</v>
      </c>
      <c r="O247" t="n">
        <v>8425.16</v>
      </c>
      <c r="P247" t="n">
        <v>66.45999999999999</v>
      </c>
      <c r="Q247" t="n">
        <v>194.64</v>
      </c>
      <c r="R247" t="n">
        <v>28.55</v>
      </c>
      <c r="S247" t="n">
        <v>17.82</v>
      </c>
      <c r="T247" t="n">
        <v>3181.57</v>
      </c>
      <c r="U247" t="n">
        <v>0.62</v>
      </c>
      <c r="V247" t="n">
        <v>0.76</v>
      </c>
      <c r="W247" t="n">
        <v>1.16</v>
      </c>
      <c r="X247" t="n">
        <v>0.2</v>
      </c>
      <c r="Y247" t="n">
        <v>0.5</v>
      </c>
      <c r="Z247" t="n">
        <v>10</v>
      </c>
    </row>
    <row r="248">
      <c r="A248" t="n">
        <v>5</v>
      </c>
      <c r="B248" t="n">
        <v>25</v>
      </c>
      <c r="C248" t="inlineStr">
        <is>
          <t xml:space="preserve">CONCLUIDO	</t>
        </is>
      </c>
      <c r="D248" t="n">
        <v>7.2589</v>
      </c>
      <c r="E248" t="n">
        <v>13.78</v>
      </c>
      <c r="F248" t="n">
        <v>11.86</v>
      </c>
      <c r="G248" t="n">
        <v>79.04000000000001</v>
      </c>
      <c r="H248" t="n">
        <v>1.55</v>
      </c>
      <c r="I248" t="n">
        <v>9</v>
      </c>
      <c r="J248" t="n">
        <v>67.59</v>
      </c>
      <c r="K248" t="n">
        <v>28.92</v>
      </c>
      <c r="L248" t="n">
        <v>6</v>
      </c>
      <c r="M248" t="n">
        <v>1</v>
      </c>
      <c r="N248" t="n">
        <v>7.66</v>
      </c>
      <c r="O248" t="n">
        <v>8569.4</v>
      </c>
      <c r="P248" t="n">
        <v>63.93</v>
      </c>
      <c r="Q248" t="n">
        <v>194.63</v>
      </c>
      <c r="R248" t="n">
        <v>27.4</v>
      </c>
      <c r="S248" t="n">
        <v>17.82</v>
      </c>
      <c r="T248" t="n">
        <v>2617.81</v>
      </c>
      <c r="U248" t="n">
        <v>0.65</v>
      </c>
      <c r="V248" t="n">
        <v>0.77</v>
      </c>
      <c r="W248" t="n">
        <v>1.16</v>
      </c>
      <c r="X248" t="n">
        <v>0.17</v>
      </c>
      <c r="Y248" t="n">
        <v>0.5</v>
      </c>
      <c r="Z248" t="n">
        <v>10</v>
      </c>
    </row>
    <row r="249">
      <c r="A249" t="n">
        <v>6</v>
      </c>
      <c r="B249" t="n">
        <v>25</v>
      </c>
      <c r="C249" t="inlineStr">
        <is>
          <t xml:space="preserve">CONCLUIDO	</t>
        </is>
      </c>
      <c r="D249" t="n">
        <v>7.2597</v>
      </c>
      <c r="E249" t="n">
        <v>13.77</v>
      </c>
      <c r="F249" t="n">
        <v>11.85</v>
      </c>
      <c r="G249" t="n">
        <v>79.03</v>
      </c>
      <c r="H249" t="n">
        <v>1.78</v>
      </c>
      <c r="I249" t="n">
        <v>9</v>
      </c>
      <c r="J249" t="n">
        <v>68.76000000000001</v>
      </c>
      <c r="K249" t="n">
        <v>28.92</v>
      </c>
      <c r="L249" t="n">
        <v>7</v>
      </c>
      <c r="M249" t="n">
        <v>0</v>
      </c>
      <c r="N249" t="n">
        <v>7.83</v>
      </c>
      <c r="O249" t="n">
        <v>8713.950000000001</v>
      </c>
      <c r="P249" t="n">
        <v>64.90000000000001</v>
      </c>
      <c r="Q249" t="n">
        <v>194.63</v>
      </c>
      <c r="R249" t="n">
        <v>27.34</v>
      </c>
      <c r="S249" t="n">
        <v>17.82</v>
      </c>
      <c r="T249" t="n">
        <v>2586.82</v>
      </c>
      <c r="U249" t="n">
        <v>0.65</v>
      </c>
      <c r="V249" t="n">
        <v>0.77</v>
      </c>
      <c r="W249" t="n">
        <v>1.16</v>
      </c>
      <c r="X249" t="n">
        <v>0.17</v>
      </c>
      <c r="Y249" t="n">
        <v>0.5</v>
      </c>
      <c r="Z249" t="n">
        <v>10</v>
      </c>
    </row>
    <row r="250">
      <c r="A250" t="n">
        <v>0</v>
      </c>
      <c r="B250" t="n">
        <v>85</v>
      </c>
      <c r="C250" t="inlineStr">
        <is>
          <t xml:space="preserve">CONCLUIDO	</t>
        </is>
      </c>
      <c r="D250" t="n">
        <v>4.7127</v>
      </c>
      <c r="E250" t="n">
        <v>21.22</v>
      </c>
      <c r="F250" t="n">
        <v>14.37</v>
      </c>
      <c r="G250" t="n">
        <v>6.53</v>
      </c>
      <c r="H250" t="n">
        <v>0.11</v>
      </c>
      <c r="I250" t="n">
        <v>132</v>
      </c>
      <c r="J250" t="n">
        <v>167.88</v>
      </c>
      <c r="K250" t="n">
        <v>51.39</v>
      </c>
      <c r="L250" t="n">
        <v>1</v>
      </c>
      <c r="M250" t="n">
        <v>130</v>
      </c>
      <c r="N250" t="n">
        <v>30.49</v>
      </c>
      <c r="O250" t="n">
        <v>20939.59</v>
      </c>
      <c r="P250" t="n">
        <v>182.46</v>
      </c>
      <c r="Q250" t="n">
        <v>194.67</v>
      </c>
      <c r="R250" t="n">
        <v>105.94</v>
      </c>
      <c r="S250" t="n">
        <v>17.82</v>
      </c>
      <c r="T250" t="n">
        <v>41274.45</v>
      </c>
      <c r="U250" t="n">
        <v>0.17</v>
      </c>
      <c r="V250" t="n">
        <v>0.63</v>
      </c>
      <c r="W250" t="n">
        <v>1.36</v>
      </c>
      <c r="X250" t="n">
        <v>2.68</v>
      </c>
      <c r="Y250" t="n">
        <v>0.5</v>
      </c>
      <c r="Z250" t="n">
        <v>10</v>
      </c>
    </row>
    <row r="251">
      <c r="A251" t="n">
        <v>1</v>
      </c>
      <c r="B251" t="n">
        <v>85</v>
      </c>
      <c r="C251" t="inlineStr">
        <is>
          <t xml:space="preserve">CONCLUIDO	</t>
        </is>
      </c>
      <c r="D251" t="n">
        <v>5.7838</v>
      </c>
      <c r="E251" t="n">
        <v>17.29</v>
      </c>
      <c r="F251" t="n">
        <v>12.88</v>
      </c>
      <c r="G251" t="n">
        <v>12.88</v>
      </c>
      <c r="H251" t="n">
        <v>0.21</v>
      </c>
      <c r="I251" t="n">
        <v>60</v>
      </c>
      <c r="J251" t="n">
        <v>169.33</v>
      </c>
      <c r="K251" t="n">
        <v>51.39</v>
      </c>
      <c r="L251" t="n">
        <v>2</v>
      </c>
      <c r="M251" t="n">
        <v>58</v>
      </c>
      <c r="N251" t="n">
        <v>30.94</v>
      </c>
      <c r="O251" t="n">
        <v>21118.46</v>
      </c>
      <c r="P251" t="n">
        <v>162.87</v>
      </c>
      <c r="Q251" t="n">
        <v>194.66</v>
      </c>
      <c r="R251" t="n">
        <v>59.37</v>
      </c>
      <c r="S251" t="n">
        <v>17.82</v>
      </c>
      <c r="T251" t="n">
        <v>18345.96</v>
      </c>
      <c r="U251" t="n">
        <v>0.3</v>
      </c>
      <c r="V251" t="n">
        <v>0.7</v>
      </c>
      <c r="W251" t="n">
        <v>1.24</v>
      </c>
      <c r="X251" t="n">
        <v>1.2</v>
      </c>
      <c r="Y251" t="n">
        <v>0.5</v>
      </c>
      <c r="Z251" t="n">
        <v>10</v>
      </c>
    </row>
    <row r="252">
      <c r="A252" t="n">
        <v>2</v>
      </c>
      <c r="B252" t="n">
        <v>85</v>
      </c>
      <c r="C252" t="inlineStr">
        <is>
          <t xml:space="preserve">CONCLUIDO	</t>
        </is>
      </c>
      <c r="D252" t="n">
        <v>6.1942</v>
      </c>
      <c r="E252" t="n">
        <v>16.14</v>
      </c>
      <c r="F252" t="n">
        <v>12.45</v>
      </c>
      <c r="G252" t="n">
        <v>19.15</v>
      </c>
      <c r="H252" t="n">
        <v>0.31</v>
      </c>
      <c r="I252" t="n">
        <v>39</v>
      </c>
      <c r="J252" t="n">
        <v>170.79</v>
      </c>
      <c r="K252" t="n">
        <v>51.39</v>
      </c>
      <c r="L252" t="n">
        <v>3</v>
      </c>
      <c r="M252" t="n">
        <v>37</v>
      </c>
      <c r="N252" t="n">
        <v>31.4</v>
      </c>
      <c r="O252" t="n">
        <v>21297.94</v>
      </c>
      <c r="P252" t="n">
        <v>156.91</v>
      </c>
      <c r="Q252" t="n">
        <v>194.65</v>
      </c>
      <c r="R252" t="n">
        <v>46.33</v>
      </c>
      <c r="S252" t="n">
        <v>17.82</v>
      </c>
      <c r="T252" t="n">
        <v>11933.5</v>
      </c>
      <c r="U252" t="n">
        <v>0.38</v>
      </c>
      <c r="V252" t="n">
        <v>0.73</v>
      </c>
      <c r="W252" t="n">
        <v>1.2</v>
      </c>
      <c r="X252" t="n">
        <v>0.76</v>
      </c>
      <c r="Y252" t="n">
        <v>0.5</v>
      </c>
      <c r="Z252" t="n">
        <v>10</v>
      </c>
    </row>
    <row r="253">
      <c r="A253" t="n">
        <v>3</v>
      </c>
      <c r="B253" t="n">
        <v>85</v>
      </c>
      <c r="C253" t="inlineStr">
        <is>
          <t xml:space="preserve">CONCLUIDO	</t>
        </is>
      </c>
      <c r="D253" t="n">
        <v>6.4057</v>
      </c>
      <c r="E253" t="n">
        <v>15.61</v>
      </c>
      <c r="F253" t="n">
        <v>12.26</v>
      </c>
      <c r="G253" t="n">
        <v>25.36</v>
      </c>
      <c r="H253" t="n">
        <v>0.41</v>
      </c>
      <c r="I253" t="n">
        <v>29</v>
      </c>
      <c r="J253" t="n">
        <v>172.25</v>
      </c>
      <c r="K253" t="n">
        <v>51.39</v>
      </c>
      <c r="L253" t="n">
        <v>4</v>
      </c>
      <c r="M253" t="n">
        <v>27</v>
      </c>
      <c r="N253" t="n">
        <v>31.86</v>
      </c>
      <c r="O253" t="n">
        <v>21478.05</v>
      </c>
      <c r="P253" t="n">
        <v>153.91</v>
      </c>
      <c r="Q253" t="n">
        <v>194.63</v>
      </c>
      <c r="R253" t="n">
        <v>40.08</v>
      </c>
      <c r="S253" t="n">
        <v>17.82</v>
      </c>
      <c r="T253" t="n">
        <v>8860.35</v>
      </c>
      <c r="U253" t="n">
        <v>0.44</v>
      </c>
      <c r="V253" t="n">
        <v>0.74</v>
      </c>
      <c r="W253" t="n">
        <v>1.18</v>
      </c>
      <c r="X253" t="n">
        <v>0.57</v>
      </c>
      <c r="Y253" t="n">
        <v>0.5</v>
      </c>
      <c r="Z253" t="n">
        <v>10</v>
      </c>
    </row>
    <row r="254">
      <c r="A254" t="n">
        <v>4</v>
      </c>
      <c r="B254" t="n">
        <v>85</v>
      </c>
      <c r="C254" t="inlineStr">
        <is>
          <t xml:space="preserve">CONCLUIDO	</t>
        </is>
      </c>
      <c r="D254" t="n">
        <v>6.5424</v>
      </c>
      <c r="E254" t="n">
        <v>15.28</v>
      </c>
      <c r="F254" t="n">
        <v>12.13</v>
      </c>
      <c r="G254" t="n">
        <v>31.65</v>
      </c>
      <c r="H254" t="n">
        <v>0.51</v>
      </c>
      <c r="I254" t="n">
        <v>23</v>
      </c>
      <c r="J254" t="n">
        <v>173.71</v>
      </c>
      <c r="K254" t="n">
        <v>51.39</v>
      </c>
      <c r="L254" t="n">
        <v>5</v>
      </c>
      <c r="M254" t="n">
        <v>21</v>
      </c>
      <c r="N254" t="n">
        <v>32.32</v>
      </c>
      <c r="O254" t="n">
        <v>21658.78</v>
      </c>
      <c r="P254" t="n">
        <v>151.78</v>
      </c>
      <c r="Q254" t="n">
        <v>194.65</v>
      </c>
      <c r="R254" t="n">
        <v>36.48</v>
      </c>
      <c r="S254" t="n">
        <v>17.82</v>
      </c>
      <c r="T254" t="n">
        <v>7089.36</v>
      </c>
      <c r="U254" t="n">
        <v>0.49</v>
      </c>
      <c r="V254" t="n">
        <v>0.75</v>
      </c>
      <c r="W254" t="n">
        <v>1.17</v>
      </c>
      <c r="X254" t="n">
        <v>0.45</v>
      </c>
      <c r="Y254" t="n">
        <v>0.5</v>
      </c>
      <c r="Z254" t="n">
        <v>10</v>
      </c>
    </row>
    <row r="255">
      <c r="A255" t="n">
        <v>5</v>
      </c>
      <c r="B255" t="n">
        <v>85</v>
      </c>
      <c r="C255" t="inlineStr">
        <is>
          <t xml:space="preserve">CONCLUIDO	</t>
        </is>
      </c>
      <c r="D255" t="n">
        <v>6.6421</v>
      </c>
      <c r="E255" t="n">
        <v>15.06</v>
      </c>
      <c r="F255" t="n">
        <v>12.04</v>
      </c>
      <c r="G255" t="n">
        <v>38.02</v>
      </c>
      <c r="H255" t="n">
        <v>0.61</v>
      </c>
      <c r="I255" t="n">
        <v>19</v>
      </c>
      <c r="J255" t="n">
        <v>175.18</v>
      </c>
      <c r="K255" t="n">
        <v>51.39</v>
      </c>
      <c r="L255" t="n">
        <v>6</v>
      </c>
      <c r="M255" t="n">
        <v>17</v>
      </c>
      <c r="N255" t="n">
        <v>32.79</v>
      </c>
      <c r="O255" t="n">
        <v>21840.16</v>
      </c>
      <c r="P255" t="n">
        <v>149.89</v>
      </c>
      <c r="Q255" t="n">
        <v>194.63</v>
      </c>
      <c r="R255" t="n">
        <v>33.37</v>
      </c>
      <c r="S255" t="n">
        <v>17.82</v>
      </c>
      <c r="T255" t="n">
        <v>5554.17</v>
      </c>
      <c r="U255" t="n">
        <v>0.53</v>
      </c>
      <c r="V255" t="n">
        <v>0.75</v>
      </c>
      <c r="W255" t="n">
        <v>1.17</v>
      </c>
      <c r="X255" t="n">
        <v>0.35</v>
      </c>
      <c r="Y255" t="n">
        <v>0.5</v>
      </c>
      <c r="Z255" t="n">
        <v>10</v>
      </c>
    </row>
    <row r="256">
      <c r="A256" t="n">
        <v>6</v>
      </c>
      <c r="B256" t="n">
        <v>85</v>
      </c>
      <c r="C256" t="inlineStr">
        <is>
          <t xml:space="preserve">CONCLUIDO	</t>
        </is>
      </c>
      <c r="D256" t="n">
        <v>6.6871</v>
      </c>
      <c r="E256" t="n">
        <v>14.95</v>
      </c>
      <c r="F256" t="n">
        <v>12.01</v>
      </c>
      <c r="G256" t="n">
        <v>42.37</v>
      </c>
      <c r="H256" t="n">
        <v>0.7</v>
      </c>
      <c r="I256" t="n">
        <v>17</v>
      </c>
      <c r="J256" t="n">
        <v>176.66</v>
      </c>
      <c r="K256" t="n">
        <v>51.39</v>
      </c>
      <c r="L256" t="n">
        <v>7</v>
      </c>
      <c r="M256" t="n">
        <v>15</v>
      </c>
      <c r="N256" t="n">
        <v>33.27</v>
      </c>
      <c r="O256" t="n">
        <v>22022.17</v>
      </c>
      <c r="P256" t="n">
        <v>149.26</v>
      </c>
      <c r="Q256" t="n">
        <v>194.65</v>
      </c>
      <c r="R256" t="n">
        <v>32.34</v>
      </c>
      <c r="S256" t="n">
        <v>17.82</v>
      </c>
      <c r="T256" t="n">
        <v>5047.2</v>
      </c>
      <c r="U256" t="n">
        <v>0.55</v>
      </c>
      <c r="V256" t="n">
        <v>0.76</v>
      </c>
      <c r="W256" t="n">
        <v>1.16</v>
      </c>
      <c r="X256" t="n">
        <v>0.32</v>
      </c>
      <c r="Y256" t="n">
        <v>0.5</v>
      </c>
      <c r="Z256" t="n">
        <v>10</v>
      </c>
    </row>
    <row r="257">
      <c r="A257" t="n">
        <v>7</v>
      </c>
      <c r="B257" t="n">
        <v>85</v>
      </c>
      <c r="C257" t="inlineStr">
        <is>
          <t xml:space="preserve">CONCLUIDO	</t>
        </is>
      </c>
      <c r="D257" t="n">
        <v>6.7373</v>
      </c>
      <c r="E257" t="n">
        <v>14.84</v>
      </c>
      <c r="F257" t="n">
        <v>11.96</v>
      </c>
      <c r="G257" t="n">
        <v>47.85</v>
      </c>
      <c r="H257" t="n">
        <v>0.8</v>
      </c>
      <c r="I257" t="n">
        <v>15</v>
      </c>
      <c r="J257" t="n">
        <v>178.14</v>
      </c>
      <c r="K257" t="n">
        <v>51.39</v>
      </c>
      <c r="L257" t="n">
        <v>8</v>
      </c>
      <c r="M257" t="n">
        <v>13</v>
      </c>
      <c r="N257" t="n">
        <v>33.75</v>
      </c>
      <c r="O257" t="n">
        <v>22204.83</v>
      </c>
      <c r="P257" t="n">
        <v>148.01</v>
      </c>
      <c r="Q257" t="n">
        <v>194.63</v>
      </c>
      <c r="R257" t="n">
        <v>30.99</v>
      </c>
      <c r="S257" t="n">
        <v>17.82</v>
      </c>
      <c r="T257" t="n">
        <v>4384.25</v>
      </c>
      <c r="U257" t="n">
        <v>0.57</v>
      </c>
      <c r="V257" t="n">
        <v>0.76</v>
      </c>
      <c r="W257" t="n">
        <v>1.16</v>
      </c>
      <c r="X257" t="n">
        <v>0.28</v>
      </c>
      <c r="Y257" t="n">
        <v>0.5</v>
      </c>
      <c r="Z257" t="n">
        <v>10</v>
      </c>
    </row>
    <row r="258">
      <c r="A258" t="n">
        <v>8</v>
      </c>
      <c r="B258" t="n">
        <v>85</v>
      </c>
      <c r="C258" t="inlineStr">
        <is>
          <t xml:space="preserve">CONCLUIDO	</t>
        </is>
      </c>
      <c r="D258" t="n">
        <v>6.7868</v>
      </c>
      <c r="E258" t="n">
        <v>14.73</v>
      </c>
      <c r="F258" t="n">
        <v>11.92</v>
      </c>
      <c r="G258" t="n">
        <v>55.02</v>
      </c>
      <c r="H258" t="n">
        <v>0.89</v>
      </c>
      <c r="I258" t="n">
        <v>13</v>
      </c>
      <c r="J258" t="n">
        <v>179.63</v>
      </c>
      <c r="K258" t="n">
        <v>51.39</v>
      </c>
      <c r="L258" t="n">
        <v>9</v>
      </c>
      <c r="M258" t="n">
        <v>11</v>
      </c>
      <c r="N258" t="n">
        <v>34.24</v>
      </c>
      <c r="O258" t="n">
        <v>22388.15</v>
      </c>
      <c r="P258" t="n">
        <v>147.13</v>
      </c>
      <c r="Q258" t="n">
        <v>194.63</v>
      </c>
      <c r="R258" t="n">
        <v>29.82</v>
      </c>
      <c r="S258" t="n">
        <v>17.82</v>
      </c>
      <c r="T258" t="n">
        <v>3806.62</v>
      </c>
      <c r="U258" t="n">
        <v>0.6</v>
      </c>
      <c r="V258" t="n">
        <v>0.76</v>
      </c>
      <c r="W258" t="n">
        <v>1.15</v>
      </c>
      <c r="X258" t="n">
        <v>0.23</v>
      </c>
      <c r="Y258" t="n">
        <v>0.5</v>
      </c>
      <c r="Z258" t="n">
        <v>10</v>
      </c>
    </row>
    <row r="259">
      <c r="A259" t="n">
        <v>9</v>
      </c>
      <c r="B259" t="n">
        <v>85</v>
      </c>
      <c r="C259" t="inlineStr">
        <is>
          <t xml:space="preserve">CONCLUIDO	</t>
        </is>
      </c>
      <c r="D259" t="n">
        <v>6.808</v>
      </c>
      <c r="E259" t="n">
        <v>14.69</v>
      </c>
      <c r="F259" t="n">
        <v>11.91</v>
      </c>
      <c r="G259" t="n">
        <v>59.55</v>
      </c>
      <c r="H259" t="n">
        <v>0.98</v>
      </c>
      <c r="I259" t="n">
        <v>12</v>
      </c>
      <c r="J259" t="n">
        <v>181.12</v>
      </c>
      <c r="K259" t="n">
        <v>51.39</v>
      </c>
      <c r="L259" t="n">
        <v>10</v>
      </c>
      <c r="M259" t="n">
        <v>10</v>
      </c>
      <c r="N259" t="n">
        <v>34.73</v>
      </c>
      <c r="O259" t="n">
        <v>22572.13</v>
      </c>
      <c r="P259" t="n">
        <v>146.64</v>
      </c>
      <c r="Q259" t="n">
        <v>194.63</v>
      </c>
      <c r="R259" t="n">
        <v>29.36</v>
      </c>
      <c r="S259" t="n">
        <v>17.82</v>
      </c>
      <c r="T259" t="n">
        <v>3581.78</v>
      </c>
      <c r="U259" t="n">
        <v>0.61</v>
      </c>
      <c r="V259" t="n">
        <v>0.76</v>
      </c>
      <c r="W259" t="n">
        <v>1.16</v>
      </c>
      <c r="X259" t="n">
        <v>0.22</v>
      </c>
      <c r="Y259" t="n">
        <v>0.5</v>
      </c>
      <c r="Z259" t="n">
        <v>10</v>
      </c>
    </row>
    <row r="260">
      <c r="A260" t="n">
        <v>10</v>
      </c>
      <c r="B260" t="n">
        <v>85</v>
      </c>
      <c r="C260" t="inlineStr">
        <is>
          <t xml:space="preserve">CONCLUIDO	</t>
        </is>
      </c>
      <c r="D260" t="n">
        <v>6.8366</v>
      </c>
      <c r="E260" t="n">
        <v>14.63</v>
      </c>
      <c r="F260" t="n">
        <v>11.88</v>
      </c>
      <c r="G260" t="n">
        <v>64.81</v>
      </c>
      <c r="H260" t="n">
        <v>1.07</v>
      </c>
      <c r="I260" t="n">
        <v>11</v>
      </c>
      <c r="J260" t="n">
        <v>182.62</v>
      </c>
      <c r="K260" t="n">
        <v>51.39</v>
      </c>
      <c r="L260" t="n">
        <v>11</v>
      </c>
      <c r="M260" t="n">
        <v>9</v>
      </c>
      <c r="N260" t="n">
        <v>35.22</v>
      </c>
      <c r="O260" t="n">
        <v>22756.91</v>
      </c>
      <c r="P260" t="n">
        <v>145.67</v>
      </c>
      <c r="Q260" t="n">
        <v>194.63</v>
      </c>
      <c r="R260" t="n">
        <v>28.47</v>
      </c>
      <c r="S260" t="n">
        <v>17.82</v>
      </c>
      <c r="T260" t="n">
        <v>3144.38</v>
      </c>
      <c r="U260" t="n">
        <v>0.63</v>
      </c>
      <c r="V260" t="n">
        <v>0.76</v>
      </c>
      <c r="W260" t="n">
        <v>1.15</v>
      </c>
      <c r="X260" t="n">
        <v>0.2</v>
      </c>
      <c r="Y260" t="n">
        <v>0.5</v>
      </c>
      <c r="Z260" t="n">
        <v>10</v>
      </c>
    </row>
    <row r="261">
      <c r="A261" t="n">
        <v>11</v>
      </c>
      <c r="B261" t="n">
        <v>85</v>
      </c>
      <c r="C261" t="inlineStr">
        <is>
          <t xml:space="preserve">CONCLUIDO	</t>
        </is>
      </c>
      <c r="D261" t="n">
        <v>6.8603</v>
      </c>
      <c r="E261" t="n">
        <v>14.58</v>
      </c>
      <c r="F261" t="n">
        <v>11.87</v>
      </c>
      <c r="G261" t="n">
        <v>71.19</v>
      </c>
      <c r="H261" t="n">
        <v>1.16</v>
      </c>
      <c r="I261" t="n">
        <v>10</v>
      </c>
      <c r="J261" t="n">
        <v>184.12</v>
      </c>
      <c r="K261" t="n">
        <v>51.39</v>
      </c>
      <c r="L261" t="n">
        <v>12</v>
      </c>
      <c r="M261" t="n">
        <v>8</v>
      </c>
      <c r="N261" t="n">
        <v>35.73</v>
      </c>
      <c r="O261" t="n">
        <v>22942.24</v>
      </c>
      <c r="P261" t="n">
        <v>144.55</v>
      </c>
      <c r="Q261" t="n">
        <v>194.64</v>
      </c>
      <c r="R261" t="n">
        <v>27.94</v>
      </c>
      <c r="S261" t="n">
        <v>17.82</v>
      </c>
      <c r="T261" t="n">
        <v>2883.39</v>
      </c>
      <c r="U261" t="n">
        <v>0.64</v>
      </c>
      <c r="V261" t="n">
        <v>0.77</v>
      </c>
      <c r="W261" t="n">
        <v>1.15</v>
      </c>
      <c r="X261" t="n">
        <v>0.18</v>
      </c>
      <c r="Y261" t="n">
        <v>0.5</v>
      </c>
      <c r="Z261" t="n">
        <v>10</v>
      </c>
    </row>
    <row r="262">
      <c r="A262" t="n">
        <v>12</v>
      </c>
      <c r="B262" t="n">
        <v>85</v>
      </c>
      <c r="C262" t="inlineStr">
        <is>
          <t xml:space="preserve">CONCLUIDO	</t>
        </is>
      </c>
      <c r="D262" t="n">
        <v>6.8842</v>
      </c>
      <c r="E262" t="n">
        <v>14.53</v>
      </c>
      <c r="F262" t="n">
        <v>11.85</v>
      </c>
      <c r="G262" t="n">
        <v>78.98999999999999</v>
      </c>
      <c r="H262" t="n">
        <v>1.24</v>
      </c>
      <c r="I262" t="n">
        <v>9</v>
      </c>
      <c r="J262" t="n">
        <v>185.63</v>
      </c>
      <c r="K262" t="n">
        <v>51.39</v>
      </c>
      <c r="L262" t="n">
        <v>13</v>
      </c>
      <c r="M262" t="n">
        <v>7</v>
      </c>
      <c r="N262" t="n">
        <v>36.24</v>
      </c>
      <c r="O262" t="n">
        <v>23128.27</v>
      </c>
      <c r="P262" t="n">
        <v>143.85</v>
      </c>
      <c r="Q262" t="n">
        <v>194.63</v>
      </c>
      <c r="R262" t="n">
        <v>27.33</v>
      </c>
      <c r="S262" t="n">
        <v>17.82</v>
      </c>
      <c r="T262" t="n">
        <v>2585.06</v>
      </c>
      <c r="U262" t="n">
        <v>0.65</v>
      </c>
      <c r="V262" t="n">
        <v>0.77</v>
      </c>
      <c r="W262" t="n">
        <v>1.15</v>
      </c>
      <c r="X262" t="n">
        <v>0.16</v>
      </c>
      <c r="Y262" t="n">
        <v>0.5</v>
      </c>
      <c r="Z262" t="n">
        <v>10</v>
      </c>
    </row>
    <row r="263">
      <c r="A263" t="n">
        <v>13</v>
      </c>
      <c r="B263" t="n">
        <v>85</v>
      </c>
      <c r="C263" t="inlineStr">
        <is>
          <t xml:space="preserve">CONCLUIDO	</t>
        </is>
      </c>
      <c r="D263" t="n">
        <v>6.8826</v>
      </c>
      <c r="E263" t="n">
        <v>14.53</v>
      </c>
      <c r="F263" t="n">
        <v>11.85</v>
      </c>
      <c r="G263" t="n">
        <v>79.01000000000001</v>
      </c>
      <c r="H263" t="n">
        <v>1.33</v>
      </c>
      <c r="I263" t="n">
        <v>9</v>
      </c>
      <c r="J263" t="n">
        <v>187.14</v>
      </c>
      <c r="K263" t="n">
        <v>51.39</v>
      </c>
      <c r="L263" t="n">
        <v>14</v>
      </c>
      <c r="M263" t="n">
        <v>7</v>
      </c>
      <c r="N263" t="n">
        <v>36.75</v>
      </c>
      <c r="O263" t="n">
        <v>23314.98</v>
      </c>
      <c r="P263" t="n">
        <v>143.92</v>
      </c>
      <c r="Q263" t="n">
        <v>194.66</v>
      </c>
      <c r="R263" t="n">
        <v>27.54</v>
      </c>
      <c r="S263" t="n">
        <v>17.82</v>
      </c>
      <c r="T263" t="n">
        <v>2687.22</v>
      </c>
      <c r="U263" t="n">
        <v>0.65</v>
      </c>
      <c r="V263" t="n">
        <v>0.77</v>
      </c>
      <c r="W263" t="n">
        <v>1.15</v>
      </c>
      <c r="X263" t="n">
        <v>0.17</v>
      </c>
      <c r="Y263" t="n">
        <v>0.5</v>
      </c>
      <c r="Z263" t="n">
        <v>10</v>
      </c>
    </row>
    <row r="264">
      <c r="A264" t="n">
        <v>14</v>
      </c>
      <c r="B264" t="n">
        <v>85</v>
      </c>
      <c r="C264" t="inlineStr">
        <is>
          <t xml:space="preserve">CONCLUIDO	</t>
        </is>
      </c>
      <c r="D264" t="n">
        <v>6.9162</v>
      </c>
      <c r="E264" t="n">
        <v>14.46</v>
      </c>
      <c r="F264" t="n">
        <v>11.82</v>
      </c>
      <c r="G264" t="n">
        <v>88.61</v>
      </c>
      <c r="H264" t="n">
        <v>1.41</v>
      </c>
      <c r="I264" t="n">
        <v>8</v>
      </c>
      <c r="J264" t="n">
        <v>188.66</v>
      </c>
      <c r="K264" t="n">
        <v>51.39</v>
      </c>
      <c r="L264" t="n">
        <v>15</v>
      </c>
      <c r="M264" t="n">
        <v>6</v>
      </c>
      <c r="N264" t="n">
        <v>37.27</v>
      </c>
      <c r="O264" t="n">
        <v>23502.4</v>
      </c>
      <c r="P264" t="n">
        <v>142.81</v>
      </c>
      <c r="Q264" t="n">
        <v>194.64</v>
      </c>
      <c r="R264" t="n">
        <v>26.35</v>
      </c>
      <c r="S264" t="n">
        <v>17.82</v>
      </c>
      <c r="T264" t="n">
        <v>2098.68</v>
      </c>
      <c r="U264" t="n">
        <v>0.68</v>
      </c>
      <c r="V264" t="n">
        <v>0.77</v>
      </c>
      <c r="W264" t="n">
        <v>1.15</v>
      </c>
      <c r="X264" t="n">
        <v>0.13</v>
      </c>
      <c r="Y264" t="n">
        <v>0.5</v>
      </c>
      <c r="Z264" t="n">
        <v>10</v>
      </c>
    </row>
    <row r="265">
      <c r="A265" t="n">
        <v>15</v>
      </c>
      <c r="B265" t="n">
        <v>85</v>
      </c>
      <c r="C265" t="inlineStr">
        <is>
          <t xml:space="preserve">CONCLUIDO	</t>
        </is>
      </c>
      <c r="D265" t="n">
        <v>6.9134</v>
      </c>
      <c r="E265" t="n">
        <v>14.46</v>
      </c>
      <c r="F265" t="n">
        <v>11.82</v>
      </c>
      <c r="G265" t="n">
        <v>88.66</v>
      </c>
      <c r="H265" t="n">
        <v>1.49</v>
      </c>
      <c r="I265" t="n">
        <v>8</v>
      </c>
      <c r="J265" t="n">
        <v>190.19</v>
      </c>
      <c r="K265" t="n">
        <v>51.39</v>
      </c>
      <c r="L265" t="n">
        <v>16</v>
      </c>
      <c r="M265" t="n">
        <v>6</v>
      </c>
      <c r="N265" t="n">
        <v>37.79</v>
      </c>
      <c r="O265" t="n">
        <v>23690.52</v>
      </c>
      <c r="P265" t="n">
        <v>142.12</v>
      </c>
      <c r="Q265" t="n">
        <v>194.63</v>
      </c>
      <c r="R265" t="n">
        <v>26.69</v>
      </c>
      <c r="S265" t="n">
        <v>17.82</v>
      </c>
      <c r="T265" t="n">
        <v>2266.6</v>
      </c>
      <c r="U265" t="n">
        <v>0.67</v>
      </c>
      <c r="V265" t="n">
        <v>0.77</v>
      </c>
      <c r="W265" t="n">
        <v>1.15</v>
      </c>
      <c r="X265" t="n">
        <v>0.13</v>
      </c>
      <c r="Y265" t="n">
        <v>0.5</v>
      </c>
      <c r="Z265" t="n">
        <v>10</v>
      </c>
    </row>
    <row r="266">
      <c r="A266" t="n">
        <v>16</v>
      </c>
      <c r="B266" t="n">
        <v>85</v>
      </c>
      <c r="C266" t="inlineStr">
        <is>
          <t xml:space="preserve">CONCLUIDO	</t>
        </is>
      </c>
      <c r="D266" t="n">
        <v>6.941</v>
      </c>
      <c r="E266" t="n">
        <v>14.41</v>
      </c>
      <c r="F266" t="n">
        <v>11.8</v>
      </c>
      <c r="G266" t="n">
        <v>101.12</v>
      </c>
      <c r="H266" t="n">
        <v>1.57</v>
      </c>
      <c r="I266" t="n">
        <v>7</v>
      </c>
      <c r="J266" t="n">
        <v>191.72</v>
      </c>
      <c r="K266" t="n">
        <v>51.39</v>
      </c>
      <c r="L266" t="n">
        <v>17</v>
      </c>
      <c r="M266" t="n">
        <v>5</v>
      </c>
      <c r="N266" t="n">
        <v>38.33</v>
      </c>
      <c r="O266" t="n">
        <v>23879.37</v>
      </c>
      <c r="P266" t="n">
        <v>141.05</v>
      </c>
      <c r="Q266" t="n">
        <v>194.63</v>
      </c>
      <c r="R266" t="n">
        <v>25.79</v>
      </c>
      <c r="S266" t="n">
        <v>17.82</v>
      </c>
      <c r="T266" t="n">
        <v>1824.44</v>
      </c>
      <c r="U266" t="n">
        <v>0.6899999999999999</v>
      </c>
      <c r="V266" t="n">
        <v>0.77</v>
      </c>
      <c r="W266" t="n">
        <v>1.15</v>
      </c>
      <c r="X266" t="n">
        <v>0.11</v>
      </c>
      <c r="Y266" t="n">
        <v>0.5</v>
      </c>
      <c r="Z266" t="n">
        <v>10</v>
      </c>
    </row>
    <row r="267">
      <c r="A267" t="n">
        <v>17</v>
      </c>
      <c r="B267" t="n">
        <v>85</v>
      </c>
      <c r="C267" t="inlineStr">
        <is>
          <t xml:space="preserve">CONCLUIDO	</t>
        </is>
      </c>
      <c r="D267" t="n">
        <v>6.9363</v>
      </c>
      <c r="E267" t="n">
        <v>14.42</v>
      </c>
      <c r="F267" t="n">
        <v>11.81</v>
      </c>
      <c r="G267" t="n">
        <v>101.2</v>
      </c>
      <c r="H267" t="n">
        <v>1.65</v>
      </c>
      <c r="I267" t="n">
        <v>7</v>
      </c>
      <c r="J267" t="n">
        <v>193.26</v>
      </c>
      <c r="K267" t="n">
        <v>51.39</v>
      </c>
      <c r="L267" t="n">
        <v>18</v>
      </c>
      <c r="M267" t="n">
        <v>5</v>
      </c>
      <c r="N267" t="n">
        <v>38.86</v>
      </c>
      <c r="O267" t="n">
        <v>24068.93</v>
      </c>
      <c r="P267" t="n">
        <v>141.73</v>
      </c>
      <c r="Q267" t="n">
        <v>194.63</v>
      </c>
      <c r="R267" t="n">
        <v>26.18</v>
      </c>
      <c r="S267" t="n">
        <v>17.82</v>
      </c>
      <c r="T267" t="n">
        <v>2018.69</v>
      </c>
      <c r="U267" t="n">
        <v>0.68</v>
      </c>
      <c r="V267" t="n">
        <v>0.77</v>
      </c>
      <c r="W267" t="n">
        <v>1.15</v>
      </c>
      <c r="X267" t="n">
        <v>0.12</v>
      </c>
      <c r="Y267" t="n">
        <v>0.5</v>
      </c>
      <c r="Z267" t="n">
        <v>10</v>
      </c>
    </row>
    <row r="268">
      <c r="A268" t="n">
        <v>18</v>
      </c>
      <c r="B268" t="n">
        <v>85</v>
      </c>
      <c r="C268" t="inlineStr">
        <is>
          <t xml:space="preserve">CONCLUIDO	</t>
        </is>
      </c>
      <c r="D268" t="n">
        <v>6.9351</v>
      </c>
      <c r="E268" t="n">
        <v>14.42</v>
      </c>
      <c r="F268" t="n">
        <v>11.81</v>
      </c>
      <c r="G268" t="n">
        <v>101.23</v>
      </c>
      <c r="H268" t="n">
        <v>1.73</v>
      </c>
      <c r="I268" t="n">
        <v>7</v>
      </c>
      <c r="J268" t="n">
        <v>194.8</v>
      </c>
      <c r="K268" t="n">
        <v>51.39</v>
      </c>
      <c r="L268" t="n">
        <v>19</v>
      </c>
      <c r="M268" t="n">
        <v>5</v>
      </c>
      <c r="N268" t="n">
        <v>39.41</v>
      </c>
      <c r="O268" t="n">
        <v>24259.23</v>
      </c>
      <c r="P268" t="n">
        <v>140.93</v>
      </c>
      <c r="Q268" t="n">
        <v>194.63</v>
      </c>
      <c r="R268" t="n">
        <v>26.22</v>
      </c>
      <c r="S268" t="n">
        <v>17.82</v>
      </c>
      <c r="T268" t="n">
        <v>2038.91</v>
      </c>
      <c r="U268" t="n">
        <v>0.68</v>
      </c>
      <c r="V268" t="n">
        <v>0.77</v>
      </c>
      <c r="W268" t="n">
        <v>1.15</v>
      </c>
      <c r="X268" t="n">
        <v>0.12</v>
      </c>
      <c r="Y268" t="n">
        <v>0.5</v>
      </c>
      <c r="Z268" t="n">
        <v>10</v>
      </c>
    </row>
    <row r="269">
      <c r="A269" t="n">
        <v>19</v>
      </c>
      <c r="B269" t="n">
        <v>85</v>
      </c>
      <c r="C269" t="inlineStr">
        <is>
          <t xml:space="preserve">CONCLUIDO	</t>
        </is>
      </c>
      <c r="D269" t="n">
        <v>6.9658</v>
      </c>
      <c r="E269" t="n">
        <v>14.36</v>
      </c>
      <c r="F269" t="n">
        <v>11.78</v>
      </c>
      <c r="G269" t="n">
        <v>117.8</v>
      </c>
      <c r="H269" t="n">
        <v>1.81</v>
      </c>
      <c r="I269" t="n">
        <v>6</v>
      </c>
      <c r="J269" t="n">
        <v>196.35</v>
      </c>
      <c r="K269" t="n">
        <v>51.39</v>
      </c>
      <c r="L269" t="n">
        <v>20</v>
      </c>
      <c r="M269" t="n">
        <v>4</v>
      </c>
      <c r="N269" t="n">
        <v>39.96</v>
      </c>
      <c r="O269" t="n">
        <v>24450.27</v>
      </c>
      <c r="P269" t="n">
        <v>139.33</v>
      </c>
      <c r="Q269" t="n">
        <v>194.63</v>
      </c>
      <c r="R269" t="n">
        <v>25.32</v>
      </c>
      <c r="S269" t="n">
        <v>17.82</v>
      </c>
      <c r="T269" t="n">
        <v>1590.59</v>
      </c>
      <c r="U269" t="n">
        <v>0.7</v>
      </c>
      <c r="V269" t="n">
        <v>0.77</v>
      </c>
      <c r="W269" t="n">
        <v>1.15</v>
      </c>
      <c r="X269" t="n">
        <v>0.09</v>
      </c>
      <c r="Y269" t="n">
        <v>0.5</v>
      </c>
      <c r="Z269" t="n">
        <v>10</v>
      </c>
    </row>
    <row r="270">
      <c r="A270" t="n">
        <v>20</v>
      </c>
      <c r="B270" t="n">
        <v>85</v>
      </c>
      <c r="C270" t="inlineStr">
        <is>
          <t xml:space="preserve">CONCLUIDO	</t>
        </is>
      </c>
      <c r="D270" t="n">
        <v>6.965</v>
      </c>
      <c r="E270" t="n">
        <v>14.36</v>
      </c>
      <c r="F270" t="n">
        <v>11.78</v>
      </c>
      <c r="G270" t="n">
        <v>117.82</v>
      </c>
      <c r="H270" t="n">
        <v>1.88</v>
      </c>
      <c r="I270" t="n">
        <v>6</v>
      </c>
      <c r="J270" t="n">
        <v>197.9</v>
      </c>
      <c r="K270" t="n">
        <v>51.39</v>
      </c>
      <c r="L270" t="n">
        <v>21</v>
      </c>
      <c r="M270" t="n">
        <v>4</v>
      </c>
      <c r="N270" t="n">
        <v>40.51</v>
      </c>
      <c r="O270" t="n">
        <v>24642.07</v>
      </c>
      <c r="P270" t="n">
        <v>139.83</v>
      </c>
      <c r="Q270" t="n">
        <v>194.63</v>
      </c>
      <c r="R270" t="n">
        <v>25.35</v>
      </c>
      <c r="S270" t="n">
        <v>17.82</v>
      </c>
      <c r="T270" t="n">
        <v>1607.51</v>
      </c>
      <c r="U270" t="n">
        <v>0.7</v>
      </c>
      <c r="V270" t="n">
        <v>0.77</v>
      </c>
      <c r="W270" t="n">
        <v>1.15</v>
      </c>
      <c r="X270" t="n">
        <v>0.1</v>
      </c>
      <c r="Y270" t="n">
        <v>0.5</v>
      </c>
      <c r="Z270" t="n">
        <v>10</v>
      </c>
    </row>
    <row r="271">
      <c r="A271" t="n">
        <v>21</v>
      </c>
      <c r="B271" t="n">
        <v>85</v>
      </c>
      <c r="C271" t="inlineStr">
        <is>
          <t xml:space="preserve">CONCLUIDO	</t>
        </is>
      </c>
      <c r="D271" t="n">
        <v>6.9686</v>
      </c>
      <c r="E271" t="n">
        <v>14.35</v>
      </c>
      <c r="F271" t="n">
        <v>11.77</v>
      </c>
      <c r="G271" t="n">
        <v>117.74</v>
      </c>
      <c r="H271" t="n">
        <v>1.96</v>
      </c>
      <c r="I271" t="n">
        <v>6</v>
      </c>
      <c r="J271" t="n">
        <v>199.46</v>
      </c>
      <c r="K271" t="n">
        <v>51.39</v>
      </c>
      <c r="L271" t="n">
        <v>22</v>
      </c>
      <c r="M271" t="n">
        <v>4</v>
      </c>
      <c r="N271" t="n">
        <v>41.07</v>
      </c>
      <c r="O271" t="n">
        <v>24834.62</v>
      </c>
      <c r="P271" t="n">
        <v>139.35</v>
      </c>
      <c r="Q271" t="n">
        <v>194.63</v>
      </c>
      <c r="R271" t="n">
        <v>25.16</v>
      </c>
      <c r="S271" t="n">
        <v>17.82</v>
      </c>
      <c r="T271" t="n">
        <v>1513.02</v>
      </c>
      <c r="U271" t="n">
        <v>0.71</v>
      </c>
      <c r="V271" t="n">
        <v>0.77</v>
      </c>
      <c r="W271" t="n">
        <v>1.14</v>
      </c>
      <c r="X271" t="n">
        <v>0.09</v>
      </c>
      <c r="Y271" t="n">
        <v>0.5</v>
      </c>
      <c r="Z271" t="n">
        <v>10</v>
      </c>
    </row>
    <row r="272">
      <c r="A272" t="n">
        <v>22</v>
      </c>
      <c r="B272" t="n">
        <v>85</v>
      </c>
      <c r="C272" t="inlineStr">
        <is>
          <t xml:space="preserve">CONCLUIDO	</t>
        </is>
      </c>
      <c r="D272" t="n">
        <v>6.963</v>
      </c>
      <c r="E272" t="n">
        <v>14.36</v>
      </c>
      <c r="F272" t="n">
        <v>11.79</v>
      </c>
      <c r="G272" t="n">
        <v>117.86</v>
      </c>
      <c r="H272" t="n">
        <v>2.03</v>
      </c>
      <c r="I272" t="n">
        <v>6</v>
      </c>
      <c r="J272" t="n">
        <v>201.03</v>
      </c>
      <c r="K272" t="n">
        <v>51.39</v>
      </c>
      <c r="L272" t="n">
        <v>23</v>
      </c>
      <c r="M272" t="n">
        <v>4</v>
      </c>
      <c r="N272" t="n">
        <v>41.64</v>
      </c>
      <c r="O272" t="n">
        <v>25027.94</v>
      </c>
      <c r="P272" t="n">
        <v>138.85</v>
      </c>
      <c r="Q272" t="n">
        <v>194.63</v>
      </c>
      <c r="R272" t="n">
        <v>25.5</v>
      </c>
      <c r="S272" t="n">
        <v>17.82</v>
      </c>
      <c r="T272" t="n">
        <v>1682.42</v>
      </c>
      <c r="U272" t="n">
        <v>0.7</v>
      </c>
      <c r="V272" t="n">
        <v>0.77</v>
      </c>
      <c r="W272" t="n">
        <v>1.15</v>
      </c>
      <c r="X272" t="n">
        <v>0.1</v>
      </c>
      <c r="Y272" t="n">
        <v>0.5</v>
      </c>
      <c r="Z272" t="n">
        <v>10</v>
      </c>
    </row>
    <row r="273">
      <c r="A273" t="n">
        <v>23</v>
      </c>
      <c r="B273" t="n">
        <v>85</v>
      </c>
      <c r="C273" t="inlineStr">
        <is>
          <t xml:space="preserve">CONCLUIDO	</t>
        </is>
      </c>
      <c r="D273" t="n">
        <v>6.9627</v>
      </c>
      <c r="E273" t="n">
        <v>14.36</v>
      </c>
      <c r="F273" t="n">
        <v>11.79</v>
      </c>
      <c r="G273" t="n">
        <v>117.86</v>
      </c>
      <c r="H273" t="n">
        <v>2.1</v>
      </c>
      <c r="I273" t="n">
        <v>6</v>
      </c>
      <c r="J273" t="n">
        <v>202.61</v>
      </c>
      <c r="K273" t="n">
        <v>51.39</v>
      </c>
      <c r="L273" t="n">
        <v>24</v>
      </c>
      <c r="M273" t="n">
        <v>4</v>
      </c>
      <c r="N273" t="n">
        <v>42.21</v>
      </c>
      <c r="O273" t="n">
        <v>25222.04</v>
      </c>
      <c r="P273" t="n">
        <v>138.14</v>
      </c>
      <c r="Q273" t="n">
        <v>194.64</v>
      </c>
      <c r="R273" t="n">
        <v>25.47</v>
      </c>
      <c r="S273" t="n">
        <v>17.82</v>
      </c>
      <c r="T273" t="n">
        <v>1668.24</v>
      </c>
      <c r="U273" t="n">
        <v>0.7</v>
      </c>
      <c r="V273" t="n">
        <v>0.77</v>
      </c>
      <c r="W273" t="n">
        <v>1.15</v>
      </c>
      <c r="X273" t="n">
        <v>0.1</v>
      </c>
      <c r="Y273" t="n">
        <v>0.5</v>
      </c>
      <c r="Z273" t="n">
        <v>10</v>
      </c>
    </row>
    <row r="274">
      <c r="A274" t="n">
        <v>24</v>
      </c>
      <c r="B274" t="n">
        <v>85</v>
      </c>
      <c r="C274" t="inlineStr">
        <is>
          <t xml:space="preserve">CONCLUIDO	</t>
        </is>
      </c>
      <c r="D274" t="n">
        <v>6.9857</v>
      </c>
      <c r="E274" t="n">
        <v>14.32</v>
      </c>
      <c r="F274" t="n">
        <v>11.77</v>
      </c>
      <c r="G274" t="n">
        <v>141.28</v>
      </c>
      <c r="H274" t="n">
        <v>2.17</v>
      </c>
      <c r="I274" t="n">
        <v>5</v>
      </c>
      <c r="J274" t="n">
        <v>204.19</v>
      </c>
      <c r="K274" t="n">
        <v>51.39</v>
      </c>
      <c r="L274" t="n">
        <v>25</v>
      </c>
      <c r="M274" t="n">
        <v>3</v>
      </c>
      <c r="N274" t="n">
        <v>42.79</v>
      </c>
      <c r="O274" t="n">
        <v>25417.05</v>
      </c>
      <c r="P274" t="n">
        <v>137.33</v>
      </c>
      <c r="Q274" t="n">
        <v>194.63</v>
      </c>
      <c r="R274" t="n">
        <v>25.07</v>
      </c>
      <c r="S274" t="n">
        <v>17.82</v>
      </c>
      <c r="T274" t="n">
        <v>1474.88</v>
      </c>
      <c r="U274" t="n">
        <v>0.71</v>
      </c>
      <c r="V274" t="n">
        <v>0.77</v>
      </c>
      <c r="W274" t="n">
        <v>1.15</v>
      </c>
      <c r="X274" t="n">
        <v>0.09</v>
      </c>
      <c r="Y274" t="n">
        <v>0.5</v>
      </c>
      <c r="Z274" t="n">
        <v>10</v>
      </c>
    </row>
    <row r="275">
      <c r="A275" t="n">
        <v>25</v>
      </c>
      <c r="B275" t="n">
        <v>85</v>
      </c>
      <c r="C275" t="inlineStr">
        <is>
          <t xml:space="preserve">CONCLUIDO	</t>
        </is>
      </c>
      <c r="D275" t="n">
        <v>6.9868</v>
      </c>
      <c r="E275" t="n">
        <v>14.31</v>
      </c>
      <c r="F275" t="n">
        <v>11.77</v>
      </c>
      <c r="G275" t="n">
        <v>141.25</v>
      </c>
      <c r="H275" t="n">
        <v>2.24</v>
      </c>
      <c r="I275" t="n">
        <v>5</v>
      </c>
      <c r="J275" t="n">
        <v>205.77</v>
      </c>
      <c r="K275" t="n">
        <v>51.39</v>
      </c>
      <c r="L275" t="n">
        <v>26</v>
      </c>
      <c r="M275" t="n">
        <v>3</v>
      </c>
      <c r="N275" t="n">
        <v>43.38</v>
      </c>
      <c r="O275" t="n">
        <v>25612.75</v>
      </c>
      <c r="P275" t="n">
        <v>138.04</v>
      </c>
      <c r="Q275" t="n">
        <v>194.63</v>
      </c>
      <c r="R275" t="n">
        <v>25.11</v>
      </c>
      <c r="S275" t="n">
        <v>17.82</v>
      </c>
      <c r="T275" t="n">
        <v>1490.93</v>
      </c>
      <c r="U275" t="n">
        <v>0.71</v>
      </c>
      <c r="V275" t="n">
        <v>0.77</v>
      </c>
      <c r="W275" t="n">
        <v>1.14</v>
      </c>
      <c r="X275" t="n">
        <v>0.08</v>
      </c>
      <c r="Y275" t="n">
        <v>0.5</v>
      </c>
      <c r="Z275" t="n">
        <v>10</v>
      </c>
    </row>
    <row r="276">
      <c r="A276" t="n">
        <v>26</v>
      </c>
      <c r="B276" t="n">
        <v>85</v>
      </c>
      <c r="C276" t="inlineStr">
        <is>
          <t xml:space="preserve">CONCLUIDO	</t>
        </is>
      </c>
      <c r="D276" t="n">
        <v>6.9869</v>
      </c>
      <c r="E276" t="n">
        <v>14.31</v>
      </c>
      <c r="F276" t="n">
        <v>11.77</v>
      </c>
      <c r="G276" t="n">
        <v>141.25</v>
      </c>
      <c r="H276" t="n">
        <v>2.31</v>
      </c>
      <c r="I276" t="n">
        <v>5</v>
      </c>
      <c r="J276" t="n">
        <v>207.37</v>
      </c>
      <c r="K276" t="n">
        <v>51.39</v>
      </c>
      <c r="L276" t="n">
        <v>27</v>
      </c>
      <c r="M276" t="n">
        <v>3</v>
      </c>
      <c r="N276" t="n">
        <v>43.97</v>
      </c>
      <c r="O276" t="n">
        <v>25809.25</v>
      </c>
      <c r="P276" t="n">
        <v>137.7</v>
      </c>
      <c r="Q276" t="n">
        <v>194.63</v>
      </c>
      <c r="R276" t="n">
        <v>25.09</v>
      </c>
      <c r="S276" t="n">
        <v>17.82</v>
      </c>
      <c r="T276" t="n">
        <v>1483.18</v>
      </c>
      <c r="U276" t="n">
        <v>0.71</v>
      </c>
      <c r="V276" t="n">
        <v>0.77</v>
      </c>
      <c r="W276" t="n">
        <v>1.14</v>
      </c>
      <c r="X276" t="n">
        <v>0.08</v>
      </c>
      <c r="Y276" t="n">
        <v>0.5</v>
      </c>
      <c r="Z276" t="n">
        <v>10</v>
      </c>
    </row>
    <row r="277">
      <c r="A277" t="n">
        <v>27</v>
      </c>
      <c r="B277" t="n">
        <v>85</v>
      </c>
      <c r="C277" t="inlineStr">
        <is>
          <t xml:space="preserve">CONCLUIDO	</t>
        </is>
      </c>
      <c r="D277" t="n">
        <v>6.9899</v>
      </c>
      <c r="E277" t="n">
        <v>14.31</v>
      </c>
      <c r="F277" t="n">
        <v>11.76</v>
      </c>
      <c r="G277" t="n">
        <v>141.17</v>
      </c>
      <c r="H277" t="n">
        <v>2.38</v>
      </c>
      <c r="I277" t="n">
        <v>5</v>
      </c>
      <c r="J277" t="n">
        <v>208.97</v>
      </c>
      <c r="K277" t="n">
        <v>51.39</v>
      </c>
      <c r="L277" t="n">
        <v>28</v>
      </c>
      <c r="M277" t="n">
        <v>3</v>
      </c>
      <c r="N277" t="n">
        <v>44.57</v>
      </c>
      <c r="O277" t="n">
        <v>26006.56</v>
      </c>
      <c r="P277" t="n">
        <v>136.98</v>
      </c>
      <c r="Q277" t="n">
        <v>194.63</v>
      </c>
      <c r="R277" t="n">
        <v>24.83</v>
      </c>
      <c r="S277" t="n">
        <v>17.82</v>
      </c>
      <c r="T277" t="n">
        <v>1352.4</v>
      </c>
      <c r="U277" t="n">
        <v>0.72</v>
      </c>
      <c r="V277" t="n">
        <v>0.77</v>
      </c>
      <c r="W277" t="n">
        <v>1.14</v>
      </c>
      <c r="X277" t="n">
        <v>0.08</v>
      </c>
      <c r="Y277" t="n">
        <v>0.5</v>
      </c>
      <c r="Z277" t="n">
        <v>10</v>
      </c>
    </row>
    <row r="278">
      <c r="A278" t="n">
        <v>28</v>
      </c>
      <c r="B278" t="n">
        <v>85</v>
      </c>
      <c r="C278" t="inlineStr">
        <is>
          <t xml:space="preserve">CONCLUIDO	</t>
        </is>
      </c>
      <c r="D278" t="n">
        <v>6.9922</v>
      </c>
      <c r="E278" t="n">
        <v>14.3</v>
      </c>
      <c r="F278" t="n">
        <v>11.76</v>
      </c>
      <c r="G278" t="n">
        <v>141.12</v>
      </c>
      <c r="H278" t="n">
        <v>2.45</v>
      </c>
      <c r="I278" t="n">
        <v>5</v>
      </c>
      <c r="J278" t="n">
        <v>210.57</v>
      </c>
      <c r="K278" t="n">
        <v>51.39</v>
      </c>
      <c r="L278" t="n">
        <v>29</v>
      </c>
      <c r="M278" t="n">
        <v>3</v>
      </c>
      <c r="N278" t="n">
        <v>45.18</v>
      </c>
      <c r="O278" t="n">
        <v>26204.71</v>
      </c>
      <c r="P278" t="n">
        <v>135.36</v>
      </c>
      <c r="Q278" t="n">
        <v>194.63</v>
      </c>
      <c r="R278" t="n">
        <v>24.59</v>
      </c>
      <c r="S278" t="n">
        <v>17.82</v>
      </c>
      <c r="T278" t="n">
        <v>1232.78</v>
      </c>
      <c r="U278" t="n">
        <v>0.72</v>
      </c>
      <c r="V278" t="n">
        <v>0.77</v>
      </c>
      <c r="W278" t="n">
        <v>1.15</v>
      </c>
      <c r="X278" t="n">
        <v>0.07000000000000001</v>
      </c>
      <c r="Y278" t="n">
        <v>0.5</v>
      </c>
      <c r="Z278" t="n">
        <v>10</v>
      </c>
    </row>
    <row r="279">
      <c r="A279" t="n">
        <v>29</v>
      </c>
      <c r="B279" t="n">
        <v>85</v>
      </c>
      <c r="C279" t="inlineStr">
        <is>
          <t xml:space="preserve">CONCLUIDO	</t>
        </is>
      </c>
      <c r="D279" t="n">
        <v>6.991</v>
      </c>
      <c r="E279" t="n">
        <v>14.3</v>
      </c>
      <c r="F279" t="n">
        <v>11.76</v>
      </c>
      <c r="G279" t="n">
        <v>141.15</v>
      </c>
      <c r="H279" t="n">
        <v>2.51</v>
      </c>
      <c r="I279" t="n">
        <v>5</v>
      </c>
      <c r="J279" t="n">
        <v>212.19</v>
      </c>
      <c r="K279" t="n">
        <v>51.39</v>
      </c>
      <c r="L279" t="n">
        <v>30</v>
      </c>
      <c r="M279" t="n">
        <v>3</v>
      </c>
      <c r="N279" t="n">
        <v>45.79</v>
      </c>
      <c r="O279" t="n">
        <v>26403.69</v>
      </c>
      <c r="P279" t="n">
        <v>134.26</v>
      </c>
      <c r="Q279" t="n">
        <v>194.64</v>
      </c>
      <c r="R279" t="n">
        <v>24.76</v>
      </c>
      <c r="S279" t="n">
        <v>17.82</v>
      </c>
      <c r="T279" t="n">
        <v>1317.8</v>
      </c>
      <c r="U279" t="n">
        <v>0.72</v>
      </c>
      <c r="V279" t="n">
        <v>0.77</v>
      </c>
      <c r="W279" t="n">
        <v>1.14</v>
      </c>
      <c r="X279" t="n">
        <v>0.08</v>
      </c>
      <c r="Y279" t="n">
        <v>0.5</v>
      </c>
      <c r="Z279" t="n">
        <v>10</v>
      </c>
    </row>
    <row r="280">
      <c r="A280" t="n">
        <v>30</v>
      </c>
      <c r="B280" t="n">
        <v>85</v>
      </c>
      <c r="C280" t="inlineStr">
        <is>
          <t xml:space="preserve">CONCLUIDO	</t>
        </is>
      </c>
      <c r="D280" t="n">
        <v>6.9884</v>
      </c>
      <c r="E280" t="n">
        <v>14.31</v>
      </c>
      <c r="F280" t="n">
        <v>11.77</v>
      </c>
      <c r="G280" t="n">
        <v>141.21</v>
      </c>
      <c r="H280" t="n">
        <v>2.58</v>
      </c>
      <c r="I280" t="n">
        <v>5</v>
      </c>
      <c r="J280" t="n">
        <v>213.81</v>
      </c>
      <c r="K280" t="n">
        <v>51.39</v>
      </c>
      <c r="L280" t="n">
        <v>31</v>
      </c>
      <c r="M280" t="n">
        <v>3</v>
      </c>
      <c r="N280" t="n">
        <v>46.41</v>
      </c>
      <c r="O280" t="n">
        <v>26603.52</v>
      </c>
      <c r="P280" t="n">
        <v>133.15</v>
      </c>
      <c r="Q280" t="n">
        <v>194.63</v>
      </c>
      <c r="R280" t="n">
        <v>24.81</v>
      </c>
      <c r="S280" t="n">
        <v>17.82</v>
      </c>
      <c r="T280" t="n">
        <v>1344.42</v>
      </c>
      <c r="U280" t="n">
        <v>0.72</v>
      </c>
      <c r="V280" t="n">
        <v>0.77</v>
      </c>
      <c r="W280" t="n">
        <v>1.15</v>
      </c>
      <c r="X280" t="n">
        <v>0.08</v>
      </c>
      <c r="Y280" t="n">
        <v>0.5</v>
      </c>
      <c r="Z280" t="n">
        <v>10</v>
      </c>
    </row>
    <row r="281">
      <c r="A281" t="n">
        <v>31</v>
      </c>
      <c r="B281" t="n">
        <v>85</v>
      </c>
      <c r="C281" t="inlineStr">
        <is>
          <t xml:space="preserve">CONCLUIDO	</t>
        </is>
      </c>
      <c r="D281" t="n">
        <v>7.0195</v>
      </c>
      <c r="E281" t="n">
        <v>14.25</v>
      </c>
      <c r="F281" t="n">
        <v>11.74</v>
      </c>
      <c r="G281" t="n">
        <v>176.07</v>
      </c>
      <c r="H281" t="n">
        <v>2.64</v>
      </c>
      <c r="I281" t="n">
        <v>4</v>
      </c>
      <c r="J281" t="n">
        <v>215.43</v>
      </c>
      <c r="K281" t="n">
        <v>51.39</v>
      </c>
      <c r="L281" t="n">
        <v>32</v>
      </c>
      <c r="M281" t="n">
        <v>2</v>
      </c>
      <c r="N281" t="n">
        <v>47.04</v>
      </c>
      <c r="O281" t="n">
        <v>26804.21</v>
      </c>
      <c r="P281" t="n">
        <v>132.07</v>
      </c>
      <c r="Q281" t="n">
        <v>194.63</v>
      </c>
      <c r="R281" t="n">
        <v>24.02</v>
      </c>
      <c r="S281" t="n">
        <v>17.82</v>
      </c>
      <c r="T281" t="n">
        <v>952.36</v>
      </c>
      <c r="U281" t="n">
        <v>0.74</v>
      </c>
      <c r="V281" t="n">
        <v>0.77</v>
      </c>
      <c r="W281" t="n">
        <v>1.14</v>
      </c>
      <c r="X281" t="n">
        <v>0.05</v>
      </c>
      <c r="Y281" t="n">
        <v>0.5</v>
      </c>
      <c r="Z281" t="n">
        <v>10</v>
      </c>
    </row>
    <row r="282">
      <c r="A282" t="n">
        <v>32</v>
      </c>
      <c r="B282" t="n">
        <v>85</v>
      </c>
      <c r="C282" t="inlineStr">
        <is>
          <t xml:space="preserve">CONCLUIDO	</t>
        </is>
      </c>
      <c r="D282" t="n">
        <v>7.0162</v>
      </c>
      <c r="E282" t="n">
        <v>14.25</v>
      </c>
      <c r="F282" t="n">
        <v>11.74</v>
      </c>
      <c r="G282" t="n">
        <v>176.17</v>
      </c>
      <c r="H282" t="n">
        <v>2.7</v>
      </c>
      <c r="I282" t="n">
        <v>4</v>
      </c>
      <c r="J282" t="n">
        <v>217.07</v>
      </c>
      <c r="K282" t="n">
        <v>51.39</v>
      </c>
      <c r="L282" t="n">
        <v>33</v>
      </c>
      <c r="M282" t="n">
        <v>2</v>
      </c>
      <c r="N282" t="n">
        <v>47.68</v>
      </c>
      <c r="O282" t="n">
        <v>27005.77</v>
      </c>
      <c r="P282" t="n">
        <v>132.92</v>
      </c>
      <c r="Q282" t="n">
        <v>194.63</v>
      </c>
      <c r="R282" t="n">
        <v>24.23</v>
      </c>
      <c r="S282" t="n">
        <v>17.82</v>
      </c>
      <c r="T282" t="n">
        <v>1056.38</v>
      </c>
      <c r="U282" t="n">
        <v>0.74</v>
      </c>
      <c r="V282" t="n">
        <v>0.77</v>
      </c>
      <c r="W282" t="n">
        <v>1.14</v>
      </c>
      <c r="X282" t="n">
        <v>0.06</v>
      </c>
      <c r="Y282" t="n">
        <v>0.5</v>
      </c>
      <c r="Z282" t="n">
        <v>10</v>
      </c>
    </row>
    <row r="283">
      <c r="A283" t="n">
        <v>33</v>
      </c>
      <c r="B283" t="n">
        <v>85</v>
      </c>
      <c r="C283" t="inlineStr">
        <is>
          <t xml:space="preserve">CONCLUIDO	</t>
        </is>
      </c>
      <c r="D283" t="n">
        <v>7.0204</v>
      </c>
      <c r="E283" t="n">
        <v>14.24</v>
      </c>
      <c r="F283" t="n">
        <v>11.74</v>
      </c>
      <c r="G283" t="n">
        <v>176.04</v>
      </c>
      <c r="H283" t="n">
        <v>2.76</v>
      </c>
      <c r="I283" t="n">
        <v>4</v>
      </c>
      <c r="J283" t="n">
        <v>218.71</v>
      </c>
      <c r="K283" t="n">
        <v>51.39</v>
      </c>
      <c r="L283" t="n">
        <v>34</v>
      </c>
      <c r="M283" t="n">
        <v>2</v>
      </c>
      <c r="N283" t="n">
        <v>48.32</v>
      </c>
      <c r="O283" t="n">
        <v>27208.22</v>
      </c>
      <c r="P283" t="n">
        <v>133.42</v>
      </c>
      <c r="Q283" t="n">
        <v>194.63</v>
      </c>
      <c r="R283" t="n">
        <v>23.99</v>
      </c>
      <c r="S283" t="n">
        <v>17.82</v>
      </c>
      <c r="T283" t="n">
        <v>939.27</v>
      </c>
      <c r="U283" t="n">
        <v>0.74</v>
      </c>
      <c r="V283" t="n">
        <v>0.77</v>
      </c>
      <c r="W283" t="n">
        <v>1.14</v>
      </c>
      <c r="X283" t="n">
        <v>0.05</v>
      </c>
      <c r="Y283" t="n">
        <v>0.5</v>
      </c>
      <c r="Z283" t="n">
        <v>10</v>
      </c>
    </row>
    <row r="284">
      <c r="A284" t="n">
        <v>34</v>
      </c>
      <c r="B284" t="n">
        <v>85</v>
      </c>
      <c r="C284" t="inlineStr">
        <is>
          <t xml:space="preserve">CONCLUIDO	</t>
        </is>
      </c>
      <c r="D284" t="n">
        <v>7.0163</v>
      </c>
      <c r="E284" t="n">
        <v>14.25</v>
      </c>
      <c r="F284" t="n">
        <v>11.74</v>
      </c>
      <c r="G284" t="n">
        <v>176.17</v>
      </c>
      <c r="H284" t="n">
        <v>2.82</v>
      </c>
      <c r="I284" t="n">
        <v>4</v>
      </c>
      <c r="J284" t="n">
        <v>220.36</v>
      </c>
      <c r="K284" t="n">
        <v>51.39</v>
      </c>
      <c r="L284" t="n">
        <v>35</v>
      </c>
      <c r="M284" t="n">
        <v>2</v>
      </c>
      <c r="N284" t="n">
        <v>48.97</v>
      </c>
      <c r="O284" t="n">
        <v>27411.55</v>
      </c>
      <c r="P284" t="n">
        <v>133.62</v>
      </c>
      <c r="Q284" t="n">
        <v>194.63</v>
      </c>
      <c r="R284" t="n">
        <v>24.23</v>
      </c>
      <c r="S284" t="n">
        <v>17.82</v>
      </c>
      <c r="T284" t="n">
        <v>1056.66</v>
      </c>
      <c r="U284" t="n">
        <v>0.74</v>
      </c>
      <c r="V284" t="n">
        <v>0.77</v>
      </c>
      <c r="W284" t="n">
        <v>1.14</v>
      </c>
      <c r="X284" t="n">
        <v>0.06</v>
      </c>
      <c r="Y284" t="n">
        <v>0.5</v>
      </c>
      <c r="Z284" t="n">
        <v>10</v>
      </c>
    </row>
    <row r="285">
      <c r="A285" t="n">
        <v>35</v>
      </c>
      <c r="B285" t="n">
        <v>85</v>
      </c>
      <c r="C285" t="inlineStr">
        <is>
          <t xml:space="preserve">CONCLUIDO	</t>
        </is>
      </c>
      <c r="D285" t="n">
        <v>7.0167</v>
      </c>
      <c r="E285" t="n">
        <v>14.25</v>
      </c>
      <c r="F285" t="n">
        <v>11.74</v>
      </c>
      <c r="G285" t="n">
        <v>176.15</v>
      </c>
      <c r="H285" t="n">
        <v>2.88</v>
      </c>
      <c r="I285" t="n">
        <v>4</v>
      </c>
      <c r="J285" t="n">
        <v>222.01</v>
      </c>
      <c r="K285" t="n">
        <v>51.39</v>
      </c>
      <c r="L285" t="n">
        <v>36</v>
      </c>
      <c r="M285" t="n">
        <v>2</v>
      </c>
      <c r="N285" t="n">
        <v>49.62</v>
      </c>
      <c r="O285" t="n">
        <v>27615.8</v>
      </c>
      <c r="P285" t="n">
        <v>133.47</v>
      </c>
      <c r="Q285" t="n">
        <v>194.63</v>
      </c>
      <c r="R285" t="n">
        <v>24.19</v>
      </c>
      <c r="S285" t="n">
        <v>17.82</v>
      </c>
      <c r="T285" t="n">
        <v>1038.19</v>
      </c>
      <c r="U285" t="n">
        <v>0.74</v>
      </c>
      <c r="V285" t="n">
        <v>0.77</v>
      </c>
      <c r="W285" t="n">
        <v>1.14</v>
      </c>
      <c r="X285" t="n">
        <v>0.06</v>
      </c>
      <c r="Y285" t="n">
        <v>0.5</v>
      </c>
      <c r="Z285" t="n">
        <v>10</v>
      </c>
    </row>
    <row r="286">
      <c r="A286" t="n">
        <v>36</v>
      </c>
      <c r="B286" t="n">
        <v>85</v>
      </c>
      <c r="C286" t="inlineStr">
        <is>
          <t xml:space="preserve">CONCLUIDO	</t>
        </is>
      </c>
      <c r="D286" t="n">
        <v>7.0195</v>
      </c>
      <c r="E286" t="n">
        <v>14.25</v>
      </c>
      <c r="F286" t="n">
        <v>11.74</v>
      </c>
      <c r="G286" t="n">
        <v>176.07</v>
      </c>
      <c r="H286" t="n">
        <v>2.94</v>
      </c>
      <c r="I286" t="n">
        <v>4</v>
      </c>
      <c r="J286" t="n">
        <v>223.68</v>
      </c>
      <c r="K286" t="n">
        <v>51.39</v>
      </c>
      <c r="L286" t="n">
        <v>37</v>
      </c>
      <c r="M286" t="n">
        <v>2</v>
      </c>
      <c r="N286" t="n">
        <v>50.29</v>
      </c>
      <c r="O286" t="n">
        <v>27821.09</v>
      </c>
      <c r="P286" t="n">
        <v>133.1</v>
      </c>
      <c r="Q286" t="n">
        <v>194.63</v>
      </c>
      <c r="R286" t="n">
        <v>24</v>
      </c>
      <c r="S286" t="n">
        <v>17.82</v>
      </c>
      <c r="T286" t="n">
        <v>942.35</v>
      </c>
      <c r="U286" t="n">
        <v>0.74</v>
      </c>
      <c r="V286" t="n">
        <v>0.77</v>
      </c>
      <c r="W286" t="n">
        <v>1.14</v>
      </c>
      <c r="X286" t="n">
        <v>0.05</v>
      </c>
      <c r="Y286" t="n">
        <v>0.5</v>
      </c>
      <c r="Z286" t="n">
        <v>10</v>
      </c>
    </row>
    <row r="287">
      <c r="A287" t="n">
        <v>37</v>
      </c>
      <c r="B287" t="n">
        <v>85</v>
      </c>
      <c r="C287" t="inlineStr">
        <is>
          <t xml:space="preserve">CONCLUIDO	</t>
        </is>
      </c>
      <c r="D287" t="n">
        <v>7.0188</v>
      </c>
      <c r="E287" t="n">
        <v>14.25</v>
      </c>
      <c r="F287" t="n">
        <v>11.74</v>
      </c>
      <c r="G287" t="n">
        <v>176.09</v>
      </c>
      <c r="H287" t="n">
        <v>3</v>
      </c>
      <c r="I287" t="n">
        <v>4</v>
      </c>
      <c r="J287" t="n">
        <v>225.35</v>
      </c>
      <c r="K287" t="n">
        <v>51.39</v>
      </c>
      <c r="L287" t="n">
        <v>38</v>
      </c>
      <c r="M287" t="n">
        <v>1</v>
      </c>
      <c r="N287" t="n">
        <v>50.96</v>
      </c>
      <c r="O287" t="n">
        <v>28027.19</v>
      </c>
      <c r="P287" t="n">
        <v>132.82</v>
      </c>
      <c r="Q287" t="n">
        <v>194.63</v>
      </c>
      <c r="R287" t="n">
        <v>24.03</v>
      </c>
      <c r="S287" t="n">
        <v>17.82</v>
      </c>
      <c r="T287" t="n">
        <v>958.9299999999999</v>
      </c>
      <c r="U287" t="n">
        <v>0.74</v>
      </c>
      <c r="V287" t="n">
        <v>0.77</v>
      </c>
      <c r="W287" t="n">
        <v>1.14</v>
      </c>
      <c r="X287" t="n">
        <v>0.05</v>
      </c>
      <c r="Y287" t="n">
        <v>0.5</v>
      </c>
      <c r="Z287" t="n">
        <v>10</v>
      </c>
    </row>
    <row r="288">
      <c r="A288" t="n">
        <v>38</v>
      </c>
      <c r="B288" t="n">
        <v>85</v>
      </c>
      <c r="C288" t="inlineStr">
        <is>
          <t xml:space="preserve">CONCLUIDO	</t>
        </is>
      </c>
      <c r="D288" t="n">
        <v>7.0185</v>
      </c>
      <c r="E288" t="n">
        <v>14.25</v>
      </c>
      <c r="F288" t="n">
        <v>11.74</v>
      </c>
      <c r="G288" t="n">
        <v>176.1</v>
      </c>
      <c r="H288" t="n">
        <v>3.05</v>
      </c>
      <c r="I288" t="n">
        <v>4</v>
      </c>
      <c r="J288" t="n">
        <v>227.03</v>
      </c>
      <c r="K288" t="n">
        <v>51.39</v>
      </c>
      <c r="L288" t="n">
        <v>39</v>
      </c>
      <c r="M288" t="n">
        <v>1</v>
      </c>
      <c r="N288" t="n">
        <v>51.64</v>
      </c>
      <c r="O288" t="n">
        <v>28234.24</v>
      </c>
      <c r="P288" t="n">
        <v>133.05</v>
      </c>
      <c r="Q288" t="n">
        <v>194.63</v>
      </c>
      <c r="R288" t="n">
        <v>24.03</v>
      </c>
      <c r="S288" t="n">
        <v>17.82</v>
      </c>
      <c r="T288" t="n">
        <v>957.4</v>
      </c>
      <c r="U288" t="n">
        <v>0.74</v>
      </c>
      <c r="V288" t="n">
        <v>0.77</v>
      </c>
      <c r="W288" t="n">
        <v>1.14</v>
      </c>
      <c r="X288" t="n">
        <v>0.05</v>
      </c>
      <c r="Y288" t="n">
        <v>0.5</v>
      </c>
      <c r="Z288" t="n">
        <v>10</v>
      </c>
    </row>
    <row r="289">
      <c r="A289" t="n">
        <v>39</v>
      </c>
      <c r="B289" t="n">
        <v>85</v>
      </c>
      <c r="C289" t="inlineStr">
        <is>
          <t xml:space="preserve">CONCLUIDO	</t>
        </is>
      </c>
      <c r="D289" t="n">
        <v>7.0189</v>
      </c>
      <c r="E289" t="n">
        <v>14.25</v>
      </c>
      <c r="F289" t="n">
        <v>11.74</v>
      </c>
      <c r="G289" t="n">
        <v>176.09</v>
      </c>
      <c r="H289" t="n">
        <v>3.11</v>
      </c>
      <c r="I289" t="n">
        <v>4</v>
      </c>
      <c r="J289" t="n">
        <v>228.71</v>
      </c>
      <c r="K289" t="n">
        <v>51.39</v>
      </c>
      <c r="L289" t="n">
        <v>40</v>
      </c>
      <c r="M289" t="n">
        <v>0</v>
      </c>
      <c r="N289" t="n">
        <v>52.32</v>
      </c>
      <c r="O289" t="n">
        <v>28442.24</v>
      </c>
      <c r="P289" t="n">
        <v>133.48</v>
      </c>
      <c r="Q289" t="n">
        <v>194.63</v>
      </c>
      <c r="R289" t="n">
        <v>23.95</v>
      </c>
      <c r="S289" t="n">
        <v>17.82</v>
      </c>
      <c r="T289" t="n">
        <v>916.28</v>
      </c>
      <c r="U289" t="n">
        <v>0.74</v>
      </c>
      <c r="V289" t="n">
        <v>0.77</v>
      </c>
      <c r="W289" t="n">
        <v>1.14</v>
      </c>
      <c r="X289" t="n">
        <v>0.05</v>
      </c>
      <c r="Y289" t="n">
        <v>0.5</v>
      </c>
      <c r="Z289" t="n">
        <v>10</v>
      </c>
    </row>
    <row r="290">
      <c r="A290" t="n">
        <v>0</v>
      </c>
      <c r="B290" t="n">
        <v>20</v>
      </c>
      <c r="C290" t="inlineStr">
        <is>
          <t xml:space="preserve">CONCLUIDO	</t>
        </is>
      </c>
      <c r="D290" t="n">
        <v>6.6222</v>
      </c>
      <c r="E290" t="n">
        <v>15.1</v>
      </c>
      <c r="F290" t="n">
        <v>12.72</v>
      </c>
      <c r="G290" t="n">
        <v>14.67</v>
      </c>
      <c r="H290" t="n">
        <v>0.34</v>
      </c>
      <c r="I290" t="n">
        <v>52</v>
      </c>
      <c r="J290" t="n">
        <v>51.33</v>
      </c>
      <c r="K290" t="n">
        <v>24.83</v>
      </c>
      <c r="L290" t="n">
        <v>1</v>
      </c>
      <c r="M290" t="n">
        <v>50</v>
      </c>
      <c r="N290" t="n">
        <v>5.51</v>
      </c>
      <c r="O290" t="n">
        <v>6564.78</v>
      </c>
      <c r="P290" t="n">
        <v>70.52</v>
      </c>
      <c r="Q290" t="n">
        <v>194.65</v>
      </c>
      <c r="R290" t="n">
        <v>54.11</v>
      </c>
      <c r="S290" t="n">
        <v>17.82</v>
      </c>
      <c r="T290" t="n">
        <v>15759.42</v>
      </c>
      <c r="U290" t="n">
        <v>0.33</v>
      </c>
      <c r="V290" t="n">
        <v>0.71</v>
      </c>
      <c r="W290" t="n">
        <v>1.23</v>
      </c>
      <c r="X290" t="n">
        <v>1.03</v>
      </c>
      <c r="Y290" t="n">
        <v>0.5</v>
      </c>
      <c r="Z290" t="n">
        <v>10</v>
      </c>
    </row>
    <row r="291">
      <c r="A291" t="n">
        <v>1</v>
      </c>
      <c r="B291" t="n">
        <v>20</v>
      </c>
      <c r="C291" t="inlineStr">
        <is>
          <t xml:space="preserve">CONCLUIDO	</t>
        </is>
      </c>
      <c r="D291" t="n">
        <v>7.0372</v>
      </c>
      <c r="E291" t="n">
        <v>14.21</v>
      </c>
      <c r="F291" t="n">
        <v>12.16</v>
      </c>
      <c r="G291" t="n">
        <v>29.18</v>
      </c>
      <c r="H291" t="n">
        <v>0.66</v>
      </c>
      <c r="I291" t="n">
        <v>25</v>
      </c>
      <c r="J291" t="n">
        <v>52.47</v>
      </c>
      <c r="K291" t="n">
        <v>24.83</v>
      </c>
      <c r="L291" t="n">
        <v>2</v>
      </c>
      <c r="M291" t="n">
        <v>23</v>
      </c>
      <c r="N291" t="n">
        <v>5.64</v>
      </c>
      <c r="O291" t="n">
        <v>6705.1</v>
      </c>
      <c r="P291" t="n">
        <v>64.66</v>
      </c>
      <c r="Q291" t="n">
        <v>194.64</v>
      </c>
      <c r="R291" t="n">
        <v>37.11</v>
      </c>
      <c r="S291" t="n">
        <v>17.82</v>
      </c>
      <c r="T291" t="n">
        <v>7391.56</v>
      </c>
      <c r="U291" t="n">
        <v>0.48</v>
      </c>
      <c r="V291" t="n">
        <v>0.75</v>
      </c>
      <c r="W291" t="n">
        <v>1.17</v>
      </c>
      <c r="X291" t="n">
        <v>0.47</v>
      </c>
      <c r="Y291" t="n">
        <v>0.5</v>
      </c>
      <c r="Z291" t="n">
        <v>10</v>
      </c>
    </row>
    <row r="292">
      <c r="A292" t="n">
        <v>2</v>
      </c>
      <c r="B292" t="n">
        <v>20</v>
      </c>
      <c r="C292" t="inlineStr">
        <is>
          <t xml:space="preserve">CONCLUIDO	</t>
        </is>
      </c>
      <c r="D292" t="n">
        <v>7.174</v>
      </c>
      <c r="E292" t="n">
        <v>13.94</v>
      </c>
      <c r="F292" t="n">
        <v>12</v>
      </c>
      <c r="G292" t="n">
        <v>44.98</v>
      </c>
      <c r="H292" t="n">
        <v>0.97</v>
      </c>
      <c r="I292" t="n">
        <v>16</v>
      </c>
      <c r="J292" t="n">
        <v>53.61</v>
      </c>
      <c r="K292" t="n">
        <v>24.83</v>
      </c>
      <c r="L292" t="n">
        <v>3</v>
      </c>
      <c r="M292" t="n">
        <v>14</v>
      </c>
      <c r="N292" t="n">
        <v>5.78</v>
      </c>
      <c r="O292" t="n">
        <v>6845.59</v>
      </c>
      <c r="P292" t="n">
        <v>60.63</v>
      </c>
      <c r="Q292" t="n">
        <v>194.63</v>
      </c>
      <c r="R292" t="n">
        <v>32.22</v>
      </c>
      <c r="S292" t="n">
        <v>17.82</v>
      </c>
      <c r="T292" t="n">
        <v>4993.27</v>
      </c>
      <c r="U292" t="n">
        <v>0.55</v>
      </c>
      <c r="V292" t="n">
        <v>0.76</v>
      </c>
      <c r="W292" t="n">
        <v>1.16</v>
      </c>
      <c r="X292" t="n">
        <v>0.31</v>
      </c>
      <c r="Y292" t="n">
        <v>0.5</v>
      </c>
      <c r="Z292" t="n">
        <v>10</v>
      </c>
    </row>
    <row r="293">
      <c r="A293" t="n">
        <v>3</v>
      </c>
      <c r="B293" t="n">
        <v>20</v>
      </c>
      <c r="C293" t="inlineStr">
        <is>
          <t xml:space="preserve">CONCLUIDO	</t>
        </is>
      </c>
      <c r="D293" t="n">
        <v>7.2445</v>
      </c>
      <c r="E293" t="n">
        <v>13.8</v>
      </c>
      <c r="F293" t="n">
        <v>11.91</v>
      </c>
      <c r="G293" t="n">
        <v>59.55</v>
      </c>
      <c r="H293" t="n">
        <v>1.27</v>
      </c>
      <c r="I293" t="n">
        <v>12</v>
      </c>
      <c r="J293" t="n">
        <v>54.75</v>
      </c>
      <c r="K293" t="n">
        <v>24.83</v>
      </c>
      <c r="L293" t="n">
        <v>4</v>
      </c>
      <c r="M293" t="n">
        <v>6</v>
      </c>
      <c r="N293" t="n">
        <v>5.92</v>
      </c>
      <c r="O293" t="n">
        <v>6986.39</v>
      </c>
      <c r="P293" t="n">
        <v>57.58</v>
      </c>
      <c r="Q293" t="n">
        <v>194.65</v>
      </c>
      <c r="R293" t="n">
        <v>29.24</v>
      </c>
      <c r="S293" t="n">
        <v>17.82</v>
      </c>
      <c r="T293" t="n">
        <v>3523.42</v>
      </c>
      <c r="U293" t="n">
        <v>0.61</v>
      </c>
      <c r="V293" t="n">
        <v>0.76</v>
      </c>
      <c r="W293" t="n">
        <v>1.16</v>
      </c>
      <c r="X293" t="n">
        <v>0.22</v>
      </c>
      <c r="Y293" t="n">
        <v>0.5</v>
      </c>
      <c r="Z293" t="n">
        <v>10</v>
      </c>
    </row>
    <row r="294">
      <c r="A294" t="n">
        <v>4</v>
      </c>
      <c r="B294" t="n">
        <v>20</v>
      </c>
      <c r="C294" t="inlineStr">
        <is>
          <t xml:space="preserve">CONCLUIDO	</t>
        </is>
      </c>
      <c r="D294" t="n">
        <v>7.2534</v>
      </c>
      <c r="E294" t="n">
        <v>13.79</v>
      </c>
      <c r="F294" t="n">
        <v>11.9</v>
      </c>
      <c r="G294" t="n">
        <v>64.93000000000001</v>
      </c>
      <c r="H294" t="n">
        <v>1.55</v>
      </c>
      <c r="I294" t="n">
        <v>11</v>
      </c>
      <c r="J294" t="n">
        <v>55.89</v>
      </c>
      <c r="K294" t="n">
        <v>24.83</v>
      </c>
      <c r="L294" t="n">
        <v>5</v>
      </c>
      <c r="M294" t="n">
        <v>0</v>
      </c>
      <c r="N294" t="n">
        <v>6.07</v>
      </c>
      <c r="O294" t="n">
        <v>7127.49</v>
      </c>
      <c r="P294" t="n">
        <v>57.75</v>
      </c>
      <c r="Q294" t="n">
        <v>194.63</v>
      </c>
      <c r="R294" t="n">
        <v>28.77</v>
      </c>
      <c r="S294" t="n">
        <v>17.82</v>
      </c>
      <c r="T294" t="n">
        <v>3292.24</v>
      </c>
      <c r="U294" t="n">
        <v>0.62</v>
      </c>
      <c r="V294" t="n">
        <v>0.76</v>
      </c>
      <c r="W294" t="n">
        <v>1.17</v>
      </c>
      <c r="X294" t="n">
        <v>0.22</v>
      </c>
      <c r="Y294" t="n">
        <v>0.5</v>
      </c>
      <c r="Z294" t="n">
        <v>10</v>
      </c>
    </row>
    <row r="295">
      <c r="A295" t="n">
        <v>0</v>
      </c>
      <c r="B295" t="n">
        <v>65</v>
      </c>
      <c r="C295" t="inlineStr">
        <is>
          <t xml:space="preserve">CONCLUIDO	</t>
        </is>
      </c>
      <c r="D295" t="n">
        <v>5.2373</v>
      </c>
      <c r="E295" t="n">
        <v>19.09</v>
      </c>
      <c r="F295" t="n">
        <v>13.92</v>
      </c>
      <c r="G295" t="n">
        <v>7.59</v>
      </c>
      <c r="H295" t="n">
        <v>0.13</v>
      </c>
      <c r="I295" t="n">
        <v>110</v>
      </c>
      <c r="J295" t="n">
        <v>133.21</v>
      </c>
      <c r="K295" t="n">
        <v>46.47</v>
      </c>
      <c r="L295" t="n">
        <v>1</v>
      </c>
      <c r="M295" t="n">
        <v>108</v>
      </c>
      <c r="N295" t="n">
        <v>20.75</v>
      </c>
      <c r="O295" t="n">
        <v>16663.42</v>
      </c>
      <c r="P295" t="n">
        <v>151.87</v>
      </c>
      <c r="Q295" t="n">
        <v>194.68</v>
      </c>
      <c r="R295" t="n">
        <v>91.73</v>
      </c>
      <c r="S295" t="n">
        <v>17.82</v>
      </c>
      <c r="T295" t="n">
        <v>34278.53</v>
      </c>
      <c r="U295" t="n">
        <v>0.19</v>
      </c>
      <c r="V295" t="n">
        <v>0.65</v>
      </c>
      <c r="W295" t="n">
        <v>1.32</v>
      </c>
      <c r="X295" t="n">
        <v>2.23</v>
      </c>
      <c r="Y295" t="n">
        <v>0.5</v>
      </c>
      <c r="Z295" t="n">
        <v>10</v>
      </c>
    </row>
    <row r="296">
      <c r="A296" t="n">
        <v>1</v>
      </c>
      <c r="B296" t="n">
        <v>65</v>
      </c>
      <c r="C296" t="inlineStr">
        <is>
          <t xml:space="preserve">CONCLUIDO	</t>
        </is>
      </c>
      <c r="D296" t="n">
        <v>6.1441</v>
      </c>
      <c r="E296" t="n">
        <v>16.28</v>
      </c>
      <c r="F296" t="n">
        <v>12.71</v>
      </c>
      <c r="G296" t="n">
        <v>14.95</v>
      </c>
      <c r="H296" t="n">
        <v>0.26</v>
      </c>
      <c r="I296" t="n">
        <v>51</v>
      </c>
      <c r="J296" t="n">
        <v>134.55</v>
      </c>
      <c r="K296" t="n">
        <v>46.47</v>
      </c>
      <c r="L296" t="n">
        <v>2</v>
      </c>
      <c r="M296" t="n">
        <v>49</v>
      </c>
      <c r="N296" t="n">
        <v>21.09</v>
      </c>
      <c r="O296" t="n">
        <v>16828.84</v>
      </c>
      <c r="P296" t="n">
        <v>137.74</v>
      </c>
      <c r="Q296" t="n">
        <v>194.64</v>
      </c>
      <c r="R296" t="n">
        <v>53.86</v>
      </c>
      <c r="S296" t="n">
        <v>17.82</v>
      </c>
      <c r="T296" t="n">
        <v>15636.69</v>
      </c>
      <c r="U296" t="n">
        <v>0.33</v>
      </c>
      <c r="V296" t="n">
        <v>0.71</v>
      </c>
      <c r="W296" t="n">
        <v>1.23</v>
      </c>
      <c r="X296" t="n">
        <v>1.02</v>
      </c>
      <c r="Y296" t="n">
        <v>0.5</v>
      </c>
      <c r="Z296" t="n">
        <v>10</v>
      </c>
    </row>
    <row r="297">
      <c r="A297" t="n">
        <v>2</v>
      </c>
      <c r="B297" t="n">
        <v>65</v>
      </c>
      <c r="C297" t="inlineStr">
        <is>
          <t xml:space="preserve">CONCLUIDO	</t>
        </is>
      </c>
      <c r="D297" t="n">
        <v>6.491</v>
      </c>
      <c r="E297" t="n">
        <v>15.41</v>
      </c>
      <c r="F297" t="n">
        <v>12.33</v>
      </c>
      <c r="G297" t="n">
        <v>22.41</v>
      </c>
      <c r="H297" t="n">
        <v>0.39</v>
      </c>
      <c r="I297" t="n">
        <v>33</v>
      </c>
      <c r="J297" t="n">
        <v>135.9</v>
      </c>
      <c r="K297" t="n">
        <v>46.47</v>
      </c>
      <c r="L297" t="n">
        <v>3</v>
      </c>
      <c r="M297" t="n">
        <v>31</v>
      </c>
      <c r="N297" t="n">
        <v>21.43</v>
      </c>
      <c r="O297" t="n">
        <v>16994.64</v>
      </c>
      <c r="P297" t="n">
        <v>132.81</v>
      </c>
      <c r="Q297" t="n">
        <v>194.63</v>
      </c>
      <c r="R297" t="n">
        <v>42.11</v>
      </c>
      <c r="S297" t="n">
        <v>17.82</v>
      </c>
      <c r="T297" t="n">
        <v>9853.620000000001</v>
      </c>
      <c r="U297" t="n">
        <v>0.42</v>
      </c>
      <c r="V297" t="n">
        <v>0.74</v>
      </c>
      <c r="W297" t="n">
        <v>1.19</v>
      </c>
      <c r="X297" t="n">
        <v>0.64</v>
      </c>
      <c r="Y297" t="n">
        <v>0.5</v>
      </c>
      <c r="Z297" t="n">
        <v>10</v>
      </c>
    </row>
    <row r="298">
      <c r="A298" t="n">
        <v>3</v>
      </c>
      <c r="B298" t="n">
        <v>65</v>
      </c>
      <c r="C298" t="inlineStr">
        <is>
          <t xml:space="preserve">CONCLUIDO	</t>
        </is>
      </c>
      <c r="D298" t="n">
        <v>6.6568</v>
      </c>
      <c r="E298" t="n">
        <v>15.02</v>
      </c>
      <c r="F298" t="n">
        <v>12.16</v>
      </c>
      <c r="G298" t="n">
        <v>29.19</v>
      </c>
      <c r="H298" t="n">
        <v>0.52</v>
      </c>
      <c r="I298" t="n">
        <v>25</v>
      </c>
      <c r="J298" t="n">
        <v>137.25</v>
      </c>
      <c r="K298" t="n">
        <v>46.47</v>
      </c>
      <c r="L298" t="n">
        <v>4</v>
      </c>
      <c r="M298" t="n">
        <v>23</v>
      </c>
      <c r="N298" t="n">
        <v>21.78</v>
      </c>
      <c r="O298" t="n">
        <v>17160.92</v>
      </c>
      <c r="P298" t="n">
        <v>130.17</v>
      </c>
      <c r="Q298" t="n">
        <v>194.65</v>
      </c>
      <c r="R298" t="n">
        <v>37.3</v>
      </c>
      <c r="S298" t="n">
        <v>17.82</v>
      </c>
      <c r="T298" t="n">
        <v>7488.51</v>
      </c>
      <c r="U298" t="n">
        <v>0.48</v>
      </c>
      <c r="V298" t="n">
        <v>0.75</v>
      </c>
      <c r="W298" t="n">
        <v>1.17</v>
      </c>
      <c r="X298" t="n">
        <v>0.47</v>
      </c>
      <c r="Y298" t="n">
        <v>0.5</v>
      </c>
      <c r="Z298" t="n">
        <v>10</v>
      </c>
    </row>
    <row r="299">
      <c r="A299" t="n">
        <v>4</v>
      </c>
      <c r="B299" t="n">
        <v>65</v>
      </c>
      <c r="C299" t="inlineStr">
        <is>
          <t xml:space="preserve">CONCLUIDO	</t>
        </is>
      </c>
      <c r="D299" t="n">
        <v>6.7571</v>
      </c>
      <c r="E299" t="n">
        <v>14.8</v>
      </c>
      <c r="F299" t="n">
        <v>12.07</v>
      </c>
      <c r="G299" t="n">
        <v>36.22</v>
      </c>
      <c r="H299" t="n">
        <v>0.64</v>
      </c>
      <c r="I299" t="n">
        <v>20</v>
      </c>
      <c r="J299" t="n">
        <v>138.6</v>
      </c>
      <c r="K299" t="n">
        <v>46.47</v>
      </c>
      <c r="L299" t="n">
        <v>5</v>
      </c>
      <c r="M299" t="n">
        <v>18</v>
      </c>
      <c r="N299" t="n">
        <v>22.13</v>
      </c>
      <c r="O299" t="n">
        <v>17327.69</v>
      </c>
      <c r="P299" t="n">
        <v>128.49</v>
      </c>
      <c r="Q299" t="n">
        <v>194.64</v>
      </c>
      <c r="R299" t="n">
        <v>34.33</v>
      </c>
      <c r="S299" t="n">
        <v>17.82</v>
      </c>
      <c r="T299" t="n">
        <v>6027.6</v>
      </c>
      <c r="U299" t="n">
        <v>0.52</v>
      </c>
      <c r="V299" t="n">
        <v>0.75</v>
      </c>
      <c r="W299" t="n">
        <v>1.17</v>
      </c>
      <c r="X299" t="n">
        <v>0.39</v>
      </c>
      <c r="Y299" t="n">
        <v>0.5</v>
      </c>
      <c r="Z299" t="n">
        <v>10</v>
      </c>
    </row>
    <row r="300">
      <c r="A300" t="n">
        <v>5</v>
      </c>
      <c r="B300" t="n">
        <v>65</v>
      </c>
      <c r="C300" t="inlineStr">
        <is>
          <t xml:space="preserve">CONCLUIDO	</t>
        </is>
      </c>
      <c r="D300" t="n">
        <v>6.8259</v>
      </c>
      <c r="E300" t="n">
        <v>14.65</v>
      </c>
      <c r="F300" t="n">
        <v>12.01</v>
      </c>
      <c r="G300" t="n">
        <v>42.38</v>
      </c>
      <c r="H300" t="n">
        <v>0.76</v>
      </c>
      <c r="I300" t="n">
        <v>17</v>
      </c>
      <c r="J300" t="n">
        <v>139.95</v>
      </c>
      <c r="K300" t="n">
        <v>46.47</v>
      </c>
      <c r="L300" t="n">
        <v>6</v>
      </c>
      <c r="M300" t="n">
        <v>15</v>
      </c>
      <c r="N300" t="n">
        <v>22.49</v>
      </c>
      <c r="O300" t="n">
        <v>17494.97</v>
      </c>
      <c r="P300" t="n">
        <v>127.07</v>
      </c>
      <c r="Q300" t="n">
        <v>194.64</v>
      </c>
      <c r="R300" t="n">
        <v>32.41</v>
      </c>
      <c r="S300" t="n">
        <v>17.82</v>
      </c>
      <c r="T300" t="n">
        <v>5082.63</v>
      </c>
      <c r="U300" t="n">
        <v>0.55</v>
      </c>
      <c r="V300" t="n">
        <v>0.76</v>
      </c>
      <c r="W300" t="n">
        <v>1.16</v>
      </c>
      <c r="X300" t="n">
        <v>0.32</v>
      </c>
      <c r="Y300" t="n">
        <v>0.5</v>
      </c>
      <c r="Z300" t="n">
        <v>10</v>
      </c>
    </row>
    <row r="301">
      <c r="A301" t="n">
        <v>6</v>
      </c>
      <c r="B301" t="n">
        <v>65</v>
      </c>
      <c r="C301" t="inlineStr">
        <is>
          <t xml:space="preserve">CONCLUIDO	</t>
        </is>
      </c>
      <c r="D301" t="n">
        <v>6.8946</v>
      </c>
      <c r="E301" t="n">
        <v>14.5</v>
      </c>
      <c r="F301" t="n">
        <v>11.94</v>
      </c>
      <c r="G301" t="n">
        <v>51.18</v>
      </c>
      <c r="H301" t="n">
        <v>0.88</v>
      </c>
      <c r="I301" t="n">
        <v>14</v>
      </c>
      <c r="J301" t="n">
        <v>141.31</v>
      </c>
      <c r="K301" t="n">
        <v>46.47</v>
      </c>
      <c r="L301" t="n">
        <v>7</v>
      </c>
      <c r="M301" t="n">
        <v>12</v>
      </c>
      <c r="N301" t="n">
        <v>22.85</v>
      </c>
      <c r="O301" t="n">
        <v>17662.75</v>
      </c>
      <c r="P301" t="n">
        <v>125.35</v>
      </c>
      <c r="Q301" t="n">
        <v>194.63</v>
      </c>
      <c r="R301" t="n">
        <v>30.56</v>
      </c>
      <c r="S301" t="n">
        <v>17.82</v>
      </c>
      <c r="T301" t="n">
        <v>4174.1</v>
      </c>
      <c r="U301" t="n">
        <v>0.58</v>
      </c>
      <c r="V301" t="n">
        <v>0.76</v>
      </c>
      <c r="W301" t="n">
        <v>1.15</v>
      </c>
      <c r="X301" t="n">
        <v>0.26</v>
      </c>
      <c r="Y301" t="n">
        <v>0.5</v>
      </c>
      <c r="Z301" t="n">
        <v>10</v>
      </c>
    </row>
    <row r="302">
      <c r="A302" t="n">
        <v>7</v>
      </c>
      <c r="B302" t="n">
        <v>65</v>
      </c>
      <c r="C302" t="inlineStr">
        <is>
          <t xml:space="preserve">CONCLUIDO	</t>
        </is>
      </c>
      <c r="D302" t="n">
        <v>6.9136</v>
      </c>
      <c r="E302" t="n">
        <v>14.46</v>
      </c>
      <c r="F302" t="n">
        <v>11.93</v>
      </c>
      <c r="G302" t="n">
        <v>55.06</v>
      </c>
      <c r="H302" t="n">
        <v>0.99</v>
      </c>
      <c r="I302" t="n">
        <v>13</v>
      </c>
      <c r="J302" t="n">
        <v>142.68</v>
      </c>
      <c r="K302" t="n">
        <v>46.47</v>
      </c>
      <c r="L302" t="n">
        <v>8</v>
      </c>
      <c r="M302" t="n">
        <v>11</v>
      </c>
      <c r="N302" t="n">
        <v>23.21</v>
      </c>
      <c r="O302" t="n">
        <v>17831.04</v>
      </c>
      <c r="P302" t="n">
        <v>124.4</v>
      </c>
      <c r="Q302" t="n">
        <v>194.63</v>
      </c>
      <c r="R302" t="n">
        <v>29.98</v>
      </c>
      <c r="S302" t="n">
        <v>17.82</v>
      </c>
      <c r="T302" t="n">
        <v>3889.71</v>
      </c>
      <c r="U302" t="n">
        <v>0.59</v>
      </c>
      <c r="V302" t="n">
        <v>0.76</v>
      </c>
      <c r="W302" t="n">
        <v>1.16</v>
      </c>
      <c r="X302" t="n">
        <v>0.24</v>
      </c>
      <c r="Y302" t="n">
        <v>0.5</v>
      </c>
      <c r="Z302" t="n">
        <v>10</v>
      </c>
    </row>
    <row r="303">
      <c r="A303" t="n">
        <v>8</v>
      </c>
      <c r="B303" t="n">
        <v>65</v>
      </c>
      <c r="C303" t="inlineStr">
        <is>
          <t xml:space="preserve">CONCLUIDO	</t>
        </is>
      </c>
      <c r="D303" t="n">
        <v>6.9641</v>
      </c>
      <c r="E303" t="n">
        <v>14.36</v>
      </c>
      <c r="F303" t="n">
        <v>11.88</v>
      </c>
      <c r="G303" t="n">
        <v>64.8</v>
      </c>
      <c r="H303" t="n">
        <v>1.11</v>
      </c>
      <c r="I303" t="n">
        <v>11</v>
      </c>
      <c r="J303" t="n">
        <v>144.05</v>
      </c>
      <c r="K303" t="n">
        <v>46.47</v>
      </c>
      <c r="L303" t="n">
        <v>9</v>
      </c>
      <c r="M303" t="n">
        <v>9</v>
      </c>
      <c r="N303" t="n">
        <v>23.58</v>
      </c>
      <c r="O303" t="n">
        <v>17999.83</v>
      </c>
      <c r="P303" t="n">
        <v>122.98</v>
      </c>
      <c r="Q303" t="n">
        <v>194.63</v>
      </c>
      <c r="R303" t="n">
        <v>28.44</v>
      </c>
      <c r="S303" t="n">
        <v>17.82</v>
      </c>
      <c r="T303" t="n">
        <v>3125.76</v>
      </c>
      <c r="U303" t="n">
        <v>0.63</v>
      </c>
      <c r="V303" t="n">
        <v>0.76</v>
      </c>
      <c r="W303" t="n">
        <v>1.15</v>
      </c>
      <c r="X303" t="n">
        <v>0.19</v>
      </c>
      <c r="Y303" t="n">
        <v>0.5</v>
      </c>
      <c r="Z303" t="n">
        <v>10</v>
      </c>
    </row>
    <row r="304">
      <c r="A304" t="n">
        <v>9</v>
      </c>
      <c r="B304" t="n">
        <v>65</v>
      </c>
      <c r="C304" t="inlineStr">
        <is>
          <t xml:space="preserve">CONCLUIDO	</t>
        </is>
      </c>
      <c r="D304" t="n">
        <v>6.9839</v>
      </c>
      <c r="E304" t="n">
        <v>14.32</v>
      </c>
      <c r="F304" t="n">
        <v>11.87</v>
      </c>
      <c r="G304" t="n">
        <v>71.2</v>
      </c>
      <c r="H304" t="n">
        <v>1.22</v>
      </c>
      <c r="I304" t="n">
        <v>10</v>
      </c>
      <c r="J304" t="n">
        <v>145.42</v>
      </c>
      <c r="K304" t="n">
        <v>46.47</v>
      </c>
      <c r="L304" t="n">
        <v>10</v>
      </c>
      <c r="M304" t="n">
        <v>8</v>
      </c>
      <c r="N304" t="n">
        <v>23.95</v>
      </c>
      <c r="O304" t="n">
        <v>18169.15</v>
      </c>
      <c r="P304" t="n">
        <v>121.89</v>
      </c>
      <c r="Q304" t="n">
        <v>194.63</v>
      </c>
      <c r="R304" t="n">
        <v>28.01</v>
      </c>
      <c r="S304" t="n">
        <v>17.82</v>
      </c>
      <c r="T304" t="n">
        <v>2917.98</v>
      </c>
      <c r="U304" t="n">
        <v>0.64</v>
      </c>
      <c r="V304" t="n">
        <v>0.77</v>
      </c>
      <c r="W304" t="n">
        <v>1.15</v>
      </c>
      <c r="X304" t="n">
        <v>0.18</v>
      </c>
      <c r="Y304" t="n">
        <v>0.5</v>
      </c>
      <c r="Z304" t="n">
        <v>10</v>
      </c>
    </row>
    <row r="305">
      <c r="A305" t="n">
        <v>10</v>
      </c>
      <c r="B305" t="n">
        <v>65</v>
      </c>
      <c r="C305" t="inlineStr">
        <is>
          <t xml:space="preserve">CONCLUIDO	</t>
        </is>
      </c>
      <c r="D305" t="n">
        <v>7.0047</v>
      </c>
      <c r="E305" t="n">
        <v>14.28</v>
      </c>
      <c r="F305" t="n">
        <v>11.85</v>
      </c>
      <c r="G305" t="n">
        <v>79.01000000000001</v>
      </c>
      <c r="H305" t="n">
        <v>1.33</v>
      </c>
      <c r="I305" t="n">
        <v>9</v>
      </c>
      <c r="J305" t="n">
        <v>146.8</v>
      </c>
      <c r="K305" t="n">
        <v>46.47</v>
      </c>
      <c r="L305" t="n">
        <v>11</v>
      </c>
      <c r="M305" t="n">
        <v>7</v>
      </c>
      <c r="N305" t="n">
        <v>24.33</v>
      </c>
      <c r="O305" t="n">
        <v>18338.99</v>
      </c>
      <c r="P305" t="n">
        <v>121.1</v>
      </c>
      <c r="Q305" t="n">
        <v>194.63</v>
      </c>
      <c r="R305" t="n">
        <v>27.51</v>
      </c>
      <c r="S305" t="n">
        <v>17.82</v>
      </c>
      <c r="T305" t="n">
        <v>2671.87</v>
      </c>
      <c r="U305" t="n">
        <v>0.65</v>
      </c>
      <c r="V305" t="n">
        <v>0.77</v>
      </c>
      <c r="W305" t="n">
        <v>1.15</v>
      </c>
      <c r="X305" t="n">
        <v>0.16</v>
      </c>
      <c r="Y305" t="n">
        <v>0.5</v>
      </c>
      <c r="Z305" t="n">
        <v>10</v>
      </c>
    </row>
    <row r="306">
      <c r="A306" t="n">
        <v>11</v>
      </c>
      <c r="B306" t="n">
        <v>65</v>
      </c>
      <c r="C306" t="inlineStr">
        <is>
          <t xml:space="preserve">CONCLUIDO	</t>
        </is>
      </c>
      <c r="D306" t="n">
        <v>7.0032</v>
      </c>
      <c r="E306" t="n">
        <v>14.28</v>
      </c>
      <c r="F306" t="n">
        <v>11.85</v>
      </c>
      <c r="G306" t="n">
        <v>79.03</v>
      </c>
      <c r="H306" t="n">
        <v>1.43</v>
      </c>
      <c r="I306" t="n">
        <v>9</v>
      </c>
      <c r="J306" t="n">
        <v>148.18</v>
      </c>
      <c r="K306" t="n">
        <v>46.47</v>
      </c>
      <c r="L306" t="n">
        <v>12</v>
      </c>
      <c r="M306" t="n">
        <v>7</v>
      </c>
      <c r="N306" t="n">
        <v>24.71</v>
      </c>
      <c r="O306" t="n">
        <v>18509.36</v>
      </c>
      <c r="P306" t="n">
        <v>120.51</v>
      </c>
      <c r="Q306" t="n">
        <v>194.63</v>
      </c>
      <c r="R306" t="n">
        <v>27.64</v>
      </c>
      <c r="S306" t="n">
        <v>17.82</v>
      </c>
      <c r="T306" t="n">
        <v>2737.16</v>
      </c>
      <c r="U306" t="n">
        <v>0.64</v>
      </c>
      <c r="V306" t="n">
        <v>0.77</v>
      </c>
      <c r="W306" t="n">
        <v>1.15</v>
      </c>
      <c r="X306" t="n">
        <v>0.17</v>
      </c>
      <c r="Y306" t="n">
        <v>0.5</v>
      </c>
      <c r="Z306" t="n">
        <v>10</v>
      </c>
    </row>
    <row r="307">
      <c r="A307" t="n">
        <v>12</v>
      </c>
      <c r="B307" t="n">
        <v>65</v>
      </c>
      <c r="C307" t="inlineStr">
        <is>
          <t xml:space="preserve">CONCLUIDO	</t>
        </is>
      </c>
      <c r="D307" t="n">
        <v>7.028</v>
      </c>
      <c r="E307" t="n">
        <v>14.23</v>
      </c>
      <c r="F307" t="n">
        <v>11.83</v>
      </c>
      <c r="G307" t="n">
        <v>88.73</v>
      </c>
      <c r="H307" t="n">
        <v>1.54</v>
      </c>
      <c r="I307" t="n">
        <v>8</v>
      </c>
      <c r="J307" t="n">
        <v>149.56</v>
      </c>
      <c r="K307" t="n">
        <v>46.47</v>
      </c>
      <c r="L307" t="n">
        <v>13</v>
      </c>
      <c r="M307" t="n">
        <v>6</v>
      </c>
      <c r="N307" t="n">
        <v>25.1</v>
      </c>
      <c r="O307" t="n">
        <v>18680.25</v>
      </c>
      <c r="P307" t="n">
        <v>119</v>
      </c>
      <c r="Q307" t="n">
        <v>194.63</v>
      </c>
      <c r="R307" t="n">
        <v>26.84</v>
      </c>
      <c r="S307" t="n">
        <v>17.82</v>
      </c>
      <c r="T307" t="n">
        <v>2344.33</v>
      </c>
      <c r="U307" t="n">
        <v>0.66</v>
      </c>
      <c r="V307" t="n">
        <v>0.77</v>
      </c>
      <c r="W307" t="n">
        <v>1.15</v>
      </c>
      <c r="X307" t="n">
        <v>0.14</v>
      </c>
      <c r="Y307" t="n">
        <v>0.5</v>
      </c>
      <c r="Z307" t="n">
        <v>10</v>
      </c>
    </row>
    <row r="308">
      <c r="A308" t="n">
        <v>13</v>
      </c>
      <c r="B308" t="n">
        <v>65</v>
      </c>
      <c r="C308" t="inlineStr">
        <is>
          <t xml:space="preserve">CONCLUIDO	</t>
        </is>
      </c>
      <c r="D308" t="n">
        <v>7.0585</v>
      </c>
      <c r="E308" t="n">
        <v>14.17</v>
      </c>
      <c r="F308" t="n">
        <v>11.8</v>
      </c>
      <c r="G308" t="n">
        <v>101.11</v>
      </c>
      <c r="H308" t="n">
        <v>1.64</v>
      </c>
      <c r="I308" t="n">
        <v>7</v>
      </c>
      <c r="J308" t="n">
        <v>150.95</v>
      </c>
      <c r="K308" t="n">
        <v>46.47</v>
      </c>
      <c r="L308" t="n">
        <v>14</v>
      </c>
      <c r="M308" t="n">
        <v>5</v>
      </c>
      <c r="N308" t="n">
        <v>25.49</v>
      </c>
      <c r="O308" t="n">
        <v>18851.69</v>
      </c>
      <c r="P308" t="n">
        <v>117.35</v>
      </c>
      <c r="Q308" t="n">
        <v>194.63</v>
      </c>
      <c r="R308" t="n">
        <v>25.84</v>
      </c>
      <c r="S308" t="n">
        <v>17.82</v>
      </c>
      <c r="T308" t="n">
        <v>1848.18</v>
      </c>
      <c r="U308" t="n">
        <v>0.6899999999999999</v>
      </c>
      <c r="V308" t="n">
        <v>0.77</v>
      </c>
      <c r="W308" t="n">
        <v>1.15</v>
      </c>
      <c r="X308" t="n">
        <v>0.11</v>
      </c>
      <c r="Y308" t="n">
        <v>0.5</v>
      </c>
      <c r="Z308" t="n">
        <v>10</v>
      </c>
    </row>
    <row r="309">
      <c r="A309" t="n">
        <v>14</v>
      </c>
      <c r="B309" t="n">
        <v>65</v>
      </c>
      <c r="C309" t="inlineStr">
        <is>
          <t xml:space="preserve">CONCLUIDO	</t>
        </is>
      </c>
      <c r="D309" t="n">
        <v>7.054</v>
      </c>
      <c r="E309" t="n">
        <v>14.18</v>
      </c>
      <c r="F309" t="n">
        <v>11.81</v>
      </c>
      <c r="G309" t="n">
        <v>101.19</v>
      </c>
      <c r="H309" t="n">
        <v>1.74</v>
      </c>
      <c r="I309" t="n">
        <v>7</v>
      </c>
      <c r="J309" t="n">
        <v>152.35</v>
      </c>
      <c r="K309" t="n">
        <v>46.47</v>
      </c>
      <c r="L309" t="n">
        <v>15</v>
      </c>
      <c r="M309" t="n">
        <v>5</v>
      </c>
      <c r="N309" t="n">
        <v>25.88</v>
      </c>
      <c r="O309" t="n">
        <v>19023.66</v>
      </c>
      <c r="P309" t="n">
        <v>118.09</v>
      </c>
      <c r="Q309" t="n">
        <v>194.63</v>
      </c>
      <c r="R309" t="n">
        <v>26.2</v>
      </c>
      <c r="S309" t="n">
        <v>17.82</v>
      </c>
      <c r="T309" t="n">
        <v>2029.36</v>
      </c>
      <c r="U309" t="n">
        <v>0.68</v>
      </c>
      <c r="V309" t="n">
        <v>0.77</v>
      </c>
      <c r="W309" t="n">
        <v>1.15</v>
      </c>
      <c r="X309" t="n">
        <v>0.12</v>
      </c>
      <c r="Y309" t="n">
        <v>0.5</v>
      </c>
      <c r="Z309" t="n">
        <v>10</v>
      </c>
    </row>
    <row r="310">
      <c r="A310" t="n">
        <v>15</v>
      </c>
      <c r="B310" t="n">
        <v>65</v>
      </c>
      <c r="C310" t="inlineStr">
        <is>
          <t xml:space="preserve">CONCLUIDO	</t>
        </is>
      </c>
      <c r="D310" t="n">
        <v>7.0498</v>
      </c>
      <c r="E310" t="n">
        <v>14.18</v>
      </c>
      <c r="F310" t="n">
        <v>11.81</v>
      </c>
      <c r="G310" t="n">
        <v>101.26</v>
      </c>
      <c r="H310" t="n">
        <v>1.84</v>
      </c>
      <c r="I310" t="n">
        <v>7</v>
      </c>
      <c r="J310" t="n">
        <v>153.75</v>
      </c>
      <c r="K310" t="n">
        <v>46.47</v>
      </c>
      <c r="L310" t="n">
        <v>16</v>
      </c>
      <c r="M310" t="n">
        <v>5</v>
      </c>
      <c r="N310" t="n">
        <v>26.28</v>
      </c>
      <c r="O310" t="n">
        <v>19196.18</v>
      </c>
      <c r="P310" t="n">
        <v>116.71</v>
      </c>
      <c r="Q310" t="n">
        <v>194.63</v>
      </c>
      <c r="R310" t="n">
        <v>26.41</v>
      </c>
      <c r="S310" t="n">
        <v>17.82</v>
      </c>
      <c r="T310" t="n">
        <v>2131.98</v>
      </c>
      <c r="U310" t="n">
        <v>0.67</v>
      </c>
      <c r="V310" t="n">
        <v>0.77</v>
      </c>
      <c r="W310" t="n">
        <v>1.15</v>
      </c>
      <c r="X310" t="n">
        <v>0.13</v>
      </c>
      <c r="Y310" t="n">
        <v>0.5</v>
      </c>
      <c r="Z310" t="n">
        <v>10</v>
      </c>
    </row>
    <row r="311">
      <c r="A311" t="n">
        <v>16</v>
      </c>
      <c r="B311" t="n">
        <v>65</v>
      </c>
      <c r="C311" t="inlineStr">
        <is>
          <t xml:space="preserve">CONCLUIDO	</t>
        </is>
      </c>
      <c r="D311" t="n">
        <v>7.0777</v>
      </c>
      <c r="E311" t="n">
        <v>14.13</v>
      </c>
      <c r="F311" t="n">
        <v>11.79</v>
      </c>
      <c r="G311" t="n">
        <v>117.85</v>
      </c>
      <c r="H311" t="n">
        <v>1.94</v>
      </c>
      <c r="I311" t="n">
        <v>6</v>
      </c>
      <c r="J311" t="n">
        <v>155.15</v>
      </c>
      <c r="K311" t="n">
        <v>46.47</v>
      </c>
      <c r="L311" t="n">
        <v>17</v>
      </c>
      <c r="M311" t="n">
        <v>4</v>
      </c>
      <c r="N311" t="n">
        <v>26.68</v>
      </c>
      <c r="O311" t="n">
        <v>19369.26</v>
      </c>
      <c r="P311" t="n">
        <v>115.39</v>
      </c>
      <c r="Q311" t="n">
        <v>194.63</v>
      </c>
      <c r="R311" t="n">
        <v>25.4</v>
      </c>
      <c r="S311" t="n">
        <v>17.82</v>
      </c>
      <c r="T311" t="n">
        <v>1632.15</v>
      </c>
      <c r="U311" t="n">
        <v>0.7</v>
      </c>
      <c r="V311" t="n">
        <v>0.77</v>
      </c>
      <c r="W311" t="n">
        <v>1.15</v>
      </c>
      <c r="X311" t="n">
        <v>0.1</v>
      </c>
      <c r="Y311" t="n">
        <v>0.5</v>
      </c>
      <c r="Z311" t="n">
        <v>10</v>
      </c>
    </row>
    <row r="312">
      <c r="A312" t="n">
        <v>17</v>
      </c>
      <c r="B312" t="n">
        <v>65</v>
      </c>
      <c r="C312" t="inlineStr">
        <is>
          <t xml:space="preserve">CONCLUIDO	</t>
        </is>
      </c>
      <c r="D312" t="n">
        <v>7.0831</v>
      </c>
      <c r="E312" t="n">
        <v>14.12</v>
      </c>
      <c r="F312" t="n">
        <v>11.77</v>
      </c>
      <c r="G312" t="n">
        <v>117.74</v>
      </c>
      <c r="H312" t="n">
        <v>2.04</v>
      </c>
      <c r="I312" t="n">
        <v>6</v>
      </c>
      <c r="J312" t="n">
        <v>156.56</v>
      </c>
      <c r="K312" t="n">
        <v>46.47</v>
      </c>
      <c r="L312" t="n">
        <v>18</v>
      </c>
      <c r="M312" t="n">
        <v>4</v>
      </c>
      <c r="N312" t="n">
        <v>27.09</v>
      </c>
      <c r="O312" t="n">
        <v>19542.89</v>
      </c>
      <c r="P312" t="n">
        <v>115.13</v>
      </c>
      <c r="Q312" t="n">
        <v>194.63</v>
      </c>
      <c r="R312" t="n">
        <v>25.13</v>
      </c>
      <c r="S312" t="n">
        <v>17.82</v>
      </c>
      <c r="T312" t="n">
        <v>1497.07</v>
      </c>
      <c r="U312" t="n">
        <v>0.71</v>
      </c>
      <c r="V312" t="n">
        <v>0.77</v>
      </c>
      <c r="W312" t="n">
        <v>1.14</v>
      </c>
      <c r="X312" t="n">
        <v>0.09</v>
      </c>
      <c r="Y312" t="n">
        <v>0.5</v>
      </c>
      <c r="Z312" t="n">
        <v>10</v>
      </c>
    </row>
    <row r="313">
      <c r="A313" t="n">
        <v>18</v>
      </c>
      <c r="B313" t="n">
        <v>65</v>
      </c>
      <c r="C313" t="inlineStr">
        <is>
          <t xml:space="preserve">CONCLUIDO	</t>
        </is>
      </c>
      <c r="D313" t="n">
        <v>7.0787</v>
      </c>
      <c r="E313" t="n">
        <v>14.13</v>
      </c>
      <c r="F313" t="n">
        <v>11.78</v>
      </c>
      <c r="G313" t="n">
        <v>117.83</v>
      </c>
      <c r="H313" t="n">
        <v>2.13</v>
      </c>
      <c r="I313" t="n">
        <v>6</v>
      </c>
      <c r="J313" t="n">
        <v>157.97</v>
      </c>
      <c r="K313" t="n">
        <v>46.47</v>
      </c>
      <c r="L313" t="n">
        <v>19</v>
      </c>
      <c r="M313" t="n">
        <v>4</v>
      </c>
      <c r="N313" t="n">
        <v>27.5</v>
      </c>
      <c r="O313" t="n">
        <v>19717.08</v>
      </c>
      <c r="P313" t="n">
        <v>113.94</v>
      </c>
      <c r="Q313" t="n">
        <v>194.63</v>
      </c>
      <c r="R313" t="n">
        <v>25.39</v>
      </c>
      <c r="S313" t="n">
        <v>17.82</v>
      </c>
      <c r="T313" t="n">
        <v>1628.35</v>
      </c>
      <c r="U313" t="n">
        <v>0.7</v>
      </c>
      <c r="V313" t="n">
        <v>0.77</v>
      </c>
      <c r="W313" t="n">
        <v>1.15</v>
      </c>
      <c r="X313" t="n">
        <v>0.1</v>
      </c>
      <c r="Y313" t="n">
        <v>0.5</v>
      </c>
      <c r="Z313" t="n">
        <v>10</v>
      </c>
    </row>
    <row r="314">
      <c r="A314" t="n">
        <v>19</v>
      </c>
      <c r="B314" t="n">
        <v>65</v>
      </c>
      <c r="C314" t="inlineStr">
        <is>
          <t xml:space="preserve">CONCLUIDO	</t>
        </is>
      </c>
      <c r="D314" t="n">
        <v>7.1017</v>
      </c>
      <c r="E314" t="n">
        <v>14.08</v>
      </c>
      <c r="F314" t="n">
        <v>11.76</v>
      </c>
      <c r="G314" t="n">
        <v>141.18</v>
      </c>
      <c r="H314" t="n">
        <v>2.22</v>
      </c>
      <c r="I314" t="n">
        <v>5</v>
      </c>
      <c r="J314" t="n">
        <v>159.39</v>
      </c>
      <c r="K314" t="n">
        <v>46.47</v>
      </c>
      <c r="L314" t="n">
        <v>20</v>
      </c>
      <c r="M314" t="n">
        <v>3</v>
      </c>
      <c r="N314" t="n">
        <v>27.92</v>
      </c>
      <c r="O314" t="n">
        <v>19891.97</v>
      </c>
      <c r="P314" t="n">
        <v>111.59</v>
      </c>
      <c r="Q314" t="n">
        <v>194.63</v>
      </c>
      <c r="R314" t="n">
        <v>24.83</v>
      </c>
      <c r="S314" t="n">
        <v>17.82</v>
      </c>
      <c r="T314" t="n">
        <v>1350.8</v>
      </c>
      <c r="U314" t="n">
        <v>0.72</v>
      </c>
      <c r="V314" t="n">
        <v>0.77</v>
      </c>
      <c r="W314" t="n">
        <v>1.14</v>
      </c>
      <c r="X314" t="n">
        <v>0.08</v>
      </c>
      <c r="Y314" t="n">
        <v>0.5</v>
      </c>
      <c r="Z314" t="n">
        <v>10</v>
      </c>
    </row>
    <row r="315">
      <c r="A315" t="n">
        <v>20</v>
      </c>
      <c r="B315" t="n">
        <v>65</v>
      </c>
      <c r="C315" t="inlineStr">
        <is>
          <t xml:space="preserve">CONCLUIDO	</t>
        </is>
      </c>
      <c r="D315" t="n">
        <v>7.1003</v>
      </c>
      <c r="E315" t="n">
        <v>14.08</v>
      </c>
      <c r="F315" t="n">
        <v>11.77</v>
      </c>
      <c r="G315" t="n">
        <v>141.21</v>
      </c>
      <c r="H315" t="n">
        <v>2.31</v>
      </c>
      <c r="I315" t="n">
        <v>5</v>
      </c>
      <c r="J315" t="n">
        <v>160.81</v>
      </c>
      <c r="K315" t="n">
        <v>46.47</v>
      </c>
      <c r="L315" t="n">
        <v>21</v>
      </c>
      <c r="M315" t="n">
        <v>3</v>
      </c>
      <c r="N315" t="n">
        <v>28.34</v>
      </c>
      <c r="O315" t="n">
        <v>20067.32</v>
      </c>
      <c r="P315" t="n">
        <v>112.87</v>
      </c>
      <c r="Q315" t="n">
        <v>194.63</v>
      </c>
      <c r="R315" t="n">
        <v>25</v>
      </c>
      <c r="S315" t="n">
        <v>17.82</v>
      </c>
      <c r="T315" t="n">
        <v>1437.44</v>
      </c>
      <c r="U315" t="n">
        <v>0.71</v>
      </c>
      <c r="V315" t="n">
        <v>0.77</v>
      </c>
      <c r="W315" t="n">
        <v>1.14</v>
      </c>
      <c r="X315" t="n">
        <v>0.08</v>
      </c>
      <c r="Y315" t="n">
        <v>0.5</v>
      </c>
      <c r="Z315" t="n">
        <v>10</v>
      </c>
    </row>
    <row r="316">
      <c r="A316" t="n">
        <v>21</v>
      </c>
      <c r="B316" t="n">
        <v>65</v>
      </c>
      <c r="C316" t="inlineStr">
        <is>
          <t xml:space="preserve">CONCLUIDO	</t>
        </is>
      </c>
      <c r="D316" t="n">
        <v>7.0992</v>
      </c>
      <c r="E316" t="n">
        <v>14.09</v>
      </c>
      <c r="F316" t="n">
        <v>11.77</v>
      </c>
      <c r="G316" t="n">
        <v>141.24</v>
      </c>
      <c r="H316" t="n">
        <v>2.4</v>
      </c>
      <c r="I316" t="n">
        <v>5</v>
      </c>
      <c r="J316" t="n">
        <v>162.24</v>
      </c>
      <c r="K316" t="n">
        <v>46.47</v>
      </c>
      <c r="L316" t="n">
        <v>22</v>
      </c>
      <c r="M316" t="n">
        <v>3</v>
      </c>
      <c r="N316" t="n">
        <v>28.77</v>
      </c>
      <c r="O316" t="n">
        <v>20243.25</v>
      </c>
      <c r="P316" t="n">
        <v>112.15</v>
      </c>
      <c r="Q316" t="n">
        <v>194.64</v>
      </c>
      <c r="R316" t="n">
        <v>25.09</v>
      </c>
      <c r="S316" t="n">
        <v>17.82</v>
      </c>
      <c r="T316" t="n">
        <v>1484.84</v>
      </c>
      <c r="U316" t="n">
        <v>0.71</v>
      </c>
      <c r="V316" t="n">
        <v>0.77</v>
      </c>
      <c r="W316" t="n">
        <v>1.14</v>
      </c>
      <c r="X316" t="n">
        <v>0.08</v>
      </c>
      <c r="Y316" t="n">
        <v>0.5</v>
      </c>
      <c r="Z316" t="n">
        <v>10</v>
      </c>
    </row>
    <row r="317">
      <c r="A317" t="n">
        <v>22</v>
      </c>
      <c r="B317" t="n">
        <v>65</v>
      </c>
      <c r="C317" t="inlineStr">
        <is>
          <t xml:space="preserve">CONCLUIDO	</t>
        </is>
      </c>
      <c r="D317" t="n">
        <v>7.1065</v>
      </c>
      <c r="E317" t="n">
        <v>14.07</v>
      </c>
      <c r="F317" t="n">
        <v>11.76</v>
      </c>
      <c r="G317" t="n">
        <v>141.06</v>
      </c>
      <c r="H317" t="n">
        <v>2.49</v>
      </c>
      <c r="I317" t="n">
        <v>5</v>
      </c>
      <c r="J317" t="n">
        <v>163.67</v>
      </c>
      <c r="K317" t="n">
        <v>46.47</v>
      </c>
      <c r="L317" t="n">
        <v>23</v>
      </c>
      <c r="M317" t="n">
        <v>3</v>
      </c>
      <c r="N317" t="n">
        <v>29.2</v>
      </c>
      <c r="O317" t="n">
        <v>20419.76</v>
      </c>
      <c r="P317" t="n">
        <v>110</v>
      </c>
      <c r="Q317" t="n">
        <v>194.63</v>
      </c>
      <c r="R317" t="n">
        <v>24.57</v>
      </c>
      <c r="S317" t="n">
        <v>17.82</v>
      </c>
      <c r="T317" t="n">
        <v>1225.41</v>
      </c>
      <c r="U317" t="n">
        <v>0.73</v>
      </c>
      <c r="V317" t="n">
        <v>0.77</v>
      </c>
      <c r="W317" t="n">
        <v>1.14</v>
      </c>
      <c r="X317" t="n">
        <v>0.07000000000000001</v>
      </c>
      <c r="Y317" t="n">
        <v>0.5</v>
      </c>
      <c r="Z317" t="n">
        <v>10</v>
      </c>
    </row>
    <row r="318">
      <c r="A318" t="n">
        <v>23</v>
      </c>
      <c r="B318" t="n">
        <v>65</v>
      </c>
      <c r="C318" t="inlineStr">
        <is>
          <t xml:space="preserve">CONCLUIDO	</t>
        </is>
      </c>
      <c r="D318" t="n">
        <v>7.1019</v>
      </c>
      <c r="E318" t="n">
        <v>14.08</v>
      </c>
      <c r="F318" t="n">
        <v>11.76</v>
      </c>
      <c r="G318" t="n">
        <v>141.17</v>
      </c>
      <c r="H318" t="n">
        <v>2.58</v>
      </c>
      <c r="I318" t="n">
        <v>5</v>
      </c>
      <c r="J318" t="n">
        <v>165.1</v>
      </c>
      <c r="K318" t="n">
        <v>46.47</v>
      </c>
      <c r="L318" t="n">
        <v>24</v>
      </c>
      <c r="M318" t="n">
        <v>2</v>
      </c>
      <c r="N318" t="n">
        <v>29.64</v>
      </c>
      <c r="O318" t="n">
        <v>20596.86</v>
      </c>
      <c r="P318" t="n">
        <v>108.02</v>
      </c>
      <c r="Q318" t="n">
        <v>194.63</v>
      </c>
      <c r="R318" t="n">
        <v>24.76</v>
      </c>
      <c r="S318" t="n">
        <v>17.82</v>
      </c>
      <c r="T318" t="n">
        <v>1315.62</v>
      </c>
      <c r="U318" t="n">
        <v>0.72</v>
      </c>
      <c r="V318" t="n">
        <v>0.77</v>
      </c>
      <c r="W318" t="n">
        <v>1.15</v>
      </c>
      <c r="X318" t="n">
        <v>0.08</v>
      </c>
      <c r="Y318" t="n">
        <v>0.5</v>
      </c>
      <c r="Z318" t="n">
        <v>10</v>
      </c>
    </row>
    <row r="319">
      <c r="A319" t="n">
        <v>24</v>
      </c>
      <c r="B319" t="n">
        <v>65</v>
      </c>
      <c r="C319" t="inlineStr">
        <is>
          <t xml:space="preserve">CONCLUIDO	</t>
        </is>
      </c>
      <c r="D319" t="n">
        <v>7.0998</v>
      </c>
      <c r="E319" t="n">
        <v>14.08</v>
      </c>
      <c r="F319" t="n">
        <v>11.77</v>
      </c>
      <c r="G319" t="n">
        <v>141.22</v>
      </c>
      <c r="H319" t="n">
        <v>2.66</v>
      </c>
      <c r="I319" t="n">
        <v>5</v>
      </c>
      <c r="J319" t="n">
        <v>166.54</v>
      </c>
      <c r="K319" t="n">
        <v>46.47</v>
      </c>
      <c r="L319" t="n">
        <v>25</v>
      </c>
      <c r="M319" t="n">
        <v>1</v>
      </c>
      <c r="N319" t="n">
        <v>30.08</v>
      </c>
      <c r="O319" t="n">
        <v>20774.56</v>
      </c>
      <c r="P319" t="n">
        <v>107.9</v>
      </c>
      <c r="Q319" t="n">
        <v>194.63</v>
      </c>
      <c r="R319" t="n">
        <v>24.92</v>
      </c>
      <c r="S319" t="n">
        <v>17.82</v>
      </c>
      <c r="T319" t="n">
        <v>1397.1</v>
      </c>
      <c r="U319" t="n">
        <v>0.72</v>
      </c>
      <c r="V319" t="n">
        <v>0.77</v>
      </c>
      <c r="W319" t="n">
        <v>1.15</v>
      </c>
      <c r="X319" t="n">
        <v>0.08</v>
      </c>
      <c r="Y319" t="n">
        <v>0.5</v>
      </c>
      <c r="Z319" t="n">
        <v>10</v>
      </c>
    </row>
    <row r="320">
      <c r="A320" t="n">
        <v>25</v>
      </c>
      <c r="B320" t="n">
        <v>65</v>
      </c>
      <c r="C320" t="inlineStr">
        <is>
          <t xml:space="preserve">CONCLUIDO	</t>
        </is>
      </c>
      <c r="D320" t="n">
        <v>7.1006</v>
      </c>
      <c r="E320" t="n">
        <v>14.08</v>
      </c>
      <c r="F320" t="n">
        <v>11.77</v>
      </c>
      <c r="G320" t="n">
        <v>141.2</v>
      </c>
      <c r="H320" t="n">
        <v>2.74</v>
      </c>
      <c r="I320" t="n">
        <v>5</v>
      </c>
      <c r="J320" t="n">
        <v>167.99</v>
      </c>
      <c r="K320" t="n">
        <v>46.47</v>
      </c>
      <c r="L320" t="n">
        <v>26</v>
      </c>
      <c r="M320" t="n">
        <v>1</v>
      </c>
      <c r="N320" t="n">
        <v>30.52</v>
      </c>
      <c r="O320" t="n">
        <v>20952.87</v>
      </c>
      <c r="P320" t="n">
        <v>107.6</v>
      </c>
      <c r="Q320" t="n">
        <v>194.63</v>
      </c>
      <c r="R320" t="n">
        <v>24.84</v>
      </c>
      <c r="S320" t="n">
        <v>17.82</v>
      </c>
      <c r="T320" t="n">
        <v>1357.55</v>
      </c>
      <c r="U320" t="n">
        <v>0.72</v>
      </c>
      <c r="V320" t="n">
        <v>0.77</v>
      </c>
      <c r="W320" t="n">
        <v>1.15</v>
      </c>
      <c r="X320" t="n">
        <v>0.08</v>
      </c>
      <c r="Y320" t="n">
        <v>0.5</v>
      </c>
      <c r="Z320" t="n">
        <v>10</v>
      </c>
    </row>
    <row r="321">
      <c r="A321" t="n">
        <v>26</v>
      </c>
      <c r="B321" t="n">
        <v>65</v>
      </c>
      <c r="C321" t="inlineStr">
        <is>
          <t xml:space="preserve">CONCLUIDO	</t>
        </is>
      </c>
      <c r="D321" t="n">
        <v>7.102</v>
      </c>
      <c r="E321" t="n">
        <v>14.08</v>
      </c>
      <c r="F321" t="n">
        <v>11.76</v>
      </c>
      <c r="G321" t="n">
        <v>141.17</v>
      </c>
      <c r="H321" t="n">
        <v>2.82</v>
      </c>
      <c r="I321" t="n">
        <v>5</v>
      </c>
      <c r="J321" t="n">
        <v>169.44</v>
      </c>
      <c r="K321" t="n">
        <v>46.47</v>
      </c>
      <c r="L321" t="n">
        <v>27</v>
      </c>
      <c r="M321" t="n">
        <v>1</v>
      </c>
      <c r="N321" t="n">
        <v>30.97</v>
      </c>
      <c r="O321" t="n">
        <v>21131.78</v>
      </c>
      <c r="P321" t="n">
        <v>107.12</v>
      </c>
      <c r="Q321" t="n">
        <v>194.63</v>
      </c>
      <c r="R321" t="n">
        <v>24.74</v>
      </c>
      <c r="S321" t="n">
        <v>17.82</v>
      </c>
      <c r="T321" t="n">
        <v>1306.56</v>
      </c>
      <c r="U321" t="n">
        <v>0.72</v>
      </c>
      <c r="V321" t="n">
        <v>0.77</v>
      </c>
      <c r="W321" t="n">
        <v>1.15</v>
      </c>
      <c r="X321" t="n">
        <v>0.08</v>
      </c>
      <c r="Y321" t="n">
        <v>0.5</v>
      </c>
      <c r="Z321" t="n">
        <v>10</v>
      </c>
    </row>
    <row r="322">
      <c r="A322" t="n">
        <v>27</v>
      </c>
      <c r="B322" t="n">
        <v>65</v>
      </c>
      <c r="C322" t="inlineStr">
        <is>
          <t xml:space="preserve">CONCLUIDO	</t>
        </is>
      </c>
      <c r="D322" t="n">
        <v>7.1265</v>
      </c>
      <c r="E322" t="n">
        <v>14.03</v>
      </c>
      <c r="F322" t="n">
        <v>11.74</v>
      </c>
      <c r="G322" t="n">
        <v>176.15</v>
      </c>
      <c r="H322" t="n">
        <v>2.9</v>
      </c>
      <c r="I322" t="n">
        <v>4</v>
      </c>
      <c r="J322" t="n">
        <v>170.9</v>
      </c>
      <c r="K322" t="n">
        <v>46.47</v>
      </c>
      <c r="L322" t="n">
        <v>28</v>
      </c>
      <c r="M322" t="n">
        <v>0</v>
      </c>
      <c r="N322" t="n">
        <v>31.43</v>
      </c>
      <c r="O322" t="n">
        <v>21311.32</v>
      </c>
      <c r="P322" t="n">
        <v>107.68</v>
      </c>
      <c r="Q322" t="n">
        <v>194.63</v>
      </c>
      <c r="R322" t="n">
        <v>24.11</v>
      </c>
      <c r="S322" t="n">
        <v>17.82</v>
      </c>
      <c r="T322" t="n">
        <v>996.25</v>
      </c>
      <c r="U322" t="n">
        <v>0.74</v>
      </c>
      <c r="V322" t="n">
        <v>0.77</v>
      </c>
      <c r="W322" t="n">
        <v>1.14</v>
      </c>
      <c r="X322" t="n">
        <v>0.06</v>
      </c>
      <c r="Y322" t="n">
        <v>0.5</v>
      </c>
      <c r="Z322" t="n">
        <v>10</v>
      </c>
    </row>
    <row r="323">
      <c r="A323" t="n">
        <v>0</v>
      </c>
      <c r="B323" t="n">
        <v>75</v>
      </c>
      <c r="C323" t="inlineStr">
        <is>
          <t xml:space="preserve">CONCLUIDO	</t>
        </is>
      </c>
      <c r="D323" t="n">
        <v>4.9711</v>
      </c>
      <c r="E323" t="n">
        <v>20.12</v>
      </c>
      <c r="F323" t="n">
        <v>14.14</v>
      </c>
      <c r="G323" t="n">
        <v>7.01</v>
      </c>
      <c r="H323" t="n">
        <v>0.12</v>
      </c>
      <c r="I323" t="n">
        <v>121</v>
      </c>
      <c r="J323" t="n">
        <v>150.44</v>
      </c>
      <c r="K323" t="n">
        <v>49.1</v>
      </c>
      <c r="L323" t="n">
        <v>1</v>
      </c>
      <c r="M323" t="n">
        <v>119</v>
      </c>
      <c r="N323" t="n">
        <v>25.34</v>
      </c>
      <c r="O323" t="n">
        <v>18787.76</v>
      </c>
      <c r="P323" t="n">
        <v>167.15</v>
      </c>
      <c r="Q323" t="n">
        <v>194.65</v>
      </c>
      <c r="R323" t="n">
        <v>99.25</v>
      </c>
      <c r="S323" t="n">
        <v>17.82</v>
      </c>
      <c r="T323" t="n">
        <v>37980.99</v>
      </c>
      <c r="U323" t="n">
        <v>0.18</v>
      </c>
      <c r="V323" t="n">
        <v>0.64</v>
      </c>
      <c r="W323" t="n">
        <v>1.32</v>
      </c>
      <c r="X323" t="n">
        <v>2.45</v>
      </c>
      <c r="Y323" t="n">
        <v>0.5</v>
      </c>
      <c r="Z323" t="n">
        <v>10</v>
      </c>
    </row>
    <row r="324">
      <c r="A324" t="n">
        <v>1</v>
      </c>
      <c r="B324" t="n">
        <v>75</v>
      </c>
      <c r="C324" t="inlineStr">
        <is>
          <t xml:space="preserve">CONCLUIDO	</t>
        </is>
      </c>
      <c r="D324" t="n">
        <v>5.9755</v>
      </c>
      <c r="E324" t="n">
        <v>16.74</v>
      </c>
      <c r="F324" t="n">
        <v>12.78</v>
      </c>
      <c r="G324" t="n">
        <v>13.94</v>
      </c>
      <c r="H324" t="n">
        <v>0.23</v>
      </c>
      <c r="I324" t="n">
        <v>55</v>
      </c>
      <c r="J324" t="n">
        <v>151.83</v>
      </c>
      <c r="K324" t="n">
        <v>49.1</v>
      </c>
      <c r="L324" t="n">
        <v>2</v>
      </c>
      <c r="M324" t="n">
        <v>53</v>
      </c>
      <c r="N324" t="n">
        <v>25.73</v>
      </c>
      <c r="O324" t="n">
        <v>18959.54</v>
      </c>
      <c r="P324" t="n">
        <v>150.26</v>
      </c>
      <c r="Q324" t="n">
        <v>194.63</v>
      </c>
      <c r="R324" t="n">
        <v>56.47</v>
      </c>
      <c r="S324" t="n">
        <v>17.82</v>
      </c>
      <c r="T324" t="n">
        <v>16923.7</v>
      </c>
      <c r="U324" t="n">
        <v>0.32</v>
      </c>
      <c r="V324" t="n">
        <v>0.71</v>
      </c>
      <c r="W324" t="n">
        <v>1.22</v>
      </c>
      <c r="X324" t="n">
        <v>1.09</v>
      </c>
      <c r="Y324" t="n">
        <v>0.5</v>
      </c>
      <c r="Z324" t="n">
        <v>10</v>
      </c>
    </row>
    <row r="325">
      <c r="A325" t="n">
        <v>2</v>
      </c>
      <c r="B325" t="n">
        <v>75</v>
      </c>
      <c r="C325" t="inlineStr">
        <is>
          <t xml:space="preserve">CONCLUIDO	</t>
        </is>
      </c>
      <c r="D325" t="n">
        <v>6.3381</v>
      </c>
      <c r="E325" t="n">
        <v>15.78</v>
      </c>
      <c r="F325" t="n">
        <v>12.4</v>
      </c>
      <c r="G325" t="n">
        <v>20.67</v>
      </c>
      <c r="H325" t="n">
        <v>0.35</v>
      </c>
      <c r="I325" t="n">
        <v>36</v>
      </c>
      <c r="J325" t="n">
        <v>153.23</v>
      </c>
      <c r="K325" t="n">
        <v>49.1</v>
      </c>
      <c r="L325" t="n">
        <v>3</v>
      </c>
      <c r="M325" t="n">
        <v>34</v>
      </c>
      <c r="N325" t="n">
        <v>26.13</v>
      </c>
      <c r="O325" t="n">
        <v>19131.85</v>
      </c>
      <c r="P325" t="n">
        <v>145.21</v>
      </c>
      <c r="Q325" t="n">
        <v>194.65</v>
      </c>
      <c r="R325" t="n">
        <v>44.48</v>
      </c>
      <c r="S325" t="n">
        <v>17.82</v>
      </c>
      <c r="T325" t="n">
        <v>11023.84</v>
      </c>
      <c r="U325" t="n">
        <v>0.4</v>
      </c>
      <c r="V325" t="n">
        <v>0.73</v>
      </c>
      <c r="W325" t="n">
        <v>1.2</v>
      </c>
      <c r="X325" t="n">
        <v>0.71</v>
      </c>
      <c r="Y325" t="n">
        <v>0.5</v>
      </c>
      <c r="Z325" t="n">
        <v>10</v>
      </c>
    </row>
    <row r="326">
      <c r="A326" t="n">
        <v>3</v>
      </c>
      <c r="B326" t="n">
        <v>75</v>
      </c>
      <c r="C326" t="inlineStr">
        <is>
          <t xml:space="preserve">CONCLUIDO	</t>
        </is>
      </c>
      <c r="D326" t="n">
        <v>6.5375</v>
      </c>
      <c r="E326" t="n">
        <v>15.3</v>
      </c>
      <c r="F326" t="n">
        <v>12.2</v>
      </c>
      <c r="G326" t="n">
        <v>27.1</v>
      </c>
      <c r="H326" t="n">
        <v>0.46</v>
      </c>
      <c r="I326" t="n">
        <v>27</v>
      </c>
      <c r="J326" t="n">
        <v>154.63</v>
      </c>
      <c r="K326" t="n">
        <v>49.1</v>
      </c>
      <c r="L326" t="n">
        <v>4</v>
      </c>
      <c r="M326" t="n">
        <v>25</v>
      </c>
      <c r="N326" t="n">
        <v>26.53</v>
      </c>
      <c r="O326" t="n">
        <v>19304.72</v>
      </c>
      <c r="P326" t="n">
        <v>142.03</v>
      </c>
      <c r="Q326" t="n">
        <v>194.63</v>
      </c>
      <c r="R326" t="n">
        <v>38.36</v>
      </c>
      <c r="S326" t="n">
        <v>17.82</v>
      </c>
      <c r="T326" t="n">
        <v>8009.36</v>
      </c>
      <c r="U326" t="n">
        <v>0.46</v>
      </c>
      <c r="V326" t="n">
        <v>0.74</v>
      </c>
      <c r="W326" t="n">
        <v>1.17</v>
      </c>
      <c r="X326" t="n">
        <v>0.51</v>
      </c>
      <c r="Y326" t="n">
        <v>0.5</v>
      </c>
      <c r="Z326" t="n">
        <v>10</v>
      </c>
    </row>
    <row r="327">
      <c r="A327" t="n">
        <v>4</v>
      </c>
      <c r="B327" t="n">
        <v>75</v>
      </c>
      <c r="C327" t="inlineStr">
        <is>
          <t xml:space="preserve">CONCLUIDO	</t>
        </is>
      </c>
      <c r="D327" t="n">
        <v>6.6432</v>
      </c>
      <c r="E327" t="n">
        <v>15.05</v>
      </c>
      <c r="F327" t="n">
        <v>12.1</v>
      </c>
      <c r="G327" t="n">
        <v>33.01</v>
      </c>
      <c r="H327" t="n">
        <v>0.57</v>
      </c>
      <c r="I327" t="n">
        <v>22</v>
      </c>
      <c r="J327" t="n">
        <v>156.03</v>
      </c>
      <c r="K327" t="n">
        <v>49.1</v>
      </c>
      <c r="L327" t="n">
        <v>5</v>
      </c>
      <c r="M327" t="n">
        <v>20</v>
      </c>
      <c r="N327" t="n">
        <v>26.94</v>
      </c>
      <c r="O327" t="n">
        <v>19478.15</v>
      </c>
      <c r="P327" t="n">
        <v>140.28</v>
      </c>
      <c r="Q327" t="n">
        <v>194.63</v>
      </c>
      <c r="R327" t="n">
        <v>35.32</v>
      </c>
      <c r="S327" t="n">
        <v>17.82</v>
      </c>
      <c r="T327" t="n">
        <v>6513.81</v>
      </c>
      <c r="U327" t="n">
        <v>0.5</v>
      </c>
      <c r="V327" t="n">
        <v>0.75</v>
      </c>
      <c r="W327" t="n">
        <v>1.17</v>
      </c>
      <c r="X327" t="n">
        <v>0.42</v>
      </c>
      <c r="Y327" t="n">
        <v>0.5</v>
      </c>
      <c r="Z327" t="n">
        <v>10</v>
      </c>
    </row>
    <row r="328">
      <c r="A328" t="n">
        <v>5</v>
      </c>
      <c r="B328" t="n">
        <v>75</v>
      </c>
      <c r="C328" t="inlineStr">
        <is>
          <t xml:space="preserve">CONCLUIDO	</t>
        </is>
      </c>
      <c r="D328" t="n">
        <v>6.742</v>
      </c>
      <c r="E328" t="n">
        <v>14.83</v>
      </c>
      <c r="F328" t="n">
        <v>12.01</v>
      </c>
      <c r="G328" t="n">
        <v>40.02</v>
      </c>
      <c r="H328" t="n">
        <v>0.67</v>
      </c>
      <c r="I328" t="n">
        <v>18</v>
      </c>
      <c r="J328" t="n">
        <v>157.44</v>
      </c>
      <c r="K328" t="n">
        <v>49.1</v>
      </c>
      <c r="L328" t="n">
        <v>6</v>
      </c>
      <c r="M328" t="n">
        <v>16</v>
      </c>
      <c r="N328" t="n">
        <v>27.35</v>
      </c>
      <c r="O328" t="n">
        <v>19652.13</v>
      </c>
      <c r="P328" t="n">
        <v>138.62</v>
      </c>
      <c r="Q328" t="n">
        <v>194.63</v>
      </c>
      <c r="R328" t="n">
        <v>32.39</v>
      </c>
      <c r="S328" t="n">
        <v>17.82</v>
      </c>
      <c r="T328" t="n">
        <v>5066.14</v>
      </c>
      <c r="U328" t="n">
        <v>0.55</v>
      </c>
      <c r="V328" t="n">
        <v>0.76</v>
      </c>
      <c r="W328" t="n">
        <v>1.16</v>
      </c>
      <c r="X328" t="n">
        <v>0.32</v>
      </c>
      <c r="Y328" t="n">
        <v>0.5</v>
      </c>
      <c r="Z328" t="n">
        <v>10</v>
      </c>
    </row>
    <row r="329">
      <c r="A329" t="n">
        <v>6</v>
      </c>
      <c r="B329" t="n">
        <v>75</v>
      </c>
      <c r="C329" t="inlineStr">
        <is>
          <t xml:space="preserve">CONCLUIDO	</t>
        </is>
      </c>
      <c r="D329" t="n">
        <v>6.7714</v>
      </c>
      <c r="E329" t="n">
        <v>14.77</v>
      </c>
      <c r="F329" t="n">
        <v>12</v>
      </c>
      <c r="G329" t="n">
        <v>45.01</v>
      </c>
      <c r="H329" t="n">
        <v>0.78</v>
      </c>
      <c r="I329" t="n">
        <v>16</v>
      </c>
      <c r="J329" t="n">
        <v>158.86</v>
      </c>
      <c r="K329" t="n">
        <v>49.1</v>
      </c>
      <c r="L329" t="n">
        <v>7</v>
      </c>
      <c r="M329" t="n">
        <v>14</v>
      </c>
      <c r="N329" t="n">
        <v>27.77</v>
      </c>
      <c r="O329" t="n">
        <v>19826.68</v>
      </c>
      <c r="P329" t="n">
        <v>137.85</v>
      </c>
      <c r="Q329" t="n">
        <v>194.64</v>
      </c>
      <c r="R329" t="n">
        <v>32.29</v>
      </c>
      <c r="S329" t="n">
        <v>17.82</v>
      </c>
      <c r="T329" t="n">
        <v>5025.72</v>
      </c>
      <c r="U329" t="n">
        <v>0.55</v>
      </c>
      <c r="V329" t="n">
        <v>0.76</v>
      </c>
      <c r="W329" t="n">
        <v>1.16</v>
      </c>
      <c r="X329" t="n">
        <v>0.32</v>
      </c>
      <c r="Y329" t="n">
        <v>0.5</v>
      </c>
      <c r="Z329" t="n">
        <v>10</v>
      </c>
    </row>
    <row r="330">
      <c r="A330" t="n">
        <v>7</v>
      </c>
      <c r="B330" t="n">
        <v>75</v>
      </c>
      <c r="C330" t="inlineStr">
        <is>
          <t xml:space="preserve">CONCLUIDO	</t>
        </is>
      </c>
      <c r="D330" t="n">
        <v>6.8253</v>
      </c>
      <c r="E330" t="n">
        <v>14.65</v>
      </c>
      <c r="F330" t="n">
        <v>11.95</v>
      </c>
      <c r="G330" t="n">
        <v>51.2</v>
      </c>
      <c r="H330" t="n">
        <v>0.88</v>
      </c>
      <c r="I330" t="n">
        <v>14</v>
      </c>
      <c r="J330" t="n">
        <v>160.28</v>
      </c>
      <c r="K330" t="n">
        <v>49.1</v>
      </c>
      <c r="L330" t="n">
        <v>8</v>
      </c>
      <c r="M330" t="n">
        <v>12</v>
      </c>
      <c r="N330" t="n">
        <v>28.19</v>
      </c>
      <c r="O330" t="n">
        <v>20001.93</v>
      </c>
      <c r="P330" t="n">
        <v>136.59</v>
      </c>
      <c r="Q330" t="n">
        <v>194.63</v>
      </c>
      <c r="R330" t="n">
        <v>30.48</v>
      </c>
      <c r="S330" t="n">
        <v>17.82</v>
      </c>
      <c r="T330" t="n">
        <v>4131.07</v>
      </c>
      <c r="U330" t="n">
        <v>0.58</v>
      </c>
      <c r="V330" t="n">
        <v>0.76</v>
      </c>
      <c r="W330" t="n">
        <v>1.16</v>
      </c>
      <c r="X330" t="n">
        <v>0.26</v>
      </c>
      <c r="Y330" t="n">
        <v>0.5</v>
      </c>
      <c r="Z330" t="n">
        <v>10</v>
      </c>
    </row>
    <row r="331">
      <c r="A331" t="n">
        <v>8</v>
      </c>
      <c r="B331" t="n">
        <v>75</v>
      </c>
      <c r="C331" t="inlineStr">
        <is>
          <t xml:space="preserve">CONCLUIDO	</t>
        </is>
      </c>
      <c r="D331" t="n">
        <v>6.8681</v>
      </c>
      <c r="E331" t="n">
        <v>14.56</v>
      </c>
      <c r="F331" t="n">
        <v>11.92</v>
      </c>
      <c r="G331" t="n">
        <v>59.58</v>
      </c>
      <c r="H331" t="n">
        <v>0.99</v>
      </c>
      <c r="I331" t="n">
        <v>12</v>
      </c>
      <c r="J331" t="n">
        <v>161.71</v>
      </c>
      <c r="K331" t="n">
        <v>49.1</v>
      </c>
      <c r="L331" t="n">
        <v>9</v>
      </c>
      <c r="M331" t="n">
        <v>10</v>
      </c>
      <c r="N331" t="n">
        <v>28.61</v>
      </c>
      <c r="O331" t="n">
        <v>20177.64</v>
      </c>
      <c r="P331" t="n">
        <v>135.72</v>
      </c>
      <c r="Q331" t="n">
        <v>194.63</v>
      </c>
      <c r="R331" t="n">
        <v>29.62</v>
      </c>
      <c r="S331" t="n">
        <v>17.82</v>
      </c>
      <c r="T331" t="n">
        <v>3712.19</v>
      </c>
      <c r="U331" t="n">
        <v>0.6</v>
      </c>
      <c r="V331" t="n">
        <v>0.76</v>
      </c>
      <c r="W331" t="n">
        <v>1.16</v>
      </c>
      <c r="X331" t="n">
        <v>0.23</v>
      </c>
      <c r="Y331" t="n">
        <v>0.5</v>
      </c>
      <c r="Z331" t="n">
        <v>10</v>
      </c>
    </row>
    <row r="332">
      <c r="A332" t="n">
        <v>9</v>
      </c>
      <c r="B332" t="n">
        <v>75</v>
      </c>
      <c r="C332" t="inlineStr">
        <is>
          <t xml:space="preserve">CONCLUIDO	</t>
        </is>
      </c>
      <c r="D332" t="n">
        <v>6.9009</v>
      </c>
      <c r="E332" t="n">
        <v>14.49</v>
      </c>
      <c r="F332" t="n">
        <v>11.88</v>
      </c>
      <c r="G332" t="n">
        <v>64.79000000000001</v>
      </c>
      <c r="H332" t="n">
        <v>1.09</v>
      </c>
      <c r="I332" t="n">
        <v>11</v>
      </c>
      <c r="J332" t="n">
        <v>163.13</v>
      </c>
      <c r="K332" t="n">
        <v>49.1</v>
      </c>
      <c r="L332" t="n">
        <v>10</v>
      </c>
      <c r="M332" t="n">
        <v>9</v>
      </c>
      <c r="N332" t="n">
        <v>29.04</v>
      </c>
      <c r="O332" t="n">
        <v>20353.94</v>
      </c>
      <c r="P332" t="n">
        <v>134.34</v>
      </c>
      <c r="Q332" t="n">
        <v>194.63</v>
      </c>
      <c r="R332" t="n">
        <v>28.36</v>
      </c>
      <c r="S332" t="n">
        <v>17.82</v>
      </c>
      <c r="T332" t="n">
        <v>3086.16</v>
      </c>
      <c r="U332" t="n">
        <v>0.63</v>
      </c>
      <c r="V332" t="n">
        <v>0.76</v>
      </c>
      <c r="W332" t="n">
        <v>1.15</v>
      </c>
      <c r="X332" t="n">
        <v>0.19</v>
      </c>
      <c r="Y332" t="n">
        <v>0.5</v>
      </c>
      <c r="Z332" t="n">
        <v>10</v>
      </c>
    </row>
    <row r="333">
      <c r="A333" t="n">
        <v>10</v>
      </c>
      <c r="B333" t="n">
        <v>75</v>
      </c>
      <c r="C333" t="inlineStr">
        <is>
          <t xml:space="preserve">CONCLUIDO	</t>
        </is>
      </c>
      <c r="D333" t="n">
        <v>6.9192</v>
      </c>
      <c r="E333" t="n">
        <v>14.45</v>
      </c>
      <c r="F333" t="n">
        <v>11.87</v>
      </c>
      <c r="G333" t="n">
        <v>71.22</v>
      </c>
      <c r="H333" t="n">
        <v>1.18</v>
      </c>
      <c r="I333" t="n">
        <v>10</v>
      </c>
      <c r="J333" t="n">
        <v>164.57</v>
      </c>
      <c r="K333" t="n">
        <v>49.1</v>
      </c>
      <c r="L333" t="n">
        <v>11</v>
      </c>
      <c r="M333" t="n">
        <v>8</v>
      </c>
      <c r="N333" t="n">
        <v>29.47</v>
      </c>
      <c r="O333" t="n">
        <v>20530.82</v>
      </c>
      <c r="P333" t="n">
        <v>133.42</v>
      </c>
      <c r="Q333" t="n">
        <v>194.63</v>
      </c>
      <c r="R333" t="n">
        <v>28.05</v>
      </c>
      <c r="S333" t="n">
        <v>17.82</v>
      </c>
      <c r="T333" t="n">
        <v>2937.32</v>
      </c>
      <c r="U333" t="n">
        <v>0.64</v>
      </c>
      <c r="V333" t="n">
        <v>0.76</v>
      </c>
      <c r="W333" t="n">
        <v>1.16</v>
      </c>
      <c r="X333" t="n">
        <v>0.18</v>
      </c>
      <c r="Y333" t="n">
        <v>0.5</v>
      </c>
      <c r="Z333" t="n">
        <v>10</v>
      </c>
    </row>
    <row r="334">
      <c r="A334" t="n">
        <v>11</v>
      </c>
      <c r="B334" t="n">
        <v>75</v>
      </c>
      <c r="C334" t="inlineStr">
        <is>
          <t xml:space="preserve">CONCLUIDO	</t>
        </is>
      </c>
      <c r="D334" t="n">
        <v>6.9451</v>
      </c>
      <c r="E334" t="n">
        <v>14.4</v>
      </c>
      <c r="F334" t="n">
        <v>11.85</v>
      </c>
      <c r="G334" t="n">
        <v>78.98</v>
      </c>
      <c r="H334" t="n">
        <v>1.28</v>
      </c>
      <c r="I334" t="n">
        <v>9</v>
      </c>
      <c r="J334" t="n">
        <v>166.01</v>
      </c>
      <c r="K334" t="n">
        <v>49.1</v>
      </c>
      <c r="L334" t="n">
        <v>12</v>
      </c>
      <c r="M334" t="n">
        <v>7</v>
      </c>
      <c r="N334" t="n">
        <v>29.91</v>
      </c>
      <c r="O334" t="n">
        <v>20708.3</v>
      </c>
      <c r="P334" t="n">
        <v>132.59</v>
      </c>
      <c r="Q334" t="n">
        <v>194.63</v>
      </c>
      <c r="R334" t="n">
        <v>27.35</v>
      </c>
      <c r="S334" t="n">
        <v>17.82</v>
      </c>
      <c r="T334" t="n">
        <v>2595.36</v>
      </c>
      <c r="U334" t="n">
        <v>0.65</v>
      </c>
      <c r="V334" t="n">
        <v>0.77</v>
      </c>
      <c r="W334" t="n">
        <v>1.15</v>
      </c>
      <c r="X334" t="n">
        <v>0.16</v>
      </c>
      <c r="Y334" t="n">
        <v>0.5</v>
      </c>
      <c r="Z334" t="n">
        <v>10</v>
      </c>
    </row>
    <row r="335">
      <c r="A335" t="n">
        <v>12</v>
      </c>
      <c r="B335" t="n">
        <v>75</v>
      </c>
      <c r="C335" t="inlineStr">
        <is>
          <t xml:space="preserve">CONCLUIDO	</t>
        </is>
      </c>
      <c r="D335" t="n">
        <v>6.9432</v>
      </c>
      <c r="E335" t="n">
        <v>14.4</v>
      </c>
      <c r="F335" t="n">
        <v>11.85</v>
      </c>
      <c r="G335" t="n">
        <v>79.01000000000001</v>
      </c>
      <c r="H335" t="n">
        <v>1.38</v>
      </c>
      <c r="I335" t="n">
        <v>9</v>
      </c>
      <c r="J335" t="n">
        <v>167.45</v>
      </c>
      <c r="K335" t="n">
        <v>49.1</v>
      </c>
      <c r="L335" t="n">
        <v>13</v>
      </c>
      <c r="M335" t="n">
        <v>7</v>
      </c>
      <c r="N335" t="n">
        <v>30.36</v>
      </c>
      <c r="O335" t="n">
        <v>20886.38</v>
      </c>
      <c r="P335" t="n">
        <v>132.43</v>
      </c>
      <c r="Q335" t="n">
        <v>194.63</v>
      </c>
      <c r="R335" t="n">
        <v>27.68</v>
      </c>
      <c r="S335" t="n">
        <v>17.82</v>
      </c>
      <c r="T335" t="n">
        <v>2758.82</v>
      </c>
      <c r="U335" t="n">
        <v>0.64</v>
      </c>
      <c r="V335" t="n">
        <v>0.77</v>
      </c>
      <c r="W335" t="n">
        <v>1.15</v>
      </c>
      <c r="X335" t="n">
        <v>0.16</v>
      </c>
      <c r="Y335" t="n">
        <v>0.5</v>
      </c>
      <c r="Z335" t="n">
        <v>10</v>
      </c>
    </row>
    <row r="336">
      <c r="A336" t="n">
        <v>13</v>
      </c>
      <c r="B336" t="n">
        <v>75</v>
      </c>
      <c r="C336" t="inlineStr">
        <is>
          <t xml:space="preserve">CONCLUIDO	</t>
        </is>
      </c>
      <c r="D336" t="n">
        <v>6.9767</v>
      </c>
      <c r="E336" t="n">
        <v>14.33</v>
      </c>
      <c r="F336" t="n">
        <v>11.81</v>
      </c>
      <c r="G336" t="n">
        <v>88.59</v>
      </c>
      <c r="H336" t="n">
        <v>1.47</v>
      </c>
      <c r="I336" t="n">
        <v>8</v>
      </c>
      <c r="J336" t="n">
        <v>168.9</v>
      </c>
      <c r="K336" t="n">
        <v>49.1</v>
      </c>
      <c r="L336" t="n">
        <v>14</v>
      </c>
      <c r="M336" t="n">
        <v>6</v>
      </c>
      <c r="N336" t="n">
        <v>30.81</v>
      </c>
      <c r="O336" t="n">
        <v>21065.06</v>
      </c>
      <c r="P336" t="n">
        <v>130.96</v>
      </c>
      <c r="Q336" t="n">
        <v>194.63</v>
      </c>
      <c r="R336" t="n">
        <v>26.43</v>
      </c>
      <c r="S336" t="n">
        <v>17.82</v>
      </c>
      <c r="T336" t="n">
        <v>2138.31</v>
      </c>
      <c r="U336" t="n">
        <v>0.67</v>
      </c>
      <c r="V336" t="n">
        <v>0.77</v>
      </c>
      <c r="W336" t="n">
        <v>1.14</v>
      </c>
      <c r="X336" t="n">
        <v>0.13</v>
      </c>
      <c r="Y336" t="n">
        <v>0.5</v>
      </c>
      <c r="Z336" t="n">
        <v>10</v>
      </c>
    </row>
    <row r="337">
      <c r="A337" t="n">
        <v>14</v>
      </c>
      <c r="B337" t="n">
        <v>75</v>
      </c>
      <c r="C337" t="inlineStr">
        <is>
          <t xml:space="preserve">CONCLUIDO	</t>
        </is>
      </c>
      <c r="D337" t="n">
        <v>6.9724</v>
      </c>
      <c r="E337" t="n">
        <v>14.34</v>
      </c>
      <c r="F337" t="n">
        <v>11.82</v>
      </c>
      <c r="G337" t="n">
        <v>88.66</v>
      </c>
      <c r="H337" t="n">
        <v>1.56</v>
      </c>
      <c r="I337" t="n">
        <v>8</v>
      </c>
      <c r="J337" t="n">
        <v>170.35</v>
      </c>
      <c r="K337" t="n">
        <v>49.1</v>
      </c>
      <c r="L337" t="n">
        <v>15</v>
      </c>
      <c r="M337" t="n">
        <v>6</v>
      </c>
      <c r="N337" t="n">
        <v>31.26</v>
      </c>
      <c r="O337" t="n">
        <v>21244.37</v>
      </c>
      <c r="P337" t="n">
        <v>130.37</v>
      </c>
      <c r="Q337" t="n">
        <v>194.63</v>
      </c>
      <c r="R337" t="n">
        <v>26.63</v>
      </c>
      <c r="S337" t="n">
        <v>17.82</v>
      </c>
      <c r="T337" t="n">
        <v>2236.66</v>
      </c>
      <c r="U337" t="n">
        <v>0.67</v>
      </c>
      <c r="V337" t="n">
        <v>0.77</v>
      </c>
      <c r="W337" t="n">
        <v>1.15</v>
      </c>
      <c r="X337" t="n">
        <v>0.13</v>
      </c>
      <c r="Y337" t="n">
        <v>0.5</v>
      </c>
      <c r="Z337" t="n">
        <v>10</v>
      </c>
    </row>
    <row r="338">
      <c r="A338" t="n">
        <v>15</v>
      </c>
      <c r="B338" t="n">
        <v>75</v>
      </c>
      <c r="C338" t="inlineStr">
        <is>
          <t xml:space="preserve">CONCLUIDO	</t>
        </is>
      </c>
      <c r="D338" t="n">
        <v>6.9972</v>
      </c>
      <c r="E338" t="n">
        <v>14.29</v>
      </c>
      <c r="F338" t="n">
        <v>11.8</v>
      </c>
      <c r="G338" t="n">
        <v>101.15</v>
      </c>
      <c r="H338" t="n">
        <v>1.65</v>
      </c>
      <c r="I338" t="n">
        <v>7</v>
      </c>
      <c r="J338" t="n">
        <v>171.81</v>
      </c>
      <c r="K338" t="n">
        <v>49.1</v>
      </c>
      <c r="L338" t="n">
        <v>16</v>
      </c>
      <c r="M338" t="n">
        <v>5</v>
      </c>
      <c r="N338" t="n">
        <v>31.72</v>
      </c>
      <c r="O338" t="n">
        <v>21424.29</v>
      </c>
      <c r="P338" t="n">
        <v>129.86</v>
      </c>
      <c r="Q338" t="n">
        <v>194.63</v>
      </c>
      <c r="R338" t="n">
        <v>26.05</v>
      </c>
      <c r="S338" t="n">
        <v>17.82</v>
      </c>
      <c r="T338" t="n">
        <v>1953.35</v>
      </c>
      <c r="U338" t="n">
        <v>0.68</v>
      </c>
      <c r="V338" t="n">
        <v>0.77</v>
      </c>
      <c r="W338" t="n">
        <v>1.14</v>
      </c>
      <c r="X338" t="n">
        <v>0.11</v>
      </c>
      <c r="Y338" t="n">
        <v>0.5</v>
      </c>
      <c r="Z338" t="n">
        <v>10</v>
      </c>
    </row>
    <row r="339">
      <c r="A339" t="n">
        <v>16</v>
      </c>
      <c r="B339" t="n">
        <v>75</v>
      </c>
      <c r="C339" t="inlineStr">
        <is>
          <t xml:space="preserve">CONCLUIDO	</t>
        </is>
      </c>
      <c r="D339" t="n">
        <v>6.9934</v>
      </c>
      <c r="E339" t="n">
        <v>14.3</v>
      </c>
      <c r="F339" t="n">
        <v>11.81</v>
      </c>
      <c r="G339" t="n">
        <v>101.22</v>
      </c>
      <c r="H339" t="n">
        <v>1.74</v>
      </c>
      <c r="I339" t="n">
        <v>7</v>
      </c>
      <c r="J339" t="n">
        <v>173.28</v>
      </c>
      <c r="K339" t="n">
        <v>49.1</v>
      </c>
      <c r="L339" t="n">
        <v>17</v>
      </c>
      <c r="M339" t="n">
        <v>5</v>
      </c>
      <c r="N339" t="n">
        <v>32.18</v>
      </c>
      <c r="O339" t="n">
        <v>21604.83</v>
      </c>
      <c r="P339" t="n">
        <v>129.64</v>
      </c>
      <c r="Q339" t="n">
        <v>194.63</v>
      </c>
      <c r="R339" t="n">
        <v>26.19</v>
      </c>
      <c r="S339" t="n">
        <v>17.82</v>
      </c>
      <c r="T339" t="n">
        <v>2024.27</v>
      </c>
      <c r="U339" t="n">
        <v>0.68</v>
      </c>
      <c r="V339" t="n">
        <v>0.77</v>
      </c>
      <c r="W339" t="n">
        <v>1.15</v>
      </c>
      <c r="X339" t="n">
        <v>0.12</v>
      </c>
      <c r="Y339" t="n">
        <v>0.5</v>
      </c>
      <c r="Z339" t="n">
        <v>10</v>
      </c>
    </row>
    <row r="340">
      <c r="A340" t="n">
        <v>17</v>
      </c>
      <c r="B340" t="n">
        <v>75</v>
      </c>
      <c r="C340" t="inlineStr">
        <is>
          <t xml:space="preserve">CONCLUIDO	</t>
        </is>
      </c>
      <c r="D340" t="n">
        <v>6.9953</v>
      </c>
      <c r="E340" t="n">
        <v>14.3</v>
      </c>
      <c r="F340" t="n">
        <v>11.8</v>
      </c>
      <c r="G340" t="n">
        <v>101.19</v>
      </c>
      <c r="H340" t="n">
        <v>1.83</v>
      </c>
      <c r="I340" t="n">
        <v>7</v>
      </c>
      <c r="J340" t="n">
        <v>174.75</v>
      </c>
      <c r="K340" t="n">
        <v>49.1</v>
      </c>
      <c r="L340" t="n">
        <v>18</v>
      </c>
      <c r="M340" t="n">
        <v>5</v>
      </c>
      <c r="N340" t="n">
        <v>32.65</v>
      </c>
      <c r="O340" t="n">
        <v>21786.02</v>
      </c>
      <c r="P340" t="n">
        <v>128.22</v>
      </c>
      <c r="Q340" t="n">
        <v>194.63</v>
      </c>
      <c r="R340" t="n">
        <v>26.08</v>
      </c>
      <c r="S340" t="n">
        <v>17.82</v>
      </c>
      <c r="T340" t="n">
        <v>1969.94</v>
      </c>
      <c r="U340" t="n">
        <v>0.68</v>
      </c>
      <c r="V340" t="n">
        <v>0.77</v>
      </c>
      <c r="W340" t="n">
        <v>1.15</v>
      </c>
      <c r="X340" t="n">
        <v>0.12</v>
      </c>
      <c r="Y340" t="n">
        <v>0.5</v>
      </c>
      <c r="Z340" t="n">
        <v>10</v>
      </c>
    </row>
    <row r="341">
      <c r="A341" t="n">
        <v>18</v>
      </c>
      <c r="B341" t="n">
        <v>75</v>
      </c>
      <c r="C341" t="inlineStr">
        <is>
          <t xml:space="preserve">CONCLUIDO	</t>
        </is>
      </c>
      <c r="D341" t="n">
        <v>7.0218</v>
      </c>
      <c r="E341" t="n">
        <v>14.24</v>
      </c>
      <c r="F341" t="n">
        <v>11.78</v>
      </c>
      <c r="G341" t="n">
        <v>117.82</v>
      </c>
      <c r="H341" t="n">
        <v>1.91</v>
      </c>
      <c r="I341" t="n">
        <v>6</v>
      </c>
      <c r="J341" t="n">
        <v>176.22</v>
      </c>
      <c r="K341" t="n">
        <v>49.1</v>
      </c>
      <c r="L341" t="n">
        <v>19</v>
      </c>
      <c r="M341" t="n">
        <v>4</v>
      </c>
      <c r="N341" t="n">
        <v>33.13</v>
      </c>
      <c r="O341" t="n">
        <v>21967.84</v>
      </c>
      <c r="P341" t="n">
        <v>127.56</v>
      </c>
      <c r="Q341" t="n">
        <v>194.63</v>
      </c>
      <c r="R341" t="n">
        <v>25.39</v>
      </c>
      <c r="S341" t="n">
        <v>17.82</v>
      </c>
      <c r="T341" t="n">
        <v>1626.86</v>
      </c>
      <c r="U341" t="n">
        <v>0.7</v>
      </c>
      <c r="V341" t="n">
        <v>0.77</v>
      </c>
      <c r="W341" t="n">
        <v>1.15</v>
      </c>
      <c r="X341" t="n">
        <v>0.1</v>
      </c>
      <c r="Y341" t="n">
        <v>0.5</v>
      </c>
      <c r="Z341" t="n">
        <v>10</v>
      </c>
    </row>
    <row r="342">
      <c r="A342" t="n">
        <v>19</v>
      </c>
      <c r="B342" t="n">
        <v>75</v>
      </c>
      <c r="C342" t="inlineStr">
        <is>
          <t xml:space="preserve">CONCLUIDO	</t>
        </is>
      </c>
      <c r="D342" t="n">
        <v>7.0245</v>
      </c>
      <c r="E342" t="n">
        <v>14.24</v>
      </c>
      <c r="F342" t="n">
        <v>11.78</v>
      </c>
      <c r="G342" t="n">
        <v>117.76</v>
      </c>
      <c r="H342" t="n">
        <v>2</v>
      </c>
      <c r="I342" t="n">
        <v>6</v>
      </c>
      <c r="J342" t="n">
        <v>177.7</v>
      </c>
      <c r="K342" t="n">
        <v>49.1</v>
      </c>
      <c r="L342" t="n">
        <v>20</v>
      </c>
      <c r="M342" t="n">
        <v>4</v>
      </c>
      <c r="N342" t="n">
        <v>33.61</v>
      </c>
      <c r="O342" t="n">
        <v>22150.3</v>
      </c>
      <c r="P342" t="n">
        <v>127.49</v>
      </c>
      <c r="Q342" t="n">
        <v>194.63</v>
      </c>
      <c r="R342" t="n">
        <v>25.14</v>
      </c>
      <c r="S342" t="n">
        <v>17.82</v>
      </c>
      <c r="T342" t="n">
        <v>1505.29</v>
      </c>
      <c r="U342" t="n">
        <v>0.71</v>
      </c>
      <c r="V342" t="n">
        <v>0.77</v>
      </c>
      <c r="W342" t="n">
        <v>1.15</v>
      </c>
      <c r="X342" t="n">
        <v>0.09</v>
      </c>
      <c r="Y342" t="n">
        <v>0.5</v>
      </c>
      <c r="Z342" t="n">
        <v>10</v>
      </c>
    </row>
    <row r="343">
      <c r="A343" t="n">
        <v>20</v>
      </c>
      <c r="B343" t="n">
        <v>75</v>
      </c>
      <c r="C343" t="inlineStr">
        <is>
          <t xml:space="preserve">CONCLUIDO	</t>
        </is>
      </c>
      <c r="D343" t="n">
        <v>7.0222</v>
      </c>
      <c r="E343" t="n">
        <v>14.24</v>
      </c>
      <c r="F343" t="n">
        <v>11.78</v>
      </c>
      <c r="G343" t="n">
        <v>117.81</v>
      </c>
      <c r="H343" t="n">
        <v>2.08</v>
      </c>
      <c r="I343" t="n">
        <v>6</v>
      </c>
      <c r="J343" t="n">
        <v>179.18</v>
      </c>
      <c r="K343" t="n">
        <v>49.1</v>
      </c>
      <c r="L343" t="n">
        <v>21</v>
      </c>
      <c r="M343" t="n">
        <v>4</v>
      </c>
      <c r="N343" t="n">
        <v>34.09</v>
      </c>
      <c r="O343" t="n">
        <v>22333.43</v>
      </c>
      <c r="P343" t="n">
        <v>126.64</v>
      </c>
      <c r="Q343" t="n">
        <v>194.65</v>
      </c>
      <c r="R343" t="n">
        <v>25.41</v>
      </c>
      <c r="S343" t="n">
        <v>17.82</v>
      </c>
      <c r="T343" t="n">
        <v>1637.29</v>
      </c>
      <c r="U343" t="n">
        <v>0.7</v>
      </c>
      <c r="V343" t="n">
        <v>0.77</v>
      </c>
      <c r="W343" t="n">
        <v>1.14</v>
      </c>
      <c r="X343" t="n">
        <v>0.09</v>
      </c>
      <c r="Y343" t="n">
        <v>0.5</v>
      </c>
      <c r="Z343" t="n">
        <v>10</v>
      </c>
    </row>
    <row r="344">
      <c r="A344" t="n">
        <v>21</v>
      </c>
      <c r="B344" t="n">
        <v>75</v>
      </c>
      <c r="C344" t="inlineStr">
        <is>
          <t xml:space="preserve">CONCLUIDO	</t>
        </is>
      </c>
      <c r="D344" t="n">
        <v>7.0184</v>
      </c>
      <c r="E344" t="n">
        <v>14.25</v>
      </c>
      <c r="F344" t="n">
        <v>11.79</v>
      </c>
      <c r="G344" t="n">
        <v>117.89</v>
      </c>
      <c r="H344" t="n">
        <v>2.16</v>
      </c>
      <c r="I344" t="n">
        <v>6</v>
      </c>
      <c r="J344" t="n">
        <v>180.67</v>
      </c>
      <c r="K344" t="n">
        <v>49.1</v>
      </c>
      <c r="L344" t="n">
        <v>22</v>
      </c>
      <c r="M344" t="n">
        <v>4</v>
      </c>
      <c r="N344" t="n">
        <v>34.58</v>
      </c>
      <c r="O344" t="n">
        <v>22517.21</v>
      </c>
      <c r="P344" t="n">
        <v>125.29</v>
      </c>
      <c r="Q344" t="n">
        <v>194.63</v>
      </c>
      <c r="R344" t="n">
        <v>25.65</v>
      </c>
      <c r="S344" t="n">
        <v>17.82</v>
      </c>
      <c r="T344" t="n">
        <v>1756.22</v>
      </c>
      <c r="U344" t="n">
        <v>0.6899999999999999</v>
      </c>
      <c r="V344" t="n">
        <v>0.77</v>
      </c>
      <c r="W344" t="n">
        <v>1.14</v>
      </c>
      <c r="X344" t="n">
        <v>0.1</v>
      </c>
      <c r="Y344" t="n">
        <v>0.5</v>
      </c>
      <c r="Z344" t="n">
        <v>10</v>
      </c>
    </row>
    <row r="345">
      <c r="A345" t="n">
        <v>22</v>
      </c>
      <c r="B345" t="n">
        <v>75</v>
      </c>
      <c r="C345" t="inlineStr">
        <is>
          <t xml:space="preserve">CONCLUIDO	</t>
        </is>
      </c>
      <c r="D345" t="n">
        <v>7.0432</v>
      </c>
      <c r="E345" t="n">
        <v>14.2</v>
      </c>
      <c r="F345" t="n">
        <v>11.77</v>
      </c>
      <c r="G345" t="n">
        <v>141.23</v>
      </c>
      <c r="H345" t="n">
        <v>2.24</v>
      </c>
      <c r="I345" t="n">
        <v>5</v>
      </c>
      <c r="J345" t="n">
        <v>182.17</v>
      </c>
      <c r="K345" t="n">
        <v>49.1</v>
      </c>
      <c r="L345" t="n">
        <v>23</v>
      </c>
      <c r="M345" t="n">
        <v>3</v>
      </c>
      <c r="N345" t="n">
        <v>35.08</v>
      </c>
      <c r="O345" t="n">
        <v>22701.78</v>
      </c>
      <c r="P345" t="n">
        <v>125.22</v>
      </c>
      <c r="Q345" t="n">
        <v>194.63</v>
      </c>
      <c r="R345" t="n">
        <v>25.02</v>
      </c>
      <c r="S345" t="n">
        <v>17.82</v>
      </c>
      <c r="T345" t="n">
        <v>1450.14</v>
      </c>
      <c r="U345" t="n">
        <v>0.71</v>
      </c>
      <c r="V345" t="n">
        <v>0.77</v>
      </c>
      <c r="W345" t="n">
        <v>1.14</v>
      </c>
      <c r="X345" t="n">
        <v>0.08</v>
      </c>
      <c r="Y345" t="n">
        <v>0.5</v>
      </c>
      <c r="Z345" t="n">
        <v>10</v>
      </c>
    </row>
    <row r="346">
      <c r="A346" t="n">
        <v>23</v>
      </c>
      <c r="B346" t="n">
        <v>75</v>
      </c>
      <c r="C346" t="inlineStr">
        <is>
          <t xml:space="preserve">CONCLUIDO	</t>
        </is>
      </c>
      <c r="D346" t="n">
        <v>7.0453</v>
      </c>
      <c r="E346" t="n">
        <v>14.19</v>
      </c>
      <c r="F346" t="n">
        <v>11.76</v>
      </c>
      <c r="G346" t="n">
        <v>141.18</v>
      </c>
      <c r="H346" t="n">
        <v>2.32</v>
      </c>
      <c r="I346" t="n">
        <v>5</v>
      </c>
      <c r="J346" t="n">
        <v>183.67</v>
      </c>
      <c r="K346" t="n">
        <v>49.1</v>
      </c>
      <c r="L346" t="n">
        <v>24</v>
      </c>
      <c r="M346" t="n">
        <v>3</v>
      </c>
      <c r="N346" t="n">
        <v>35.58</v>
      </c>
      <c r="O346" t="n">
        <v>22886.92</v>
      </c>
      <c r="P346" t="n">
        <v>125.19</v>
      </c>
      <c r="Q346" t="n">
        <v>194.63</v>
      </c>
      <c r="R346" t="n">
        <v>24.87</v>
      </c>
      <c r="S346" t="n">
        <v>17.82</v>
      </c>
      <c r="T346" t="n">
        <v>1371.16</v>
      </c>
      <c r="U346" t="n">
        <v>0.72</v>
      </c>
      <c r="V346" t="n">
        <v>0.77</v>
      </c>
      <c r="W346" t="n">
        <v>1.14</v>
      </c>
      <c r="X346" t="n">
        <v>0.08</v>
      </c>
      <c r="Y346" t="n">
        <v>0.5</v>
      </c>
      <c r="Z346" t="n">
        <v>10</v>
      </c>
    </row>
    <row r="347">
      <c r="A347" t="n">
        <v>24</v>
      </c>
      <c r="B347" t="n">
        <v>75</v>
      </c>
      <c r="C347" t="inlineStr">
        <is>
          <t xml:space="preserve">CONCLUIDO	</t>
        </is>
      </c>
      <c r="D347" t="n">
        <v>7.0442</v>
      </c>
      <c r="E347" t="n">
        <v>14.2</v>
      </c>
      <c r="F347" t="n">
        <v>11.77</v>
      </c>
      <c r="G347" t="n">
        <v>141.2</v>
      </c>
      <c r="H347" t="n">
        <v>2.4</v>
      </c>
      <c r="I347" t="n">
        <v>5</v>
      </c>
      <c r="J347" t="n">
        <v>185.18</v>
      </c>
      <c r="K347" t="n">
        <v>49.1</v>
      </c>
      <c r="L347" t="n">
        <v>25</v>
      </c>
      <c r="M347" t="n">
        <v>3</v>
      </c>
      <c r="N347" t="n">
        <v>36.08</v>
      </c>
      <c r="O347" t="n">
        <v>23072.73</v>
      </c>
      <c r="P347" t="n">
        <v>124.7</v>
      </c>
      <c r="Q347" t="n">
        <v>194.63</v>
      </c>
      <c r="R347" t="n">
        <v>24.96</v>
      </c>
      <c r="S347" t="n">
        <v>17.82</v>
      </c>
      <c r="T347" t="n">
        <v>1417.71</v>
      </c>
      <c r="U347" t="n">
        <v>0.71</v>
      </c>
      <c r="V347" t="n">
        <v>0.77</v>
      </c>
      <c r="W347" t="n">
        <v>1.14</v>
      </c>
      <c r="X347" t="n">
        <v>0.08</v>
      </c>
      <c r="Y347" t="n">
        <v>0.5</v>
      </c>
      <c r="Z347" t="n">
        <v>10</v>
      </c>
    </row>
    <row r="348">
      <c r="A348" t="n">
        <v>25</v>
      </c>
      <c r="B348" t="n">
        <v>75</v>
      </c>
      <c r="C348" t="inlineStr">
        <is>
          <t xml:space="preserve">CONCLUIDO	</t>
        </is>
      </c>
      <c r="D348" t="n">
        <v>7.0498</v>
      </c>
      <c r="E348" t="n">
        <v>14.18</v>
      </c>
      <c r="F348" t="n">
        <v>11.76</v>
      </c>
      <c r="G348" t="n">
        <v>141.07</v>
      </c>
      <c r="H348" t="n">
        <v>2.47</v>
      </c>
      <c r="I348" t="n">
        <v>5</v>
      </c>
      <c r="J348" t="n">
        <v>186.69</v>
      </c>
      <c r="K348" t="n">
        <v>49.1</v>
      </c>
      <c r="L348" t="n">
        <v>26</v>
      </c>
      <c r="M348" t="n">
        <v>3</v>
      </c>
      <c r="N348" t="n">
        <v>36.6</v>
      </c>
      <c r="O348" t="n">
        <v>23259.24</v>
      </c>
      <c r="P348" t="n">
        <v>122.8</v>
      </c>
      <c r="Q348" t="n">
        <v>194.63</v>
      </c>
      <c r="R348" t="n">
        <v>24.59</v>
      </c>
      <c r="S348" t="n">
        <v>17.82</v>
      </c>
      <c r="T348" t="n">
        <v>1234.08</v>
      </c>
      <c r="U348" t="n">
        <v>0.72</v>
      </c>
      <c r="V348" t="n">
        <v>0.77</v>
      </c>
      <c r="W348" t="n">
        <v>1.14</v>
      </c>
      <c r="X348" t="n">
        <v>0.07000000000000001</v>
      </c>
      <c r="Y348" t="n">
        <v>0.5</v>
      </c>
      <c r="Z348" t="n">
        <v>10</v>
      </c>
    </row>
    <row r="349">
      <c r="A349" t="n">
        <v>26</v>
      </c>
      <c r="B349" t="n">
        <v>75</v>
      </c>
      <c r="C349" t="inlineStr">
        <is>
          <t xml:space="preserve">CONCLUIDO	</t>
        </is>
      </c>
      <c r="D349" t="n">
        <v>7.0474</v>
      </c>
      <c r="E349" t="n">
        <v>14.19</v>
      </c>
      <c r="F349" t="n">
        <v>11.76</v>
      </c>
      <c r="G349" t="n">
        <v>141.13</v>
      </c>
      <c r="H349" t="n">
        <v>2.55</v>
      </c>
      <c r="I349" t="n">
        <v>5</v>
      </c>
      <c r="J349" t="n">
        <v>188.21</v>
      </c>
      <c r="K349" t="n">
        <v>49.1</v>
      </c>
      <c r="L349" t="n">
        <v>27</v>
      </c>
      <c r="M349" t="n">
        <v>3</v>
      </c>
      <c r="N349" t="n">
        <v>37.11</v>
      </c>
      <c r="O349" t="n">
        <v>23446.45</v>
      </c>
      <c r="P349" t="n">
        <v>121.29</v>
      </c>
      <c r="Q349" t="n">
        <v>194.63</v>
      </c>
      <c r="R349" t="n">
        <v>24.69</v>
      </c>
      <c r="S349" t="n">
        <v>17.82</v>
      </c>
      <c r="T349" t="n">
        <v>1285.21</v>
      </c>
      <c r="U349" t="n">
        <v>0.72</v>
      </c>
      <c r="V349" t="n">
        <v>0.77</v>
      </c>
      <c r="W349" t="n">
        <v>1.14</v>
      </c>
      <c r="X349" t="n">
        <v>0.07000000000000001</v>
      </c>
      <c r="Y349" t="n">
        <v>0.5</v>
      </c>
      <c r="Z349" t="n">
        <v>10</v>
      </c>
    </row>
    <row r="350">
      <c r="A350" t="n">
        <v>27</v>
      </c>
      <c r="B350" t="n">
        <v>75</v>
      </c>
      <c r="C350" t="inlineStr">
        <is>
          <t xml:space="preserve">CONCLUIDO	</t>
        </is>
      </c>
      <c r="D350" t="n">
        <v>7.0449</v>
      </c>
      <c r="E350" t="n">
        <v>14.19</v>
      </c>
      <c r="F350" t="n">
        <v>11.77</v>
      </c>
      <c r="G350" t="n">
        <v>141.19</v>
      </c>
      <c r="H350" t="n">
        <v>2.62</v>
      </c>
      <c r="I350" t="n">
        <v>5</v>
      </c>
      <c r="J350" t="n">
        <v>189.73</v>
      </c>
      <c r="K350" t="n">
        <v>49.1</v>
      </c>
      <c r="L350" t="n">
        <v>28</v>
      </c>
      <c r="M350" t="n">
        <v>3</v>
      </c>
      <c r="N350" t="n">
        <v>37.64</v>
      </c>
      <c r="O350" t="n">
        <v>23634.36</v>
      </c>
      <c r="P350" t="n">
        <v>119.94</v>
      </c>
      <c r="Q350" t="n">
        <v>194.63</v>
      </c>
      <c r="R350" t="n">
        <v>24.8</v>
      </c>
      <c r="S350" t="n">
        <v>17.82</v>
      </c>
      <c r="T350" t="n">
        <v>1335.92</v>
      </c>
      <c r="U350" t="n">
        <v>0.72</v>
      </c>
      <c r="V350" t="n">
        <v>0.77</v>
      </c>
      <c r="W350" t="n">
        <v>1.15</v>
      </c>
      <c r="X350" t="n">
        <v>0.08</v>
      </c>
      <c r="Y350" t="n">
        <v>0.5</v>
      </c>
      <c r="Z350" t="n">
        <v>10</v>
      </c>
    </row>
    <row r="351">
      <c r="A351" t="n">
        <v>28</v>
      </c>
      <c r="B351" t="n">
        <v>75</v>
      </c>
      <c r="C351" t="inlineStr">
        <is>
          <t xml:space="preserve">CONCLUIDO	</t>
        </is>
      </c>
      <c r="D351" t="n">
        <v>7.0709</v>
      </c>
      <c r="E351" t="n">
        <v>14.14</v>
      </c>
      <c r="F351" t="n">
        <v>11.74</v>
      </c>
      <c r="G351" t="n">
        <v>176.16</v>
      </c>
      <c r="H351" t="n">
        <v>2.69</v>
      </c>
      <c r="I351" t="n">
        <v>4</v>
      </c>
      <c r="J351" t="n">
        <v>191.26</v>
      </c>
      <c r="K351" t="n">
        <v>49.1</v>
      </c>
      <c r="L351" t="n">
        <v>29</v>
      </c>
      <c r="M351" t="n">
        <v>2</v>
      </c>
      <c r="N351" t="n">
        <v>38.17</v>
      </c>
      <c r="O351" t="n">
        <v>23822.99</v>
      </c>
      <c r="P351" t="n">
        <v>119.14</v>
      </c>
      <c r="Q351" t="n">
        <v>194.63</v>
      </c>
      <c r="R351" t="n">
        <v>24.19</v>
      </c>
      <c r="S351" t="n">
        <v>17.82</v>
      </c>
      <c r="T351" t="n">
        <v>1039.01</v>
      </c>
      <c r="U351" t="n">
        <v>0.74</v>
      </c>
      <c r="V351" t="n">
        <v>0.77</v>
      </c>
      <c r="W351" t="n">
        <v>1.14</v>
      </c>
      <c r="X351" t="n">
        <v>0.06</v>
      </c>
      <c r="Y351" t="n">
        <v>0.5</v>
      </c>
      <c r="Z351" t="n">
        <v>10</v>
      </c>
    </row>
    <row r="352">
      <c r="A352" t="n">
        <v>29</v>
      </c>
      <c r="B352" t="n">
        <v>75</v>
      </c>
      <c r="C352" t="inlineStr">
        <is>
          <t xml:space="preserve">CONCLUIDO	</t>
        </is>
      </c>
      <c r="D352" t="n">
        <v>7.0702</v>
      </c>
      <c r="E352" t="n">
        <v>14.14</v>
      </c>
      <c r="F352" t="n">
        <v>11.75</v>
      </c>
      <c r="G352" t="n">
        <v>176.18</v>
      </c>
      <c r="H352" t="n">
        <v>2.76</v>
      </c>
      <c r="I352" t="n">
        <v>4</v>
      </c>
      <c r="J352" t="n">
        <v>192.8</v>
      </c>
      <c r="K352" t="n">
        <v>49.1</v>
      </c>
      <c r="L352" t="n">
        <v>30</v>
      </c>
      <c r="M352" t="n">
        <v>1</v>
      </c>
      <c r="N352" t="n">
        <v>38.7</v>
      </c>
      <c r="O352" t="n">
        <v>24012.34</v>
      </c>
      <c r="P352" t="n">
        <v>119.91</v>
      </c>
      <c r="Q352" t="n">
        <v>194.63</v>
      </c>
      <c r="R352" t="n">
        <v>24.22</v>
      </c>
      <c r="S352" t="n">
        <v>17.82</v>
      </c>
      <c r="T352" t="n">
        <v>1052.24</v>
      </c>
      <c r="U352" t="n">
        <v>0.74</v>
      </c>
      <c r="V352" t="n">
        <v>0.77</v>
      </c>
      <c r="W352" t="n">
        <v>1.14</v>
      </c>
      <c r="X352" t="n">
        <v>0.06</v>
      </c>
      <c r="Y352" t="n">
        <v>0.5</v>
      </c>
      <c r="Z352" t="n">
        <v>10</v>
      </c>
    </row>
    <row r="353">
      <c r="A353" t="n">
        <v>30</v>
      </c>
      <c r="B353" t="n">
        <v>75</v>
      </c>
      <c r="C353" t="inlineStr">
        <is>
          <t xml:space="preserve">CONCLUIDO	</t>
        </is>
      </c>
      <c r="D353" t="n">
        <v>7.0717</v>
      </c>
      <c r="E353" t="n">
        <v>14.14</v>
      </c>
      <c r="F353" t="n">
        <v>11.74</v>
      </c>
      <c r="G353" t="n">
        <v>176.13</v>
      </c>
      <c r="H353" t="n">
        <v>2.83</v>
      </c>
      <c r="I353" t="n">
        <v>4</v>
      </c>
      <c r="J353" t="n">
        <v>194.34</v>
      </c>
      <c r="K353" t="n">
        <v>49.1</v>
      </c>
      <c r="L353" t="n">
        <v>31</v>
      </c>
      <c r="M353" t="n">
        <v>1</v>
      </c>
      <c r="N353" t="n">
        <v>39.24</v>
      </c>
      <c r="O353" t="n">
        <v>24202.42</v>
      </c>
      <c r="P353" t="n">
        <v>120.58</v>
      </c>
      <c r="Q353" t="n">
        <v>194.63</v>
      </c>
      <c r="R353" t="n">
        <v>24.13</v>
      </c>
      <c r="S353" t="n">
        <v>17.82</v>
      </c>
      <c r="T353" t="n">
        <v>1007.89</v>
      </c>
      <c r="U353" t="n">
        <v>0.74</v>
      </c>
      <c r="V353" t="n">
        <v>0.77</v>
      </c>
      <c r="W353" t="n">
        <v>1.14</v>
      </c>
      <c r="X353" t="n">
        <v>0.06</v>
      </c>
      <c r="Y353" t="n">
        <v>0.5</v>
      </c>
      <c r="Z353" t="n">
        <v>10</v>
      </c>
    </row>
    <row r="354">
      <c r="A354" t="n">
        <v>31</v>
      </c>
      <c r="B354" t="n">
        <v>75</v>
      </c>
      <c r="C354" t="inlineStr">
        <is>
          <t xml:space="preserve">CONCLUIDO	</t>
        </is>
      </c>
      <c r="D354" t="n">
        <v>7.0699</v>
      </c>
      <c r="E354" t="n">
        <v>14.14</v>
      </c>
      <c r="F354" t="n">
        <v>11.75</v>
      </c>
      <c r="G354" t="n">
        <v>176.19</v>
      </c>
      <c r="H354" t="n">
        <v>2.9</v>
      </c>
      <c r="I354" t="n">
        <v>4</v>
      </c>
      <c r="J354" t="n">
        <v>195.89</v>
      </c>
      <c r="K354" t="n">
        <v>49.1</v>
      </c>
      <c r="L354" t="n">
        <v>32</v>
      </c>
      <c r="M354" t="n">
        <v>0</v>
      </c>
      <c r="N354" t="n">
        <v>39.79</v>
      </c>
      <c r="O354" t="n">
        <v>24393.24</v>
      </c>
      <c r="P354" t="n">
        <v>121.08</v>
      </c>
      <c r="Q354" t="n">
        <v>194.63</v>
      </c>
      <c r="R354" t="n">
        <v>24.22</v>
      </c>
      <c r="S354" t="n">
        <v>17.82</v>
      </c>
      <c r="T354" t="n">
        <v>1053.02</v>
      </c>
      <c r="U354" t="n">
        <v>0.74</v>
      </c>
      <c r="V354" t="n">
        <v>0.77</v>
      </c>
      <c r="W354" t="n">
        <v>1.14</v>
      </c>
      <c r="X354" t="n">
        <v>0.06</v>
      </c>
      <c r="Y354" t="n">
        <v>0.5</v>
      </c>
      <c r="Z354" t="n">
        <v>10</v>
      </c>
    </row>
    <row r="355">
      <c r="A355" t="n">
        <v>0</v>
      </c>
      <c r="B355" t="n">
        <v>95</v>
      </c>
      <c r="C355" t="inlineStr">
        <is>
          <t xml:space="preserve">CONCLUIDO	</t>
        </is>
      </c>
      <c r="D355" t="n">
        <v>4.4628</v>
      </c>
      <c r="E355" t="n">
        <v>22.41</v>
      </c>
      <c r="F355" t="n">
        <v>14.62</v>
      </c>
      <c r="G355" t="n">
        <v>6.13</v>
      </c>
      <c r="H355" t="n">
        <v>0.1</v>
      </c>
      <c r="I355" t="n">
        <v>143</v>
      </c>
      <c r="J355" t="n">
        <v>185.69</v>
      </c>
      <c r="K355" t="n">
        <v>53.44</v>
      </c>
      <c r="L355" t="n">
        <v>1</v>
      </c>
      <c r="M355" t="n">
        <v>141</v>
      </c>
      <c r="N355" t="n">
        <v>36.26</v>
      </c>
      <c r="O355" t="n">
        <v>23136.14</v>
      </c>
      <c r="P355" t="n">
        <v>198</v>
      </c>
      <c r="Q355" t="n">
        <v>194.63</v>
      </c>
      <c r="R355" t="n">
        <v>113.2</v>
      </c>
      <c r="S355" t="n">
        <v>17.82</v>
      </c>
      <c r="T355" t="n">
        <v>44849.89</v>
      </c>
      <c r="U355" t="n">
        <v>0.16</v>
      </c>
      <c r="V355" t="n">
        <v>0.62</v>
      </c>
      <c r="W355" t="n">
        <v>1.39</v>
      </c>
      <c r="X355" t="n">
        <v>2.93</v>
      </c>
      <c r="Y355" t="n">
        <v>0.5</v>
      </c>
      <c r="Z355" t="n">
        <v>10</v>
      </c>
    </row>
    <row r="356">
      <c r="A356" t="n">
        <v>1</v>
      </c>
      <c r="B356" t="n">
        <v>95</v>
      </c>
      <c r="C356" t="inlineStr">
        <is>
          <t xml:space="preserve">CONCLUIDO	</t>
        </is>
      </c>
      <c r="D356" t="n">
        <v>5.611</v>
      </c>
      <c r="E356" t="n">
        <v>17.82</v>
      </c>
      <c r="F356" t="n">
        <v>12.97</v>
      </c>
      <c r="G356" t="n">
        <v>12.16</v>
      </c>
      <c r="H356" t="n">
        <v>0.19</v>
      </c>
      <c r="I356" t="n">
        <v>64</v>
      </c>
      <c r="J356" t="n">
        <v>187.21</v>
      </c>
      <c r="K356" t="n">
        <v>53.44</v>
      </c>
      <c r="L356" t="n">
        <v>2</v>
      </c>
      <c r="M356" t="n">
        <v>62</v>
      </c>
      <c r="N356" t="n">
        <v>36.77</v>
      </c>
      <c r="O356" t="n">
        <v>23322.88</v>
      </c>
      <c r="P356" t="n">
        <v>175.17</v>
      </c>
      <c r="Q356" t="n">
        <v>194.67</v>
      </c>
      <c r="R356" t="n">
        <v>62.28</v>
      </c>
      <c r="S356" t="n">
        <v>17.82</v>
      </c>
      <c r="T356" t="n">
        <v>19782.83</v>
      </c>
      <c r="U356" t="n">
        <v>0.29</v>
      </c>
      <c r="V356" t="n">
        <v>0.7</v>
      </c>
      <c r="W356" t="n">
        <v>1.24</v>
      </c>
      <c r="X356" t="n">
        <v>1.28</v>
      </c>
      <c r="Y356" t="n">
        <v>0.5</v>
      </c>
      <c r="Z356" t="n">
        <v>10</v>
      </c>
    </row>
    <row r="357">
      <c r="A357" t="n">
        <v>2</v>
      </c>
      <c r="B357" t="n">
        <v>95</v>
      </c>
      <c r="C357" t="inlineStr">
        <is>
          <t xml:space="preserve">CONCLUIDO	</t>
        </is>
      </c>
      <c r="D357" t="n">
        <v>6.0467</v>
      </c>
      <c r="E357" t="n">
        <v>16.54</v>
      </c>
      <c r="F357" t="n">
        <v>12.51</v>
      </c>
      <c r="G357" t="n">
        <v>17.87</v>
      </c>
      <c r="H357" t="n">
        <v>0.28</v>
      </c>
      <c r="I357" t="n">
        <v>42</v>
      </c>
      <c r="J357" t="n">
        <v>188.73</v>
      </c>
      <c r="K357" t="n">
        <v>53.44</v>
      </c>
      <c r="L357" t="n">
        <v>3</v>
      </c>
      <c r="M357" t="n">
        <v>40</v>
      </c>
      <c r="N357" t="n">
        <v>37.29</v>
      </c>
      <c r="O357" t="n">
        <v>23510.33</v>
      </c>
      <c r="P357" t="n">
        <v>168.38</v>
      </c>
      <c r="Q357" t="n">
        <v>194.63</v>
      </c>
      <c r="R357" t="n">
        <v>48.03</v>
      </c>
      <c r="S357" t="n">
        <v>17.82</v>
      </c>
      <c r="T357" t="n">
        <v>12768.04</v>
      </c>
      <c r="U357" t="n">
        <v>0.37</v>
      </c>
      <c r="V357" t="n">
        <v>0.73</v>
      </c>
      <c r="W357" t="n">
        <v>1.2</v>
      </c>
      <c r="X357" t="n">
        <v>0.82</v>
      </c>
      <c r="Y357" t="n">
        <v>0.5</v>
      </c>
      <c r="Z357" t="n">
        <v>10</v>
      </c>
    </row>
    <row r="358">
      <c r="A358" t="n">
        <v>3</v>
      </c>
      <c r="B358" t="n">
        <v>95</v>
      </c>
      <c r="C358" t="inlineStr">
        <is>
          <t xml:space="preserve">CONCLUIDO	</t>
        </is>
      </c>
      <c r="D358" t="n">
        <v>6.2877</v>
      </c>
      <c r="E358" t="n">
        <v>15.9</v>
      </c>
      <c r="F358" t="n">
        <v>12.28</v>
      </c>
      <c r="G358" t="n">
        <v>23.77</v>
      </c>
      <c r="H358" t="n">
        <v>0.37</v>
      </c>
      <c r="I358" t="n">
        <v>31</v>
      </c>
      <c r="J358" t="n">
        <v>190.25</v>
      </c>
      <c r="K358" t="n">
        <v>53.44</v>
      </c>
      <c r="L358" t="n">
        <v>4</v>
      </c>
      <c r="M358" t="n">
        <v>29</v>
      </c>
      <c r="N358" t="n">
        <v>37.82</v>
      </c>
      <c r="O358" t="n">
        <v>23698.48</v>
      </c>
      <c r="P358" t="n">
        <v>164.96</v>
      </c>
      <c r="Q358" t="n">
        <v>194.66</v>
      </c>
      <c r="R358" t="n">
        <v>40.78</v>
      </c>
      <c r="S358" t="n">
        <v>17.82</v>
      </c>
      <c r="T358" t="n">
        <v>9196.67</v>
      </c>
      <c r="U358" t="n">
        <v>0.44</v>
      </c>
      <c r="V358" t="n">
        <v>0.74</v>
      </c>
      <c r="W358" t="n">
        <v>1.19</v>
      </c>
      <c r="X358" t="n">
        <v>0.59</v>
      </c>
      <c r="Y358" t="n">
        <v>0.5</v>
      </c>
      <c r="Z358" t="n">
        <v>10</v>
      </c>
    </row>
    <row r="359">
      <c r="A359" t="n">
        <v>4</v>
      </c>
      <c r="B359" t="n">
        <v>95</v>
      </c>
      <c r="C359" t="inlineStr">
        <is>
          <t xml:space="preserve">CONCLUIDO	</t>
        </is>
      </c>
      <c r="D359" t="n">
        <v>6.4244</v>
      </c>
      <c r="E359" t="n">
        <v>15.57</v>
      </c>
      <c r="F359" t="n">
        <v>12.17</v>
      </c>
      <c r="G359" t="n">
        <v>29.2</v>
      </c>
      <c r="H359" t="n">
        <v>0.46</v>
      </c>
      <c r="I359" t="n">
        <v>25</v>
      </c>
      <c r="J359" t="n">
        <v>191.78</v>
      </c>
      <c r="K359" t="n">
        <v>53.44</v>
      </c>
      <c r="L359" t="n">
        <v>5</v>
      </c>
      <c r="M359" t="n">
        <v>23</v>
      </c>
      <c r="N359" t="n">
        <v>38.35</v>
      </c>
      <c r="O359" t="n">
        <v>23887.36</v>
      </c>
      <c r="P359" t="n">
        <v>162.92</v>
      </c>
      <c r="Q359" t="n">
        <v>194.64</v>
      </c>
      <c r="R359" t="n">
        <v>37.28</v>
      </c>
      <c r="S359" t="n">
        <v>17.82</v>
      </c>
      <c r="T359" t="n">
        <v>7479.14</v>
      </c>
      <c r="U359" t="n">
        <v>0.48</v>
      </c>
      <c r="V359" t="n">
        <v>0.75</v>
      </c>
      <c r="W359" t="n">
        <v>1.18</v>
      </c>
      <c r="X359" t="n">
        <v>0.48</v>
      </c>
      <c r="Y359" t="n">
        <v>0.5</v>
      </c>
      <c r="Z359" t="n">
        <v>10</v>
      </c>
    </row>
    <row r="360">
      <c r="A360" t="n">
        <v>5</v>
      </c>
      <c r="B360" t="n">
        <v>95</v>
      </c>
      <c r="C360" t="inlineStr">
        <is>
          <t xml:space="preserve">CONCLUIDO	</t>
        </is>
      </c>
      <c r="D360" t="n">
        <v>6.5234</v>
      </c>
      <c r="E360" t="n">
        <v>15.33</v>
      </c>
      <c r="F360" t="n">
        <v>12.08</v>
      </c>
      <c r="G360" t="n">
        <v>34.51</v>
      </c>
      <c r="H360" t="n">
        <v>0.55</v>
      </c>
      <c r="I360" t="n">
        <v>21</v>
      </c>
      <c r="J360" t="n">
        <v>193.32</v>
      </c>
      <c r="K360" t="n">
        <v>53.44</v>
      </c>
      <c r="L360" t="n">
        <v>6</v>
      </c>
      <c r="M360" t="n">
        <v>19</v>
      </c>
      <c r="N360" t="n">
        <v>38.89</v>
      </c>
      <c r="O360" t="n">
        <v>24076.95</v>
      </c>
      <c r="P360" t="n">
        <v>161.22</v>
      </c>
      <c r="Q360" t="n">
        <v>194.64</v>
      </c>
      <c r="R360" t="n">
        <v>34.62</v>
      </c>
      <c r="S360" t="n">
        <v>17.82</v>
      </c>
      <c r="T360" t="n">
        <v>6166.75</v>
      </c>
      <c r="U360" t="n">
        <v>0.51</v>
      </c>
      <c r="V360" t="n">
        <v>0.75</v>
      </c>
      <c r="W360" t="n">
        <v>1.17</v>
      </c>
      <c r="X360" t="n">
        <v>0.39</v>
      </c>
      <c r="Y360" t="n">
        <v>0.5</v>
      </c>
      <c r="Z360" t="n">
        <v>10</v>
      </c>
    </row>
    <row r="361">
      <c r="A361" t="n">
        <v>6</v>
      </c>
      <c r="B361" t="n">
        <v>95</v>
      </c>
      <c r="C361" t="inlineStr">
        <is>
          <t xml:space="preserve">CONCLUIDO	</t>
        </is>
      </c>
      <c r="D361" t="n">
        <v>6.5962</v>
      </c>
      <c r="E361" t="n">
        <v>15.16</v>
      </c>
      <c r="F361" t="n">
        <v>12.02</v>
      </c>
      <c r="G361" t="n">
        <v>40.07</v>
      </c>
      <c r="H361" t="n">
        <v>0.64</v>
      </c>
      <c r="I361" t="n">
        <v>18</v>
      </c>
      <c r="J361" t="n">
        <v>194.86</v>
      </c>
      <c r="K361" t="n">
        <v>53.44</v>
      </c>
      <c r="L361" t="n">
        <v>7</v>
      </c>
      <c r="M361" t="n">
        <v>16</v>
      </c>
      <c r="N361" t="n">
        <v>39.43</v>
      </c>
      <c r="O361" t="n">
        <v>24267.28</v>
      </c>
      <c r="P361" t="n">
        <v>160.16</v>
      </c>
      <c r="Q361" t="n">
        <v>194.63</v>
      </c>
      <c r="R361" t="n">
        <v>32.78</v>
      </c>
      <c r="S361" t="n">
        <v>17.82</v>
      </c>
      <c r="T361" t="n">
        <v>5260.75</v>
      </c>
      <c r="U361" t="n">
        <v>0.54</v>
      </c>
      <c r="V361" t="n">
        <v>0.76</v>
      </c>
      <c r="W361" t="n">
        <v>1.17</v>
      </c>
      <c r="X361" t="n">
        <v>0.34</v>
      </c>
      <c r="Y361" t="n">
        <v>0.5</v>
      </c>
      <c r="Z361" t="n">
        <v>10</v>
      </c>
    </row>
    <row r="362">
      <c r="A362" t="n">
        <v>7</v>
      </c>
      <c r="B362" t="n">
        <v>95</v>
      </c>
      <c r="C362" t="inlineStr">
        <is>
          <t xml:space="preserve">CONCLUIDO	</t>
        </is>
      </c>
      <c r="D362" t="n">
        <v>6.6358</v>
      </c>
      <c r="E362" t="n">
        <v>15.07</v>
      </c>
      <c r="F362" t="n">
        <v>12.01</v>
      </c>
      <c r="G362" t="n">
        <v>45.02</v>
      </c>
      <c r="H362" t="n">
        <v>0.72</v>
      </c>
      <c r="I362" t="n">
        <v>16</v>
      </c>
      <c r="J362" t="n">
        <v>196.41</v>
      </c>
      <c r="K362" t="n">
        <v>53.44</v>
      </c>
      <c r="L362" t="n">
        <v>8</v>
      </c>
      <c r="M362" t="n">
        <v>14</v>
      </c>
      <c r="N362" t="n">
        <v>39.98</v>
      </c>
      <c r="O362" t="n">
        <v>24458.36</v>
      </c>
      <c r="P362" t="n">
        <v>159.6</v>
      </c>
      <c r="Q362" t="n">
        <v>194.63</v>
      </c>
      <c r="R362" t="n">
        <v>32.45</v>
      </c>
      <c r="S362" t="n">
        <v>17.82</v>
      </c>
      <c r="T362" t="n">
        <v>5106.48</v>
      </c>
      <c r="U362" t="n">
        <v>0.55</v>
      </c>
      <c r="V362" t="n">
        <v>0.76</v>
      </c>
      <c r="W362" t="n">
        <v>1.16</v>
      </c>
      <c r="X362" t="n">
        <v>0.32</v>
      </c>
      <c r="Y362" t="n">
        <v>0.5</v>
      </c>
      <c r="Z362" t="n">
        <v>10</v>
      </c>
    </row>
    <row r="363">
      <c r="A363" t="n">
        <v>8</v>
      </c>
      <c r="B363" t="n">
        <v>95</v>
      </c>
      <c r="C363" t="inlineStr">
        <is>
          <t xml:space="preserve">CONCLUIDO	</t>
        </is>
      </c>
      <c r="D363" t="n">
        <v>6.6968</v>
      </c>
      <c r="E363" t="n">
        <v>14.93</v>
      </c>
      <c r="F363" t="n">
        <v>11.94</v>
      </c>
      <c r="G363" t="n">
        <v>51.18</v>
      </c>
      <c r="H363" t="n">
        <v>0.8100000000000001</v>
      </c>
      <c r="I363" t="n">
        <v>14</v>
      </c>
      <c r="J363" t="n">
        <v>197.97</v>
      </c>
      <c r="K363" t="n">
        <v>53.44</v>
      </c>
      <c r="L363" t="n">
        <v>9</v>
      </c>
      <c r="M363" t="n">
        <v>12</v>
      </c>
      <c r="N363" t="n">
        <v>40.53</v>
      </c>
      <c r="O363" t="n">
        <v>24650.18</v>
      </c>
      <c r="P363" t="n">
        <v>158.42</v>
      </c>
      <c r="Q363" t="n">
        <v>194.63</v>
      </c>
      <c r="R363" t="n">
        <v>30.41</v>
      </c>
      <c r="S363" t="n">
        <v>17.82</v>
      </c>
      <c r="T363" t="n">
        <v>4096.5</v>
      </c>
      <c r="U363" t="n">
        <v>0.59</v>
      </c>
      <c r="V363" t="n">
        <v>0.76</v>
      </c>
      <c r="W363" t="n">
        <v>1.16</v>
      </c>
      <c r="X363" t="n">
        <v>0.26</v>
      </c>
      <c r="Y363" t="n">
        <v>0.5</v>
      </c>
      <c r="Z363" t="n">
        <v>10</v>
      </c>
    </row>
    <row r="364">
      <c r="A364" t="n">
        <v>9</v>
      </c>
      <c r="B364" t="n">
        <v>95</v>
      </c>
      <c r="C364" t="inlineStr">
        <is>
          <t xml:space="preserve">CONCLUIDO	</t>
        </is>
      </c>
      <c r="D364" t="n">
        <v>6.7213</v>
      </c>
      <c r="E364" t="n">
        <v>14.88</v>
      </c>
      <c r="F364" t="n">
        <v>11.93</v>
      </c>
      <c r="G364" t="n">
        <v>55.04</v>
      </c>
      <c r="H364" t="n">
        <v>0.89</v>
      </c>
      <c r="I364" t="n">
        <v>13</v>
      </c>
      <c r="J364" t="n">
        <v>199.53</v>
      </c>
      <c r="K364" t="n">
        <v>53.44</v>
      </c>
      <c r="L364" t="n">
        <v>10</v>
      </c>
      <c r="M364" t="n">
        <v>11</v>
      </c>
      <c r="N364" t="n">
        <v>41.1</v>
      </c>
      <c r="O364" t="n">
        <v>24842.77</v>
      </c>
      <c r="P364" t="n">
        <v>157.85</v>
      </c>
      <c r="Q364" t="n">
        <v>194.63</v>
      </c>
      <c r="R364" t="n">
        <v>29.72</v>
      </c>
      <c r="S364" t="n">
        <v>17.82</v>
      </c>
      <c r="T364" t="n">
        <v>3755.99</v>
      </c>
      <c r="U364" t="n">
        <v>0.6</v>
      </c>
      <c r="V364" t="n">
        <v>0.76</v>
      </c>
      <c r="W364" t="n">
        <v>1.16</v>
      </c>
      <c r="X364" t="n">
        <v>0.24</v>
      </c>
      <c r="Y364" t="n">
        <v>0.5</v>
      </c>
      <c r="Z364" t="n">
        <v>10</v>
      </c>
    </row>
    <row r="365">
      <c r="A365" t="n">
        <v>10</v>
      </c>
      <c r="B365" t="n">
        <v>95</v>
      </c>
      <c r="C365" t="inlineStr">
        <is>
          <t xml:space="preserve">CONCLUIDO	</t>
        </is>
      </c>
      <c r="D365" t="n">
        <v>6.7433</v>
      </c>
      <c r="E365" t="n">
        <v>14.83</v>
      </c>
      <c r="F365" t="n">
        <v>11.91</v>
      </c>
      <c r="G365" t="n">
        <v>59.57</v>
      </c>
      <c r="H365" t="n">
        <v>0.97</v>
      </c>
      <c r="I365" t="n">
        <v>12</v>
      </c>
      <c r="J365" t="n">
        <v>201.1</v>
      </c>
      <c r="K365" t="n">
        <v>53.44</v>
      </c>
      <c r="L365" t="n">
        <v>11</v>
      </c>
      <c r="M365" t="n">
        <v>10</v>
      </c>
      <c r="N365" t="n">
        <v>41.66</v>
      </c>
      <c r="O365" t="n">
        <v>25036.12</v>
      </c>
      <c r="P365" t="n">
        <v>157.19</v>
      </c>
      <c r="Q365" t="n">
        <v>194.66</v>
      </c>
      <c r="R365" t="n">
        <v>29.41</v>
      </c>
      <c r="S365" t="n">
        <v>17.82</v>
      </c>
      <c r="T365" t="n">
        <v>3605.89</v>
      </c>
      <c r="U365" t="n">
        <v>0.61</v>
      </c>
      <c r="V365" t="n">
        <v>0.76</v>
      </c>
      <c r="W365" t="n">
        <v>1.16</v>
      </c>
      <c r="X365" t="n">
        <v>0.23</v>
      </c>
      <c r="Y365" t="n">
        <v>0.5</v>
      </c>
      <c r="Z365" t="n">
        <v>10</v>
      </c>
    </row>
    <row r="366">
      <c r="A366" t="n">
        <v>11</v>
      </c>
      <c r="B366" t="n">
        <v>95</v>
      </c>
      <c r="C366" t="inlineStr">
        <is>
          <t xml:space="preserve">CONCLUIDO	</t>
        </is>
      </c>
      <c r="D366" t="n">
        <v>6.7716</v>
      </c>
      <c r="E366" t="n">
        <v>14.77</v>
      </c>
      <c r="F366" t="n">
        <v>11.89</v>
      </c>
      <c r="G366" t="n">
        <v>64.84999999999999</v>
      </c>
      <c r="H366" t="n">
        <v>1.05</v>
      </c>
      <c r="I366" t="n">
        <v>11</v>
      </c>
      <c r="J366" t="n">
        <v>202.67</v>
      </c>
      <c r="K366" t="n">
        <v>53.44</v>
      </c>
      <c r="L366" t="n">
        <v>12</v>
      </c>
      <c r="M366" t="n">
        <v>9</v>
      </c>
      <c r="N366" t="n">
        <v>42.24</v>
      </c>
      <c r="O366" t="n">
        <v>25230.25</v>
      </c>
      <c r="P366" t="n">
        <v>156.43</v>
      </c>
      <c r="Q366" t="n">
        <v>194.63</v>
      </c>
      <c r="R366" t="n">
        <v>28.74</v>
      </c>
      <c r="S366" t="n">
        <v>17.82</v>
      </c>
      <c r="T366" t="n">
        <v>3280.08</v>
      </c>
      <c r="U366" t="n">
        <v>0.62</v>
      </c>
      <c r="V366" t="n">
        <v>0.76</v>
      </c>
      <c r="W366" t="n">
        <v>1.15</v>
      </c>
      <c r="X366" t="n">
        <v>0.2</v>
      </c>
      <c r="Y366" t="n">
        <v>0.5</v>
      </c>
      <c r="Z366" t="n">
        <v>10</v>
      </c>
    </row>
    <row r="367">
      <c r="A367" t="n">
        <v>12</v>
      </c>
      <c r="B367" t="n">
        <v>95</v>
      </c>
      <c r="C367" t="inlineStr">
        <is>
          <t xml:space="preserve">CONCLUIDO	</t>
        </is>
      </c>
      <c r="D367" t="n">
        <v>6.8003</v>
      </c>
      <c r="E367" t="n">
        <v>14.71</v>
      </c>
      <c r="F367" t="n">
        <v>11.86</v>
      </c>
      <c r="G367" t="n">
        <v>71.19</v>
      </c>
      <c r="H367" t="n">
        <v>1.13</v>
      </c>
      <c r="I367" t="n">
        <v>10</v>
      </c>
      <c r="J367" t="n">
        <v>204.25</v>
      </c>
      <c r="K367" t="n">
        <v>53.44</v>
      </c>
      <c r="L367" t="n">
        <v>13</v>
      </c>
      <c r="M367" t="n">
        <v>8</v>
      </c>
      <c r="N367" t="n">
        <v>42.82</v>
      </c>
      <c r="O367" t="n">
        <v>25425.3</v>
      </c>
      <c r="P367" t="n">
        <v>155.46</v>
      </c>
      <c r="Q367" t="n">
        <v>194.64</v>
      </c>
      <c r="R367" t="n">
        <v>27.87</v>
      </c>
      <c r="S367" t="n">
        <v>17.82</v>
      </c>
      <c r="T367" t="n">
        <v>2846.28</v>
      </c>
      <c r="U367" t="n">
        <v>0.64</v>
      </c>
      <c r="V367" t="n">
        <v>0.77</v>
      </c>
      <c r="W367" t="n">
        <v>1.15</v>
      </c>
      <c r="X367" t="n">
        <v>0.18</v>
      </c>
      <c r="Y367" t="n">
        <v>0.5</v>
      </c>
      <c r="Z367" t="n">
        <v>10</v>
      </c>
    </row>
    <row r="368">
      <c r="A368" t="n">
        <v>13</v>
      </c>
      <c r="B368" t="n">
        <v>95</v>
      </c>
      <c r="C368" t="inlineStr">
        <is>
          <t xml:space="preserve">CONCLUIDO	</t>
        </is>
      </c>
      <c r="D368" t="n">
        <v>6.8249</v>
      </c>
      <c r="E368" t="n">
        <v>14.65</v>
      </c>
      <c r="F368" t="n">
        <v>11.85</v>
      </c>
      <c r="G368" t="n">
        <v>78.98999999999999</v>
      </c>
      <c r="H368" t="n">
        <v>1.21</v>
      </c>
      <c r="I368" t="n">
        <v>9</v>
      </c>
      <c r="J368" t="n">
        <v>205.84</v>
      </c>
      <c r="K368" t="n">
        <v>53.44</v>
      </c>
      <c r="L368" t="n">
        <v>14</v>
      </c>
      <c r="M368" t="n">
        <v>7</v>
      </c>
      <c r="N368" t="n">
        <v>43.4</v>
      </c>
      <c r="O368" t="n">
        <v>25621.03</v>
      </c>
      <c r="P368" t="n">
        <v>154.87</v>
      </c>
      <c r="Q368" t="n">
        <v>194.63</v>
      </c>
      <c r="R368" t="n">
        <v>27.33</v>
      </c>
      <c r="S368" t="n">
        <v>17.82</v>
      </c>
      <c r="T368" t="n">
        <v>2580.76</v>
      </c>
      <c r="U368" t="n">
        <v>0.65</v>
      </c>
      <c r="V368" t="n">
        <v>0.77</v>
      </c>
      <c r="W368" t="n">
        <v>1.15</v>
      </c>
      <c r="X368" t="n">
        <v>0.16</v>
      </c>
      <c r="Y368" t="n">
        <v>0.5</v>
      </c>
      <c r="Z368" t="n">
        <v>10</v>
      </c>
    </row>
    <row r="369">
      <c r="A369" t="n">
        <v>14</v>
      </c>
      <c r="B369" t="n">
        <v>95</v>
      </c>
      <c r="C369" t="inlineStr">
        <is>
          <t xml:space="preserve">CONCLUIDO	</t>
        </is>
      </c>
      <c r="D369" t="n">
        <v>6.8243</v>
      </c>
      <c r="E369" t="n">
        <v>14.65</v>
      </c>
      <c r="F369" t="n">
        <v>11.85</v>
      </c>
      <c r="G369" t="n">
        <v>79</v>
      </c>
      <c r="H369" t="n">
        <v>1.28</v>
      </c>
      <c r="I369" t="n">
        <v>9</v>
      </c>
      <c r="J369" t="n">
        <v>207.43</v>
      </c>
      <c r="K369" t="n">
        <v>53.44</v>
      </c>
      <c r="L369" t="n">
        <v>15</v>
      </c>
      <c r="M369" t="n">
        <v>7</v>
      </c>
      <c r="N369" t="n">
        <v>44</v>
      </c>
      <c r="O369" t="n">
        <v>25817.56</v>
      </c>
      <c r="P369" t="n">
        <v>154.98</v>
      </c>
      <c r="Q369" t="n">
        <v>194.63</v>
      </c>
      <c r="R369" t="n">
        <v>27.52</v>
      </c>
      <c r="S369" t="n">
        <v>17.82</v>
      </c>
      <c r="T369" t="n">
        <v>2676.93</v>
      </c>
      <c r="U369" t="n">
        <v>0.65</v>
      </c>
      <c r="V369" t="n">
        <v>0.77</v>
      </c>
      <c r="W369" t="n">
        <v>1.15</v>
      </c>
      <c r="X369" t="n">
        <v>0.16</v>
      </c>
      <c r="Y369" t="n">
        <v>0.5</v>
      </c>
      <c r="Z369" t="n">
        <v>10</v>
      </c>
    </row>
    <row r="370">
      <c r="A370" t="n">
        <v>15</v>
      </c>
      <c r="B370" t="n">
        <v>95</v>
      </c>
      <c r="C370" t="inlineStr">
        <is>
          <t xml:space="preserve">CONCLUIDO	</t>
        </is>
      </c>
      <c r="D370" t="n">
        <v>6.8553</v>
      </c>
      <c r="E370" t="n">
        <v>14.59</v>
      </c>
      <c r="F370" t="n">
        <v>11.82</v>
      </c>
      <c r="G370" t="n">
        <v>88.66</v>
      </c>
      <c r="H370" t="n">
        <v>1.36</v>
      </c>
      <c r="I370" t="n">
        <v>8</v>
      </c>
      <c r="J370" t="n">
        <v>209.03</v>
      </c>
      <c r="K370" t="n">
        <v>53.44</v>
      </c>
      <c r="L370" t="n">
        <v>16</v>
      </c>
      <c r="M370" t="n">
        <v>6</v>
      </c>
      <c r="N370" t="n">
        <v>44.6</v>
      </c>
      <c r="O370" t="n">
        <v>26014.91</v>
      </c>
      <c r="P370" t="n">
        <v>154.06</v>
      </c>
      <c r="Q370" t="n">
        <v>194.63</v>
      </c>
      <c r="R370" t="n">
        <v>26.57</v>
      </c>
      <c r="S370" t="n">
        <v>17.82</v>
      </c>
      <c r="T370" t="n">
        <v>2208.1</v>
      </c>
      <c r="U370" t="n">
        <v>0.67</v>
      </c>
      <c r="V370" t="n">
        <v>0.77</v>
      </c>
      <c r="W370" t="n">
        <v>1.15</v>
      </c>
      <c r="X370" t="n">
        <v>0.13</v>
      </c>
      <c r="Y370" t="n">
        <v>0.5</v>
      </c>
      <c r="Z370" t="n">
        <v>10</v>
      </c>
    </row>
    <row r="371">
      <c r="A371" t="n">
        <v>16</v>
      </c>
      <c r="B371" t="n">
        <v>95</v>
      </c>
      <c r="C371" t="inlineStr">
        <is>
          <t xml:space="preserve">CONCLUIDO	</t>
        </is>
      </c>
      <c r="D371" t="n">
        <v>6.8537</v>
      </c>
      <c r="E371" t="n">
        <v>14.59</v>
      </c>
      <c r="F371" t="n">
        <v>11.82</v>
      </c>
      <c r="G371" t="n">
        <v>88.68000000000001</v>
      </c>
      <c r="H371" t="n">
        <v>1.43</v>
      </c>
      <c r="I371" t="n">
        <v>8</v>
      </c>
      <c r="J371" t="n">
        <v>210.64</v>
      </c>
      <c r="K371" t="n">
        <v>53.44</v>
      </c>
      <c r="L371" t="n">
        <v>17</v>
      </c>
      <c r="M371" t="n">
        <v>6</v>
      </c>
      <c r="N371" t="n">
        <v>45.21</v>
      </c>
      <c r="O371" t="n">
        <v>26213.09</v>
      </c>
      <c r="P371" t="n">
        <v>153.52</v>
      </c>
      <c r="Q371" t="n">
        <v>194.63</v>
      </c>
      <c r="R371" t="n">
        <v>26.77</v>
      </c>
      <c r="S371" t="n">
        <v>17.82</v>
      </c>
      <c r="T371" t="n">
        <v>2309.66</v>
      </c>
      <c r="U371" t="n">
        <v>0.67</v>
      </c>
      <c r="V371" t="n">
        <v>0.77</v>
      </c>
      <c r="W371" t="n">
        <v>1.15</v>
      </c>
      <c r="X371" t="n">
        <v>0.14</v>
      </c>
      <c r="Y371" t="n">
        <v>0.5</v>
      </c>
      <c r="Z371" t="n">
        <v>10</v>
      </c>
    </row>
    <row r="372">
      <c r="A372" t="n">
        <v>17</v>
      </c>
      <c r="B372" t="n">
        <v>95</v>
      </c>
      <c r="C372" t="inlineStr">
        <is>
          <t xml:space="preserve">CONCLUIDO	</t>
        </is>
      </c>
      <c r="D372" t="n">
        <v>6.8539</v>
      </c>
      <c r="E372" t="n">
        <v>14.59</v>
      </c>
      <c r="F372" t="n">
        <v>11.82</v>
      </c>
      <c r="G372" t="n">
        <v>88.68000000000001</v>
      </c>
      <c r="H372" t="n">
        <v>1.51</v>
      </c>
      <c r="I372" t="n">
        <v>8</v>
      </c>
      <c r="J372" t="n">
        <v>212.25</v>
      </c>
      <c r="K372" t="n">
        <v>53.44</v>
      </c>
      <c r="L372" t="n">
        <v>18</v>
      </c>
      <c r="M372" t="n">
        <v>6</v>
      </c>
      <c r="N372" t="n">
        <v>45.82</v>
      </c>
      <c r="O372" t="n">
        <v>26412.11</v>
      </c>
      <c r="P372" t="n">
        <v>152.8</v>
      </c>
      <c r="Q372" t="n">
        <v>194.64</v>
      </c>
      <c r="R372" t="n">
        <v>26.64</v>
      </c>
      <c r="S372" t="n">
        <v>17.82</v>
      </c>
      <c r="T372" t="n">
        <v>2243.28</v>
      </c>
      <c r="U372" t="n">
        <v>0.67</v>
      </c>
      <c r="V372" t="n">
        <v>0.77</v>
      </c>
      <c r="W372" t="n">
        <v>1.15</v>
      </c>
      <c r="X372" t="n">
        <v>0.14</v>
      </c>
      <c r="Y372" t="n">
        <v>0.5</v>
      </c>
      <c r="Z372" t="n">
        <v>10</v>
      </c>
    </row>
    <row r="373">
      <c r="A373" t="n">
        <v>18</v>
      </c>
      <c r="B373" t="n">
        <v>95</v>
      </c>
      <c r="C373" t="inlineStr">
        <is>
          <t xml:space="preserve">CONCLUIDO	</t>
        </is>
      </c>
      <c r="D373" t="n">
        <v>6.8819</v>
      </c>
      <c r="E373" t="n">
        <v>14.53</v>
      </c>
      <c r="F373" t="n">
        <v>11.8</v>
      </c>
      <c r="G373" t="n">
        <v>101.16</v>
      </c>
      <c r="H373" t="n">
        <v>1.58</v>
      </c>
      <c r="I373" t="n">
        <v>7</v>
      </c>
      <c r="J373" t="n">
        <v>213.87</v>
      </c>
      <c r="K373" t="n">
        <v>53.44</v>
      </c>
      <c r="L373" t="n">
        <v>19</v>
      </c>
      <c r="M373" t="n">
        <v>5</v>
      </c>
      <c r="N373" t="n">
        <v>46.44</v>
      </c>
      <c r="O373" t="n">
        <v>26611.98</v>
      </c>
      <c r="P373" t="n">
        <v>153.16</v>
      </c>
      <c r="Q373" t="n">
        <v>194.63</v>
      </c>
      <c r="R373" t="n">
        <v>25.93</v>
      </c>
      <c r="S373" t="n">
        <v>17.82</v>
      </c>
      <c r="T373" t="n">
        <v>1893.3</v>
      </c>
      <c r="U373" t="n">
        <v>0.6899999999999999</v>
      </c>
      <c r="V373" t="n">
        <v>0.77</v>
      </c>
      <c r="W373" t="n">
        <v>1.15</v>
      </c>
      <c r="X373" t="n">
        <v>0.12</v>
      </c>
      <c r="Y373" t="n">
        <v>0.5</v>
      </c>
      <c r="Z373" t="n">
        <v>10</v>
      </c>
    </row>
    <row r="374">
      <c r="A374" t="n">
        <v>19</v>
      </c>
      <c r="B374" t="n">
        <v>95</v>
      </c>
      <c r="C374" t="inlineStr">
        <is>
          <t xml:space="preserve">CONCLUIDO	</t>
        </is>
      </c>
      <c r="D374" t="n">
        <v>6.8805</v>
      </c>
      <c r="E374" t="n">
        <v>14.53</v>
      </c>
      <c r="F374" t="n">
        <v>11.8</v>
      </c>
      <c r="G374" t="n">
        <v>101.18</v>
      </c>
      <c r="H374" t="n">
        <v>1.65</v>
      </c>
      <c r="I374" t="n">
        <v>7</v>
      </c>
      <c r="J374" t="n">
        <v>215.5</v>
      </c>
      <c r="K374" t="n">
        <v>53.44</v>
      </c>
      <c r="L374" t="n">
        <v>20</v>
      </c>
      <c r="M374" t="n">
        <v>5</v>
      </c>
      <c r="N374" t="n">
        <v>47.07</v>
      </c>
      <c r="O374" t="n">
        <v>26812.71</v>
      </c>
      <c r="P374" t="n">
        <v>152.99</v>
      </c>
      <c r="Q374" t="n">
        <v>194.63</v>
      </c>
      <c r="R374" t="n">
        <v>26.12</v>
      </c>
      <c r="S374" t="n">
        <v>17.82</v>
      </c>
      <c r="T374" t="n">
        <v>1988.82</v>
      </c>
      <c r="U374" t="n">
        <v>0.68</v>
      </c>
      <c r="V374" t="n">
        <v>0.77</v>
      </c>
      <c r="W374" t="n">
        <v>1.15</v>
      </c>
      <c r="X374" t="n">
        <v>0.12</v>
      </c>
      <c r="Y374" t="n">
        <v>0.5</v>
      </c>
      <c r="Z374" t="n">
        <v>10</v>
      </c>
    </row>
    <row r="375">
      <c r="A375" t="n">
        <v>20</v>
      </c>
      <c r="B375" t="n">
        <v>95</v>
      </c>
      <c r="C375" t="inlineStr">
        <is>
          <t xml:space="preserve">CONCLUIDO	</t>
        </is>
      </c>
      <c r="D375" t="n">
        <v>6.8747</v>
      </c>
      <c r="E375" t="n">
        <v>14.55</v>
      </c>
      <c r="F375" t="n">
        <v>11.82</v>
      </c>
      <c r="G375" t="n">
        <v>101.29</v>
      </c>
      <c r="H375" t="n">
        <v>1.72</v>
      </c>
      <c r="I375" t="n">
        <v>7</v>
      </c>
      <c r="J375" t="n">
        <v>217.14</v>
      </c>
      <c r="K375" t="n">
        <v>53.44</v>
      </c>
      <c r="L375" t="n">
        <v>21</v>
      </c>
      <c r="M375" t="n">
        <v>5</v>
      </c>
      <c r="N375" t="n">
        <v>47.7</v>
      </c>
      <c r="O375" t="n">
        <v>27014.3</v>
      </c>
      <c r="P375" t="n">
        <v>152.38</v>
      </c>
      <c r="Q375" t="n">
        <v>194.63</v>
      </c>
      <c r="R375" t="n">
        <v>26.33</v>
      </c>
      <c r="S375" t="n">
        <v>17.82</v>
      </c>
      <c r="T375" t="n">
        <v>2094.31</v>
      </c>
      <c r="U375" t="n">
        <v>0.68</v>
      </c>
      <c r="V375" t="n">
        <v>0.77</v>
      </c>
      <c r="W375" t="n">
        <v>1.15</v>
      </c>
      <c r="X375" t="n">
        <v>0.13</v>
      </c>
      <c r="Y375" t="n">
        <v>0.5</v>
      </c>
      <c r="Z375" t="n">
        <v>10</v>
      </c>
    </row>
    <row r="376">
      <c r="A376" t="n">
        <v>21</v>
      </c>
      <c r="B376" t="n">
        <v>95</v>
      </c>
      <c r="C376" t="inlineStr">
        <is>
          <t xml:space="preserve">CONCLUIDO	</t>
        </is>
      </c>
      <c r="D376" t="n">
        <v>6.9105</v>
      </c>
      <c r="E376" t="n">
        <v>14.47</v>
      </c>
      <c r="F376" t="n">
        <v>11.78</v>
      </c>
      <c r="G376" t="n">
        <v>117.79</v>
      </c>
      <c r="H376" t="n">
        <v>1.79</v>
      </c>
      <c r="I376" t="n">
        <v>6</v>
      </c>
      <c r="J376" t="n">
        <v>218.78</v>
      </c>
      <c r="K376" t="n">
        <v>53.44</v>
      </c>
      <c r="L376" t="n">
        <v>22</v>
      </c>
      <c r="M376" t="n">
        <v>4</v>
      </c>
      <c r="N376" t="n">
        <v>48.34</v>
      </c>
      <c r="O376" t="n">
        <v>27216.79</v>
      </c>
      <c r="P376" t="n">
        <v>151.11</v>
      </c>
      <c r="Q376" t="n">
        <v>194.64</v>
      </c>
      <c r="R376" t="n">
        <v>25.21</v>
      </c>
      <c r="S376" t="n">
        <v>17.82</v>
      </c>
      <c r="T376" t="n">
        <v>1536.99</v>
      </c>
      <c r="U376" t="n">
        <v>0.71</v>
      </c>
      <c r="V376" t="n">
        <v>0.77</v>
      </c>
      <c r="W376" t="n">
        <v>1.15</v>
      </c>
      <c r="X376" t="n">
        <v>0.09</v>
      </c>
      <c r="Y376" t="n">
        <v>0.5</v>
      </c>
      <c r="Z376" t="n">
        <v>10</v>
      </c>
    </row>
    <row r="377">
      <c r="A377" t="n">
        <v>22</v>
      </c>
      <c r="B377" t="n">
        <v>95</v>
      </c>
      <c r="C377" t="inlineStr">
        <is>
          <t xml:space="preserve">CONCLUIDO	</t>
        </is>
      </c>
      <c r="D377" t="n">
        <v>6.907</v>
      </c>
      <c r="E377" t="n">
        <v>14.48</v>
      </c>
      <c r="F377" t="n">
        <v>11.79</v>
      </c>
      <c r="G377" t="n">
        <v>117.86</v>
      </c>
      <c r="H377" t="n">
        <v>1.85</v>
      </c>
      <c r="I377" t="n">
        <v>6</v>
      </c>
      <c r="J377" t="n">
        <v>220.43</v>
      </c>
      <c r="K377" t="n">
        <v>53.44</v>
      </c>
      <c r="L377" t="n">
        <v>23</v>
      </c>
      <c r="M377" t="n">
        <v>4</v>
      </c>
      <c r="N377" t="n">
        <v>48.99</v>
      </c>
      <c r="O377" t="n">
        <v>27420.16</v>
      </c>
      <c r="P377" t="n">
        <v>151.67</v>
      </c>
      <c r="Q377" t="n">
        <v>194.63</v>
      </c>
      <c r="R377" t="n">
        <v>25.5</v>
      </c>
      <c r="S377" t="n">
        <v>17.82</v>
      </c>
      <c r="T377" t="n">
        <v>1684.44</v>
      </c>
      <c r="U377" t="n">
        <v>0.7</v>
      </c>
      <c r="V377" t="n">
        <v>0.77</v>
      </c>
      <c r="W377" t="n">
        <v>1.15</v>
      </c>
      <c r="X377" t="n">
        <v>0.1</v>
      </c>
      <c r="Y377" t="n">
        <v>0.5</v>
      </c>
      <c r="Z377" t="n">
        <v>10</v>
      </c>
    </row>
    <row r="378">
      <c r="A378" t="n">
        <v>23</v>
      </c>
      <c r="B378" t="n">
        <v>95</v>
      </c>
      <c r="C378" t="inlineStr">
        <is>
          <t xml:space="preserve">CONCLUIDO	</t>
        </is>
      </c>
      <c r="D378" t="n">
        <v>6.9095</v>
      </c>
      <c r="E378" t="n">
        <v>14.47</v>
      </c>
      <c r="F378" t="n">
        <v>11.78</v>
      </c>
      <c r="G378" t="n">
        <v>117.81</v>
      </c>
      <c r="H378" t="n">
        <v>1.92</v>
      </c>
      <c r="I378" t="n">
        <v>6</v>
      </c>
      <c r="J378" t="n">
        <v>222.08</v>
      </c>
      <c r="K378" t="n">
        <v>53.44</v>
      </c>
      <c r="L378" t="n">
        <v>24</v>
      </c>
      <c r="M378" t="n">
        <v>4</v>
      </c>
      <c r="N378" t="n">
        <v>49.65</v>
      </c>
      <c r="O378" t="n">
        <v>27624.44</v>
      </c>
      <c r="P378" t="n">
        <v>151.31</v>
      </c>
      <c r="Q378" t="n">
        <v>194.63</v>
      </c>
      <c r="R378" t="n">
        <v>25.2</v>
      </c>
      <c r="S378" t="n">
        <v>17.82</v>
      </c>
      <c r="T378" t="n">
        <v>1534.91</v>
      </c>
      <c r="U378" t="n">
        <v>0.71</v>
      </c>
      <c r="V378" t="n">
        <v>0.77</v>
      </c>
      <c r="W378" t="n">
        <v>1.15</v>
      </c>
      <c r="X378" t="n">
        <v>0.09</v>
      </c>
      <c r="Y378" t="n">
        <v>0.5</v>
      </c>
      <c r="Z378" t="n">
        <v>10</v>
      </c>
    </row>
    <row r="379">
      <c r="A379" t="n">
        <v>24</v>
      </c>
      <c r="B379" t="n">
        <v>95</v>
      </c>
      <c r="C379" t="inlineStr">
        <is>
          <t xml:space="preserve">CONCLUIDO	</t>
        </is>
      </c>
      <c r="D379" t="n">
        <v>6.9071</v>
      </c>
      <c r="E379" t="n">
        <v>14.48</v>
      </c>
      <c r="F379" t="n">
        <v>11.79</v>
      </c>
      <c r="G379" t="n">
        <v>117.86</v>
      </c>
      <c r="H379" t="n">
        <v>1.99</v>
      </c>
      <c r="I379" t="n">
        <v>6</v>
      </c>
      <c r="J379" t="n">
        <v>223.75</v>
      </c>
      <c r="K379" t="n">
        <v>53.44</v>
      </c>
      <c r="L379" t="n">
        <v>25</v>
      </c>
      <c r="M379" t="n">
        <v>4</v>
      </c>
      <c r="N379" t="n">
        <v>50.31</v>
      </c>
      <c r="O379" t="n">
        <v>27829.77</v>
      </c>
      <c r="P379" t="n">
        <v>150.87</v>
      </c>
      <c r="Q379" t="n">
        <v>194.63</v>
      </c>
      <c r="R379" t="n">
        <v>25.55</v>
      </c>
      <c r="S379" t="n">
        <v>17.82</v>
      </c>
      <c r="T379" t="n">
        <v>1706.04</v>
      </c>
      <c r="U379" t="n">
        <v>0.7</v>
      </c>
      <c r="V379" t="n">
        <v>0.77</v>
      </c>
      <c r="W379" t="n">
        <v>1.14</v>
      </c>
      <c r="X379" t="n">
        <v>0.1</v>
      </c>
      <c r="Y379" t="n">
        <v>0.5</v>
      </c>
      <c r="Z379" t="n">
        <v>10</v>
      </c>
    </row>
    <row r="380">
      <c r="A380" t="n">
        <v>25</v>
      </c>
      <c r="B380" t="n">
        <v>95</v>
      </c>
      <c r="C380" t="inlineStr">
        <is>
          <t xml:space="preserve">CONCLUIDO	</t>
        </is>
      </c>
      <c r="D380" t="n">
        <v>6.9091</v>
      </c>
      <c r="E380" t="n">
        <v>14.47</v>
      </c>
      <c r="F380" t="n">
        <v>11.78</v>
      </c>
      <c r="G380" t="n">
        <v>117.82</v>
      </c>
      <c r="H380" t="n">
        <v>2.05</v>
      </c>
      <c r="I380" t="n">
        <v>6</v>
      </c>
      <c r="J380" t="n">
        <v>225.42</v>
      </c>
      <c r="K380" t="n">
        <v>53.44</v>
      </c>
      <c r="L380" t="n">
        <v>26</v>
      </c>
      <c r="M380" t="n">
        <v>4</v>
      </c>
      <c r="N380" t="n">
        <v>50.98</v>
      </c>
      <c r="O380" t="n">
        <v>28035.92</v>
      </c>
      <c r="P380" t="n">
        <v>150.24</v>
      </c>
      <c r="Q380" t="n">
        <v>194.63</v>
      </c>
      <c r="R380" t="n">
        <v>25.39</v>
      </c>
      <c r="S380" t="n">
        <v>17.82</v>
      </c>
      <c r="T380" t="n">
        <v>1626.52</v>
      </c>
      <c r="U380" t="n">
        <v>0.7</v>
      </c>
      <c r="V380" t="n">
        <v>0.77</v>
      </c>
      <c r="W380" t="n">
        <v>1.14</v>
      </c>
      <c r="X380" t="n">
        <v>0.1</v>
      </c>
      <c r="Y380" t="n">
        <v>0.5</v>
      </c>
      <c r="Z380" t="n">
        <v>10</v>
      </c>
    </row>
    <row r="381">
      <c r="A381" t="n">
        <v>26</v>
      </c>
      <c r="B381" t="n">
        <v>95</v>
      </c>
      <c r="C381" t="inlineStr">
        <is>
          <t xml:space="preserve">CONCLUIDO	</t>
        </is>
      </c>
      <c r="D381" t="n">
        <v>6.9325</v>
      </c>
      <c r="E381" t="n">
        <v>14.42</v>
      </c>
      <c r="F381" t="n">
        <v>11.77</v>
      </c>
      <c r="G381" t="n">
        <v>141.24</v>
      </c>
      <c r="H381" t="n">
        <v>2.11</v>
      </c>
      <c r="I381" t="n">
        <v>5</v>
      </c>
      <c r="J381" t="n">
        <v>227.1</v>
      </c>
      <c r="K381" t="n">
        <v>53.44</v>
      </c>
      <c r="L381" t="n">
        <v>27</v>
      </c>
      <c r="M381" t="n">
        <v>3</v>
      </c>
      <c r="N381" t="n">
        <v>51.66</v>
      </c>
      <c r="O381" t="n">
        <v>28243</v>
      </c>
      <c r="P381" t="n">
        <v>149.27</v>
      </c>
      <c r="Q381" t="n">
        <v>194.63</v>
      </c>
      <c r="R381" t="n">
        <v>24.98</v>
      </c>
      <c r="S381" t="n">
        <v>17.82</v>
      </c>
      <c r="T381" t="n">
        <v>1430.14</v>
      </c>
      <c r="U381" t="n">
        <v>0.71</v>
      </c>
      <c r="V381" t="n">
        <v>0.77</v>
      </c>
      <c r="W381" t="n">
        <v>1.15</v>
      </c>
      <c r="X381" t="n">
        <v>0.08</v>
      </c>
      <c r="Y381" t="n">
        <v>0.5</v>
      </c>
      <c r="Z381" t="n">
        <v>10</v>
      </c>
    </row>
    <row r="382">
      <c r="A382" t="n">
        <v>27</v>
      </c>
      <c r="B382" t="n">
        <v>95</v>
      </c>
      <c r="C382" t="inlineStr">
        <is>
          <t xml:space="preserve">CONCLUIDO	</t>
        </is>
      </c>
      <c r="D382" t="n">
        <v>6.9337</v>
      </c>
      <c r="E382" t="n">
        <v>14.42</v>
      </c>
      <c r="F382" t="n">
        <v>11.77</v>
      </c>
      <c r="G382" t="n">
        <v>141.21</v>
      </c>
      <c r="H382" t="n">
        <v>2.18</v>
      </c>
      <c r="I382" t="n">
        <v>5</v>
      </c>
      <c r="J382" t="n">
        <v>228.79</v>
      </c>
      <c r="K382" t="n">
        <v>53.44</v>
      </c>
      <c r="L382" t="n">
        <v>28</v>
      </c>
      <c r="M382" t="n">
        <v>3</v>
      </c>
      <c r="N382" t="n">
        <v>52.35</v>
      </c>
      <c r="O382" t="n">
        <v>28451.04</v>
      </c>
      <c r="P382" t="n">
        <v>150.13</v>
      </c>
      <c r="Q382" t="n">
        <v>194.63</v>
      </c>
      <c r="R382" t="n">
        <v>24.88</v>
      </c>
      <c r="S382" t="n">
        <v>17.82</v>
      </c>
      <c r="T382" t="n">
        <v>1378.66</v>
      </c>
      <c r="U382" t="n">
        <v>0.72</v>
      </c>
      <c r="V382" t="n">
        <v>0.77</v>
      </c>
      <c r="W382" t="n">
        <v>1.15</v>
      </c>
      <c r="X382" t="n">
        <v>0.08</v>
      </c>
      <c r="Y382" t="n">
        <v>0.5</v>
      </c>
      <c r="Z382" t="n">
        <v>10</v>
      </c>
    </row>
    <row r="383">
      <c r="A383" t="n">
        <v>28</v>
      </c>
      <c r="B383" t="n">
        <v>95</v>
      </c>
      <c r="C383" t="inlineStr">
        <is>
          <t xml:space="preserve">CONCLUIDO	</t>
        </is>
      </c>
      <c r="D383" t="n">
        <v>6.9347</v>
      </c>
      <c r="E383" t="n">
        <v>14.42</v>
      </c>
      <c r="F383" t="n">
        <v>11.77</v>
      </c>
      <c r="G383" t="n">
        <v>141.19</v>
      </c>
      <c r="H383" t="n">
        <v>2.24</v>
      </c>
      <c r="I383" t="n">
        <v>5</v>
      </c>
      <c r="J383" t="n">
        <v>230.48</v>
      </c>
      <c r="K383" t="n">
        <v>53.44</v>
      </c>
      <c r="L383" t="n">
        <v>29</v>
      </c>
      <c r="M383" t="n">
        <v>3</v>
      </c>
      <c r="N383" t="n">
        <v>53.05</v>
      </c>
      <c r="O383" t="n">
        <v>28660.06</v>
      </c>
      <c r="P383" t="n">
        <v>150.13</v>
      </c>
      <c r="Q383" t="n">
        <v>194.63</v>
      </c>
      <c r="R383" t="n">
        <v>24.97</v>
      </c>
      <c r="S383" t="n">
        <v>17.82</v>
      </c>
      <c r="T383" t="n">
        <v>1424.78</v>
      </c>
      <c r="U383" t="n">
        <v>0.71</v>
      </c>
      <c r="V383" t="n">
        <v>0.77</v>
      </c>
      <c r="W383" t="n">
        <v>1.14</v>
      </c>
      <c r="X383" t="n">
        <v>0.08</v>
      </c>
      <c r="Y383" t="n">
        <v>0.5</v>
      </c>
      <c r="Z383" t="n">
        <v>10</v>
      </c>
    </row>
    <row r="384">
      <c r="A384" t="n">
        <v>29</v>
      </c>
      <c r="B384" t="n">
        <v>95</v>
      </c>
      <c r="C384" t="inlineStr">
        <is>
          <t xml:space="preserve">CONCLUIDO	</t>
        </is>
      </c>
      <c r="D384" t="n">
        <v>6.9345</v>
      </c>
      <c r="E384" t="n">
        <v>14.42</v>
      </c>
      <c r="F384" t="n">
        <v>11.77</v>
      </c>
      <c r="G384" t="n">
        <v>141.19</v>
      </c>
      <c r="H384" t="n">
        <v>2.3</v>
      </c>
      <c r="I384" t="n">
        <v>5</v>
      </c>
      <c r="J384" t="n">
        <v>232.18</v>
      </c>
      <c r="K384" t="n">
        <v>53.44</v>
      </c>
      <c r="L384" t="n">
        <v>30</v>
      </c>
      <c r="M384" t="n">
        <v>3</v>
      </c>
      <c r="N384" t="n">
        <v>53.75</v>
      </c>
      <c r="O384" t="n">
        <v>28870.05</v>
      </c>
      <c r="P384" t="n">
        <v>149.97</v>
      </c>
      <c r="Q384" t="n">
        <v>194.63</v>
      </c>
      <c r="R384" t="n">
        <v>24.9</v>
      </c>
      <c r="S384" t="n">
        <v>17.82</v>
      </c>
      <c r="T384" t="n">
        <v>1387.65</v>
      </c>
      <c r="U384" t="n">
        <v>0.72</v>
      </c>
      <c r="V384" t="n">
        <v>0.77</v>
      </c>
      <c r="W384" t="n">
        <v>1.14</v>
      </c>
      <c r="X384" t="n">
        <v>0.08</v>
      </c>
      <c r="Y384" t="n">
        <v>0.5</v>
      </c>
      <c r="Z384" t="n">
        <v>10</v>
      </c>
    </row>
    <row r="385">
      <c r="A385" t="n">
        <v>30</v>
      </c>
      <c r="B385" t="n">
        <v>95</v>
      </c>
      <c r="C385" t="inlineStr">
        <is>
          <t xml:space="preserve">CONCLUIDO	</t>
        </is>
      </c>
      <c r="D385" t="n">
        <v>6.9374</v>
      </c>
      <c r="E385" t="n">
        <v>14.41</v>
      </c>
      <c r="F385" t="n">
        <v>11.76</v>
      </c>
      <c r="G385" t="n">
        <v>141.12</v>
      </c>
      <c r="H385" t="n">
        <v>2.36</v>
      </c>
      <c r="I385" t="n">
        <v>5</v>
      </c>
      <c r="J385" t="n">
        <v>233.89</v>
      </c>
      <c r="K385" t="n">
        <v>53.44</v>
      </c>
      <c r="L385" t="n">
        <v>31</v>
      </c>
      <c r="M385" t="n">
        <v>3</v>
      </c>
      <c r="N385" t="n">
        <v>54.46</v>
      </c>
      <c r="O385" t="n">
        <v>29081.05</v>
      </c>
      <c r="P385" t="n">
        <v>149.21</v>
      </c>
      <c r="Q385" t="n">
        <v>194.63</v>
      </c>
      <c r="R385" t="n">
        <v>24.7</v>
      </c>
      <c r="S385" t="n">
        <v>17.82</v>
      </c>
      <c r="T385" t="n">
        <v>1285.79</v>
      </c>
      <c r="U385" t="n">
        <v>0.72</v>
      </c>
      <c r="V385" t="n">
        <v>0.77</v>
      </c>
      <c r="W385" t="n">
        <v>1.14</v>
      </c>
      <c r="X385" t="n">
        <v>0.07000000000000001</v>
      </c>
      <c r="Y385" t="n">
        <v>0.5</v>
      </c>
      <c r="Z385" t="n">
        <v>10</v>
      </c>
    </row>
    <row r="386">
      <c r="A386" t="n">
        <v>31</v>
      </c>
      <c r="B386" t="n">
        <v>95</v>
      </c>
      <c r="C386" t="inlineStr">
        <is>
          <t xml:space="preserve">CONCLUIDO	</t>
        </is>
      </c>
      <c r="D386" t="n">
        <v>6.9368</v>
      </c>
      <c r="E386" t="n">
        <v>14.42</v>
      </c>
      <c r="F386" t="n">
        <v>11.76</v>
      </c>
      <c r="G386" t="n">
        <v>141.13</v>
      </c>
      <c r="H386" t="n">
        <v>2.41</v>
      </c>
      <c r="I386" t="n">
        <v>5</v>
      </c>
      <c r="J386" t="n">
        <v>235.61</v>
      </c>
      <c r="K386" t="n">
        <v>53.44</v>
      </c>
      <c r="L386" t="n">
        <v>32</v>
      </c>
      <c r="M386" t="n">
        <v>3</v>
      </c>
      <c r="N386" t="n">
        <v>55.18</v>
      </c>
      <c r="O386" t="n">
        <v>29293.06</v>
      </c>
      <c r="P386" t="n">
        <v>147.92</v>
      </c>
      <c r="Q386" t="n">
        <v>194.63</v>
      </c>
      <c r="R386" t="n">
        <v>24.69</v>
      </c>
      <c r="S386" t="n">
        <v>17.82</v>
      </c>
      <c r="T386" t="n">
        <v>1284.62</v>
      </c>
      <c r="U386" t="n">
        <v>0.72</v>
      </c>
      <c r="V386" t="n">
        <v>0.77</v>
      </c>
      <c r="W386" t="n">
        <v>1.14</v>
      </c>
      <c r="X386" t="n">
        <v>0.07000000000000001</v>
      </c>
      <c r="Y386" t="n">
        <v>0.5</v>
      </c>
      <c r="Z386" t="n">
        <v>10</v>
      </c>
    </row>
    <row r="387">
      <c r="A387" t="n">
        <v>32</v>
      </c>
      <c r="B387" t="n">
        <v>95</v>
      </c>
      <c r="C387" t="inlineStr">
        <is>
          <t xml:space="preserve">CONCLUIDO	</t>
        </is>
      </c>
      <c r="D387" t="n">
        <v>6.9364</v>
      </c>
      <c r="E387" t="n">
        <v>14.42</v>
      </c>
      <c r="F387" t="n">
        <v>11.76</v>
      </c>
      <c r="G387" t="n">
        <v>141.14</v>
      </c>
      <c r="H387" t="n">
        <v>2.47</v>
      </c>
      <c r="I387" t="n">
        <v>5</v>
      </c>
      <c r="J387" t="n">
        <v>237.34</v>
      </c>
      <c r="K387" t="n">
        <v>53.44</v>
      </c>
      <c r="L387" t="n">
        <v>33</v>
      </c>
      <c r="M387" t="n">
        <v>3</v>
      </c>
      <c r="N387" t="n">
        <v>55.91</v>
      </c>
      <c r="O387" t="n">
        <v>29506.09</v>
      </c>
      <c r="P387" t="n">
        <v>147.2</v>
      </c>
      <c r="Q387" t="n">
        <v>194.63</v>
      </c>
      <c r="R387" t="n">
        <v>24.77</v>
      </c>
      <c r="S387" t="n">
        <v>17.82</v>
      </c>
      <c r="T387" t="n">
        <v>1324.7</v>
      </c>
      <c r="U387" t="n">
        <v>0.72</v>
      </c>
      <c r="V387" t="n">
        <v>0.77</v>
      </c>
      <c r="W387" t="n">
        <v>1.14</v>
      </c>
      <c r="X387" t="n">
        <v>0.08</v>
      </c>
      <c r="Y387" t="n">
        <v>0.5</v>
      </c>
      <c r="Z387" t="n">
        <v>10</v>
      </c>
    </row>
    <row r="388">
      <c r="A388" t="n">
        <v>33</v>
      </c>
      <c r="B388" t="n">
        <v>95</v>
      </c>
      <c r="C388" t="inlineStr">
        <is>
          <t xml:space="preserve">CONCLUIDO	</t>
        </is>
      </c>
      <c r="D388" t="n">
        <v>6.9331</v>
      </c>
      <c r="E388" t="n">
        <v>14.42</v>
      </c>
      <c r="F388" t="n">
        <v>11.77</v>
      </c>
      <c r="G388" t="n">
        <v>141.23</v>
      </c>
      <c r="H388" t="n">
        <v>2.53</v>
      </c>
      <c r="I388" t="n">
        <v>5</v>
      </c>
      <c r="J388" t="n">
        <v>239.08</v>
      </c>
      <c r="K388" t="n">
        <v>53.44</v>
      </c>
      <c r="L388" t="n">
        <v>34</v>
      </c>
      <c r="M388" t="n">
        <v>3</v>
      </c>
      <c r="N388" t="n">
        <v>56.64</v>
      </c>
      <c r="O388" t="n">
        <v>29720.17</v>
      </c>
      <c r="P388" t="n">
        <v>146.4</v>
      </c>
      <c r="Q388" t="n">
        <v>194.63</v>
      </c>
      <c r="R388" t="n">
        <v>24.88</v>
      </c>
      <c r="S388" t="n">
        <v>17.82</v>
      </c>
      <c r="T388" t="n">
        <v>1378.09</v>
      </c>
      <c r="U388" t="n">
        <v>0.72</v>
      </c>
      <c r="V388" t="n">
        <v>0.77</v>
      </c>
      <c r="W388" t="n">
        <v>1.15</v>
      </c>
      <c r="X388" t="n">
        <v>0.08</v>
      </c>
      <c r="Y388" t="n">
        <v>0.5</v>
      </c>
      <c r="Z388" t="n">
        <v>10</v>
      </c>
    </row>
    <row r="389">
      <c r="A389" t="n">
        <v>34</v>
      </c>
      <c r="B389" t="n">
        <v>95</v>
      </c>
      <c r="C389" t="inlineStr">
        <is>
          <t xml:space="preserve">CONCLUIDO	</t>
        </is>
      </c>
      <c r="D389" t="n">
        <v>6.9647</v>
      </c>
      <c r="E389" t="n">
        <v>14.36</v>
      </c>
      <c r="F389" t="n">
        <v>11.74</v>
      </c>
      <c r="G389" t="n">
        <v>176.11</v>
      </c>
      <c r="H389" t="n">
        <v>2.58</v>
      </c>
      <c r="I389" t="n">
        <v>4</v>
      </c>
      <c r="J389" t="n">
        <v>240.82</v>
      </c>
      <c r="K389" t="n">
        <v>53.44</v>
      </c>
      <c r="L389" t="n">
        <v>35</v>
      </c>
      <c r="M389" t="n">
        <v>2</v>
      </c>
      <c r="N389" t="n">
        <v>57.39</v>
      </c>
      <c r="O389" t="n">
        <v>29935.43</v>
      </c>
      <c r="P389" t="n">
        <v>145.17</v>
      </c>
      <c r="Q389" t="n">
        <v>194.63</v>
      </c>
      <c r="R389" t="n">
        <v>24.06</v>
      </c>
      <c r="S389" t="n">
        <v>17.82</v>
      </c>
      <c r="T389" t="n">
        <v>971.9299999999999</v>
      </c>
      <c r="U389" t="n">
        <v>0.74</v>
      </c>
      <c r="V389" t="n">
        <v>0.77</v>
      </c>
      <c r="W389" t="n">
        <v>1.14</v>
      </c>
      <c r="X389" t="n">
        <v>0.05</v>
      </c>
      <c r="Y389" t="n">
        <v>0.5</v>
      </c>
      <c r="Z389" t="n">
        <v>10</v>
      </c>
    </row>
    <row r="390">
      <c r="A390" t="n">
        <v>35</v>
      </c>
      <c r="B390" t="n">
        <v>95</v>
      </c>
      <c r="C390" t="inlineStr">
        <is>
          <t xml:space="preserve">CONCLUIDO	</t>
        </is>
      </c>
      <c r="D390" t="n">
        <v>6.9627</v>
      </c>
      <c r="E390" t="n">
        <v>14.36</v>
      </c>
      <c r="F390" t="n">
        <v>11.74</v>
      </c>
      <c r="G390" t="n">
        <v>176.17</v>
      </c>
      <c r="H390" t="n">
        <v>2.64</v>
      </c>
      <c r="I390" t="n">
        <v>4</v>
      </c>
      <c r="J390" t="n">
        <v>242.57</v>
      </c>
      <c r="K390" t="n">
        <v>53.44</v>
      </c>
      <c r="L390" t="n">
        <v>36</v>
      </c>
      <c r="M390" t="n">
        <v>2</v>
      </c>
      <c r="N390" t="n">
        <v>58.14</v>
      </c>
      <c r="O390" t="n">
        <v>30151.65</v>
      </c>
      <c r="P390" t="n">
        <v>146.06</v>
      </c>
      <c r="Q390" t="n">
        <v>194.63</v>
      </c>
      <c r="R390" t="n">
        <v>24.21</v>
      </c>
      <c r="S390" t="n">
        <v>17.82</v>
      </c>
      <c r="T390" t="n">
        <v>1045.64</v>
      </c>
      <c r="U390" t="n">
        <v>0.74</v>
      </c>
      <c r="V390" t="n">
        <v>0.77</v>
      </c>
      <c r="W390" t="n">
        <v>1.14</v>
      </c>
      <c r="X390" t="n">
        <v>0.06</v>
      </c>
      <c r="Y390" t="n">
        <v>0.5</v>
      </c>
      <c r="Z390" t="n">
        <v>10</v>
      </c>
    </row>
    <row r="391">
      <c r="A391" t="n">
        <v>36</v>
      </c>
      <c r="B391" t="n">
        <v>95</v>
      </c>
      <c r="C391" t="inlineStr">
        <is>
          <t xml:space="preserve">CONCLUIDO	</t>
        </is>
      </c>
      <c r="D391" t="n">
        <v>6.9639</v>
      </c>
      <c r="E391" t="n">
        <v>14.36</v>
      </c>
      <c r="F391" t="n">
        <v>11.74</v>
      </c>
      <c r="G391" t="n">
        <v>176.13</v>
      </c>
      <c r="H391" t="n">
        <v>2.69</v>
      </c>
      <c r="I391" t="n">
        <v>4</v>
      </c>
      <c r="J391" t="n">
        <v>244.34</v>
      </c>
      <c r="K391" t="n">
        <v>53.44</v>
      </c>
      <c r="L391" t="n">
        <v>37</v>
      </c>
      <c r="M391" t="n">
        <v>2</v>
      </c>
      <c r="N391" t="n">
        <v>58.9</v>
      </c>
      <c r="O391" t="n">
        <v>30368.96</v>
      </c>
      <c r="P391" t="n">
        <v>146.81</v>
      </c>
      <c r="Q391" t="n">
        <v>194.63</v>
      </c>
      <c r="R391" t="n">
        <v>24.17</v>
      </c>
      <c r="S391" t="n">
        <v>17.82</v>
      </c>
      <c r="T391" t="n">
        <v>1025.82</v>
      </c>
      <c r="U391" t="n">
        <v>0.74</v>
      </c>
      <c r="V391" t="n">
        <v>0.77</v>
      </c>
      <c r="W391" t="n">
        <v>1.14</v>
      </c>
      <c r="X391" t="n">
        <v>0.06</v>
      </c>
      <c r="Y391" t="n">
        <v>0.5</v>
      </c>
      <c r="Z391" t="n">
        <v>10</v>
      </c>
    </row>
    <row r="392">
      <c r="A392" t="n">
        <v>37</v>
      </c>
      <c r="B392" t="n">
        <v>95</v>
      </c>
      <c r="C392" t="inlineStr">
        <is>
          <t xml:space="preserve">CONCLUIDO	</t>
        </is>
      </c>
      <c r="D392" t="n">
        <v>6.9651</v>
      </c>
      <c r="E392" t="n">
        <v>14.36</v>
      </c>
      <c r="F392" t="n">
        <v>11.74</v>
      </c>
      <c r="G392" t="n">
        <v>176.1</v>
      </c>
      <c r="H392" t="n">
        <v>2.75</v>
      </c>
      <c r="I392" t="n">
        <v>4</v>
      </c>
      <c r="J392" t="n">
        <v>246.11</v>
      </c>
      <c r="K392" t="n">
        <v>53.44</v>
      </c>
      <c r="L392" t="n">
        <v>38</v>
      </c>
      <c r="M392" t="n">
        <v>2</v>
      </c>
      <c r="N392" t="n">
        <v>59.67</v>
      </c>
      <c r="O392" t="n">
        <v>30587.38</v>
      </c>
      <c r="P392" t="n">
        <v>147.11</v>
      </c>
      <c r="Q392" t="n">
        <v>194.63</v>
      </c>
      <c r="R392" t="n">
        <v>24.04</v>
      </c>
      <c r="S392" t="n">
        <v>17.82</v>
      </c>
      <c r="T392" t="n">
        <v>964.9400000000001</v>
      </c>
      <c r="U392" t="n">
        <v>0.74</v>
      </c>
      <c r="V392" t="n">
        <v>0.77</v>
      </c>
      <c r="W392" t="n">
        <v>1.14</v>
      </c>
      <c r="X392" t="n">
        <v>0.05</v>
      </c>
      <c r="Y392" t="n">
        <v>0.5</v>
      </c>
      <c r="Z392" t="n">
        <v>10</v>
      </c>
    </row>
    <row r="393">
      <c r="A393" t="n">
        <v>38</v>
      </c>
      <c r="B393" t="n">
        <v>95</v>
      </c>
      <c r="C393" t="inlineStr">
        <is>
          <t xml:space="preserve">CONCLUIDO	</t>
        </is>
      </c>
      <c r="D393" t="n">
        <v>6.9607</v>
      </c>
      <c r="E393" t="n">
        <v>14.37</v>
      </c>
      <c r="F393" t="n">
        <v>11.75</v>
      </c>
      <c r="G393" t="n">
        <v>176.23</v>
      </c>
      <c r="H393" t="n">
        <v>2.8</v>
      </c>
      <c r="I393" t="n">
        <v>4</v>
      </c>
      <c r="J393" t="n">
        <v>247.89</v>
      </c>
      <c r="K393" t="n">
        <v>53.44</v>
      </c>
      <c r="L393" t="n">
        <v>39</v>
      </c>
      <c r="M393" t="n">
        <v>2</v>
      </c>
      <c r="N393" t="n">
        <v>60.45</v>
      </c>
      <c r="O393" t="n">
        <v>30806.92</v>
      </c>
      <c r="P393" t="n">
        <v>147.47</v>
      </c>
      <c r="Q393" t="n">
        <v>194.63</v>
      </c>
      <c r="R393" t="n">
        <v>24.32</v>
      </c>
      <c r="S393" t="n">
        <v>17.82</v>
      </c>
      <c r="T393" t="n">
        <v>1105.38</v>
      </c>
      <c r="U393" t="n">
        <v>0.73</v>
      </c>
      <c r="V393" t="n">
        <v>0.77</v>
      </c>
      <c r="W393" t="n">
        <v>1.14</v>
      </c>
      <c r="X393" t="n">
        <v>0.06</v>
      </c>
      <c r="Y393" t="n">
        <v>0.5</v>
      </c>
      <c r="Z393" t="n">
        <v>10</v>
      </c>
    </row>
    <row r="394">
      <c r="A394" t="n">
        <v>39</v>
      </c>
      <c r="B394" t="n">
        <v>95</v>
      </c>
      <c r="C394" t="inlineStr">
        <is>
          <t xml:space="preserve">CONCLUIDO	</t>
        </is>
      </c>
      <c r="D394" t="n">
        <v>6.9642</v>
      </c>
      <c r="E394" t="n">
        <v>14.36</v>
      </c>
      <c r="F394" t="n">
        <v>11.74</v>
      </c>
      <c r="G394" t="n">
        <v>176.12</v>
      </c>
      <c r="H394" t="n">
        <v>2.85</v>
      </c>
      <c r="I394" t="n">
        <v>4</v>
      </c>
      <c r="J394" t="n">
        <v>249.68</v>
      </c>
      <c r="K394" t="n">
        <v>53.44</v>
      </c>
      <c r="L394" t="n">
        <v>40</v>
      </c>
      <c r="M394" t="n">
        <v>2</v>
      </c>
      <c r="N394" t="n">
        <v>61.24</v>
      </c>
      <c r="O394" t="n">
        <v>31027.6</v>
      </c>
      <c r="P394" t="n">
        <v>147.3</v>
      </c>
      <c r="Q394" t="n">
        <v>194.63</v>
      </c>
      <c r="R394" t="n">
        <v>24.17</v>
      </c>
      <c r="S394" t="n">
        <v>17.82</v>
      </c>
      <c r="T394" t="n">
        <v>1025.82</v>
      </c>
      <c r="U394" t="n">
        <v>0.74</v>
      </c>
      <c r="V394" t="n">
        <v>0.77</v>
      </c>
      <c r="W394" t="n">
        <v>1.14</v>
      </c>
      <c r="X394" t="n">
        <v>0.06</v>
      </c>
      <c r="Y394" t="n">
        <v>0.5</v>
      </c>
      <c r="Z394" t="n">
        <v>10</v>
      </c>
    </row>
    <row r="395">
      <c r="A395" t="n">
        <v>0</v>
      </c>
      <c r="B395" t="n">
        <v>55</v>
      </c>
      <c r="C395" t="inlineStr">
        <is>
          <t xml:space="preserve">CONCLUIDO	</t>
        </is>
      </c>
      <c r="D395" t="n">
        <v>5.5149</v>
      </c>
      <c r="E395" t="n">
        <v>18.13</v>
      </c>
      <c r="F395" t="n">
        <v>13.68</v>
      </c>
      <c r="G395" t="n">
        <v>8.289999999999999</v>
      </c>
      <c r="H395" t="n">
        <v>0.15</v>
      </c>
      <c r="I395" t="n">
        <v>99</v>
      </c>
      <c r="J395" t="n">
        <v>116.05</v>
      </c>
      <c r="K395" t="n">
        <v>43.4</v>
      </c>
      <c r="L395" t="n">
        <v>1</v>
      </c>
      <c r="M395" t="n">
        <v>97</v>
      </c>
      <c r="N395" t="n">
        <v>16.65</v>
      </c>
      <c r="O395" t="n">
        <v>14546.17</v>
      </c>
      <c r="P395" t="n">
        <v>136.2</v>
      </c>
      <c r="Q395" t="n">
        <v>194.65</v>
      </c>
      <c r="R395" t="n">
        <v>84.53</v>
      </c>
      <c r="S395" t="n">
        <v>17.82</v>
      </c>
      <c r="T395" t="n">
        <v>30734.09</v>
      </c>
      <c r="U395" t="n">
        <v>0.21</v>
      </c>
      <c r="V395" t="n">
        <v>0.66</v>
      </c>
      <c r="W395" t="n">
        <v>1.3</v>
      </c>
      <c r="X395" t="n">
        <v>2</v>
      </c>
      <c r="Y395" t="n">
        <v>0.5</v>
      </c>
      <c r="Z395" t="n">
        <v>10</v>
      </c>
    </row>
    <row r="396">
      <c r="A396" t="n">
        <v>1</v>
      </c>
      <c r="B396" t="n">
        <v>55</v>
      </c>
      <c r="C396" t="inlineStr">
        <is>
          <t xml:space="preserve">CONCLUIDO	</t>
        </is>
      </c>
      <c r="D396" t="n">
        <v>6.3401</v>
      </c>
      <c r="E396" t="n">
        <v>15.77</v>
      </c>
      <c r="F396" t="n">
        <v>12.59</v>
      </c>
      <c r="G396" t="n">
        <v>16.42</v>
      </c>
      <c r="H396" t="n">
        <v>0.3</v>
      </c>
      <c r="I396" t="n">
        <v>46</v>
      </c>
      <c r="J396" t="n">
        <v>117.34</v>
      </c>
      <c r="K396" t="n">
        <v>43.4</v>
      </c>
      <c r="L396" t="n">
        <v>2</v>
      </c>
      <c r="M396" t="n">
        <v>44</v>
      </c>
      <c r="N396" t="n">
        <v>16.94</v>
      </c>
      <c r="O396" t="n">
        <v>14705.49</v>
      </c>
      <c r="P396" t="n">
        <v>124.23</v>
      </c>
      <c r="Q396" t="n">
        <v>194.65</v>
      </c>
      <c r="R396" t="n">
        <v>50.57</v>
      </c>
      <c r="S396" t="n">
        <v>17.82</v>
      </c>
      <c r="T396" t="n">
        <v>14015.75</v>
      </c>
      <c r="U396" t="n">
        <v>0.35</v>
      </c>
      <c r="V396" t="n">
        <v>0.72</v>
      </c>
      <c r="W396" t="n">
        <v>1.21</v>
      </c>
      <c r="X396" t="n">
        <v>0.9</v>
      </c>
      <c r="Y396" t="n">
        <v>0.5</v>
      </c>
      <c r="Z396" t="n">
        <v>10</v>
      </c>
    </row>
    <row r="397">
      <c r="A397" t="n">
        <v>2</v>
      </c>
      <c r="B397" t="n">
        <v>55</v>
      </c>
      <c r="C397" t="inlineStr">
        <is>
          <t xml:space="preserve">CONCLUIDO	</t>
        </is>
      </c>
      <c r="D397" t="n">
        <v>6.6383</v>
      </c>
      <c r="E397" t="n">
        <v>15.06</v>
      </c>
      <c r="F397" t="n">
        <v>12.26</v>
      </c>
      <c r="G397" t="n">
        <v>24.53</v>
      </c>
      <c r="H397" t="n">
        <v>0.45</v>
      </c>
      <c r="I397" t="n">
        <v>30</v>
      </c>
      <c r="J397" t="n">
        <v>118.63</v>
      </c>
      <c r="K397" t="n">
        <v>43.4</v>
      </c>
      <c r="L397" t="n">
        <v>3</v>
      </c>
      <c r="M397" t="n">
        <v>28</v>
      </c>
      <c r="N397" t="n">
        <v>17.23</v>
      </c>
      <c r="O397" t="n">
        <v>14865.24</v>
      </c>
      <c r="P397" t="n">
        <v>120.14</v>
      </c>
      <c r="Q397" t="n">
        <v>194.65</v>
      </c>
      <c r="R397" t="n">
        <v>40.31</v>
      </c>
      <c r="S397" t="n">
        <v>17.82</v>
      </c>
      <c r="T397" t="n">
        <v>8966.85</v>
      </c>
      <c r="U397" t="n">
        <v>0.44</v>
      </c>
      <c r="V397" t="n">
        <v>0.74</v>
      </c>
      <c r="W397" t="n">
        <v>1.19</v>
      </c>
      <c r="X397" t="n">
        <v>0.58</v>
      </c>
      <c r="Y397" t="n">
        <v>0.5</v>
      </c>
      <c r="Z397" t="n">
        <v>10</v>
      </c>
    </row>
    <row r="398">
      <c r="A398" t="n">
        <v>3</v>
      </c>
      <c r="B398" t="n">
        <v>55</v>
      </c>
      <c r="C398" t="inlineStr">
        <is>
          <t xml:space="preserve">CONCLUIDO	</t>
        </is>
      </c>
      <c r="D398" t="n">
        <v>6.796</v>
      </c>
      <c r="E398" t="n">
        <v>14.71</v>
      </c>
      <c r="F398" t="n">
        <v>12.1</v>
      </c>
      <c r="G398" t="n">
        <v>33.01</v>
      </c>
      <c r="H398" t="n">
        <v>0.59</v>
      </c>
      <c r="I398" t="n">
        <v>22</v>
      </c>
      <c r="J398" t="n">
        <v>119.93</v>
      </c>
      <c r="K398" t="n">
        <v>43.4</v>
      </c>
      <c r="L398" t="n">
        <v>4</v>
      </c>
      <c r="M398" t="n">
        <v>20</v>
      </c>
      <c r="N398" t="n">
        <v>17.53</v>
      </c>
      <c r="O398" t="n">
        <v>15025.44</v>
      </c>
      <c r="P398" t="n">
        <v>117.41</v>
      </c>
      <c r="Q398" t="n">
        <v>194.63</v>
      </c>
      <c r="R398" t="n">
        <v>35.43</v>
      </c>
      <c r="S398" t="n">
        <v>17.82</v>
      </c>
      <c r="T398" t="n">
        <v>6569.93</v>
      </c>
      <c r="U398" t="n">
        <v>0.5</v>
      </c>
      <c r="V398" t="n">
        <v>0.75</v>
      </c>
      <c r="W398" t="n">
        <v>1.17</v>
      </c>
      <c r="X398" t="n">
        <v>0.42</v>
      </c>
      <c r="Y398" t="n">
        <v>0.5</v>
      </c>
      <c r="Z398" t="n">
        <v>10</v>
      </c>
    </row>
    <row r="399">
      <c r="A399" t="n">
        <v>4</v>
      </c>
      <c r="B399" t="n">
        <v>55</v>
      </c>
      <c r="C399" t="inlineStr">
        <is>
          <t xml:space="preserve">CONCLUIDO	</t>
        </is>
      </c>
      <c r="D399" t="n">
        <v>6.8853</v>
      </c>
      <c r="E399" t="n">
        <v>14.52</v>
      </c>
      <c r="F399" t="n">
        <v>12.01</v>
      </c>
      <c r="G399" t="n">
        <v>40.03</v>
      </c>
      <c r="H399" t="n">
        <v>0.73</v>
      </c>
      <c r="I399" t="n">
        <v>18</v>
      </c>
      <c r="J399" t="n">
        <v>121.23</v>
      </c>
      <c r="K399" t="n">
        <v>43.4</v>
      </c>
      <c r="L399" t="n">
        <v>5</v>
      </c>
      <c r="M399" t="n">
        <v>16</v>
      </c>
      <c r="N399" t="n">
        <v>17.83</v>
      </c>
      <c r="O399" t="n">
        <v>15186.08</v>
      </c>
      <c r="P399" t="n">
        <v>115.62</v>
      </c>
      <c r="Q399" t="n">
        <v>194.63</v>
      </c>
      <c r="R399" t="n">
        <v>32.4</v>
      </c>
      <c r="S399" t="n">
        <v>17.82</v>
      </c>
      <c r="T399" t="n">
        <v>5074.35</v>
      </c>
      <c r="U399" t="n">
        <v>0.55</v>
      </c>
      <c r="V399" t="n">
        <v>0.76</v>
      </c>
      <c r="W399" t="n">
        <v>1.16</v>
      </c>
      <c r="X399" t="n">
        <v>0.32</v>
      </c>
      <c r="Y399" t="n">
        <v>0.5</v>
      </c>
      <c r="Z399" t="n">
        <v>10</v>
      </c>
    </row>
    <row r="400">
      <c r="A400" t="n">
        <v>5</v>
      </c>
      <c r="B400" t="n">
        <v>55</v>
      </c>
      <c r="C400" t="inlineStr">
        <is>
          <t xml:space="preserve">CONCLUIDO	</t>
        </is>
      </c>
      <c r="D400" t="n">
        <v>6.9439</v>
      </c>
      <c r="E400" t="n">
        <v>14.4</v>
      </c>
      <c r="F400" t="n">
        <v>11.96</v>
      </c>
      <c r="G400" t="n">
        <v>47.83</v>
      </c>
      <c r="H400" t="n">
        <v>0.86</v>
      </c>
      <c r="I400" t="n">
        <v>15</v>
      </c>
      <c r="J400" t="n">
        <v>122.54</v>
      </c>
      <c r="K400" t="n">
        <v>43.4</v>
      </c>
      <c r="L400" t="n">
        <v>6</v>
      </c>
      <c r="M400" t="n">
        <v>13</v>
      </c>
      <c r="N400" t="n">
        <v>18.14</v>
      </c>
      <c r="O400" t="n">
        <v>15347.16</v>
      </c>
      <c r="P400" t="n">
        <v>114.16</v>
      </c>
      <c r="Q400" t="n">
        <v>194.63</v>
      </c>
      <c r="R400" t="n">
        <v>30.84</v>
      </c>
      <c r="S400" t="n">
        <v>17.82</v>
      </c>
      <c r="T400" t="n">
        <v>4306.1</v>
      </c>
      <c r="U400" t="n">
        <v>0.58</v>
      </c>
      <c r="V400" t="n">
        <v>0.76</v>
      </c>
      <c r="W400" t="n">
        <v>1.16</v>
      </c>
      <c r="X400" t="n">
        <v>0.27</v>
      </c>
      <c r="Y400" t="n">
        <v>0.5</v>
      </c>
      <c r="Z400" t="n">
        <v>10</v>
      </c>
    </row>
    <row r="401">
      <c r="A401" t="n">
        <v>6</v>
      </c>
      <c r="B401" t="n">
        <v>55</v>
      </c>
      <c r="C401" t="inlineStr">
        <is>
          <t xml:space="preserve">CONCLUIDO	</t>
        </is>
      </c>
      <c r="D401" t="n">
        <v>6.9869</v>
      </c>
      <c r="E401" t="n">
        <v>14.31</v>
      </c>
      <c r="F401" t="n">
        <v>11.92</v>
      </c>
      <c r="G401" t="n">
        <v>55.01</v>
      </c>
      <c r="H401" t="n">
        <v>1</v>
      </c>
      <c r="I401" t="n">
        <v>13</v>
      </c>
      <c r="J401" t="n">
        <v>123.85</v>
      </c>
      <c r="K401" t="n">
        <v>43.4</v>
      </c>
      <c r="L401" t="n">
        <v>7</v>
      </c>
      <c r="M401" t="n">
        <v>11</v>
      </c>
      <c r="N401" t="n">
        <v>18.45</v>
      </c>
      <c r="O401" t="n">
        <v>15508.69</v>
      </c>
      <c r="P401" t="n">
        <v>112.82</v>
      </c>
      <c r="Q401" t="n">
        <v>194.63</v>
      </c>
      <c r="R401" t="n">
        <v>29.61</v>
      </c>
      <c r="S401" t="n">
        <v>17.82</v>
      </c>
      <c r="T401" t="n">
        <v>3703.97</v>
      </c>
      <c r="U401" t="n">
        <v>0.6</v>
      </c>
      <c r="V401" t="n">
        <v>0.76</v>
      </c>
      <c r="W401" t="n">
        <v>1.16</v>
      </c>
      <c r="X401" t="n">
        <v>0.23</v>
      </c>
      <c r="Y401" t="n">
        <v>0.5</v>
      </c>
      <c r="Z401" t="n">
        <v>10</v>
      </c>
    </row>
    <row r="402">
      <c r="A402" t="n">
        <v>7</v>
      </c>
      <c r="B402" t="n">
        <v>55</v>
      </c>
      <c r="C402" t="inlineStr">
        <is>
          <t xml:space="preserve">CONCLUIDO	</t>
        </is>
      </c>
      <c r="D402" t="n">
        <v>7.0323</v>
      </c>
      <c r="E402" t="n">
        <v>14.22</v>
      </c>
      <c r="F402" t="n">
        <v>11.87</v>
      </c>
      <c r="G402" t="n">
        <v>64.76000000000001</v>
      </c>
      <c r="H402" t="n">
        <v>1.13</v>
      </c>
      <c r="I402" t="n">
        <v>11</v>
      </c>
      <c r="J402" t="n">
        <v>125.16</v>
      </c>
      <c r="K402" t="n">
        <v>43.4</v>
      </c>
      <c r="L402" t="n">
        <v>8</v>
      </c>
      <c r="M402" t="n">
        <v>9</v>
      </c>
      <c r="N402" t="n">
        <v>18.76</v>
      </c>
      <c r="O402" t="n">
        <v>15670.68</v>
      </c>
      <c r="P402" t="n">
        <v>110.85</v>
      </c>
      <c r="Q402" t="n">
        <v>194.63</v>
      </c>
      <c r="R402" t="n">
        <v>28.24</v>
      </c>
      <c r="S402" t="n">
        <v>17.82</v>
      </c>
      <c r="T402" t="n">
        <v>3029.97</v>
      </c>
      <c r="U402" t="n">
        <v>0.63</v>
      </c>
      <c r="V402" t="n">
        <v>0.76</v>
      </c>
      <c r="W402" t="n">
        <v>1.15</v>
      </c>
      <c r="X402" t="n">
        <v>0.19</v>
      </c>
      <c r="Y402" t="n">
        <v>0.5</v>
      </c>
      <c r="Z402" t="n">
        <v>10</v>
      </c>
    </row>
    <row r="403">
      <c r="A403" t="n">
        <v>8</v>
      </c>
      <c r="B403" t="n">
        <v>55</v>
      </c>
      <c r="C403" t="inlineStr">
        <is>
          <t xml:space="preserve">CONCLUIDO	</t>
        </is>
      </c>
      <c r="D403" t="n">
        <v>7.0475</v>
      </c>
      <c r="E403" t="n">
        <v>14.19</v>
      </c>
      <c r="F403" t="n">
        <v>11.87</v>
      </c>
      <c r="G403" t="n">
        <v>71.2</v>
      </c>
      <c r="H403" t="n">
        <v>1.26</v>
      </c>
      <c r="I403" t="n">
        <v>10</v>
      </c>
      <c r="J403" t="n">
        <v>126.48</v>
      </c>
      <c r="K403" t="n">
        <v>43.4</v>
      </c>
      <c r="L403" t="n">
        <v>9</v>
      </c>
      <c r="M403" t="n">
        <v>8</v>
      </c>
      <c r="N403" t="n">
        <v>19.08</v>
      </c>
      <c r="O403" t="n">
        <v>15833.12</v>
      </c>
      <c r="P403" t="n">
        <v>109.71</v>
      </c>
      <c r="Q403" t="n">
        <v>194.63</v>
      </c>
      <c r="R403" t="n">
        <v>28.05</v>
      </c>
      <c r="S403" t="n">
        <v>17.82</v>
      </c>
      <c r="T403" t="n">
        <v>2935.84</v>
      </c>
      <c r="U403" t="n">
        <v>0.64</v>
      </c>
      <c r="V403" t="n">
        <v>0.77</v>
      </c>
      <c r="W403" t="n">
        <v>1.15</v>
      </c>
      <c r="X403" t="n">
        <v>0.18</v>
      </c>
      <c r="Y403" t="n">
        <v>0.5</v>
      </c>
      <c r="Z403" t="n">
        <v>10</v>
      </c>
    </row>
    <row r="404">
      <c r="A404" t="n">
        <v>9</v>
      </c>
      <c r="B404" t="n">
        <v>55</v>
      </c>
      <c r="C404" t="inlineStr">
        <is>
          <t xml:space="preserve">CONCLUIDO	</t>
        </is>
      </c>
      <c r="D404" t="n">
        <v>7.0662</v>
      </c>
      <c r="E404" t="n">
        <v>14.15</v>
      </c>
      <c r="F404" t="n">
        <v>11.85</v>
      </c>
      <c r="G404" t="n">
        <v>79.02</v>
      </c>
      <c r="H404" t="n">
        <v>1.38</v>
      </c>
      <c r="I404" t="n">
        <v>9</v>
      </c>
      <c r="J404" t="n">
        <v>127.8</v>
      </c>
      <c r="K404" t="n">
        <v>43.4</v>
      </c>
      <c r="L404" t="n">
        <v>10</v>
      </c>
      <c r="M404" t="n">
        <v>7</v>
      </c>
      <c r="N404" t="n">
        <v>19.4</v>
      </c>
      <c r="O404" t="n">
        <v>15996.02</v>
      </c>
      <c r="P404" t="n">
        <v>109.11</v>
      </c>
      <c r="Q404" t="n">
        <v>194.63</v>
      </c>
      <c r="R404" t="n">
        <v>27.63</v>
      </c>
      <c r="S404" t="n">
        <v>17.82</v>
      </c>
      <c r="T404" t="n">
        <v>2735.3</v>
      </c>
      <c r="U404" t="n">
        <v>0.64</v>
      </c>
      <c r="V404" t="n">
        <v>0.77</v>
      </c>
      <c r="W404" t="n">
        <v>1.15</v>
      </c>
      <c r="X404" t="n">
        <v>0.17</v>
      </c>
      <c r="Y404" t="n">
        <v>0.5</v>
      </c>
      <c r="Z404" t="n">
        <v>10</v>
      </c>
    </row>
    <row r="405">
      <c r="A405" t="n">
        <v>10</v>
      </c>
      <c r="B405" t="n">
        <v>55</v>
      </c>
      <c r="C405" t="inlineStr">
        <is>
          <t xml:space="preserve">CONCLUIDO	</t>
        </is>
      </c>
      <c r="D405" t="n">
        <v>7.0904</v>
      </c>
      <c r="E405" t="n">
        <v>14.1</v>
      </c>
      <c r="F405" t="n">
        <v>11.83</v>
      </c>
      <c r="G405" t="n">
        <v>88.70999999999999</v>
      </c>
      <c r="H405" t="n">
        <v>1.5</v>
      </c>
      <c r="I405" t="n">
        <v>8</v>
      </c>
      <c r="J405" t="n">
        <v>129.13</v>
      </c>
      <c r="K405" t="n">
        <v>43.4</v>
      </c>
      <c r="L405" t="n">
        <v>11</v>
      </c>
      <c r="M405" t="n">
        <v>6</v>
      </c>
      <c r="N405" t="n">
        <v>19.73</v>
      </c>
      <c r="O405" t="n">
        <v>16159.39</v>
      </c>
      <c r="P405" t="n">
        <v>107.38</v>
      </c>
      <c r="Q405" t="n">
        <v>194.63</v>
      </c>
      <c r="R405" t="n">
        <v>26.85</v>
      </c>
      <c r="S405" t="n">
        <v>17.82</v>
      </c>
      <c r="T405" t="n">
        <v>2350.15</v>
      </c>
      <c r="U405" t="n">
        <v>0.66</v>
      </c>
      <c r="V405" t="n">
        <v>0.77</v>
      </c>
      <c r="W405" t="n">
        <v>1.15</v>
      </c>
      <c r="X405" t="n">
        <v>0.14</v>
      </c>
      <c r="Y405" t="n">
        <v>0.5</v>
      </c>
      <c r="Z405" t="n">
        <v>10</v>
      </c>
    </row>
    <row r="406">
      <c r="A406" t="n">
        <v>11</v>
      </c>
      <c r="B406" t="n">
        <v>55</v>
      </c>
      <c r="C406" t="inlineStr">
        <is>
          <t xml:space="preserve">CONCLUIDO	</t>
        </is>
      </c>
      <c r="D406" t="n">
        <v>7.0943</v>
      </c>
      <c r="E406" t="n">
        <v>14.1</v>
      </c>
      <c r="F406" t="n">
        <v>11.82</v>
      </c>
      <c r="G406" t="n">
        <v>88.65000000000001</v>
      </c>
      <c r="H406" t="n">
        <v>1.63</v>
      </c>
      <c r="I406" t="n">
        <v>8</v>
      </c>
      <c r="J406" t="n">
        <v>130.45</v>
      </c>
      <c r="K406" t="n">
        <v>43.4</v>
      </c>
      <c r="L406" t="n">
        <v>12</v>
      </c>
      <c r="M406" t="n">
        <v>6</v>
      </c>
      <c r="N406" t="n">
        <v>20.05</v>
      </c>
      <c r="O406" t="n">
        <v>16323.22</v>
      </c>
      <c r="P406" t="n">
        <v>106.42</v>
      </c>
      <c r="Q406" t="n">
        <v>194.63</v>
      </c>
      <c r="R406" t="n">
        <v>26.67</v>
      </c>
      <c r="S406" t="n">
        <v>17.82</v>
      </c>
      <c r="T406" t="n">
        <v>2255.82</v>
      </c>
      <c r="U406" t="n">
        <v>0.67</v>
      </c>
      <c r="V406" t="n">
        <v>0.77</v>
      </c>
      <c r="W406" t="n">
        <v>1.15</v>
      </c>
      <c r="X406" t="n">
        <v>0.13</v>
      </c>
      <c r="Y406" t="n">
        <v>0.5</v>
      </c>
      <c r="Z406" t="n">
        <v>10</v>
      </c>
    </row>
    <row r="407">
      <c r="A407" t="n">
        <v>12</v>
      </c>
      <c r="B407" t="n">
        <v>55</v>
      </c>
      <c r="C407" t="inlineStr">
        <is>
          <t xml:space="preserve">CONCLUIDO	</t>
        </is>
      </c>
      <c r="D407" t="n">
        <v>7.1165</v>
      </c>
      <c r="E407" t="n">
        <v>14.05</v>
      </c>
      <c r="F407" t="n">
        <v>11.8</v>
      </c>
      <c r="G407" t="n">
        <v>101.15</v>
      </c>
      <c r="H407" t="n">
        <v>1.74</v>
      </c>
      <c r="I407" t="n">
        <v>7</v>
      </c>
      <c r="J407" t="n">
        <v>131.79</v>
      </c>
      <c r="K407" t="n">
        <v>43.4</v>
      </c>
      <c r="L407" t="n">
        <v>13</v>
      </c>
      <c r="M407" t="n">
        <v>5</v>
      </c>
      <c r="N407" t="n">
        <v>20.39</v>
      </c>
      <c r="O407" t="n">
        <v>16487.53</v>
      </c>
      <c r="P407" t="n">
        <v>105.6</v>
      </c>
      <c r="Q407" t="n">
        <v>194.63</v>
      </c>
      <c r="R407" t="n">
        <v>26.01</v>
      </c>
      <c r="S407" t="n">
        <v>17.82</v>
      </c>
      <c r="T407" t="n">
        <v>1934.6</v>
      </c>
      <c r="U407" t="n">
        <v>0.68</v>
      </c>
      <c r="V407" t="n">
        <v>0.77</v>
      </c>
      <c r="W407" t="n">
        <v>1.15</v>
      </c>
      <c r="X407" t="n">
        <v>0.11</v>
      </c>
      <c r="Y407" t="n">
        <v>0.5</v>
      </c>
      <c r="Z407" t="n">
        <v>10</v>
      </c>
    </row>
    <row r="408">
      <c r="A408" t="n">
        <v>13</v>
      </c>
      <c r="B408" t="n">
        <v>55</v>
      </c>
      <c r="C408" t="inlineStr">
        <is>
          <t xml:space="preserve">CONCLUIDO	</t>
        </is>
      </c>
      <c r="D408" t="n">
        <v>7.1121</v>
      </c>
      <c r="E408" t="n">
        <v>14.06</v>
      </c>
      <c r="F408" t="n">
        <v>11.81</v>
      </c>
      <c r="G408" t="n">
        <v>101.22</v>
      </c>
      <c r="H408" t="n">
        <v>1.86</v>
      </c>
      <c r="I408" t="n">
        <v>7</v>
      </c>
      <c r="J408" t="n">
        <v>133.12</v>
      </c>
      <c r="K408" t="n">
        <v>43.4</v>
      </c>
      <c r="L408" t="n">
        <v>14</v>
      </c>
      <c r="M408" t="n">
        <v>5</v>
      </c>
      <c r="N408" t="n">
        <v>20.72</v>
      </c>
      <c r="O408" t="n">
        <v>16652.31</v>
      </c>
      <c r="P408" t="n">
        <v>104.34</v>
      </c>
      <c r="Q408" t="n">
        <v>194.63</v>
      </c>
      <c r="R408" t="n">
        <v>26.22</v>
      </c>
      <c r="S408" t="n">
        <v>17.82</v>
      </c>
      <c r="T408" t="n">
        <v>2038.62</v>
      </c>
      <c r="U408" t="n">
        <v>0.68</v>
      </c>
      <c r="V408" t="n">
        <v>0.77</v>
      </c>
      <c r="W408" t="n">
        <v>1.15</v>
      </c>
      <c r="X408" t="n">
        <v>0.12</v>
      </c>
      <c r="Y408" t="n">
        <v>0.5</v>
      </c>
      <c r="Z408" t="n">
        <v>10</v>
      </c>
    </row>
    <row r="409">
      <c r="A409" t="n">
        <v>14</v>
      </c>
      <c r="B409" t="n">
        <v>55</v>
      </c>
      <c r="C409" t="inlineStr">
        <is>
          <t xml:space="preserve">CONCLUIDO	</t>
        </is>
      </c>
      <c r="D409" t="n">
        <v>7.1385</v>
      </c>
      <c r="E409" t="n">
        <v>14.01</v>
      </c>
      <c r="F409" t="n">
        <v>11.78</v>
      </c>
      <c r="G409" t="n">
        <v>117.81</v>
      </c>
      <c r="H409" t="n">
        <v>1.97</v>
      </c>
      <c r="I409" t="n">
        <v>6</v>
      </c>
      <c r="J409" t="n">
        <v>134.46</v>
      </c>
      <c r="K409" t="n">
        <v>43.4</v>
      </c>
      <c r="L409" t="n">
        <v>15</v>
      </c>
      <c r="M409" t="n">
        <v>4</v>
      </c>
      <c r="N409" t="n">
        <v>21.06</v>
      </c>
      <c r="O409" t="n">
        <v>16817.7</v>
      </c>
      <c r="P409" t="n">
        <v>102.48</v>
      </c>
      <c r="Q409" t="n">
        <v>194.63</v>
      </c>
      <c r="R409" t="n">
        <v>25.38</v>
      </c>
      <c r="S409" t="n">
        <v>17.82</v>
      </c>
      <c r="T409" t="n">
        <v>1624.24</v>
      </c>
      <c r="U409" t="n">
        <v>0.7</v>
      </c>
      <c r="V409" t="n">
        <v>0.77</v>
      </c>
      <c r="W409" t="n">
        <v>1.14</v>
      </c>
      <c r="X409" t="n">
        <v>0.09</v>
      </c>
      <c r="Y409" t="n">
        <v>0.5</v>
      </c>
      <c r="Z409" t="n">
        <v>10</v>
      </c>
    </row>
    <row r="410">
      <c r="A410" t="n">
        <v>15</v>
      </c>
      <c r="B410" t="n">
        <v>55</v>
      </c>
      <c r="C410" t="inlineStr">
        <is>
          <t xml:space="preserve">CONCLUIDO	</t>
        </is>
      </c>
      <c r="D410" t="n">
        <v>7.1403</v>
      </c>
      <c r="E410" t="n">
        <v>14</v>
      </c>
      <c r="F410" t="n">
        <v>11.78</v>
      </c>
      <c r="G410" t="n">
        <v>117.78</v>
      </c>
      <c r="H410" t="n">
        <v>2.08</v>
      </c>
      <c r="I410" t="n">
        <v>6</v>
      </c>
      <c r="J410" t="n">
        <v>135.81</v>
      </c>
      <c r="K410" t="n">
        <v>43.4</v>
      </c>
      <c r="L410" t="n">
        <v>16</v>
      </c>
      <c r="M410" t="n">
        <v>4</v>
      </c>
      <c r="N410" t="n">
        <v>21.41</v>
      </c>
      <c r="O410" t="n">
        <v>16983.46</v>
      </c>
      <c r="P410" t="n">
        <v>102.07</v>
      </c>
      <c r="Q410" t="n">
        <v>194.63</v>
      </c>
      <c r="R410" t="n">
        <v>25.17</v>
      </c>
      <c r="S410" t="n">
        <v>17.82</v>
      </c>
      <c r="T410" t="n">
        <v>1517.37</v>
      </c>
      <c r="U410" t="n">
        <v>0.71</v>
      </c>
      <c r="V410" t="n">
        <v>0.77</v>
      </c>
      <c r="W410" t="n">
        <v>1.15</v>
      </c>
      <c r="X410" t="n">
        <v>0.09</v>
      </c>
      <c r="Y410" t="n">
        <v>0.5</v>
      </c>
      <c r="Z410" t="n">
        <v>10</v>
      </c>
    </row>
    <row r="411">
      <c r="A411" t="n">
        <v>16</v>
      </c>
      <c r="B411" t="n">
        <v>55</v>
      </c>
      <c r="C411" t="inlineStr">
        <is>
          <t xml:space="preserve">CONCLUIDO	</t>
        </is>
      </c>
      <c r="D411" t="n">
        <v>7.1375</v>
      </c>
      <c r="E411" t="n">
        <v>14.01</v>
      </c>
      <c r="F411" t="n">
        <v>11.78</v>
      </c>
      <c r="G411" t="n">
        <v>117.83</v>
      </c>
      <c r="H411" t="n">
        <v>2.19</v>
      </c>
      <c r="I411" t="n">
        <v>6</v>
      </c>
      <c r="J411" t="n">
        <v>137.15</v>
      </c>
      <c r="K411" t="n">
        <v>43.4</v>
      </c>
      <c r="L411" t="n">
        <v>17</v>
      </c>
      <c r="M411" t="n">
        <v>4</v>
      </c>
      <c r="N411" t="n">
        <v>21.75</v>
      </c>
      <c r="O411" t="n">
        <v>17149.71</v>
      </c>
      <c r="P411" t="n">
        <v>100.8</v>
      </c>
      <c r="Q411" t="n">
        <v>194.63</v>
      </c>
      <c r="R411" t="n">
        <v>25.4</v>
      </c>
      <c r="S411" t="n">
        <v>17.82</v>
      </c>
      <c r="T411" t="n">
        <v>1634.58</v>
      </c>
      <c r="U411" t="n">
        <v>0.7</v>
      </c>
      <c r="V411" t="n">
        <v>0.77</v>
      </c>
      <c r="W411" t="n">
        <v>1.15</v>
      </c>
      <c r="X411" t="n">
        <v>0.1</v>
      </c>
      <c r="Y411" t="n">
        <v>0.5</v>
      </c>
      <c r="Z411" t="n">
        <v>10</v>
      </c>
    </row>
    <row r="412">
      <c r="A412" t="n">
        <v>17</v>
      </c>
      <c r="B412" t="n">
        <v>55</v>
      </c>
      <c r="C412" t="inlineStr">
        <is>
          <t xml:space="preserve">CONCLUIDO	</t>
        </is>
      </c>
      <c r="D412" t="n">
        <v>7.1572</v>
      </c>
      <c r="E412" t="n">
        <v>13.97</v>
      </c>
      <c r="F412" t="n">
        <v>11.77</v>
      </c>
      <c r="G412" t="n">
        <v>141.22</v>
      </c>
      <c r="H412" t="n">
        <v>2.3</v>
      </c>
      <c r="I412" t="n">
        <v>5</v>
      </c>
      <c r="J412" t="n">
        <v>138.51</v>
      </c>
      <c r="K412" t="n">
        <v>43.4</v>
      </c>
      <c r="L412" t="n">
        <v>18</v>
      </c>
      <c r="M412" t="n">
        <v>2</v>
      </c>
      <c r="N412" t="n">
        <v>22.11</v>
      </c>
      <c r="O412" t="n">
        <v>17316.45</v>
      </c>
      <c r="P412" t="n">
        <v>99.01000000000001</v>
      </c>
      <c r="Q412" t="n">
        <v>194.63</v>
      </c>
      <c r="R412" t="n">
        <v>24.91</v>
      </c>
      <c r="S412" t="n">
        <v>17.82</v>
      </c>
      <c r="T412" t="n">
        <v>1391.31</v>
      </c>
      <c r="U412" t="n">
        <v>0.72</v>
      </c>
      <c r="V412" t="n">
        <v>0.77</v>
      </c>
      <c r="W412" t="n">
        <v>1.15</v>
      </c>
      <c r="X412" t="n">
        <v>0.08</v>
      </c>
      <c r="Y412" t="n">
        <v>0.5</v>
      </c>
      <c r="Z412" t="n">
        <v>10</v>
      </c>
    </row>
    <row r="413">
      <c r="A413" t="n">
        <v>18</v>
      </c>
      <c r="B413" t="n">
        <v>55</v>
      </c>
      <c r="C413" t="inlineStr">
        <is>
          <t xml:space="preserve">CONCLUIDO	</t>
        </is>
      </c>
      <c r="D413" t="n">
        <v>7.1588</v>
      </c>
      <c r="E413" t="n">
        <v>13.97</v>
      </c>
      <c r="F413" t="n">
        <v>11.77</v>
      </c>
      <c r="G413" t="n">
        <v>141.18</v>
      </c>
      <c r="H413" t="n">
        <v>2.4</v>
      </c>
      <c r="I413" t="n">
        <v>5</v>
      </c>
      <c r="J413" t="n">
        <v>139.86</v>
      </c>
      <c r="K413" t="n">
        <v>43.4</v>
      </c>
      <c r="L413" t="n">
        <v>19</v>
      </c>
      <c r="M413" t="n">
        <v>2</v>
      </c>
      <c r="N413" t="n">
        <v>22.46</v>
      </c>
      <c r="O413" t="n">
        <v>17483.7</v>
      </c>
      <c r="P413" t="n">
        <v>99.75</v>
      </c>
      <c r="Q413" t="n">
        <v>194.63</v>
      </c>
      <c r="R413" t="n">
        <v>24.84</v>
      </c>
      <c r="S413" t="n">
        <v>17.82</v>
      </c>
      <c r="T413" t="n">
        <v>1357.73</v>
      </c>
      <c r="U413" t="n">
        <v>0.72</v>
      </c>
      <c r="V413" t="n">
        <v>0.77</v>
      </c>
      <c r="W413" t="n">
        <v>1.14</v>
      </c>
      <c r="X413" t="n">
        <v>0.08</v>
      </c>
      <c r="Y413" t="n">
        <v>0.5</v>
      </c>
      <c r="Z413" t="n">
        <v>10</v>
      </c>
    </row>
    <row r="414">
      <c r="A414" t="n">
        <v>19</v>
      </c>
      <c r="B414" t="n">
        <v>55</v>
      </c>
      <c r="C414" t="inlineStr">
        <is>
          <t xml:space="preserve">CONCLUIDO	</t>
        </is>
      </c>
      <c r="D414" t="n">
        <v>7.1565</v>
      </c>
      <c r="E414" t="n">
        <v>13.97</v>
      </c>
      <c r="F414" t="n">
        <v>11.77</v>
      </c>
      <c r="G414" t="n">
        <v>141.24</v>
      </c>
      <c r="H414" t="n">
        <v>2.5</v>
      </c>
      <c r="I414" t="n">
        <v>5</v>
      </c>
      <c r="J414" t="n">
        <v>141.22</v>
      </c>
      <c r="K414" t="n">
        <v>43.4</v>
      </c>
      <c r="L414" t="n">
        <v>20</v>
      </c>
      <c r="M414" t="n">
        <v>1</v>
      </c>
      <c r="N414" t="n">
        <v>22.82</v>
      </c>
      <c r="O414" t="n">
        <v>17651.44</v>
      </c>
      <c r="P414" t="n">
        <v>99.91</v>
      </c>
      <c r="Q414" t="n">
        <v>194.63</v>
      </c>
      <c r="R414" t="n">
        <v>24.9</v>
      </c>
      <c r="S414" t="n">
        <v>17.82</v>
      </c>
      <c r="T414" t="n">
        <v>1387.34</v>
      </c>
      <c r="U414" t="n">
        <v>0.72</v>
      </c>
      <c r="V414" t="n">
        <v>0.77</v>
      </c>
      <c r="W414" t="n">
        <v>1.15</v>
      </c>
      <c r="X414" t="n">
        <v>0.08</v>
      </c>
      <c r="Y414" t="n">
        <v>0.5</v>
      </c>
      <c r="Z414" t="n">
        <v>10</v>
      </c>
    </row>
    <row r="415">
      <c r="A415" t="n">
        <v>20</v>
      </c>
      <c r="B415" t="n">
        <v>55</v>
      </c>
      <c r="C415" t="inlineStr">
        <is>
          <t xml:space="preserve">CONCLUIDO	</t>
        </is>
      </c>
      <c r="D415" t="n">
        <v>7.1539</v>
      </c>
      <c r="E415" t="n">
        <v>13.98</v>
      </c>
      <c r="F415" t="n">
        <v>11.77</v>
      </c>
      <c r="G415" t="n">
        <v>141.3</v>
      </c>
      <c r="H415" t="n">
        <v>2.61</v>
      </c>
      <c r="I415" t="n">
        <v>5</v>
      </c>
      <c r="J415" t="n">
        <v>142.59</v>
      </c>
      <c r="K415" t="n">
        <v>43.4</v>
      </c>
      <c r="L415" t="n">
        <v>21</v>
      </c>
      <c r="M415" t="n">
        <v>0</v>
      </c>
      <c r="N415" t="n">
        <v>23.19</v>
      </c>
      <c r="O415" t="n">
        <v>17819.69</v>
      </c>
      <c r="P415" t="n">
        <v>100.79</v>
      </c>
      <c r="Q415" t="n">
        <v>194.63</v>
      </c>
      <c r="R415" t="n">
        <v>24.94</v>
      </c>
      <c r="S415" t="n">
        <v>17.82</v>
      </c>
      <c r="T415" t="n">
        <v>1407.46</v>
      </c>
      <c r="U415" t="n">
        <v>0.71</v>
      </c>
      <c r="V415" t="n">
        <v>0.77</v>
      </c>
      <c r="W415" t="n">
        <v>1.15</v>
      </c>
      <c r="X415" t="n">
        <v>0.09</v>
      </c>
      <c r="Y415" t="n">
        <v>0.5</v>
      </c>
      <c r="Z415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2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INDEX(resultados!$A$2:$ZZ$415, 1, MATCH($B$1, resultados!$A$1:$ZZ$1, 0))</f>
        <v/>
      </c>
      <c r="B7">
        <f>INDEX(resultados!$A$2:$ZZ$415, 1, MATCH($B$2, resultados!$A$1:$ZZ$1, 0))</f>
        <v/>
      </c>
      <c r="C7">
        <f>INDEX(resultados!$A$2:$ZZ$415, 1, MATCH($B$3, resultados!$A$1:$ZZ$1, 0))</f>
        <v/>
      </c>
    </row>
    <row r="8">
      <c r="A8">
        <f>INDEX(resultados!$A$2:$ZZ$415, 2, MATCH($B$1, resultados!$A$1:$ZZ$1, 0))</f>
        <v/>
      </c>
      <c r="B8">
        <f>INDEX(resultados!$A$2:$ZZ$415, 2, MATCH($B$2, resultados!$A$1:$ZZ$1, 0))</f>
        <v/>
      </c>
      <c r="C8">
        <f>INDEX(resultados!$A$2:$ZZ$415, 2, MATCH($B$3, resultados!$A$1:$ZZ$1, 0))</f>
        <v/>
      </c>
    </row>
    <row r="9">
      <c r="A9">
        <f>INDEX(resultados!$A$2:$ZZ$415, 3, MATCH($B$1, resultados!$A$1:$ZZ$1, 0))</f>
        <v/>
      </c>
      <c r="B9">
        <f>INDEX(resultados!$A$2:$ZZ$415, 3, MATCH($B$2, resultados!$A$1:$ZZ$1, 0))</f>
        <v/>
      </c>
      <c r="C9">
        <f>INDEX(resultados!$A$2:$ZZ$415, 3, MATCH($B$3, resultados!$A$1:$ZZ$1, 0))</f>
        <v/>
      </c>
    </row>
    <row r="10">
      <c r="A10">
        <f>INDEX(resultados!$A$2:$ZZ$415, 4, MATCH($B$1, resultados!$A$1:$ZZ$1, 0))</f>
        <v/>
      </c>
      <c r="B10">
        <f>INDEX(resultados!$A$2:$ZZ$415, 4, MATCH($B$2, resultados!$A$1:$ZZ$1, 0))</f>
        <v/>
      </c>
      <c r="C10">
        <f>INDEX(resultados!$A$2:$ZZ$415, 4, MATCH($B$3, resultados!$A$1:$ZZ$1, 0))</f>
        <v/>
      </c>
    </row>
    <row r="11">
      <c r="A11">
        <f>INDEX(resultados!$A$2:$ZZ$415, 5, MATCH($B$1, resultados!$A$1:$ZZ$1, 0))</f>
        <v/>
      </c>
      <c r="B11">
        <f>INDEX(resultados!$A$2:$ZZ$415, 5, MATCH($B$2, resultados!$A$1:$ZZ$1, 0))</f>
        <v/>
      </c>
      <c r="C11">
        <f>INDEX(resultados!$A$2:$ZZ$415, 5, MATCH($B$3, resultados!$A$1:$ZZ$1, 0))</f>
        <v/>
      </c>
    </row>
    <row r="12">
      <c r="A12">
        <f>INDEX(resultados!$A$2:$ZZ$415, 6, MATCH($B$1, resultados!$A$1:$ZZ$1, 0))</f>
        <v/>
      </c>
      <c r="B12">
        <f>INDEX(resultados!$A$2:$ZZ$415, 6, MATCH($B$2, resultados!$A$1:$ZZ$1, 0))</f>
        <v/>
      </c>
      <c r="C12">
        <f>INDEX(resultados!$A$2:$ZZ$415, 6, MATCH($B$3, resultados!$A$1:$ZZ$1, 0))</f>
        <v/>
      </c>
    </row>
    <row r="13">
      <c r="A13">
        <f>INDEX(resultados!$A$2:$ZZ$415, 7, MATCH($B$1, resultados!$A$1:$ZZ$1, 0))</f>
        <v/>
      </c>
      <c r="B13">
        <f>INDEX(resultados!$A$2:$ZZ$415, 7, MATCH($B$2, resultados!$A$1:$ZZ$1, 0))</f>
        <v/>
      </c>
      <c r="C13">
        <f>INDEX(resultados!$A$2:$ZZ$415, 7, MATCH($B$3, resultados!$A$1:$ZZ$1, 0))</f>
        <v/>
      </c>
    </row>
    <row r="14">
      <c r="A14">
        <f>INDEX(resultados!$A$2:$ZZ$415, 8, MATCH($B$1, resultados!$A$1:$ZZ$1, 0))</f>
        <v/>
      </c>
      <c r="B14">
        <f>INDEX(resultados!$A$2:$ZZ$415, 8, MATCH($B$2, resultados!$A$1:$ZZ$1, 0))</f>
        <v/>
      </c>
      <c r="C14">
        <f>INDEX(resultados!$A$2:$ZZ$415, 8, MATCH($B$3, resultados!$A$1:$ZZ$1, 0))</f>
        <v/>
      </c>
    </row>
    <row r="15">
      <c r="A15">
        <f>INDEX(resultados!$A$2:$ZZ$415, 9, MATCH($B$1, resultados!$A$1:$ZZ$1, 0))</f>
        <v/>
      </c>
      <c r="B15">
        <f>INDEX(resultados!$A$2:$ZZ$415, 9, MATCH($B$2, resultados!$A$1:$ZZ$1, 0))</f>
        <v/>
      </c>
      <c r="C15">
        <f>INDEX(resultados!$A$2:$ZZ$415, 9, MATCH($B$3, resultados!$A$1:$ZZ$1, 0))</f>
        <v/>
      </c>
    </row>
    <row r="16">
      <c r="A16">
        <f>INDEX(resultados!$A$2:$ZZ$415, 10, MATCH($B$1, resultados!$A$1:$ZZ$1, 0))</f>
        <v/>
      </c>
      <c r="B16">
        <f>INDEX(resultados!$A$2:$ZZ$415, 10, MATCH($B$2, resultados!$A$1:$ZZ$1, 0))</f>
        <v/>
      </c>
      <c r="C16">
        <f>INDEX(resultados!$A$2:$ZZ$415, 10, MATCH($B$3, resultados!$A$1:$ZZ$1, 0))</f>
        <v/>
      </c>
    </row>
    <row r="17">
      <c r="A17">
        <f>INDEX(resultados!$A$2:$ZZ$415, 11, MATCH($B$1, resultados!$A$1:$ZZ$1, 0))</f>
        <v/>
      </c>
      <c r="B17">
        <f>INDEX(resultados!$A$2:$ZZ$415, 11, MATCH($B$2, resultados!$A$1:$ZZ$1, 0))</f>
        <v/>
      </c>
      <c r="C17">
        <f>INDEX(resultados!$A$2:$ZZ$415, 11, MATCH($B$3, resultados!$A$1:$ZZ$1, 0))</f>
        <v/>
      </c>
    </row>
    <row r="18">
      <c r="A18">
        <f>INDEX(resultados!$A$2:$ZZ$415, 12, MATCH($B$1, resultados!$A$1:$ZZ$1, 0))</f>
        <v/>
      </c>
      <c r="B18">
        <f>INDEX(resultados!$A$2:$ZZ$415, 12, MATCH($B$2, resultados!$A$1:$ZZ$1, 0))</f>
        <v/>
      </c>
      <c r="C18">
        <f>INDEX(resultados!$A$2:$ZZ$415, 12, MATCH($B$3, resultados!$A$1:$ZZ$1, 0))</f>
        <v/>
      </c>
    </row>
    <row r="19">
      <c r="A19">
        <f>INDEX(resultados!$A$2:$ZZ$415, 13, MATCH($B$1, resultados!$A$1:$ZZ$1, 0))</f>
        <v/>
      </c>
      <c r="B19">
        <f>INDEX(resultados!$A$2:$ZZ$415, 13, MATCH($B$2, resultados!$A$1:$ZZ$1, 0))</f>
        <v/>
      </c>
      <c r="C19">
        <f>INDEX(resultados!$A$2:$ZZ$415, 13, MATCH($B$3, resultados!$A$1:$ZZ$1, 0))</f>
        <v/>
      </c>
    </row>
    <row r="20">
      <c r="A20">
        <f>INDEX(resultados!$A$2:$ZZ$415, 14, MATCH($B$1, resultados!$A$1:$ZZ$1, 0))</f>
        <v/>
      </c>
      <c r="B20">
        <f>INDEX(resultados!$A$2:$ZZ$415, 14, MATCH($B$2, resultados!$A$1:$ZZ$1, 0))</f>
        <v/>
      </c>
      <c r="C20">
        <f>INDEX(resultados!$A$2:$ZZ$415, 14, MATCH($B$3, resultados!$A$1:$ZZ$1, 0))</f>
        <v/>
      </c>
    </row>
    <row r="21">
      <c r="A21">
        <f>INDEX(resultados!$A$2:$ZZ$415, 15, MATCH($B$1, resultados!$A$1:$ZZ$1, 0))</f>
        <v/>
      </c>
      <c r="B21">
        <f>INDEX(resultados!$A$2:$ZZ$415, 15, MATCH($B$2, resultados!$A$1:$ZZ$1, 0))</f>
        <v/>
      </c>
      <c r="C21">
        <f>INDEX(resultados!$A$2:$ZZ$415, 15, MATCH($B$3, resultados!$A$1:$ZZ$1, 0))</f>
        <v/>
      </c>
    </row>
    <row r="22">
      <c r="A22">
        <f>INDEX(resultados!$A$2:$ZZ$415, 16, MATCH($B$1, resultados!$A$1:$ZZ$1, 0))</f>
        <v/>
      </c>
      <c r="B22">
        <f>INDEX(resultados!$A$2:$ZZ$415, 16, MATCH($B$2, resultados!$A$1:$ZZ$1, 0))</f>
        <v/>
      </c>
      <c r="C22">
        <f>INDEX(resultados!$A$2:$ZZ$415, 16, MATCH($B$3, resultados!$A$1:$ZZ$1, 0))</f>
        <v/>
      </c>
    </row>
    <row r="23">
      <c r="A23">
        <f>INDEX(resultados!$A$2:$ZZ$415, 17, MATCH($B$1, resultados!$A$1:$ZZ$1, 0))</f>
        <v/>
      </c>
      <c r="B23">
        <f>INDEX(resultados!$A$2:$ZZ$415, 17, MATCH($B$2, resultados!$A$1:$ZZ$1, 0))</f>
        <v/>
      </c>
      <c r="C23">
        <f>INDEX(resultados!$A$2:$ZZ$415, 17, MATCH($B$3, resultados!$A$1:$ZZ$1, 0))</f>
        <v/>
      </c>
    </row>
    <row r="24">
      <c r="A24">
        <f>INDEX(resultados!$A$2:$ZZ$415, 18, MATCH($B$1, resultados!$A$1:$ZZ$1, 0))</f>
        <v/>
      </c>
      <c r="B24">
        <f>INDEX(resultados!$A$2:$ZZ$415, 18, MATCH($B$2, resultados!$A$1:$ZZ$1, 0))</f>
        <v/>
      </c>
      <c r="C24">
        <f>INDEX(resultados!$A$2:$ZZ$415, 18, MATCH($B$3, resultados!$A$1:$ZZ$1, 0))</f>
        <v/>
      </c>
    </row>
    <row r="25">
      <c r="A25">
        <f>INDEX(resultados!$A$2:$ZZ$415, 19, MATCH($B$1, resultados!$A$1:$ZZ$1, 0))</f>
        <v/>
      </c>
      <c r="B25">
        <f>INDEX(resultados!$A$2:$ZZ$415, 19, MATCH($B$2, resultados!$A$1:$ZZ$1, 0))</f>
        <v/>
      </c>
      <c r="C25">
        <f>INDEX(resultados!$A$2:$ZZ$415, 19, MATCH($B$3, resultados!$A$1:$ZZ$1, 0))</f>
        <v/>
      </c>
    </row>
    <row r="26">
      <c r="A26">
        <f>INDEX(resultados!$A$2:$ZZ$415, 20, MATCH($B$1, resultados!$A$1:$ZZ$1, 0))</f>
        <v/>
      </c>
      <c r="B26">
        <f>INDEX(resultados!$A$2:$ZZ$415, 20, MATCH($B$2, resultados!$A$1:$ZZ$1, 0))</f>
        <v/>
      </c>
      <c r="C26">
        <f>INDEX(resultados!$A$2:$ZZ$415, 20, MATCH($B$3, resultados!$A$1:$ZZ$1, 0))</f>
        <v/>
      </c>
    </row>
    <row r="27">
      <c r="A27">
        <f>INDEX(resultados!$A$2:$ZZ$415, 21, MATCH($B$1, resultados!$A$1:$ZZ$1, 0))</f>
        <v/>
      </c>
      <c r="B27">
        <f>INDEX(resultados!$A$2:$ZZ$415, 21, MATCH($B$2, resultados!$A$1:$ZZ$1, 0))</f>
        <v/>
      </c>
      <c r="C27">
        <f>INDEX(resultados!$A$2:$ZZ$415, 21, MATCH($B$3, resultados!$A$1:$ZZ$1, 0))</f>
        <v/>
      </c>
    </row>
    <row r="28">
      <c r="A28">
        <f>INDEX(resultados!$A$2:$ZZ$415, 22, MATCH($B$1, resultados!$A$1:$ZZ$1, 0))</f>
        <v/>
      </c>
      <c r="B28">
        <f>INDEX(resultados!$A$2:$ZZ$415, 22, MATCH($B$2, resultados!$A$1:$ZZ$1, 0))</f>
        <v/>
      </c>
      <c r="C28">
        <f>INDEX(resultados!$A$2:$ZZ$415, 22, MATCH($B$3, resultados!$A$1:$ZZ$1, 0))</f>
        <v/>
      </c>
    </row>
    <row r="29">
      <c r="A29">
        <f>INDEX(resultados!$A$2:$ZZ$415, 23, MATCH($B$1, resultados!$A$1:$ZZ$1, 0))</f>
        <v/>
      </c>
      <c r="B29">
        <f>INDEX(resultados!$A$2:$ZZ$415, 23, MATCH($B$2, resultados!$A$1:$ZZ$1, 0))</f>
        <v/>
      </c>
      <c r="C29">
        <f>INDEX(resultados!$A$2:$ZZ$415, 23, MATCH($B$3, resultados!$A$1:$ZZ$1, 0))</f>
        <v/>
      </c>
    </row>
    <row r="30">
      <c r="A30">
        <f>INDEX(resultados!$A$2:$ZZ$415, 24, MATCH($B$1, resultados!$A$1:$ZZ$1, 0))</f>
        <v/>
      </c>
      <c r="B30">
        <f>INDEX(resultados!$A$2:$ZZ$415, 24, MATCH($B$2, resultados!$A$1:$ZZ$1, 0))</f>
        <v/>
      </c>
      <c r="C30">
        <f>INDEX(resultados!$A$2:$ZZ$415, 24, MATCH($B$3, resultados!$A$1:$ZZ$1, 0))</f>
        <v/>
      </c>
    </row>
    <row r="31">
      <c r="A31">
        <f>INDEX(resultados!$A$2:$ZZ$415, 25, MATCH($B$1, resultados!$A$1:$ZZ$1, 0))</f>
        <v/>
      </c>
      <c r="B31">
        <f>INDEX(resultados!$A$2:$ZZ$415, 25, MATCH($B$2, resultados!$A$1:$ZZ$1, 0))</f>
        <v/>
      </c>
      <c r="C31">
        <f>INDEX(resultados!$A$2:$ZZ$415, 25, MATCH($B$3, resultados!$A$1:$ZZ$1, 0))</f>
        <v/>
      </c>
    </row>
    <row r="32">
      <c r="A32">
        <f>INDEX(resultados!$A$2:$ZZ$415, 26, MATCH($B$1, resultados!$A$1:$ZZ$1, 0))</f>
        <v/>
      </c>
      <c r="B32">
        <f>INDEX(resultados!$A$2:$ZZ$415, 26, MATCH($B$2, resultados!$A$1:$ZZ$1, 0))</f>
        <v/>
      </c>
      <c r="C32">
        <f>INDEX(resultados!$A$2:$ZZ$415, 26, MATCH($B$3, resultados!$A$1:$ZZ$1, 0))</f>
        <v/>
      </c>
    </row>
    <row r="33">
      <c r="A33">
        <f>INDEX(resultados!$A$2:$ZZ$415, 27, MATCH($B$1, resultados!$A$1:$ZZ$1, 0))</f>
        <v/>
      </c>
      <c r="B33">
        <f>INDEX(resultados!$A$2:$ZZ$415, 27, MATCH($B$2, resultados!$A$1:$ZZ$1, 0))</f>
        <v/>
      </c>
      <c r="C33">
        <f>INDEX(resultados!$A$2:$ZZ$415, 27, MATCH($B$3, resultados!$A$1:$ZZ$1, 0))</f>
        <v/>
      </c>
    </row>
    <row r="34">
      <c r="A34">
        <f>INDEX(resultados!$A$2:$ZZ$415, 28, MATCH($B$1, resultados!$A$1:$ZZ$1, 0))</f>
        <v/>
      </c>
      <c r="B34">
        <f>INDEX(resultados!$A$2:$ZZ$415, 28, MATCH($B$2, resultados!$A$1:$ZZ$1, 0))</f>
        <v/>
      </c>
      <c r="C34">
        <f>INDEX(resultados!$A$2:$ZZ$415, 28, MATCH($B$3, resultados!$A$1:$ZZ$1, 0))</f>
        <v/>
      </c>
    </row>
    <row r="35">
      <c r="A35">
        <f>INDEX(resultados!$A$2:$ZZ$415, 29, MATCH($B$1, resultados!$A$1:$ZZ$1, 0))</f>
        <v/>
      </c>
      <c r="B35">
        <f>INDEX(resultados!$A$2:$ZZ$415, 29, MATCH($B$2, resultados!$A$1:$ZZ$1, 0))</f>
        <v/>
      </c>
      <c r="C35">
        <f>INDEX(resultados!$A$2:$ZZ$415, 29, MATCH($B$3, resultados!$A$1:$ZZ$1, 0))</f>
        <v/>
      </c>
    </row>
    <row r="36">
      <c r="A36">
        <f>INDEX(resultados!$A$2:$ZZ$415, 30, MATCH($B$1, resultados!$A$1:$ZZ$1, 0))</f>
        <v/>
      </c>
      <c r="B36">
        <f>INDEX(resultados!$A$2:$ZZ$415, 30, MATCH($B$2, resultados!$A$1:$ZZ$1, 0))</f>
        <v/>
      </c>
      <c r="C36">
        <f>INDEX(resultados!$A$2:$ZZ$415, 30, MATCH($B$3, resultados!$A$1:$ZZ$1, 0))</f>
        <v/>
      </c>
    </row>
    <row r="37">
      <c r="A37">
        <f>INDEX(resultados!$A$2:$ZZ$415, 31, MATCH($B$1, resultados!$A$1:$ZZ$1, 0))</f>
        <v/>
      </c>
      <c r="B37">
        <f>INDEX(resultados!$A$2:$ZZ$415, 31, MATCH($B$2, resultados!$A$1:$ZZ$1, 0))</f>
        <v/>
      </c>
      <c r="C37">
        <f>INDEX(resultados!$A$2:$ZZ$415, 31, MATCH($B$3, resultados!$A$1:$ZZ$1, 0))</f>
        <v/>
      </c>
    </row>
    <row r="38">
      <c r="A38">
        <f>INDEX(resultados!$A$2:$ZZ$415, 32, MATCH($B$1, resultados!$A$1:$ZZ$1, 0))</f>
        <v/>
      </c>
      <c r="B38">
        <f>INDEX(resultados!$A$2:$ZZ$415, 32, MATCH($B$2, resultados!$A$1:$ZZ$1, 0))</f>
        <v/>
      </c>
      <c r="C38">
        <f>INDEX(resultados!$A$2:$ZZ$415, 32, MATCH($B$3, resultados!$A$1:$ZZ$1, 0))</f>
        <v/>
      </c>
    </row>
    <row r="39">
      <c r="A39">
        <f>INDEX(resultados!$A$2:$ZZ$415, 33, MATCH($B$1, resultados!$A$1:$ZZ$1, 0))</f>
        <v/>
      </c>
      <c r="B39">
        <f>INDEX(resultados!$A$2:$ZZ$415, 33, MATCH($B$2, resultados!$A$1:$ZZ$1, 0))</f>
        <v/>
      </c>
      <c r="C39">
        <f>INDEX(resultados!$A$2:$ZZ$415, 33, MATCH($B$3, resultados!$A$1:$ZZ$1, 0))</f>
        <v/>
      </c>
    </row>
    <row r="40">
      <c r="A40">
        <f>INDEX(resultados!$A$2:$ZZ$415, 34, MATCH($B$1, resultados!$A$1:$ZZ$1, 0))</f>
        <v/>
      </c>
      <c r="B40">
        <f>INDEX(resultados!$A$2:$ZZ$415, 34, MATCH($B$2, resultados!$A$1:$ZZ$1, 0))</f>
        <v/>
      </c>
      <c r="C40">
        <f>INDEX(resultados!$A$2:$ZZ$415, 34, MATCH($B$3, resultados!$A$1:$ZZ$1, 0))</f>
        <v/>
      </c>
    </row>
    <row r="41">
      <c r="A41">
        <f>INDEX(resultados!$A$2:$ZZ$415, 35, MATCH($B$1, resultados!$A$1:$ZZ$1, 0))</f>
        <v/>
      </c>
      <c r="B41">
        <f>INDEX(resultados!$A$2:$ZZ$415, 35, MATCH($B$2, resultados!$A$1:$ZZ$1, 0))</f>
        <v/>
      </c>
      <c r="C41">
        <f>INDEX(resultados!$A$2:$ZZ$415, 35, MATCH($B$3, resultados!$A$1:$ZZ$1, 0))</f>
        <v/>
      </c>
    </row>
    <row r="42">
      <c r="A42">
        <f>INDEX(resultados!$A$2:$ZZ$415, 36, MATCH($B$1, resultados!$A$1:$ZZ$1, 0))</f>
        <v/>
      </c>
      <c r="B42">
        <f>INDEX(resultados!$A$2:$ZZ$415, 36, MATCH($B$2, resultados!$A$1:$ZZ$1, 0))</f>
        <v/>
      </c>
      <c r="C42">
        <f>INDEX(resultados!$A$2:$ZZ$415, 36, MATCH($B$3, resultados!$A$1:$ZZ$1, 0))</f>
        <v/>
      </c>
    </row>
    <row r="43">
      <c r="A43">
        <f>INDEX(resultados!$A$2:$ZZ$415, 37, MATCH($B$1, resultados!$A$1:$ZZ$1, 0))</f>
        <v/>
      </c>
      <c r="B43">
        <f>INDEX(resultados!$A$2:$ZZ$415, 37, MATCH($B$2, resultados!$A$1:$ZZ$1, 0))</f>
        <v/>
      </c>
      <c r="C43">
        <f>INDEX(resultados!$A$2:$ZZ$415, 37, MATCH($B$3, resultados!$A$1:$ZZ$1, 0))</f>
        <v/>
      </c>
    </row>
    <row r="44">
      <c r="A44">
        <f>INDEX(resultados!$A$2:$ZZ$415, 38, MATCH($B$1, resultados!$A$1:$ZZ$1, 0))</f>
        <v/>
      </c>
      <c r="B44">
        <f>INDEX(resultados!$A$2:$ZZ$415, 38, MATCH($B$2, resultados!$A$1:$ZZ$1, 0))</f>
        <v/>
      </c>
      <c r="C44">
        <f>INDEX(resultados!$A$2:$ZZ$415, 38, MATCH($B$3, resultados!$A$1:$ZZ$1, 0))</f>
        <v/>
      </c>
    </row>
    <row r="45">
      <c r="A45">
        <f>INDEX(resultados!$A$2:$ZZ$415, 39, MATCH($B$1, resultados!$A$1:$ZZ$1, 0))</f>
        <v/>
      </c>
      <c r="B45">
        <f>INDEX(resultados!$A$2:$ZZ$415, 39, MATCH($B$2, resultados!$A$1:$ZZ$1, 0))</f>
        <v/>
      </c>
      <c r="C45">
        <f>INDEX(resultados!$A$2:$ZZ$415, 39, MATCH($B$3, resultados!$A$1:$ZZ$1, 0))</f>
        <v/>
      </c>
    </row>
    <row r="46">
      <c r="A46">
        <f>INDEX(resultados!$A$2:$ZZ$415, 40, MATCH($B$1, resultados!$A$1:$ZZ$1, 0))</f>
        <v/>
      </c>
      <c r="B46">
        <f>INDEX(resultados!$A$2:$ZZ$415, 40, MATCH($B$2, resultados!$A$1:$ZZ$1, 0))</f>
        <v/>
      </c>
      <c r="C46">
        <f>INDEX(resultados!$A$2:$ZZ$415, 40, MATCH($B$3, resultados!$A$1:$ZZ$1, 0))</f>
        <v/>
      </c>
    </row>
    <row r="47">
      <c r="A47">
        <f>INDEX(resultados!$A$2:$ZZ$415, 41, MATCH($B$1, resultados!$A$1:$ZZ$1, 0))</f>
        <v/>
      </c>
      <c r="B47">
        <f>INDEX(resultados!$A$2:$ZZ$415, 41, MATCH($B$2, resultados!$A$1:$ZZ$1, 0))</f>
        <v/>
      </c>
      <c r="C47">
        <f>INDEX(resultados!$A$2:$ZZ$415, 41, MATCH($B$3, resultados!$A$1:$ZZ$1, 0))</f>
        <v/>
      </c>
    </row>
    <row r="48">
      <c r="A48">
        <f>INDEX(resultados!$A$2:$ZZ$415, 42, MATCH($B$1, resultados!$A$1:$ZZ$1, 0))</f>
        <v/>
      </c>
      <c r="B48">
        <f>INDEX(resultados!$A$2:$ZZ$415, 42, MATCH($B$2, resultados!$A$1:$ZZ$1, 0))</f>
        <v/>
      </c>
      <c r="C48">
        <f>INDEX(resultados!$A$2:$ZZ$415, 42, MATCH($B$3, resultados!$A$1:$ZZ$1, 0))</f>
        <v/>
      </c>
    </row>
    <row r="49">
      <c r="A49">
        <f>INDEX(resultados!$A$2:$ZZ$415, 43, MATCH($B$1, resultados!$A$1:$ZZ$1, 0))</f>
        <v/>
      </c>
      <c r="B49">
        <f>INDEX(resultados!$A$2:$ZZ$415, 43, MATCH($B$2, resultados!$A$1:$ZZ$1, 0))</f>
        <v/>
      </c>
      <c r="C49">
        <f>INDEX(resultados!$A$2:$ZZ$415, 43, MATCH($B$3, resultados!$A$1:$ZZ$1, 0))</f>
        <v/>
      </c>
    </row>
    <row r="50">
      <c r="A50">
        <f>INDEX(resultados!$A$2:$ZZ$415, 44, MATCH($B$1, resultados!$A$1:$ZZ$1, 0))</f>
        <v/>
      </c>
      <c r="B50">
        <f>INDEX(resultados!$A$2:$ZZ$415, 44, MATCH($B$2, resultados!$A$1:$ZZ$1, 0))</f>
        <v/>
      </c>
      <c r="C50">
        <f>INDEX(resultados!$A$2:$ZZ$415, 44, MATCH($B$3, resultados!$A$1:$ZZ$1, 0))</f>
        <v/>
      </c>
    </row>
    <row r="51">
      <c r="A51">
        <f>INDEX(resultados!$A$2:$ZZ$415, 45, MATCH($B$1, resultados!$A$1:$ZZ$1, 0))</f>
        <v/>
      </c>
      <c r="B51">
        <f>INDEX(resultados!$A$2:$ZZ$415, 45, MATCH($B$2, resultados!$A$1:$ZZ$1, 0))</f>
        <v/>
      </c>
      <c r="C51">
        <f>INDEX(resultados!$A$2:$ZZ$415, 45, MATCH($B$3, resultados!$A$1:$ZZ$1, 0))</f>
        <v/>
      </c>
    </row>
    <row r="52">
      <c r="A52">
        <f>INDEX(resultados!$A$2:$ZZ$415, 46, MATCH($B$1, resultados!$A$1:$ZZ$1, 0))</f>
        <v/>
      </c>
      <c r="B52">
        <f>INDEX(resultados!$A$2:$ZZ$415, 46, MATCH($B$2, resultados!$A$1:$ZZ$1, 0))</f>
        <v/>
      </c>
      <c r="C52">
        <f>INDEX(resultados!$A$2:$ZZ$415, 46, MATCH($B$3, resultados!$A$1:$ZZ$1, 0))</f>
        <v/>
      </c>
    </row>
    <row r="53">
      <c r="A53">
        <f>INDEX(resultados!$A$2:$ZZ$415, 47, MATCH($B$1, resultados!$A$1:$ZZ$1, 0))</f>
        <v/>
      </c>
      <c r="B53">
        <f>INDEX(resultados!$A$2:$ZZ$415, 47, MATCH($B$2, resultados!$A$1:$ZZ$1, 0))</f>
        <v/>
      </c>
      <c r="C53">
        <f>INDEX(resultados!$A$2:$ZZ$415, 47, MATCH($B$3, resultados!$A$1:$ZZ$1, 0))</f>
        <v/>
      </c>
    </row>
    <row r="54">
      <c r="A54">
        <f>INDEX(resultados!$A$2:$ZZ$415, 48, MATCH($B$1, resultados!$A$1:$ZZ$1, 0))</f>
        <v/>
      </c>
      <c r="B54">
        <f>INDEX(resultados!$A$2:$ZZ$415, 48, MATCH($B$2, resultados!$A$1:$ZZ$1, 0))</f>
        <v/>
      </c>
      <c r="C54">
        <f>INDEX(resultados!$A$2:$ZZ$415, 48, MATCH($B$3, resultados!$A$1:$ZZ$1, 0))</f>
        <v/>
      </c>
    </row>
    <row r="55">
      <c r="A55">
        <f>INDEX(resultados!$A$2:$ZZ$415, 49, MATCH($B$1, resultados!$A$1:$ZZ$1, 0))</f>
        <v/>
      </c>
      <c r="B55">
        <f>INDEX(resultados!$A$2:$ZZ$415, 49, MATCH($B$2, resultados!$A$1:$ZZ$1, 0))</f>
        <v/>
      </c>
      <c r="C55">
        <f>INDEX(resultados!$A$2:$ZZ$415, 49, MATCH($B$3, resultados!$A$1:$ZZ$1, 0))</f>
        <v/>
      </c>
    </row>
    <row r="56">
      <c r="A56">
        <f>INDEX(resultados!$A$2:$ZZ$415, 50, MATCH($B$1, resultados!$A$1:$ZZ$1, 0))</f>
        <v/>
      </c>
      <c r="B56">
        <f>INDEX(resultados!$A$2:$ZZ$415, 50, MATCH($B$2, resultados!$A$1:$ZZ$1, 0))</f>
        <v/>
      </c>
      <c r="C56">
        <f>INDEX(resultados!$A$2:$ZZ$415, 50, MATCH($B$3, resultados!$A$1:$ZZ$1, 0))</f>
        <v/>
      </c>
    </row>
    <row r="57">
      <c r="A57">
        <f>INDEX(resultados!$A$2:$ZZ$415, 51, MATCH($B$1, resultados!$A$1:$ZZ$1, 0))</f>
        <v/>
      </c>
      <c r="B57">
        <f>INDEX(resultados!$A$2:$ZZ$415, 51, MATCH($B$2, resultados!$A$1:$ZZ$1, 0))</f>
        <v/>
      </c>
      <c r="C57">
        <f>INDEX(resultados!$A$2:$ZZ$415, 51, MATCH($B$3, resultados!$A$1:$ZZ$1, 0))</f>
        <v/>
      </c>
    </row>
    <row r="58">
      <c r="A58">
        <f>INDEX(resultados!$A$2:$ZZ$415, 52, MATCH($B$1, resultados!$A$1:$ZZ$1, 0))</f>
        <v/>
      </c>
      <c r="B58">
        <f>INDEX(resultados!$A$2:$ZZ$415, 52, MATCH($B$2, resultados!$A$1:$ZZ$1, 0))</f>
        <v/>
      </c>
      <c r="C58">
        <f>INDEX(resultados!$A$2:$ZZ$415, 52, MATCH($B$3, resultados!$A$1:$ZZ$1, 0))</f>
        <v/>
      </c>
    </row>
    <row r="59">
      <c r="A59">
        <f>INDEX(resultados!$A$2:$ZZ$415, 53, MATCH($B$1, resultados!$A$1:$ZZ$1, 0))</f>
        <v/>
      </c>
      <c r="B59">
        <f>INDEX(resultados!$A$2:$ZZ$415, 53, MATCH($B$2, resultados!$A$1:$ZZ$1, 0))</f>
        <v/>
      </c>
      <c r="C59">
        <f>INDEX(resultados!$A$2:$ZZ$415, 53, MATCH($B$3, resultados!$A$1:$ZZ$1, 0))</f>
        <v/>
      </c>
    </row>
    <row r="60">
      <c r="A60">
        <f>INDEX(resultados!$A$2:$ZZ$415, 54, MATCH($B$1, resultados!$A$1:$ZZ$1, 0))</f>
        <v/>
      </c>
      <c r="B60">
        <f>INDEX(resultados!$A$2:$ZZ$415, 54, MATCH($B$2, resultados!$A$1:$ZZ$1, 0))</f>
        <v/>
      </c>
      <c r="C60">
        <f>INDEX(resultados!$A$2:$ZZ$415, 54, MATCH($B$3, resultados!$A$1:$ZZ$1, 0))</f>
        <v/>
      </c>
    </row>
    <row r="61">
      <c r="A61">
        <f>INDEX(resultados!$A$2:$ZZ$415, 55, MATCH($B$1, resultados!$A$1:$ZZ$1, 0))</f>
        <v/>
      </c>
      <c r="B61">
        <f>INDEX(resultados!$A$2:$ZZ$415, 55, MATCH($B$2, resultados!$A$1:$ZZ$1, 0))</f>
        <v/>
      </c>
      <c r="C61">
        <f>INDEX(resultados!$A$2:$ZZ$415, 55, MATCH($B$3, resultados!$A$1:$ZZ$1, 0))</f>
        <v/>
      </c>
    </row>
    <row r="62">
      <c r="A62">
        <f>INDEX(resultados!$A$2:$ZZ$415, 56, MATCH($B$1, resultados!$A$1:$ZZ$1, 0))</f>
        <v/>
      </c>
      <c r="B62">
        <f>INDEX(resultados!$A$2:$ZZ$415, 56, MATCH($B$2, resultados!$A$1:$ZZ$1, 0))</f>
        <v/>
      </c>
      <c r="C62">
        <f>INDEX(resultados!$A$2:$ZZ$415, 56, MATCH($B$3, resultados!$A$1:$ZZ$1, 0))</f>
        <v/>
      </c>
    </row>
    <row r="63">
      <c r="A63">
        <f>INDEX(resultados!$A$2:$ZZ$415, 57, MATCH($B$1, resultados!$A$1:$ZZ$1, 0))</f>
        <v/>
      </c>
      <c r="B63">
        <f>INDEX(resultados!$A$2:$ZZ$415, 57, MATCH($B$2, resultados!$A$1:$ZZ$1, 0))</f>
        <v/>
      </c>
      <c r="C63">
        <f>INDEX(resultados!$A$2:$ZZ$415, 57, MATCH($B$3, resultados!$A$1:$ZZ$1, 0))</f>
        <v/>
      </c>
    </row>
    <row r="64">
      <c r="A64">
        <f>INDEX(resultados!$A$2:$ZZ$415, 58, MATCH($B$1, resultados!$A$1:$ZZ$1, 0))</f>
        <v/>
      </c>
      <c r="B64">
        <f>INDEX(resultados!$A$2:$ZZ$415, 58, MATCH($B$2, resultados!$A$1:$ZZ$1, 0))</f>
        <v/>
      </c>
      <c r="C64">
        <f>INDEX(resultados!$A$2:$ZZ$415, 58, MATCH($B$3, resultados!$A$1:$ZZ$1, 0))</f>
        <v/>
      </c>
    </row>
    <row r="65">
      <c r="A65">
        <f>INDEX(resultados!$A$2:$ZZ$415, 59, MATCH($B$1, resultados!$A$1:$ZZ$1, 0))</f>
        <v/>
      </c>
      <c r="B65">
        <f>INDEX(resultados!$A$2:$ZZ$415, 59, MATCH($B$2, resultados!$A$1:$ZZ$1, 0))</f>
        <v/>
      </c>
      <c r="C65">
        <f>INDEX(resultados!$A$2:$ZZ$415, 59, MATCH($B$3, resultados!$A$1:$ZZ$1, 0))</f>
        <v/>
      </c>
    </row>
    <row r="66">
      <c r="A66">
        <f>INDEX(resultados!$A$2:$ZZ$415, 60, MATCH($B$1, resultados!$A$1:$ZZ$1, 0))</f>
        <v/>
      </c>
      <c r="B66">
        <f>INDEX(resultados!$A$2:$ZZ$415, 60, MATCH($B$2, resultados!$A$1:$ZZ$1, 0))</f>
        <v/>
      </c>
      <c r="C66">
        <f>INDEX(resultados!$A$2:$ZZ$415, 60, MATCH($B$3, resultados!$A$1:$ZZ$1, 0))</f>
        <v/>
      </c>
    </row>
    <row r="67">
      <c r="A67">
        <f>INDEX(resultados!$A$2:$ZZ$415, 61, MATCH($B$1, resultados!$A$1:$ZZ$1, 0))</f>
        <v/>
      </c>
      <c r="B67">
        <f>INDEX(resultados!$A$2:$ZZ$415, 61, MATCH($B$2, resultados!$A$1:$ZZ$1, 0))</f>
        <v/>
      </c>
      <c r="C67">
        <f>INDEX(resultados!$A$2:$ZZ$415, 61, MATCH($B$3, resultados!$A$1:$ZZ$1, 0))</f>
        <v/>
      </c>
    </row>
    <row r="68">
      <c r="A68">
        <f>INDEX(resultados!$A$2:$ZZ$415, 62, MATCH($B$1, resultados!$A$1:$ZZ$1, 0))</f>
        <v/>
      </c>
      <c r="B68">
        <f>INDEX(resultados!$A$2:$ZZ$415, 62, MATCH($B$2, resultados!$A$1:$ZZ$1, 0))</f>
        <v/>
      </c>
      <c r="C68">
        <f>INDEX(resultados!$A$2:$ZZ$415, 62, MATCH($B$3, resultados!$A$1:$ZZ$1, 0))</f>
        <v/>
      </c>
    </row>
    <row r="69">
      <c r="A69">
        <f>INDEX(resultados!$A$2:$ZZ$415, 63, MATCH($B$1, resultados!$A$1:$ZZ$1, 0))</f>
        <v/>
      </c>
      <c r="B69">
        <f>INDEX(resultados!$A$2:$ZZ$415, 63, MATCH($B$2, resultados!$A$1:$ZZ$1, 0))</f>
        <v/>
      </c>
      <c r="C69">
        <f>INDEX(resultados!$A$2:$ZZ$415, 63, MATCH($B$3, resultados!$A$1:$ZZ$1, 0))</f>
        <v/>
      </c>
    </row>
    <row r="70">
      <c r="A70">
        <f>INDEX(resultados!$A$2:$ZZ$415, 64, MATCH($B$1, resultados!$A$1:$ZZ$1, 0))</f>
        <v/>
      </c>
      <c r="B70">
        <f>INDEX(resultados!$A$2:$ZZ$415, 64, MATCH($B$2, resultados!$A$1:$ZZ$1, 0))</f>
        <v/>
      </c>
      <c r="C70">
        <f>INDEX(resultados!$A$2:$ZZ$415, 64, MATCH($B$3, resultados!$A$1:$ZZ$1, 0))</f>
        <v/>
      </c>
    </row>
    <row r="71">
      <c r="A71">
        <f>INDEX(resultados!$A$2:$ZZ$415, 65, MATCH($B$1, resultados!$A$1:$ZZ$1, 0))</f>
        <v/>
      </c>
      <c r="B71">
        <f>INDEX(resultados!$A$2:$ZZ$415, 65, MATCH($B$2, resultados!$A$1:$ZZ$1, 0))</f>
        <v/>
      </c>
      <c r="C71">
        <f>INDEX(resultados!$A$2:$ZZ$415, 65, MATCH($B$3, resultados!$A$1:$ZZ$1, 0))</f>
        <v/>
      </c>
    </row>
    <row r="72">
      <c r="A72">
        <f>INDEX(resultados!$A$2:$ZZ$415, 66, MATCH($B$1, resultados!$A$1:$ZZ$1, 0))</f>
        <v/>
      </c>
      <c r="B72">
        <f>INDEX(resultados!$A$2:$ZZ$415, 66, MATCH($B$2, resultados!$A$1:$ZZ$1, 0))</f>
        <v/>
      </c>
      <c r="C72">
        <f>INDEX(resultados!$A$2:$ZZ$415, 66, MATCH($B$3, resultados!$A$1:$ZZ$1, 0))</f>
        <v/>
      </c>
    </row>
    <row r="73">
      <c r="A73">
        <f>INDEX(resultados!$A$2:$ZZ$415, 67, MATCH($B$1, resultados!$A$1:$ZZ$1, 0))</f>
        <v/>
      </c>
      <c r="B73">
        <f>INDEX(resultados!$A$2:$ZZ$415, 67, MATCH($B$2, resultados!$A$1:$ZZ$1, 0))</f>
        <v/>
      </c>
      <c r="C73">
        <f>INDEX(resultados!$A$2:$ZZ$415, 67, MATCH($B$3, resultados!$A$1:$ZZ$1, 0))</f>
        <v/>
      </c>
    </row>
    <row r="74">
      <c r="A74">
        <f>INDEX(resultados!$A$2:$ZZ$415, 68, MATCH($B$1, resultados!$A$1:$ZZ$1, 0))</f>
        <v/>
      </c>
      <c r="B74">
        <f>INDEX(resultados!$A$2:$ZZ$415, 68, MATCH($B$2, resultados!$A$1:$ZZ$1, 0))</f>
        <v/>
      </c>
      <c r="C74">
        <f>INDEX(resultados!$A$2:$ZZ$415, 68, MATCH($B$3, resultados!$A$1:$ZZ$1, 0))</f>
        <v/>
      </c>
    </row>
    <row r="75">
      <c r="A75">
        <f>INDEX(resultados!$A$2:$ZZ$415, 69, MATCH($B$1, resultados!$A$1:$ZZ$1, 0))</f>
        <v/>
      </c>
      <c r="B75">
        <f>INDEX(resultados!$A$2:$ZZ$415, 69, MATCH($B$2, resultados!$A$1:$ZZ$1, 0))</f>
        <v/>
      </c>
      <c r="C75">
        <f>INDEX(resultados!$A$2:$ZZ$415, 69, MATCH($B$3, resultados!$A$1:$ZZ$1, 0))</f>
        <v/>
      </c>
    </row>
    <row r="76">
      <c r="A76">
        <f>INDEX(resultados!$A$2:$ZZ$415, 70, MATCH($B$1, resultados!$A$1:$ZZ$1, 0))</f>
        <v/>
      </c>
      <c r="B76">
        <f>INDEX(resultados!$A$2:$ZZ$415, 70, MATCH($B$2, resultados!$A$1:$ZZ$1, 0))</f>
        <v/>
      </c>
      <c r="C76">
        <f>INDEX(resultados!$A$2:$ZZ$415, 70, MATCH($B$3, resultados!$A$1:$ZZ$1, 0))</f>
        <v/>
      </c>
    </row>
    <row r="77">
      <c r="A77">
        <f>INDEX(resultados!$A$2:$ZZ$415, 71, MATCH($B$1, resultados!$A$1:$ZZ$1, 0))</f>
        <v/>
      </c>
      <c r="B77">
        <f>INDEX(resultados!$A$2:$ZZ$415, 71, MATCH($B$2, resultados!$A$1:$ZZ$1, 0))</f>
        <v/>
      </c>
      <c r="C77">
        <f>INDEX(resultados!$A$2:$ZZ$415, 71, MATCH($B$3, resultados!$A$1:$ZZ$1, 0))</f>
        <v/>
      </c>
    </row>
    <row r="78">
      <c r="A78">
        <f>INDEX(resultados!$A$2:$ZZ$415, 72, MATCH($B$1, resultados!$A$1:$ZZ$1, 0))</f>
        <v/>
      </c>
      <c r="B78">
        <f>INDEX(resultados!$A$2:$ZZ$415, 72, MATCH($B$2, resultados!$A$1:$ZZ$1, 0))</f>
        <v/>
      </c>
      <c r="C78">
        <f>INDEX(resultados!$A$2:$ZZ$415, 72, MATCH($B$3, resultados!$A$1:$ZZ$1, 0))</f>
        <v/>
      </c>
    </row>
    <row r="79">
      <c r="A79">
        <f>INDEX(resultados!$A$2:$ZZ$415, 73, MATCH($B$1, resultados!$A$1:$ZZ$1, 0))</f>
        <v/>
      </c>
      <c r="B79">
        <f>INDEX(resultados!$A$2:$ZZ$415, 73, MATCH($B$2, resultados!$A$1:$ZZ$1, 0))</f>
        <v/>
      </c>
      <c r="C79">
        <f>INDEX(resultados!$A$2:$ZZ$415, 73, MATCH($B$3, resultados!$A$1:$ZZ$1, 0))</f>
        <v/>
      </c>
    </row>
    <row r="80">
      <c r="A80">
        <f>INDEX(resultados!$A$2:$ZZ$415, 74, MATCH($B$1, resultados!$A$1:$ZZ$1, 0))</f>
        <v/>
      </c>
      <c r="B80">
        <f>INDEX(resultados!$A$2:$ZZ$415, 74, MATCH($B$2, resultados!$A$1:$ZZ$1, 0))</f>
        <v/>
      </c>
      <c r="C80">
        <f>INDEX(resultados!$A$2:$ZZ$415, 74, MATCH($B$3, resultados!$A$1:$ZZ$1, 0))</f>
        <v/>
      </c>
    </row>
    <row r="81">
      <c r="A81">
        <f>INDEX(resultados!$A$2:$ZZ$415, 75, MATCH($B$1, resultados!$A$1:$ZZ$1, 0))</f>
        <v/>
      </c>
      <c r="B81">
        <f>INDEX(resultados!$A$2:$ZZ$415, 75, MATCH($B$2, resultados!$A$1:$ZZ$1, 0))</f>
        <v/>
      </c>
      <c r="C81">
        <f>INDEX(resultados!$A$2:$ZZ$415, 75, MATCH($B$3, resultados!$A$1:$ZZ$1, 0))</f>
        <v/>
      </c>
    </row>
    <row r="82">
      <c r="A82">
        <f>INDEX(resultados!$A$2:$ZZ$415, 76, MATCH($B$1, resultados!$A$1:$ZZ$1, 0))</f>
        <v/>
      </c>
      <c r="B82">
        <f>INDEX(resultados!$A$2:$ZZ$415, 76, MATCH($B$2, resultados!$A$1:$ZZ$1, 0))</f>
        <v/>
      </c>
      <c r="C82">
        <f>INDEX(resultados!$A$2:$ZZ$415, 76, MATCH($B$3, resultados!$A$1:$ZZ$1, 0))</f>
        <v/>
      </c>
    </row>
    <row r="83">
      <c r="A83">
        <f>INDEX(resultados!$A$2:$ZZ$415, 77, MATCH($B$1, resultados!$A$1:$ZZ$1, 0))</f>
        <v/>
      </c>
      <c r="B83">
        <f>INDEX(resultados!$A$2:$ZZ$415, 77, MATCH($B$2, resultados!$A$1:$ZZ$1, 0))</f>
        <v/>
      </c>
      <c r="C83">
        <f>INDEX(resultados!$A$2:$ZZ$415, 77, MATCH($B$3, resultados!$A$1:$ZZ$1, 0))</f>
        <v/>
      </c>
    </row>
    <row r="84">
      <c r="A84">
        <f>INDEX(resultados!$A$2:$ZZ$415, 78, MATCH($B$1, resultados!$A$1:$ZZ$1, 0))</f>
        <v/>
      </c>
      <c r="B84">
        <f>INDEX(resultados!$A$2:$ZZ$415, 78, MATCH($B$2, resultados!$A$1:$ZZ$1, 0))</f>
        <v/>
      </c>
      <c r="C84">
        <f>INDEX(resultados!$A$2:$ZZ$415, 78, MATCH($B$3, resultados!$A$1:$ZZ$1, 0))</f>
        <v/>
      </c>
    </row>
    <row r="85">
      <c r="A85">
        <f>INDEX(resultados!$A$2:$ZZ$415, 79, MATCH($B$1, resultados!$A$1:$ZZ$1, 0))</f>
        <v/>
      </c>
      <c r="B85">
        <f>INDEX(resultados!$A$2:$ZZ$415, 79, MATCH($B$2, resultados!$A$1:$ZZ$1, 0))</f>
        <v/>
      </c>
      <c r="C85">
        <f>INDEX(resultados!$A$2:$ZZ$415, 79, MATCH($B$3, resultados!$A$1:$ZZ$1, 0))</f>
        <v/>
      </c>
    </row>
    <row r="86">
      <c r="A86">
        <f>INDEX(resultados!$A$2:$ZZ$415, 80, MATCH($B$1, resultados!$A$1:$ZZ$1, 0))</f>
        <v/>
      </c>
      <c r="B86">
        <f>INDEX(resultados!$A$2:$ZZ$415, 80, MATCH($B$2, resultados!$A$1:$ZZ$1, 0))</f>
        <v/>
      </c>
      <c r="C86">
        <f>INDEX(resultados!$A$2:$ZZ$415, 80, MATCH($B$3, resultados!$A$1:$ZZ$1, 0))</f>
        <v/>
      </c>
    </row>
    <row r="87">
      <c r="A87">
        <f>INDEX(resultados!$A$2:$ZZ$415, 81, MATCH($B$1, resultados!$A$1:$ZZ$1, 0))</f>
        <v/>
      </c>
      <c r="B87">
        <f>INDEX(resultados!$A$2:$ZZ$415, 81, MATCH($B$2, resultados!$A$1:$ZZ$1, 0))</f>
        <v/>
      </c>
      <c r="C87">
        <f>INDEX(resultados!$A$2:$ZZ$415, 81, MATCH($B$3, resultados!$A$1:$ZZ$1, 0))</f>
        <v/>
      </c>
    </row>
    <row r="88">
      <c r="A88">
        <f>INDEX(resultados!$A$2:$ZZ$415, 82, MATCH($B$1, resultados!$A$1:$ZZ$1, 0))</f>
        <v/>
      </c>
      <c r="B88">
        <f>INDEX(resultados!$A$2:$ZZ$415, 82, MATCH($B$2, resultados!$A$1:$ZZ$1, 0))</f>
        <v/>
      </c>
      <c r="C88">
        <f>INDEX(resultados!$A$2:$ZZ$415, 82, MATCH($B$3, resultados!$A$1:$ZZ$1, 0))</f>
        <v/>
      </c>
    </row>
    <row r="89">
      <c r="A89">
        <f>INDEX(resultados!$A$2:$ZZ$415, 83, MATCH($B$1, resultados!$A$1:$ZZ$1, 0))</f>
        <v/>
      </c>
      <c r="B89">
        <f>INDEX(resultados!$A$2:$ZZ$415, 83, MATCH($B$2, resultados!$A$1:$ZZ$1, 0))</f>
        <v/>
      </c>
      <c r="C89">
        <f>INDEX(resultados!$A$2:$ZZ$415, 83, MATCH($B$3, resultados!$A$1:$ZZ$1, 0))</f>
        <v/>
      </c>
    </row>
    <row r="90">
      <c r="A90">
        <f>INDEX(resultados!$A$2:$ZZ$415, 84, MATCH($B$1, resultados!$A$1:$ZZ$1, 0))</f>
        <v/>
      </c>
      <c r="B90">
        <f>INDEX(resultados!$A$2:$ZZ$415, 84, MATCH($B$2, resultados!$A$1:$ZZ$1, 0))</f>
        <v/>
      </c>
      <c r="C90">
        <f>INDEX(resultados!$A$2:$ZZ$415, 84, MATCH($B$3, resultados!$A$1:$ZZ$1, 0))</f>
        <v/>
      </c>
    </row>
    <row r="91">
      <c r="A91">
        <f>INDEX(resultados!$A$2:$ZZ$415, 85, MATCH($B$1, resultados!$A$1:$ZZ$1, 0))</f>
        <v/>
      </c>
      <c r="B91">
        <f>INDEX(resultados!$A$2:$ZZ$415, 85, MATCH($B$2, resultados!$A$1:$ZZ$1, 0))</f>
        <v/>
      </c>
      <c r="C91">
        <f>INDEX(resultados!$A$2:$ZZ$415, 85, MATCH($B$3, resultados!$A$1:$ZZ$1, 0))</f>
        <v/>
      </c>
    </row>
    <row r="92">
      <c r="A92">
        <f>INDEX(resultados!$A$2:$ZZ$415, 86, MATCH($B$1, resultados!$A$1:$ZZ$1, 0))</f>
        <v/>
      </c>
      <c r="B92">
        <f>INDEX(resultados!$A$2:$ZZ$415, 86, MATCH($B$2, resultados!$A$1:$ZZ$1, 0))</f>
        <v/>
      </c>
      <c r="C92">
        <f>INDEX(resultados!$A$2:$ZZ$415, 86, MATCH($B$3, resultados!$A$1:$ZZ$1, 0))</f>
        <v/>
      </c>
    </row>
    <row r="93">
      <c r="A93">
        <f>INDEX(resultados!$A$2:$ZZ$415, 87, MATCH($B$1, resultados!$A$1:$ZZ$1, 0))</f>
        <v/>
      </c>
      <c r="B93">
        <f>INDEX(resultados!$A$2:$ZZ$415, 87, MATCH($B$2, resultados!$A$1:$ZZ$1, 0))</f>
        <v/>
      </c>
      <c r="C93">
        <f>INDEX(resultados!$A$2:$ZZ$415, 87, MATCH($B$3, resultados!$A$1:$ZZ$1, 0))</f>
        <v/>
      </c>
    </row>
    <row r="94">
      <c r="A94">
        <f>INDEX(resultados!$A$2:$ZZ$415, 88, MATCH($B$1, resultados!$A$1:$ZZ$1, 0))</f>
        <v/>
      </c>
      <c r="B94">
        <f>INDEX(resultados!$A$2:$ZZ$415, 88, MATCH($B$2, resultados!$A$1:$ZZ$1, 0))</f>
        <v/>
      </c>
      <c r="C94">
        <f>INDEX(resultados!$A$2:$ZZ$415, 88, MATCH($B$3, resultados!$A$1:$ZZ$1, 0))</f>
        <v/>
      </c>
    </row>
    <row r="95">
      <c r="A95">
        <f>INDEX(resultados!$A$2:$ZZ$415, 89, MATCH($B$1, resultados!$A$1:$ZZ$1, 0))</f>
        <v/>
      </c>
      <c r="B95">
        <f>INDEX(resultados!$A$2:$ZZ$415, 89, MATCH($B$2, resultados!$A$1:$ZZ$1, 0))</f>
        <v/>
      </c>
      <c r="C95">
        <f>INDEX(resultados!$A$2:$ZZ$415, 89, MATCH($B$3, resultados!$A$1:$ZZ$1, 0))</f>
        <v/>
      </c>
    </row>
    <row r="96">
      <c r="A96">
        <f>INDEX(resultados!$A$2:$ZZ$415, 90, MATCH($B$1, resultados!$A$1:$ZZ$1, 0))</f>
        <v/>
      </c>
      <c r="B96">
        <f>INDEX(resultados!$A$2:$ZZ$415, 90, MATCH($B$2, resultados!$A$1:$ZZ$1, 0))</f>
        <v/>
      </c>
      <c r="C96">
        <f>INDEX(resultados!$A$2:$ZZ$415, 90, MATCH($B$3, resultados!$A$1:$ZZ$1, 0))</f>
        <v/>
      </c>
    </row>
    <row r="97">
      <c r="A97">
        <f>INDEX(resultados!$A$2:$ZZ$415, 91, MATCH($B$1, resultados!$A$1:$ZZ$1, 0))</f>
        <v/>
      </c>
      <c r="B97">
        <f>INDEX(resultados!$A$2:$ZZ$415, 91, MATCH($B$2, resultados!$A$1:$ZZ$1, 0))</f>
        <v/>
      </c>
      <c r="C97">
        <f>INDEX(resultados!$A$2:$ZZ$415, 91, MATCH($B$3, resultados!$A$1:$ZZ$1, 0))</f>
        <v/>
      </c>
    </row>
    <row r="98">
      <c r="A98">
        <f>INDEX(resultados!$A$2:$ZZ$415, 92, MATCH($B$1, resultados!$A$1:$ZZ$1, 0))</f>
        <v/>
      </c>
      <c r="B98">
        <f>INDEX(resultados!$A$2:$ZZ$415, 92, MATCH($B$2, resultados!$A$1:$ZZ$1, 0))</f>
        <v/>
      </c>
      <c r="C98">
        <f>INDEX(resultados!$A$2:$ZZ$415, 92, MATCH($B$3, resultados!$A$1:$ZZ$1, 0))</f>
        <v/>
      </c>
    </row>
    <row r="99">
      <c r="A99">
        <f>INDEX(resultados!$A$2:$ZZ$415, 93, MATCH($B$1, resultados!$A$1:$ZZ$1, 0))</f>
        <v/>
      </c>
      <c r="B99">
        <f>INDEX(resultados!$A$2:$ZZ$415, 93, MATCH($B$2, resultados!$A$1:$ZZ$1, 0))</f>
        <v/>
      </c>
      <c r="C99">
        <f>INDEX(resultados!$A$2:$ZZ$415, 93, MATCH($B$3, resultados!$A$1:$ZZ$1, 0))</f>
        <v/>
      </c>
    </row>
    <row r="100">
      <c r="A100">
        <f>INDEX(resultados!$A$2:$ZZ$415, 94, MATCH($B$1, resultados!$A$1:$ZZ$1, 0))</f>
        <v/>
      </c>
      <c r="B100">
        <f>INDEX(resultados!$A$2:$ZZ$415, 94, MATCH($B$2, resultados!$A$1:$ZZ$1, 0))</f>
        <v/>
      </c>
      <c r="C100">
        <f>INDEX(resultados!$A$2:$ZZ$415, 94, MATCH($B$3, resultados!$A$1:$ZZ$1, 0))</f>
        <v/>
      </c>
    </row>
    <row r="101">
      <c r="A101">
        <f>INDEX(resultados!$A$2:$ZZ$415, 95, MATCH($B$1, resultados!$A$1:$ZZ$1, 0))</f>
        <v/>
      </c>
      <c r="B101">
        <f>INDEX(resultados!$A$2:$ZZ$415, 95, MATCH($B$2, resultados!$A$1:$ZZ$1, 0))</f>
        <v/>
      </c>
      <c r="C101">
        <f>INDEX(resultados!$A$2:$ZZ$415, 95, MATCH($B$3, resultados!$A$1:$ZZ$1, 0))</f>
        <v/>
      </c>
    </row>
    <row r="102">
      <c r="A102">
        <f>INDEX(resultados!$A$2:$ZZ$415, 96, MATCH($B$1, resultados!$A$1:$ZZ$1, 0))</f>
        <v/>
      </c>
      <c r="B102">
        <f>INDEX(resultados!$A$2:$ZZ$415, 96, MATCH($B$2, resultados!$A$1:$ZZ$1, 0))</f>
        <v/>
      </c>
      <c r="C102">
        <f>INDEX(resultados!$A$2:$ZZ$415, 96, MATCH($B$3, resultados!$A$1:$ZZ$1, 0))</f>
        <v/>
      </c>
    </row>
    <row r="103">
      <c r="A103">
        <f>INDEX(resultados!$A$2:$ZZ$415, 97, MATCH($B$1, resultados!$A$1:$ZZ$1, 0))</f>
        <v/>
      </c>
      <c r="B103">
        <f>INDEX(resultados!$A$2:$ZZ$415, 97, MATCH($B$2, resultados!$A$1:$ZZ$1, 0))</f>
        <v/>
      </c>
      <c r="C103">
        <f>INDEX(resultados!$A$2:$ZZ$415, 97, MATCH($B$3, resultados!$A$1:$ZZ$1, 0))</f>
        <v/>
      </c>
    </row>
    <row r="104">
      <c r="A104">
        <f>INDEX(resultados!$A$2:$ZZ$415, 98, MATCH($B$1, resultados!$A$1:$ZZ$1, 0))</f>
        <v/>
      </c>
      <c r="B104">
        <f>INDEX(resultados!$A$2:$ZZ$415, 98, MATCH($B$2, resultados!$A$1:$ZZ$1, 0))</f>
        <v/>
      </c>
      <c r="C104">
        <f>INDEX(resultados!$A$2:$ZZ$415, 98, MATCH($B$3, resultados!$A$1:$ZZ$1, 0))</f>
        <v/>
      </c>
    </row>
    <row r="105">
      <c r="A105">
        <f>INDEX(resultados!$A$2:$ZZ$415, 99, MATCH($B$1, resultados!$A$1:$ZZ$1, 0))</f>
        <v/>
      </c>
      <c r="B105">
        <f>INDEX(resultados!$A$2:$ZZ$415, 99, MATCH($B$2, resultados!$A$1:$ZZ$1, 0))</f>
        <v/>
      </c>
      <c r="C105">
        <f>INDEX(resultados!$A$2:$ZZ$415, 99, MATCH($B$3, resultados!$A$1:$ZZ$1, 0))</f>
        <v/>
      </c>
    </row>
    <row r="106">
      <c r="A106">
        <f>INDEX(resultados!$A$2:$ZZ$415, 100, MATCH($B$1, resultados!$A$1:$ZZ$1, 0))</f>
        <v/>
      </c>
      <c r="B106">
        <f>INDEX(resultados!$A$2:$ZZ$415, 100, MATCH($B$2, resultados!$A$1:$ZZ$1, 0))</f>
        <v/>
      </c>
      <c r="C106">
        <f>INDEX(resultados!$A$2:$ZZ$415, 100, MATCH($B$3, resultados!$A$1:$ZZ$1, 0))</f>
        <v/>
      </c>
    </row>
    <row r="107">
      <c r="A107">
        <f>INDEX(resultados!$A$2:$ZZ$415, 101, MATCH($B$1, resultados!$A$1:$ZZ$1, 0))</f>
        <v/>
      </c>
      <c r="B107">
        <f>INDEX(resultados!$A$2:$ZZ$415, 101, MATCH($B$2, resultados!$A$1:$ZZ$1, 0))</f>
        <v/>
      </c>
      <c r="C107">
        <f>INDEX(resultados!$A$2:$ZZ$415, 101, MATCH($B$3, resultados!$A$1:$ZZ$1, 0))</f>
        <v/>
      </c>
    </row>
    <row r="108">
      <c r="A108">
        <f>INDEX(resultados!$A$2:$ZZ$415, 102, MATCH($B$1, resultados!$A$1:$ZZ$1, 0))</f>
        <v/>
      </c>
      <c r="B108">
        <f>INDEX(resultados!$A$2:$ZZ$415, 102, MATCH($B$2, resultados!$A$1:$ZZ$1, 0))</f>
        <v/>
      </c>
      <c r="C108">
        <f>INDEX(resultados!$A$2:$ZZ$415, 102, MATCH($B$3, resultados!$A$1:$ZZ$1, 0))</f>
        <v/>
      </c>
    </row>
    <row r="109">
      <c r="A109">
        <f>INDEX(resultados!$A$2:$ZZ$415, 103, MATCH($B$1, resultados!$A$1:$ZZ$1, 0))</f>
        <v/>
      </c>
      <c r="B109">
        <f>INDEX(resultados!$A$2:$ZZ$415, 103, MATCH($B$2, resultados!$A$1:$ZZ$1, 0))</f>
        <v/>
      </c>
      <c r="C109">
        <f>INDEX(resultados!$A$2:$ZZ$415, 103, MATCH($B$3, resultados!$A$1:$ZZ$1, 0))</f>
        <v/>
      </c>
    </row>
    <row r="110">
      <c r="A110">
        <f>INDEX(resultados!$A$2:$ZZ$415, 104, MATCH($B$1, resultados!$A$1:$ZZ$1, 0))</f>
        <v/>
      </c>
      <c r="B110">
        <f>INDEX(resultados!$A$2:$ZZ$415, 104, MATCH($B$2, resultados!$A$1:$ZZ$1, 0))</f>
        <v/>
      </c>
      <c r="C110">
        <f>INDEX(resultados!$A$2:$ZZ$415, 104, MATCH($B$3, resultados!$A$1:$ZZ$1, 0))</f>
        <v/>
      </c>
    </row>
    <row r="111">
      <c r="A111">
        <f>INDEX(resultados!$A$2:$ZZ$415, 105, MATCH($B$1, resultados!$A$1:$ZZ$1, 0))</f>
        <v/>
      </c>
      <c r="B111">
        <f>INDEX(resultados!$A$2:$ZZ$415, 105, MATCH($B$2, resultados!$A$1:$ZZ$1, 0))</f>
        <v/>
      </c>
      <c r="C111">
        <f>INDEX(resultados!$A$2:$ZZ$415, 105, MATCH($B$3, resultados!$A$1:$ZZ$1, 0))</f>
        <v/>
      </c>
    </row>
    <row r="112">
      <c r="A112">
        <f>INDEX(resultados!$A$2:$ZZ$415, 106, MATCH($B$1, resultados!$A$1:$ZZ$1, 0))</f>
        <v/>
      </c>
      <c r="B112">
        <f>INDEX(resultados!$A$2:$ZZ$415, 106, MATCH($B$2, resultados!$A$1:$ZZ$1, 0))</f>
        <v/>
      </c>
      <c r="C112">
        <f>INDEX(resultados!$A$2:$ZZ$415, 106, MATCH($B$3, resultados!$A$1:$ZZ$1, 0))</f>
        <v/>
      </c>
    </row>
    <row r="113">
      <c r="A113">
        <f>INDEX(resultados!$A$2:$ZZ$415, 107, MATCH($B$1, resultados!$A$1:$ZZ$1, 0))</f>
        <v/>
      </c>
      <c r="B113">
        <f>INDEX(resultados!$A$2:$ZZ$415, 107, MATCH($B$2, resultados!$A$1:$ZZ$1, 0))</f>
        <v/>
      </c>
      <c r="C113">
        <f>INDEX(resultados!$A$2:$ZZ$415, 107, MATCH($B$3, resultados!$A$1:$ZZ$1, 0))</f>
        <v/>
      </c>
    </row>
    <row r="114">
      <c r="A114">
        <f>INDEX(resultados!$A$2:$ZZ$415, 108, MATCH($B$1, resultados!$A$1:$ZZ$1, 0))</f>
        <v/>
      </c>
      <c r="B114">
        <f>INDEX(resultados!$A$2:$ZZ$415, 108, MATCH($B$2, resultados!$A$1:$ZZ$1, 0))</f>
        <v/>
      </c>
      <c r="C114">
        <f>INDEX(resultados!$A$2:$ZZ$415, 108, MATCH($B$3, resultados!$A$1:$ZZ$1, 0))</f>
        <v/>
      </c>
    </row>
    <row r="115">
      <c r="A115">
        <f>INDEX(resultados!$A$2:$ZZ$415, 109, MATCH($B$1, resultados!$A$1:$ZZ$1, 0))</f>
        <v/>
      </c>
      <c r="B115">
        <f>INDEX(resultados!$A$2:$ZZ$415, 109, MATCH($B$2, resultados!$A$1:$ZZ$1, 0))</f>
        <v/>
      </c>
      <c r="C115">
        <f>INDEX(resultados!$A$2:$ZZ$415, 109, MATCH($B$3, resultados!$A$1:$ZZ$1, 0))</f>
        <v/>
      </c>
    </row>
    <row r="116">
      <c r="A116">
        <f>INDEX(resultados!$A$2:$ZZ$415, 110, MATCH($B$1, resultados!$A$1:$ZZ$1, 0))</f>
        <v/>
      </c>
      <c r="B116">
        <f>INDEX(resultados!$A$2:$ZZ$415, 110, MATCH($B$2, resultados!$A$1:$ZZ$1, 0))</f>
        <v/>
      </c>
      <c r="C116">
        <f>INDEX(resultados!$A$2:$ZZ$415, 110, MATCH($B$3, resultados!$A$1:$ZZ$1, 0))</f>
        <v/>
      </c>
    </row>
    <row r="117">
      <c r="A117">
        <f>INDEX(resultados!$A$2:$ZZ$415, 111, MATCH($B$1, resultados!$A$1:$ZZ$1, 0))</f>
        <v/>
      </c>
      <c r="B117">
        <f>INDEX(resultados!$A$2:$ZZ$415, 111, MATCH($B$2, resultados!$A$1:$ZZ$1, 0))</f>
        <v/>
      </c>
      <c r="C117">
        <f>INDEX(resultados!$A$2:$ZZ$415, 111, MATCH($B$3, resultados!$A$1:$ZZ$1, 0))</f>
        <v/>
      </c>
    </row>
    <row r="118">
      <c r="A118">
        <f>INDEX(resultados!$A$2:$ZZ$415, 112, MATCH($B$1, resultados!$A$1:$ZZ$1, 0))</f>
        <v/>
      </c>
      <c r="B118">
        <f>INDEX(resultados!$A$2:$ZZ$415, 112, MATCH($B$2, resultados!$A$1:$ZZ$1, 0))</f>
        <v/>
      </c>
      <c r="C118">
        <f>INDEX(resultados!$A$2:$ZZ$415, 112, MATCH($B$3, resultados!$A$1:$ZZ$1, 0))</f>
        <v/>
      </c>
    </row>
    <row r="119">
      <c r="A119">
        <f>INDEX(resultados!$A$2:$ZZ$415, 113, MATCH($B$1, resultados!$A$1:$ZZ$1, 0))</f>
        <v/>
      </c>
      <c r="B119">
        <f>INDEX(resultados!$A$2:$ZZ$415, 113, MATCH($B$2, resultados!$A$1:$ZZ$1, 0))</f>
        <v/>
      </c>
      <c r="C119">
        <f>INDEX(resultados!$A$2:$ZZ$415, 113, MATCH($B$3, resultados!$A$1:$ZZ$1, 0))</f>
        <v/>
      </c>
    </row>
    <row r="120">
      <c r="A120">
        <f>INDEX(resultados!$A$2:$ZZ$415, 114, MATCH($B$1, resultados!$A$1:$ZZ$1, 0))</f>
        <v/>
      </c>
      <c r="B120">
        <f>INDEX(resultados!$A$2:$ZZ$415, 114, MATCH($B$2, resultados!$A$1:$ZZ$1, 0))</f>
        <v/>
      </c>
      <c r="C120">
        <f>INDEX(resultados!$A$2:$ZZ$415, 114, MATCH($B$3, resultados!$A$1:$ZZ$1, 0))</f>
        <v/>
      </c>
    </row>
    <row r="121">
      <c r="A121">
        <f>INDEX(resultados!$A$2:$ZZ$415, 115, MATCH($B$1, resultados!$A$1:$ZZ$1, 0))</f>
        <v/>
      </c>
      <c r="B121">
        <f>INDEX(resultados!$A$2:$ZZ$415, 115, MATCH($B$2, resultados!$A$1:$ZZ$1, 0))</f>
        <v/>
      </c>
      <c r="C121">
        <f>INDEX(resultados!$A$2:$ZZ$415, 115, MATCH($B$3, resultados!$A$1:$ZZ$1, 0))</f>
        <v/>
      </c>
    </row>
    <row r="122">
      <c r="A122">
        <f>INDEX(resultados!$A$2:$ZZ$415, 116, MATCH($B$1, resultados!$A$1:$ZZ$1, 0))</f>
        <v/>
      </c>
      <c r="B122">
        <f>INDEX(resultados!$A$2:$ZZ$415, 116, MATCH($B$2, resultados!$A$1:$ZZ$1, 0))</f>
        <v/>
      </c>
      <c r="C122">
        <f>INDEX(resultados!$A$2:$ZZ$415, 116, MATCH($B$3, resultados!$A$1:$ZZ$1, 0))</f>
        <v/>
      </c>
    </row>
    <row r="123">
      <c r="A123">
        <f>INDEX(resultados!$A$2:$ZZ$415, 117, MATCH($B$1, resultados!$A$1:$ZZ$1, 0))</f>
        <v/>
      </c>
      <c r="B123">
        <f>INDEX(resultados!$A$2:$ZZ$415, 117, MATCH($B$2, resultados!$A$1:$ZZ$1, 0))</f>
        <v/>
      </c>
      <c r="C123">
        <f>INDEX(resultados!$A$2:$ZZ$415, 117, MATCH($B$3, resultados!$A$1:$ZZ$1, 0))</f>
        <v/>
      </c>
    </row>
    <row r="124">
      <c r="A124">
        <f>INDEX(resultados!$A$2:$ZZ$415, 118, MATCH($B$1, resultados!$A$1:$ZZ$1, 0))</f>
        <v/>
      </c>
      <c r="B124">
        <f>INDEX(resultados!$A$2:$ZZ$415, 118, MATCH($B$2, resultados!$A$1:$ZZ$1, 0))</f>
        <v/>
      </c>
      <c r="C124">
        <f>INDEX(resultados!$A$2:$ZZ$415, 118, MATCH($B$3, resultados!$A$1:$ZZ$1, 0))</f>
        <v/>
      </c>
    </row>
    <row r="125">
      <c r="A125">
        <f>INDEX(resultados!$A$2:$ZZ$415, 119, MATCH($B$1, resultados!$A$1:$ZZ$1, 0))</f>
        <v/>
      </c>
      <c r="B125">
        <f>INDEX(resultados!$A$2:$ZZ$415, 119, MATCH($B$2, resultados!$A$1:$ZZ$1, 0))</f>
        <v/>
      </c>
      <c r="C125">
        <f>INDEX(resultados!$A$2:$ZZ$415, 119, MATCH($B$3, resultados!$A$1:$ZZ$1, 0))</f>
        <v/>
      </c>
    </row>
    <row r="126">
      <c r="A126">
        <f>INDEX(resultados!$A$2:$ZZ$415, 120, MATCH($B$1, resultados!$A$1:$ZZ$1, 0))</f>
        <v/>
      </c>
      <c r="B126">
        <f>INDEX(resultados!$A$2:$ZZ$415, 120, MATCH($B$2, resultados!$A$1:$ZZ$1, 0))</f>
        <v/>
      </c>
      <c r="C126">
        <f>INDEX(resultados!$A$2:$ZZ$415, 120, MATCH($B$3, resultados!$A$1:$ZZ$1, 0))</f>
        <v/>
      </c>
    </row>
    <row r="127">
      <c r="A127">
        <f>INDEX(resultados!$A$2:$ZZ$415, 121, MATCH($B$1, resultados!$A$1:$ZZ$1, 0))</f>
        <v/>
      </c>
      <c r="B127">
        <f>INDEX(resultados!$A$2:$ZZ$415, 121, MATCH($B$2, resultados!$A$1:$ZZ$1, 0))</f>
        <v/>
      </c>
      <c r="C127">
        <f>INDEX(resultados!$A$2:$ZZ$415, 121, MATCH($B$3, resultados!$A$1:$ZZ$1, 0))</f>
        <v/>
      </c>
    </row>
    <row r="128">
      <c r="A128">
        <f>INDEX(resultados!$A$2:$ZZ$415, 122, MATCH($B$1, resultados!$A$1:$ZZ$1, 0))</f>
        <v/>
      </c>
      <c r="B128">
        <f>INDEX(resultados!$A$2:$ZZ$415, 122, MATCH($B$2, resultados!$A$1:$ZZ$1, 0))</f>
        <v/>
      </c>
      <c r="C128">
        <f>INDEX(resultados!$A$2:$ZZ$415, 122, MATCH($B$3, resultados!$A$1:$ZZ$1, 0))</f>
        <v/>
      </c>
    </row>
    <row r="129">
      <c r="A129">
        <f>INDEX(resultados!$A$2:$ZZ$415, 123, MATCH($B$1, resultados!$A$1:$ZZ$1, 0))</f>
        <v/>
      </c>
      <c r="B129">
        <f>INDEX(resultados!$A$2:$ZZ$415, 123, MATCH($B$2, resultados!$A$1:$ZZ$1, 0))</f>
        <v/>
      </c>
      <c r="C129">
        <f>INDEX(resultados!$A$2:$ZZ$415, 123, MATCH($B$3, resultados!$A$1:$ZZ$1, 0))</f>
        <v/>
      </c>
    </row>
    <row r="130">
      <c r="A130">
        <f>INDEX(resultados!$A$2:$ZZ$415, 124, MATCH($B$1, resultados!$A$1:$ZZ$1, 0))</f>
        <v/>
      </c>
      <c r="B130">
        <f>INDEX(resultados!$A$2:$ZZ$415, 124, MATCH($B$2, resultados!$A$1:$ZZ$1, 0))</f>
        <v/>
      </c>
      <c r="C130">
        <f>INDEX(resultados!$A$2:$ZZ$415, 124, MATCH($B$3, resultados!$A$1:$ZZ$1, 0))</f>
        <v/>
      </c>
    </row>
    <row r="131">
      <c r="A131">
        <f>INDEX(resultados!$A$2:$ZZ$415, 125, MATCH($B$1, resultados!$A$1:$ZZ$1, 0))</f>
        <v/>
      </c>
      <c r="B131">
        <f>INDEX(resultados!$A$2:$ZZ$415, 125, MATCH($B$2, resultados!$A$1:$ZZ$1, 0))</f>
        <v/>
      </c>
      <c r="C131">
        <f>INDEX(resultados!$A$2:$ZZ$415, 125, MATCH($B$3, resultados!$A$1:$ZZ$1, 0))</f>
        <v/>
      </c>
    </row>
    <row r="132">
      <c r="A132">
        <f>INDEX(resultados!$A$2:$ZZ$415, 126, MATCH($B$1, resultados!$A$1:$ZZ$1, 0))</f>
        <v/>
      </c>
      <c r="B132">
        <f>INDEX(resultados!$A$2:$ZZ$415, 126, MATCH($B$2, resultados!$A$1:$ZZ$1, 0))</f>
        <v/>
      </c>
      <c r="C132">
        <f>INDEX(resultados!$A$2:$ZZ$415, 126, MATCH($B$3, resultados!$A$1:$ZZ$1, 0))</f>
        <v/>
      </c>
    </row>
    <row r="133">
      <c r="A133">
        <f>INDEX(resultados!$A$2:$ZZ$415, 127, MATCH($B$1, resultados!$A$1:$ZZ$1, 0))</f>
        <v/>
      </c>
      <c r="B133">
        <f>INDEX(resultados!$A$2:$ZZ$415, 127, MATCH($B$2, resultados!$A$1:$ZZ$1, 0))</f>
        <v/>
      </c>
      <c r="C133">
        <f>INDEX(resultados!$A$2:$ZZ$415, 127, MATCH($B$3, resultados!$A$1:$ZZ$1, 0))</f>
        <v/>
      </c>
    </row>
    <row r="134">
      <c r="A134">
        <f>INDEX(resultados!$A$2:$ZZ$415, 128, MATCH($B$1, resultados!$A$1:$ZZ$1, 0))</f>
        <v/>
      </c>
      <c r="B134">
        <f>INDEX(resultados!$A$2:$ZZ$415, 128, MATCH($B$2, resultados!$A$1:$ZZ$1, 0))</f>
        <v/>
      </c>
      <c r="C134">
        <f>INDEX(resultados!$A$2:$ZZ$415, 128, MATCH($B$3, resultados!$A$1:$ZZ$1, 0))</f>
        <v/>
      </c>
    </row>
    <row r="135">
      <c r="A135">
        <f>INDEX(resultados!$A$2:$ZZ$415, 129, MATCH($B$1, resultados!$A$1:$ZZ$1, 0))</f>
        <v/>
      </c>
      <c r="B135">
        <f>INDEX(resultados!$A$2:$ZZ$415, 129, MATCH($B$2, resultados!$A$1:$ZZ$1, 0))</f>
        <v/>
      </c>
      <c r="C135">
        <f>INDEX(resultados!$A$2:$ZZ$415, 129, MATCH($B$3, resultados!$A$1:$ZZ$1, 0))</f>
        <v/>
      </c>
    </row>
    <row r="136">
      <c r="A136">
        <f>INDEX(resultados!$A$2:$ZZ$415, 130, MATCH($B$1, resultados!$A$1:$ZZ$1, 0))</f>
        <v/>
      </c>
      <c r="B136">
        <f>INDEX(resultados!$A$2:$ZZ$415, 130, MATCH($B$2, resultados!$A$1:$ZZ$1, 0))</f>
        <v/>
      </c>
      <c r="C136">
        <f>INDEX(resultados!$A$2:$ZZ$415, 130, MATCH($B$3, resultados!$A$1:$ZZ$1, 0))</f>
        <v/>
      </c>
    </row>
    <row r="137">
      <c r="A137">
        <f>INDEX(resultados!$A$2:$ZZ$415, 131, MATCH($B$1, resultados!$A$1:$ZZ$1, 0))</f>
        <v/>
      </c>
      <c r="B137">
        <f>INDEX(resultados!$A$2:$ZZ$415, 131, MATCH($B$2, resultados!$A$1:$ZZ$1, 0))</f>
        <v/>
      </c>
      <c r="C137">
        <f>INDEX(resultados!$A$2:$ZZ$415, 131, MATCH($B$3, resultados!$A$1:$ZZ$1, 0))</f>
        <v/>
      </c>
    </row>
    <row r="138">
      <c r="A138">
        <f>INDEX(resultados!$A$2:$ZZ$415, 132, MATCH($B$1, resultados!$A$1:$ZZ$1, 0))</f>
        <v/>
      </c>
      <c r="B138">
        <f>INDEX(resultados!$A$2:$ZZ$415, 132, MATCH($B$2, resultados!$A$1:$ZZ$1, 0))</f>
        <v/>
      </c>
      <c r="C138">
        <f>INDEX(resultados!$A$2:$ZZ$415, 132, MATCH($B$3, resultados!$A$1:$ZZ$1, 0))</f>
        <v/>
      </c>
    </row>
    <row r="139">
      <c r="A139">
        <f>INDEX(resultados!$A$2:$ZZ$415, 133, MATCH($B$1, resultados!$A$1:$ZZ$1, 0))</f>
        <v/>
      </c>
      <c r="B139">
        <f>INDEX(resultados!$A$2:$ZZ$415, 133, MATCH($B$2, resultados!$A$1:$ZZ$1, 0))</f>
        <v/>
      </c>
      <c r="C139">
        <f>INDEX(resultados!$A$2:$ZZ$415, 133, MATCH($B$3, resultados!$A$1:$ZZ$1, 0))</f>
        <v/>
      </c>
    </row>
    <row r="140">
      <c r="A140">
        <f>INDEX(resultados!$A$2:$ZZ$415, 134, MATCH($B$1, resultados!$A$1:$ZZ$1, 0))</f>
        <v/>
      </c>
      <c r="B140">
        <f>INDEX(resultados!$A$2:$ZZ$415, 134, MATCH($B$2, resultados!$A$1:$ZZ$1, 0))</f>
        <v/>
      </c>
      <c r="C140">
        <f>INDEX(resultados!$A$2:$ZZ$415, 134, MATCH($B$3, resultados!$A$1:$ZZ$1, 0))</f>
        <v/>
      </c>
    </row>
    <row r="141">
      <c r="A141">
        <f>INDEX(resultados!$A$2:$ZZ$415, 135, MATCH($B$1, resultados!$A$1:$ZZ$1, 0))</f>
        <v/>
      </c>
      <c r="B141">
        <f>INDEX(resultados!$A$2:$ZZ$415, 135, MATCH($B$2, resultados!$A$1:$ZZ$1, 0))</f>
        <v/>
      </c>
      <c r="C141">
        <f>INDEX(resultados!$A$2:$ZZ$415, 135, MATCH($B$3, resultados!$A$1:$ZZ$1, 0))</f>
        <v/>
      </c>
    </row>
    <row r="142">
      <c r="A142">
        <f>INDEX(resultados!$A$2:$ZZ$415, 136, MATCH($B$1, resultados!$A$1:$ZZ$1, 0))</f>
        <v/>
      </c>
      <c r="B142">
        <f>INDEX(resultados!$A$2:$ZZ$415, 136, MATCH($B$2, resultados!$A$1:$ZZ$1, 0))</f>
        <v/>
      </c>
      <c r="C142">
        <f>INDEX(resultados!$A$2:$ZZ$415, 136, MATCH($B$3, resultados!$A$1:$ZZ$1, 0))</f>
        <v/>
      </c>
    </row>
    <row r="143">
      <c r="A143">
        <f>INDEX(resultados!$A$2:$ZZ$415, 137, MATCH($B$1, resultados!$A$1:$ZZ$1, 0))</f>
        <v/>
      </c>
      <c r="B143">
        <f>INDEX(resultados!$A$2:$ZZ$415, 137, MATCH($B$2, resultados!$A$1:$ZZ$1, 0))</f>
        <v/>
      </c>
      <c r="C143">
        <f>INDEX(resultados!$A$2:$ZZ$415, 137, MATCH($B$3, resultados!$A$1:$ZZ$1, 0))</f>
        <v/>
      </c>
    </row>
    <row r="144">
      <c r="A144">
        <f>INDEX(resultados!$A$2:$ZZ$415, 138, MATCH($B$1, resultados!$A$1:$ZZ$1, 0))</f>
        <v/>
      </c>
      <c r="B144">
        <f>INDEX(resultados!$A$2:$ZZ$415, 138, MATCH($B$2, resultados!$A$1:$ZZ$1, 0))</f>
        <v/>
      </c>
      <c r="C144">
        <f>INDEX(resultados!$A$2:$ZZ$415, 138, MATCH($B$3, resultados!$A$1:$ZZ$1, 0))</f>
        <v/>
      </c>
    </row>
    <row r="145">
      <c r="A145">
        <f>INDEX(resultados!$A$2:$ZZ$415, 139, MATCH($B$1, resultados!$A$1:$ZZ$1, 0))</f>
        <v/>
      </c>
      <c r="B145">
        <f>INDEX(resultados!$A$2:$ZZ$415, 139, MATCH($B$2, resultados!$A$1:$ZZ$1, 0))</f>
        <v/>
      </c>
      <c r="C145">
        <f>INDEX(resultados!$A$2:$ZZ$415, 139, MATCH($B$3, resultados!$A$1:$ZZ$1, 0))</f>
        <v/>
      </c>
    </row>
    <row r="146">
      <c r="A146">
        <f>INDEX(resultados!$A$2:$ZZ$415, 140, MATCH($B$1, resultados!$A$1:$ZZ$1, 0))</f>
        <v/>
      </c>
      <c r="B146">
        <f>INDEX(resultados!$A$2:$ZZ$415, 140, MATCH($B$2, resultados!$A$1:$ZZ$1, 0))</f>
        <v/>
      </c>
      <c r="C146">
        <f>INDEX(resultados!$A$2:$ZZ$415, 140, MATCH($B$3, resultados!$A$1:$ZZ$1, 0))</f>
        <v/>
      </c>
    </row>
    <row r="147">
      <c r="A147">
        <f>INDEX(resultados!$A$2:$ZZ$415, 141, MATCH($B$1, resultados!$A$1:$ZZ$1, 0))</f>
        <v/>
      </c>
      <c r="B147">
        <f>INDEX(resultados!$A$2:$ZZ$415, 141, MATCH($B$2, resultados!$A$1:$ZZ$1, 0))</f>
        <v/>
      </c>
      <c r="C147">
        <f>INDEX(resultados!$A$2:$ZZ$415, 141, MATCH($B$3, resultados!$A$1:$ZZ$1, 0))</f>
        <v/>
      </c>
    </row>
    <row r="148">
      <c r="A148">
        <f>INDEX(resultados!$A$2:$ZZ$415, 142, MATCH($B$1, resultados!$A$1:$ZZ$1, 0))</f>
        <v/>
      </c>
      <c r="B148">
        <f>INDEX(resultados!$A$2:$ZZ$415, 142, MATCH($B$2, resultados!$A$1:$ZZ$1, 0))</f>
        <v/>
      </c>
      <c r="C148">
        <f>INDEX(resultados!$A$2:$ZZ$415, 142, MATCH($B$3, resultados!$A$1:$ZZ$1, 0))</f>
        <v/>
      </c>
    </row>
    <row r="149">
      <c r="A149">
        <f>INDEX(resultados!$A$2:$ZZ$415, 143, MATCH($B$1, resultados!$A$1:$ZZ$1, 0))</f>
        <v/>
      </c>
      <c r="B149">
        <f>INDEX(resultados!$A$2:$ZZ$415, 143, MATCH($B$2, resultados!$A$1:$ZZ$1, 0))</f>
        <v/>
      </c>
      <c r="C149">
        <f>INDEX(resultados!$A$2:$ZZ$415, 143, MATCH($B$3, resultados!$A$1:$ZZ$1, 0))</f>
        <v/>
      </c>
    </row>
    <row r="150">
      <c r="A150">
        <f>INDEX(resultados!$A$2:$ZZ$415, 144, MATCH($B$1, resultados!$A$1:$ZZ$1, 0))</f>
        <v/>
      </c>
      <c r="B150">
        <f>INDEX(resultados!$A$2:$ZZ$415, 144, MATCH($B$2, resultados!$A$1:$ZZ$1, 0))</f>
        <v/>
      </c>
      <c r="C150">
        <f>INDEX(resultados!$A$2:$ZZ$415, 144, MATCH($B$3, resultados!$A$1:$ZZ$1, 0))</f>
        <v/>
      </c>
    </row>
    <row r="151">
      <c r="A151">
        <f>INDEX(resultados!$A$2:$ZZ$415, 145, MATCH($B$1, resultados!$A$1:$ZZ$1, 0))</f>
        <v/>
      </c>
      <c r="B151">
        <f>INDEX(resultados!$A$2:$ZZ$415, 145, MATCH($B$2, resultados!$A$1:$ZZ$1, 0))</f>
        <v/>
      </c>
      <c r="C151">
        <f>INDEX(resultados!$A$2:$ZZ$415, 145, MATCH($B$3, resultados!$A$1:$ZZ$1, 0))</f>
        <v/>
      </c>
    </row>
    <row r="152">
      <c r="A152">
        <f>INDEX(resultados!$A$2:$ZZ$415, 146, MATCH($B$1, resultados!$A$1:$ZZ$1, 0))</f>
        <v/>
      </c>
      <c r="B152">
        <f>INDEX(resultados!$A$2:$ZZ$415, 146, MATCH($B$2, resultados!$A$1:$ZZ$1, 0))</f>
        <v/>
      </c>
      <c r="C152">
        <f>INDEX(resultados!$A$2:$ZZ$415, 146, MATCH($B$3, resultados!$A$1:$ZZ$1, 0))</f>
        <v/>
      </c>
    </row>
    <row r="153">
      <c r="A153">
        <f>INDEX(resultados!$A$2:$ZZ$415, 147, MATCH($B$1, resultados!$A$1:$ZZ$1, 0))</f>
        <v/>
      </c>
      <c r="B153">
        <f>INDEX(resultados!$A$2:$ZZ$415, 147, MATCH($B$2, resultados!$A$1:$ZZ$1, 0))</f>
        <v/>
      </c>
      <c r="C153">
        <f>INDEX(resultados!$A$2:$ZZ$415, 147, MATCH($B$3, resultados!$A$1:$ZZ$1, 0))</f>
        <v/>
      </c>
    </row>
    <row r="154">
      <c r="A154">
        <f>INDEX(resultados!$A$2:$ZZ$415, 148, MATCH($B$1, resultados!$A$1:$ZZ$1, 0))</f>
        <v/>
      </c>
      <c r="B154">
        <f>INDEX(resultados!$A$2:$ZZ$415, 148, MATCH($B$2, resultados!$A$1:$ZZ$1, 0))</f>
        <v/>
      </c>
      <c r="C154">
        <f>INDEX(resultados!$A$2:$ZZ$415, 148, MATCH($B$3, resultados!$A$1:$ZZ$1, 0))</f>
        <v/>
      </c>
    </row>
    <row r="155">
      <c r="A155">
        <f>INDEX(resultados!$A$2:$ZZ$415, 149, MATCH($B$1, resultados!$A$1:$ZZ$1, 0))</f>
        <v/>
      </c>
      <c r="B155">
        <f>INDEX(resultados!$A$2:$ZZ$415, 149, MATCH($B$2, resultados!$A$1:$ZZ$1, 0))</f>
        <v/>
      </c>
      <c r="C155">
        <f>INDEX(resultados!$A$2:$ZZ$415, 149, MATCH($B$3, resultados!$A$1:$ZZ$1, 0))</f>
        <v/>
      </c>
    </row>
    <row r="156">
      <c r="A156">
        <f>INDEX(resultados!$A$2:$ZZ$415, 150, MATCH($B$1, resultados!$A$1:$ZZ$1, 0))</f>
        <v/>
      </c>
      <c r="B156">
        <f>INDEX(resultados!$A$2:$ZZ$415, 150, MATCH($B$2, resultados!$A$1:$ZZ$1, 0))</f>
        <v/>
      </c>
      <c r="C156">
        <f>INDEX(resultados!$A$2:$ZZ$415, 150, MATCH($B$3, resultados!$A$1:$ZZ$1, 0))</f>
        <v/>
      </c>
    </row>
    <row r="157">
      <c r="A157">
        <f>INDEX(resultados!$A$2:$ZZ$415, 151, MATCH($B$1, resultados!$A$1:$ZZ$1, 0))</f>
        <v/>
      </c>
      <c r="B157">
        <f>INDEX(resultados!$A$2:$ZZ$415, 151, MATCH($B$2, resultados!$A$1:$ZZ$1, 0))</f>
        <v/>
      </c>
      <c r="C157">
        <f>INDEX(resultados!$A$2:$ZZ$415, 151, MATCH($B$3, resultados!$A$1:$ZZ$1, 0))</f>
        <v/>
      </c>
    </row>
    <row r="158">
      <c r="A158">
        <f>INDEX(resultados!$A$2:$ZZ$415, 152, MATCH($B$1, resultados!$A$1:$ZZ$1, 0))</f>
        <v/>
      </c>
      <c r="B158">
        <f>INDEX(resultados!$A$2:$ZZ$415, 152, MATCH($B$2, resultados!$A$1:$ZZ$1, 0))</f>
        <v/>
      </c>
      <c r="C158">
        <f>INDEX(resultados!$A$2:$ZZ$415, 152, MATCH($B$3, resultados!$A$1:$ZZ$1, 0))</f>
        <v/>
      </c>
    </row>
    <row r="159">
      <c r="A159">
        <f>INDEX(resultados!$A$2:$ZZ$415, 153, MATCH($B$1, resultados!$A$1:$ZZ$1, 0))</f>
        <v/>
      </c>
      <c r="B159">
        <f>INDEX(resultados!$A$2:$ZZ$415, 153, MATCH($B$2, resultados!$A$1:$ZZ$1, 0))</f>
        <v/>
      </c>
      <c r="C159">
        <f>INDEX(resultados!$A$2:$ZZ$415, 153, MATCH($B$3, resultados!$A$1:$ZZ$1, 0))</f>
        <v/>
      </c>
    </row>
    <row r="160">
      <c r="A160">
        <f>INDEX(resultados!$A$2:$ZZ$415, 154, MATCH($B$1, resultados!$A$1:$ZZ$1, 0))</f>
        <v/>
      </c>
      <c r="B160">
        <f>INDEX(resultados!$A$2:$ZZ$415, 154, MATCH($B$2, resultados!$A$1:$ZZ$1, 0))</f>
        <v/>
      </c>
      <c r="C160">
        <f>INDEX(resultados!$A$2:$ZZ$415, 154, MATCH($B$3, resultados!$A$1:$ZZ$1, 0))</f>
        <v/>
      </c>
    </row>
    <row r="161">
      <c r="A161">
        <f>INDEX(resultados!$A$2:$ZZ$415, 155, MATCH($B$1, resultados!$A$1:$ZZ$1, 0))</f>
        <v/>
      </c>
      <c r="B161">
        <f>INDEX(resultados!$A$2:$ZZ$415, 155, MATCH($B$2, resultados!$A$1:$ZZ$1, 0))</f>
        <v/>
      </c>
      <c r="C161">
        <f>INDEX(resultados!$A$2:$ZZ$415, 155, MATCH($B$3, resultados!$A$1:$ZZ$1, 0))</f>
        <v/>
      </c>
    </row>
    <row r="162">
      <c r="A162">
        <f>INDEX(resultados!$A$2:$ZZ$415, 156, MATCH($B$1, resultados!$A$1:$ZZ$1, 0))</f>
        <v/>
      </c>
      <c r="B162">
        <f>INDEX(resultados!$A$2:$ZZ$415, 156, MATCH($B$2, resultados!$A$1:$ZZ$1, 0))</f>
        <v/>
      </c>
      <c r="C162">
        <f>INDEX(resultados!$A$2:$ZZ$415, 156, MATCH($B$3, resultados!$A$1:$ZZ$1, 0))</f>
        <v/>
      </c>
    </row>
    <row r="163">
      <c r="A163">
        <f>INDEX(resultados!$A$2:$ZZ$415, 157, MATCH($B$1, resultados!$A$1:$ZZ$1, 0))</f>
        <v/>
      </c>
      <c r="B163">
        <f>INDEX(resultados!$A$2:$ZZ$415, 157, MATCH($B$2, resultados!$A$1:$ZZ$1, 0))</f>
        <v/>
      </c>
      <c r="C163">
        <f>INDEX(resultados!$A$2:$ZZ$415, 157, MATCH($B$3, resultados!$A$1:$ZZ$1, 0))</f>
        <v/>
      </c>
    </row>
    <row r="164">
      <c r="A164">
        <f>INDEX(resultados!$A$2:$ZZ$415, 158, MATCH($B$1, resultados!$A$1:$ZZ$1, 0))</f>
        <v/>
      </c>
      <c r="B164">
        <f>INDEX(resultados!$A$2:$ZZ$415, 158, MATCH($B$2, resultados!$A$1:$ZZ$1, 0))</f>
        <v/>
      </c>
      <c r="C164">
        <f>INDEX(resultados!$A$2:$ZZ$415, 158, MATCH($B$3, resultados!$A$1:$ZZ$1, 0))</f>
        <v/>
      </c>
    </row>
    <row r="165">
      <c r="A165">
        <f>INDEX(resultados!$A$2:$ZZ$415, 159, MATCH($B$1, resultados!$A$1:$ZZ$1, 0))</f>
        <v/>
      </c>
      <c r="B165">
        <f>INDEX(resultados!$A$2:$ZZ$415, 159, MATCH($B$2, resultados!$A$1:$ZZ$1, 0))</f>
        <v/>
      </c>
      <c r="C165">
        <f>INDEX(resultados!$A$2:$ZZ$415, 159, MATCH($B$3, resultados!$A$1:$ZZ$1, 0))</f>
        <v/>
      </c>
    </row>
    <row r="166">
      <c r="A166">
        <f>INDEX(resultados!$A$2:$ZZ$415, 160, MATCH($B$1, resultados!$A$1:$ZZ$1, 0))</f>
        <v/>
      </c>
      <c r="B166">
        <f>INDEX(resultados!$A$2:$ZZ$415, 160, MATCH($B$2, resultados!$A$1:$ZZ$1, 0))</f>
        <v/>
      </c>
      <c r="C166">
        <f>INDEX(resultados!$A$2:$ZZ$415, 160, MATCH($B$3, resultados!$A$1:$ZZ$1, 0))</f>
        <v/>
      </c>
    </row>
    <row r="167">
      <c r="A167">
        <f>INDEX(resultados!$A$2:$ZZ$415, 161, MATCH($B$1, resultados!$A$1:$ZZ$1, 0))</f>
        <v/>
      </c>
      <c r="B167">
        <f>INDEX(resultados!$A$2:$ZZ$415, 161, MATCH($B$2, resultados!$A$1:$ZZ$1, 0))</f>
        <v/>
      </c>
      <c r="C167">
        <f>INDEX(resultados!$A$2:$ZZ$415, 161, MATCH($B$3, resultados!$A$1:$ZZ$1, 0))</f>
        <v/>
      </c>
    </row>
    <row r="168">
      <c r="A168">
        <f>INDEX(resultados!$A$2:$ZZ$415, 162, MATCH($B$1, resultados!$A$1:$ZZ$1, 0))</f>
        <v/>
      </c>
      <c r="B168">
        <f>INDEX(resultados!$A$2:$ZZ$415, 162, MATCH($B$2, resultados!$A$1:$ZZ$1, 0))</f>
        <v/>
      </c>
      <c r="C168">
        <f>INDEX(resultados!$A$2:$ZZ$415, 162, MATCH($B$3, resultados!$A$1:$ZZ$1, 0))</f>
        <v/>
      </c>
    </row>
    <row r="169">
      <c r="A169">
        <f>INDEX(resultados!$A$2:$ZZ$415, 163, MATCH($B$1, resultados!$A$1:$ZZ$1, 0))</f>
        <v/>
      </c>
      <c r="B169">
        <f>INDEX(resultados!$A$2:$ZZ$415, 163, MATCH($B$2, resultados!$A$1:$ZZ$1, 0))</f>
        <v/>
      </c>
      <c r="C169">
        <f>INDEX(resultados!$A$2:$ZZ$415, 163, MATCH($B$3, resultados!$A$1:$ZZ$1, 0))</f>
        <v/>
      </c>
    </row>
    <row r="170">
      <c r="A170">
        <f>INDEX(resultados!$A$2:$ZZ$415, 164, MATCH($B$1, resultados!$A$1:$ZZ$1, 0))</f>
        <v/>
      </c>
      <c r="B170">
        <f>INDEX(resultados!$A$2:$ZZ$415, 164, MATCH($B$2, resultados!$A$1:$ZZ$1, 0))</f>
        <v/>
      </c>
      <c r="C170">
        <f>INDEX(resultados!$A$2:$ZZ$415, 164, MATCH($B$3, resultados!$A$1:$ZZ$1, 0))</f>
        <v/>
      </c>
    </row>
    <row r="171">
      <c r="A171">
        <f>INDEX(resultados!$A$2:$ZZ$415, 165, MATCH($B$1, resultados!$A$1:$ZZ$1, 0))</f>
        <v/>
      </c>
      <c r="B171">
        <f>INDEX(resultados!$A$2:$ZZ$415, 165, MATCH($B$2, resultados!$A$1:$ZZ$1, 0))</f>
        <v/>
      </c>
      <c r="C171">
        <f>INDEX(resultados!$A$2:$ZZ$415, 165, MATCH($B$3, resultados!$A$1:$ZZ$1, 0))</f>
        <v/>
      </c>
    </row>
    <row r="172">
      <c r="A172">
        <f>INDEX(resultados!$A$2:$ZZ$415, 166, MATCH($B$1, resultados!$A$1:$ZZ$1, 0))</f>
        <v/>
      </c>
      <c r="B172">
        <f>INDEX(resultados!$A$2:$ZZ$415, 166, MATCH($B$2, resultados!$A$1:$ZZ$1, 0))</f>
        <v/>
      </c>
      <c r="C172">
        <f>INDEX(resultados!$A$2:$ZZ$415, 166, MATCH($B$3, resultados!$A$1:$ZZ$1, 0))</f>
        <v/>
      </c>
    </row>
    <row r="173">
      <c r="A173">
        <f>INDEX(resultados!$A$2:$ZZ$415, 167, MATCH($B$1, resultados!$A$1:$ZZ$1, 0))</f>
        <v/>
      </c>
      <c r="B173">
        <f>INDEX(resultados!$A$2:$ZZ$415, 167, MATCH($B$2, resultados!$A$1:$ZZ$1, 0))</f>
        <v/>
      </c>
      <c r="C173">
        <f>INDEX(resultados!$A$2:$ZZ$415, 167, MATCH($B$3, resultados!$A$1:$ZZ$1, 0))</f>
        <v/>
      </c>
    </row>
    <row r="174">
      <c r="A174">
        <f>INDEX(resultados!$A$2:$ZZ$415, 168, MATCH($B$1, resultados!$A$1:$ZZ$1, 0))</f>
        <v/>
      </c>
      <c r="B174">
        <f>INDEX(resultados!$A$2:$ZZ$415, 168, MATCH($B$2, resultados!$A$1:$ZZ$1, 0))</f>
        <v/>
      </c>
      <c r="C174">
        <f>INDEX(resultados!$A$2:$ZZ$415, 168, MATCH($B$3, resultados!$A$1:$ZZ$1, 0))</f>
        <v/>
      </c>
    </row>
    <row r="175">
      <c r="A175">
        <f>INDEX(resultados!$A$2:$ZZ$415, 169, MATCH($B$1, resultados!$A$1:$ZZ$1, 0))</f>
        <v/>
      </c>
      <c r="B175">
        <f>INDEX(resultados!$A$2:$ZZ$415, 169, MATCH($B$2, resultados!$A$1:$ZZ$1, 0))</f>
        <v/>
      </c>
      <c r="C175">
        <f>INDEX(resultados!$A$2:$ZZ$415, 169, MATCH($B$3, resultados!$A$1:$ZZ$1, 0))</f>
        <v/>
      </c>
    </row>
    <row r="176">
      <c r="A176">
        <f>INDEX(resultados!$A$2:$ZZ$415, 170, MATCH($B$1, resultados!$A$1:$ZZ$1, 0))</f>
        <v/>
      </c>
      <c r="B176">
        <f>INDEX(resultados!$A$2:$ZZ$415, 170, MATCH($B$2, resultados!$A$1:$ZZ$1, 0))</f>
        <v/>
      </c>
      <c r="C176">
        <f>INDEX(resultados!$A$2:$ZZ$415, 170, MATCH($B$3, resultados!$A$1:$ZZ$1, 0))</f>
        <v/>
      </c>
    </row>
    <row r="177">
      <c r="A177">
        <f>INDEX(resultados!$A$2:$ZZ$415, 171, MATCH($B$1, resultados!$A$1:$ZZ$1, 0))</f>
        <v/>
      </c>
      <c r="B177">
        <f>INDEX(resultados!$A$2:$ZZ$415, 171, MATCH($B$2, resultados!$A$1:$ZZ$1, 0))</f>
        <v/>
      </c>
      <c r="C177">
        <f>INDEX(resultados!$A$2:$ZZ$415, 171, MATCH($B$3, resultados!$A$1:$ZZ$1, 0))</f>
        <v/>
      </c>
    </row>
    <row r="178">
      <c r="A178">
        <f>INDEX(resultados!$A$2:$ZZ$415, 172, MATCH($B$1, resultados!$A$1:$ZZ$1, 0))</f>
        <v/>
      </c>
      <c r="B178">
        <f>INDEX(resultados!$A$2:$ZZ$415, 172, MATCH($B$2, resultados!$A$1:$ZZ$1, 0))</f>
        <v/>
      </c>
      <c r="C178">
        <f>INDEX(resultados!$A$2:$ZZ$415, 172, MATCH($B$3, resultados!$A$1:$ZZ$1, 0))</f>
        <v/>
      </c>
    </row>
    <row r="179">
      <c r="A179">
        <f>INDEX(resultados!$A$2:$ZZ$415, 173, MATCH($B$1, resultados!$A$1:$ZZ$1, 0))</f>
        <v/>
      </c>
      <c r="B179">
        <f>INDEX(resultados!$A$2:$ZZ$415, 173, MATCH($B$2, resultados!$A$1:$ZZ$1, 0))</f>
        <v/>
      </c>
      <c r="C179">
        <f>INDEX(resultados!$A$2:$ZZ$415, 173, MATCH($B$3, resultados!$A$1:$ZZ$1, 0))</f>
        <v/>
      </c>
    </row>
    <row r="180">
      <c r="A180">
        <f>INDEX(resultados!$A$2:$ZZ$415, 174, MATCH($B$1, resultados!$A$1:$ZZ$1, 0))</f>
        <v/>
      </c>
      <c r="B180">
        <f>INDEX(resultados!$A$2:$ZZ$415, 174, MATCH($B$2, resultados!$A$1:$ZZ$1, 0))</f>
        <v/>
      </c>
      <c r="C180">
        <f>INDEX(resultados!$A$2:$ZZ$415, 174, MATCH($B$3, resultados!$A$1:$ZZ$1, 0))</f>
        <v/>
      </c>
    </row>
    <row r="181">
      <c r="A181">
        <f>INDEX(resultados!$A$2:$ZZ$415, 175, MATCH($B$1, resultados!$A$1:$ZZ$1, 0))</f>
        <v/>
      </c>
      <c r="B181">
        <f>INDEX(resultados!$A$2:$ZZ$415, 175, MATCH($B$2, resultados!$A$1:$ZZ$1, 0))</f>
        <v/>
      </c>
      <c r="C181">
        <f>INDEX(resultados!$A$2:$ZZ$415, 175, MATCH($B$3, resultados!$A$1:$ZZ$1, 0))</f>
        <v/>
      </c>
    </row>
    <row r="182">
      <c r="A182">
        <f>INDEX(resultados!$A$2:$ZZ$415, 176, MATCH($B$1, resultados!$A$1:$ZZ$1, 0))</f>
        <v/>
      </c>
      <c r="B182">
        <f>INDEX(resultados!$A$2:$ZZ$415, 176, MATCH($B$2, resultados!$A$1:$ZZ$1, 0))</f>
        <v/>
      </c>
      <c r="C182">
        <f>INDEX(resultados!$A$2:$ZZ$415, 176, MATCH($B$3, resultados!$A$1:$ZZ$1, 0))</f>
        <v/>
      </c>
    </row>
    <row r="183">
      <c r="A183">
        <f>INDEX(resultados!$A$2:$ZZ$415, 177, MATCH($B$1, resultados!$A$1:$ZZ$1, 0))</f>
        <v/>
      </c>
      <c r="B183">
        <f>INDEX(resultados!$A$2:$ZZ$415, 177, MATCH($B$2, resultados!$A$1:$ZZ$1, 0))</f>
        <v/>
      </c>
      <c r="C183">
        <f>INDEX(resultados!$A$2:$ZZ$415, 177, MATCH($B$3, resultados!$A$1:$ZZ$1, 0))</f>
        <v/>
      </c>
    </row>
    <row r="184">
      <c r="A184">
        <f>INDEX(resultados!$A$2:$ZZ$415, 178, MATCH($B$1, resultados!$A$1:$ZZ$1, 0))</f>
        <v/>
      </c>
      <c r="B184">
        <f>INDEX(resultados!$A$2:$ZZ$415, 178, MATCH($B$2, resultados!$A$1:$ZZ$1, 0))</f>
        <v/>
      </c>
      <c r="C184">
        <f>INDEX(resultados!$A$2:$ZZ$415, 178, MATCH($B$3, resultados!$A$1:$ZZ$1, 0))</f>
        <v/>
      </c>
    </row>
    <row r="185">
      <c r="A185">
        <f>INDEX(resultados!$A$2:$ZZ$415, 179, MATCH($B$1, resultados!$A$1:$ZZ$1, 0))</f>
        <v/>
      </c>
      <c r="B185">
        <f>INDEX(resultados!$A$2:$ZZ$415, 179, MATCH($B$2, resultados!$A$1:$ZZ$1, 0))</f>
        <v/>
      </c>
      <c r="C185">
        <f>INDEX(resultados!$A$2:$ZZ$415, 179, MATCH($B$3, resultados!$A$1:$ZZ$1, 0))</f>
        <v/>
      </c>
    </row>
    <row r="186">
      <c r="A186">
        <f>INDEX(resultados!$A$2:$ZZ$415, 180, MATCH($B$1, resultados!$A$1:$ZZ$1, 0))</f>
        <v/>
      </c>
      <c r="B186">
        <f>INDEX(resultados!$A$2:$ZZ$415, 180, MATCH($B$2, resultados!$A$1:$ZZ$1, 0))</f>
        <v/>
      </c>
      <c r="C186">
        <f>INDEX(resultados!$A$2:$ZZ$415, 180, MATCH($B$3, resultados!$A$1:$ZZ$1, 0))</f>
        <v/>
      </c>
    </row>
    <row r="187">
      <c r="A187">
        <f>INDEX(resultados!$A$2:$ZZ$415, 181, MATCH($B$1, resultados!$A$1:$ZZ$1, 0))</f>
        <v/>
      </c>
      <c r="B187">
        <f>INDEX(resultados!$A$2:$ZZ$415, 181, MATCH($B$2, resultados!$A$1:$ZZ$1, 0))</f>
        <v/>
      </c>
      <c r="C187">
        <f>INDEX(resultados!$A$2:$ZZ$415, 181, MATCH($B$3, resultados!$A$1:$ZZ$1, 0))</f>
        <v/>
      </c>
    </row>
    <row r="188">
      <c r="A188">
        <f>INDEX(resultados!$A$2:$ZZ$415, 182, MATCH($B$1, resultados!$A$1:$ZZ$1, 0))</f>
        <v/>
      </c>
      <c r="B188">
        <f>INDEX(resultados!$A$2:$ZZ$415, 182, MATCH($B$2, resultados!$A$1:$ZZ$1, 0))</f>
        <v/>
      </c>
      <c r="C188">
        <f>INDEX(resultados!$A$2:$ZZ$415, 182, MATCH($B$3, resultados!$A$1:$ZZ$1, 0))</f>
        <v/>
      </c>
    </row>
    <row r="189">
      <c r="A189">
        <f>INDEX(resultados!$A$2:$ZZ$415, 183, MATCH($B$1, resultados!$A$1:$ZZ$1, 0))</f>
        <v/>
      </c>
      <c r="B189">
        <f>INDEX(resultados!$A$2:$ZZ$415, 183, MATCH($B$2, resultados!$A$1:$ZZ$1, 0))</f>
        <v/>
      </c>
      <c r="C189">
        <f>INDEX(resultados!$A$2:$ZZ$415, 183, MATCH($B$3, resultados!$A$1:$ZZ$1, 0))</f>
        <v/>
      </c>
    </row>
    <row r="190">
      <c r="A190">
        <f>INDEX(resultados!$A$2:$ZZ$415, 184, MATCH($B$1, resultados!$A$1:$ZZ$1, 0))</f>
        <v/>
      </c>
      <c r="B190">
        <f>INDEX(resultados!$A$2:$ZZ$415, 184, MATCH($B$2, resultados!$A$1:$ZZ$1, 0))</f>
        <v/>
      </c>
      <c r="C190">
        <f>INDEX(resultados!$A$2:$ZZ$415, 184, MATCH($B$3, resultados!$A$1:$ZZ$1, 0))</f>
        <v/>
      </c>
    </row>
    <row r="191">
      <c r="A191">
        <f>INDEX(resultados!$A$2:$ZZ$415, 185, MATCH($B$1, resultados!$A$1:$ZZ$1, 0))</f>
        <v/>
      </c>
      <c r="B191">
        <f>INDEX(resultados!$A$2:$ZZ$415, 185, MATCH($B$2, resultados!$A$1:$ZZ$1, 0))</f>
        <v/>
      </c>
      <c r="C191">
        <f>INDEX(resultados!$A$2:$ZZ$415, 185, MATCH($B$3, resultados!$A$1:$ZZ$1, 0))</f>
        <v/>
      </c>
    </row>
    <row r="192">
      <c r="A192">
        <f>INDEX(resultados!$A$2:$ZZ$415, 186, MATCH($B$1, resultados!$A$1:$ZZ$1, 0))</f>
        <v/>
      </c>
      <c r="B192">
        <f>INDEX(resultados!$A$2:$ZZ$415, 186, MATCH($B$2, resultados!$A$1:$ZZ$1, 0))</f>
        <v/>
      </c>
      <c r="C192">
        <f>INDEX(resultados!$A$2:$ZZ$415, 186, MATCH($B$3, resultados!$A$1:$ZZ$1, 0))</f>
        <v/>
      </c>
    </row>
    <row r="193">
      <c r="A193">
        <f>INDEX(resultados!$A$2:$ZZ$415, 187, MATCH($B$1, resultados!$A$1:$ZZ$1, 0))</f>
        <v/>
      </c>
      <c r="B193">
        <f>INDEX(resultados!$A$2:$ZZ$415, 187, MATCH($B$2, resultados!$A$1:$ZZ$1, 0))</f>
        <v/>
      </c>
      <c r="C193">
        <f>INDEX(resultados!$A$2:$ZZ$415, 187, MATCH($B$3, resultados!$A$1:$ZZ$1, 0))</f>
        <v/>
      </c>
    </row>
    <row r="194">
      <c r="A194">
        <f>INDEX(resultados!$A$2:$ZZ$415, 188, MATCH($B$1, resultados!$A$1:$ZZ$1, 0))</f>
        <v/>
      </c>
      <c r="B194">
        <f>INDEX(resultados!$A$2:$ZZ$415, 188, MATCH($B$2, resultados!$A$1:$ZZ$1, 0))</f>
        <v/>
      </c>
      <c r="C194">
        <f>INDEX(resultados!$A$2:$ZZ$415, 188, MATCH($B$3, resultados!$A$1:$ZZ$1, 0))</f>
        <v/>
      </c>
    </row>
    <row r="195">
      <c r="A195">
        <f>INDEX(resultados!$A$2:$ZZ$415, 189, MATCH($B$1, resultados!$A$1:$ZZ$1, 0))</f>
        <v/>
      </c>
      <c r="B195">
        <f>INDEX(resultados!$A$2:$ZZ$415, 189, MATCH($B$2, resultados!$A$1:$ZZ$1, 0))</f>
        <v/>
      </c>
      <c r="C195">
        <f>INDEX(resultados!$A$2:$ZZ$415, 189, MATCH($B$3, resultados!$A$1:$ZZ$1, 0))</f>
        <v/>
      </c>
    </row>
    <row r="196">
      <c r="A196">
        <f>INDEX(resultados!$A$2:$ZZ$415, 190, MATCH($B$1, resultados!$A$1:$ZZ$1, 0))</f>
        <v/>
      </c>
      <c r="B196">
        <f>INDEX(resultados!$A$2:$ZZ$415, 190, MATCH($B$2, resultados!$A$1:$ZZ$1, 0))</f>
        <v/>
      </c>
      <c r="C196">
        <f>INDEX(resultados!$A$2:$ZZ$415, 190, MATCH($B$3, resultados!$A$1:$ZZ$1, 0))</f>
        <v/>
      </c>
    </row>
    <row r="197">
      <c r="A197">
        <f>INDEX(resultados!$A$2:$ZZ$415, 191, MATCH($B$1, resultados!$A$1:$ZZ$1, 0))</f>
        <v/>
      </c>
      <c r="B197">
        <f>INDEX(resultados!$A$2:$ZZ$415, 191, MATCH($B$2, resultados!$A$1:$ZZ$1, 0))</f>
        <v/>
      </c>
      <c r="C197">
        <f>INDEX(resultados!$A$2:$ZZ$415, 191, MATCH($B$3, resultados!$A$1:$ZZ$1, 0))</f>
        <v/>
      </c>
    </row>
    <row r="198">
      <c r="A198">
        <f>INDEX(resultados!$A$2:$ZZ$415, 192, MATCH($B$1, resultados!$A$1:$ZZ$1, 0))</f>
        <v/>
      </c>
      <c r="B198">
        <f>INDEX(resultados!$A$2:$ZZ$415, 192, MATCH($B$2, resultados!$A$1:$ZZ$1, 0))</f>
        <v/>
      </c>
      <c r="C198">
        <f>INDEX(resultados!$A$2:$ZZ$415, 192, MATCH($B$3, resultados!$A$1:$ZZ$1, 0))</f>
        <v/>
      </c>
    </row>
    <row r="199">
      <c r="A199">
        <f>INDEX(resultados!$A$2:$ZZ$415, 193, MATCH($B$1, resultados!$A$1:$ZZ$1, 0))</f>
        <v/>
      </c>
      <c r="B199">
        <f>INDEX(resultados!$A$2:$ZZ$415, 193, MATCH($B$2, resultados!$A$1:$ZZ$1, 0))</f>
        <v/>
      </c>
      <c r="C199">
        <f>INDEX(resultados!$A$2:$ZZ$415, 193, MATCH($B$3, resultados!$A$1:$ZZ$1, 0))</f>
        <v/>
      </c>
    </row>
    <row r="200">
      <c r="A200">
        <f>INDEX(resultados!$A$2:$ZZ$415, 194, MATCH($B$1, resultados!$A$1:$ZZ$1, 0))</f>
        <v/>
      </c>
      <c r="B200">
        <f>INDEX(resultados!$A$2:$ZZ$415, 194, MATCH($B$2, resultados!$A$1:$ZZ$1, 0))</f>
        <v/>
      </c>
      <c r="C200">
        <f>INDEX(resultados!$A$2:$ZZ$415, 194, MATCH($B$3, resultados!$A$1:$ZZ$1, 0))</f>
        <v/>
      </c>
    </row>
    <row r="201">
      <c r="A201">
        <f>INDEX(resultados!$A$2:$ZZ$415, 195, MATCH($B$1, resultados!$A$1:$ZZ$1, 0))</f>
        <v/>
      </c>
      <c r="B201">
        <f>INDEX(resultados!$A$2:$ZZ$415, 195, MATCH($B$2, resultados!$A$1:$ZZ$1, 0))</f>
        <v/>
      </c>
      <c r="C201">
        <f>INDEX(resultados!$A$2:$ZZ$415, 195, MATCH($B$3, resultados!$A$1:$ZZ$1, 0))</f>
        <v/>
      </c>
    </row>
    <row r="202">
      <c r="A202">
        <f>INDEX(resultados!$A$2:$ZZ$415, 196, MATCH($B$1, resultados!$A$1:$ZZ$1, 0))</f>
        <v/>
      </c>
      <c r="B202">
        <f>INDEX(resultados!$A$2:$ZZ$415, 196, MATCH($B$2, resultados!$A$1:$ZZ$1, 0))</f>
        <v/>
      </c>
      <c r="C202">
        <f>INDEX(resultados!$A$2:$ZZ$415, 196, MATCH($B$3, resultados!$A$1:$ZZ$1, 0))</f>
        <v/>
      </c>
    </row>
    <row r="203">
      <c r="A203">
        <f>INDEX(resultados!$A$2:$ZZ$415, 197, MATCH($B$1, resultados!$A$1:$ZZ$1, 0))</f>
        <v/>
      </c>
      <c r="B203">
        <f>INDEX(resultados!$A$2:$ZZ$415, 197, MATCH($B$2, resultados!$A$1:$ZZ$1, 0))</f>
        <v/>
      </c>
      <c r="C203">
        <f>INDEX(resultados!$A$2:$ZZ$415, 197, MATCH($B$3, resultados!$A$1:$ZZ$1, 0))</f>
        <v/>
      </c>
    </row>
    <row r="204">
      <c r="A204">
        <f>INDEX(resultados!$A$2:$ZZ$415, 198, MATCH($B$1, resultados!$A$1:$ZZ$1, 0))</f>
        <v/>
      </c>
      <c r="B204">
        <f>INDEX(resultados!$A$2:$ZZ$415, 198, MATCH($B$2, resultados!$A$1:$ZZ$1, 0))</f>
        <v/>
      </c>
      <c r="C204">
        <f>INDEX(resultados!$A$2:$ZZ$415, 198, MATCH($B$3, resultados!$A$1:$ZZ$1, 0))</f>
        <v/>
      </c>
    </row>
    <row r="205">
      <c r="A205">
        <f>INDEX(resultados!$A$2:$ZZ$415, 199, MATCH($B$1, resultados!$A$1:$ZZ$1, 0))</f>
        <v/>
      </c>
      <c r="B205">
        <f>INDEX(resultados!$A$2:$ZZ$415, 199, MATCH($B$2, resultados!$A$1:$ZZ$1, 0))</f>
        <v/>
      </c>
      <c r="C205">
        <f>INDEX(resultados!$A$2:$ZZ$415, 199, MATCH($B$3, resultados!$A$1:$ZZ$1, 0))</f>
        <v/>
      </c>
    </row>
    <row r="206">
      <c r="A206">
        <f>INDEX(resultados!$A$2:$ZZ$415, 200, MATCH($B$1, resultados!$A$1:$ZZ$1, 0))</f>
        <v/>
      </c>
      <c r="B206">
        <f>INDEX(resultados!$A$2:$ZZ$415, 200, MATCH($B$2, resultados!$A$1:$ZZ$1, 0))</f>
        <v/>
      </c>
      <c r="C206">
        <f>INDEX(resultados!$A$2:$ZZ$415, 200, MATCH($B$3, resultados!$A$1:$ZZ$1, 0))</f>
        <v/>
      </c>
    </row>
    <row r="207">
      <c r="A207">
        <f>INDEX(resultados!$A$2:$ZZ$415, 201, MATCH($B$1, resultados!$A$1:$ZZ$1, 0))</f>
        <v/>
      </c>
      <c r="B207">
        <f>INDEX(resultados!$A$2:$ZZ$415, 201, MATCH($B$2, resultados!$A$1:$ZZ$1, 0))</f>
        <v/>
      </c>
      <c r="C207">
        <f>INDEX(resultados!$A$2:$ZZ$415, 201, MATCH($B$3, resultados!$A$1:$ZZ$1, 0))</f>
        <v/>
      </c>
    </row>
    <row r="208">
      <c r="A208">
        <f>INDEX(resultados!$A$2:$ZZ$415, 202, MATCH($B$1, resultados!$A$1:$ZZ$1, 0))</f>
        <v/>
      </c>
      <c r="B208">
        <f>INDEX(resultados!$A$2:$ZZ$415, 202, MATCH($B$2, resultados!$A$1:$ZZ$1, 0))</f>
        <v/>
      </c>
      <c r="C208">
        <f>INDEX(resultados!$A$2:$ZZ$415, 202, MATCH($B$3, resultados!$A$1:$ZZ$1, 0))</f>
        <v/>
      </c>
    </row>
    <row r="209">
      <c r="A209">
        <f>INDEX(resultados!$A$2:$ZZ$415, 203, MATCH($B$1, resultados!$A$1:$ZZ$1, 0))</f>
        <v/>
      </c>
      <c r="B209">
        <f>INDEX(resultados!$A$2:$ZZ$415, 203, MATCH($B$2, resultados!$A$1:$ZZ$1, 0))</f>
        <v/>
      </c>
      <c r="C209">
        <f>INDEX(resultados!$A$2:$ZZ$415, 203, MATCH($B$3, resultados!$A$1:$ZZ$1, 0))</f>
        <v/>
      </c>
    </row>
    <row r="210">
      <c r="A210">
        <f>INDEX(resultados!$A$2:$ZZ$415, 204, MATCH($B$1, resultados!$A$1:$ZZ$1, 0))</f>
        <v/>
      </c>
      <c r="B210">
        <f>INDEX(resultados!$A$2:$ZZ$415, 204, MATCH($B$2, resultados!$A$1:$ZZ$1, 0))</f>
        <v/>
      </c>
      <c r="C210">
        <f>INDEX(resultados!$A$2:$ZZ$415, 204, MATCH($B$3, resultados!$A$1:$ZZ$1, 0))</f>
        <v/>
      </c>
    </row>
    <row r="211">
      <c r="A211">
        <f>INDEX(resultados!$A$2:$ZZ$415, 205, MATCH($B$1, resultados!$A$1:$ZZ$1, 0))</f>
        <v/>
      </c>
      <c r="B211">
        <f>INDEX(resultados!$A$2:$ZZ$415, 205, MATCH($B$2, resultados!$A$1:$ZZ$1, 0))</f>
        <v/>
      </c>
      <c r="C211">
        <f>INDEX(resultados!$A$2:$ZZ$415, 205, MATCH($B$3, resultados!$A$1:$ZZ$1, 0))</f>
        <v/>
      </c>
    </row>
    <row r="212">
      <c r="A212">
        <f>INDEX(resultados!$A$2:$ZZ$415, 206, MATCH($B$1, resultados!$A$1:$ZZ$1, 0))</f>
        <v/>
      </c>
      <c r="B212">
        <f>INDEX(resultados!$A$2:$ZZ$415, 206, MATCH($B$2, resultados!$A$1:$ZZ$1, 0))</f>
        <v/>
      </c>
      <c r="C212">
        <f>INDEX(resultados!$A$2:$ZZ$415, 206, MATCH($B$3, resultados!$A$1:$ZZ$1, 0))</f>
        <v/>
      </c>
    </row>
    <row r="213">
      <c r="A213">
        <f>INDEX(resultados!$A$2:$ZZ$415, 207, MATCH($B$1, resultados!$A$1:$ZZ$1, 0))</f>
        <v/>
      </c>
      <c r="B213">
        <f>INDEX(resultados!$A$2:$ZZ$415, 207, MATCH($B$2, resultados!$A$1:$ZZ$1, 0))</f>
        <v/>
      </c>
      <c r="C213">
        <f>INDEX(resultados!$A$2:$ZZ$415, 207, MATCH($B$3, resultados!$A$1:$ZZ$1, 0))</f>
        <v/>
      </c>
    </row>
    <row r="214">
      <c r="A214">
        <f>INDEX(resultados!$A$2:$ZZ$415, 208, MATCH($B$1, resultados!$A$1:$ZZ$1, 0))</f>
        <v/>
      </c>
      <c r="B214">
        <f>INDEX(resultados!$A$2:$ZZ$415, 208, MATCH($B$2, resultados!$A$1:$ZZ$1, 0))</f>
        <v/>
      </c>
      <c r="C214">
        <f>INDEX(resultados!$A$2:$ZZ$415, 208, MATCH($B$3, resultados!$A$1:$ZZ$1, 0))</f>
        <v/>
      </c>
    </row>
    <row r="215">
      <c r="A215">
        <f>INDEX(resultados!$A$2:$ZZ$415, 209, MATCH($B$1, resultados!$A$1:$ZZ$1, 0))</f>
        <v/>
      </c>
      <c r="B215">
        <f>INDEX(resultados!$A$2:$ZZ$415, 209, MATCH($B$2, resultados!$A$1:$ZZ$1, 0))</f>
        <v/>
      </c>
      <c r="C215">
        <f>INDEX(resultados!$A$2:$ZZ$415, 209, MATCH($B$3, resultados!$A$1:$ZZ$1, 0))</f>
        <v/>
      </c>
    </row>
    <row r="216">
      <c r="A216">
        <f>INDEX(resultados!$A$2:$ZZ$415, 210, MATCH($B$1, resultados!$A$1:$ZZ$1, 0))</f>
        <v/>
      </c>
      <c r="B216">
        <f>INDEX(resultados!$A$2:$ZZ$415, 210, MATCH($B$2, resultados!$A$1:$ZZ$1, 0))</f>
        <v/>
      </c>
      <c r="C216">
        <f>INDEX(resultados!$A$2:$ZZ$415, 210, MATCH($B$3, resultados!$A$1:$ZZ$1, 0))</f>
        <v/>
      </c>
    </row>
    <row r="217">
      <c r="A217">
        <f>INDEX(resultados!$A$2:$ZZ$415, 211, MATCH($B$1, resultados!$A$1:$ZZ$1, 0))</f>
        <v/>
      </c>
      <c r="B217">
        <f>INDEX(resultados!$A$2:$ZZ$415, 211, MATCH($B$2, resultados!$A$1:$ZZ$1, 0))</f>
        <v/>
      </c>
      <c r="C217">
        <f>INDEX(resultados!$A$2:$ZZ$415, 211, MATCH($B$3, resultados!$A$1:$ZZ$1, 0))</f>
        <v/>
      </c>
    </row>
    <row r="218">
      <c r="A218">
        <f>INDEX(resultados!$A$2:$ZZ$415, 212, MATCH($B$1, resultados!$A$1:$ZZ$1, 0))</f>
        <v/>
      </c>
      <c r="B218">
        <f>INDEX(resultados!$A$2:$ZZ$415, 212, MATCH($B$2, resultados!$A$1:$ZZ$1, 0))</f>
        <v/>
      </c>
      <c r="C218">
        <f>INDEX(resultados!$A$2:$ZZ$415, 212, MATCH($B$3, resultados!$A$1:$ZZ$1, 0))</f>
        <v/>
      </c>
    </row>
    <row r="219">
      <c r="A219">
        <f>INDEX(resultados!$A$2:$ZZ$415, 213, MATCH($B$1, resultados!$A$1:$ZZ$1, 0))</f>
        <v/>
      </c>
      <c r="B219">
        <f>INDEX(resultados!$A$2:$ZZ$415, 213, MATCH($B$2, resultados!$A$1:$ZZ$1, 0))</f>
        <v/>
      </c>
      <c r="C219">
        <f>INDEX(resultados!$A$2:$ZZ$415, 213, MATCH($B$3, resultados!$A$1:$ZZ$1, 0))</f>
        <v/>
      </c>
    </row>
    <row r="220">
      <c r="A220">
        <f>INDEX(resultados!$A$2:$ZZ$415, 214, MATCH($B$1, resultados!$A$1:$ZZ$1, 0))</f>
        <v/>
      </c>
      <c r="B220">
        <f>INDEX(resultados!$A$2:$ZZ$415, 214, MATCH($B$2, resultados!$A$1:$ZZ$1, 0))</f>
        <v/>
      </c>
      <c r="C220">
        <f>INDEX(resultados!$A$2:$ZZ$415, 214, MATCH($B$3, resultados!$A$1:$ZZ$1, 0))</f>
        <v/>
      </c>
    </row>
    <row r="221">
      <c r="A221">
        <f>INDEX(resultados!$A$2:$ZZ$415, 215, MATCH($B$1, resultados!$A$1:$ZZ$1, 0))</f>
        <v/>
      </c>
      <c r="B221">
        <f>INDEX(resultados!$A$2:$ZZ$415, 215, MATCH($B$2, resultados!$A$1:$ZZ$1, 0))</f>
        <v/>
      </c>
      <c r="C221">
        <f>INDEX(resultados!$A$2:$ZZ$415, 215, MATCH($B$3, resultados!$A$1:$ZZ$1, 0))</f>
        <v/>
      </c>
    </row>
    <row r="222">
      <c r="A222">
        <f>INDEX(resultados!$A$2:$ZZ$415, 216, MATCH($B$1, resultados!$A$1:$ZZ$1, 0))</f>
        <v/>
      </c>
      <c r="B222">
        <f>INDEX(resultados!$A$2:$ZZ$415, 216, MATCH($B$2, resultados!$A$1:$ZZ$1, 0))</f>
        <v/>
      </c>
      <c r="C222">
        <f>INDEX(resultados!$A$2:$ZZ$415, 216, MATCH($B$3, resultados!$A$1:$ZZ$1, 0))</f>
        <v/>
      </c>
    </row>
    <row r="223">
      <c r="A223">
        <f>INDEX(resultados!$A$2:$ZZ$415, 217, MATCH($B$1, resultados!$A$1:$ZZ$1, 0))</f>
        <v/>
      </c>
      <c r="B223">
        <f>INDEX(resultados!$A$2:$ZZ$415, 217, MATCH($B$2, resultados!$A$1:$ZZ$1, 0))</f>
        <v/>
      </c>
      <c r="C223">
        <f>INDEX(resultados!$A$2:$ZZ$415, 217, MATCH($B$3, resultados!$A$1:$ZZ$1, 0))</f>
        <v/>
      </c>
    </row>
    <row r="224">
      <c r="A224">
        <f>INDEX(resultados!$A$2:$ZZ$415, 218, MATCH($B$1, resultados!$A$1:$ZZ$1, 0))</f>
        <v/>
      </c>
      <c r="B224">
        <f>INDEX(resultados!$A$2:$ZZ$415, 218, MATCH($B$2, resultados!$A$1:$ZZ$1, 0))</f>
        <v/>
      </c>
      <c r="C224">
        <f>INDEX(resultados!$A$2:$ZZ$415, 218, MATCH($B$3, resultados!$A$1:$ZZ$1, 0))</f>
        <v/>
      </c>
    </row>
    <row r="225">
      <c r="A225">
        <f>INDEX(resultados!$A$2:$ZZ$415, 219, MATCH($B$1, resultados!$A$1:$ZZ$1, 0))</f>
        <v/>
      </c>
      <c r="B225">
        <f>INDEX(resultados!$A$2:$ZZ$415, 219, MATCH($B$2, resultados!$A$1:$ZZ$1, 0))</f>
        <v/>
      </c>
      <c r="C225">
        <f>INDEX(resultados!$A$2:$ZZ$415, 219, MATCH($B$3, resultados!$A$1:$ZZ$1, 0))</f>
        <v/>
      </c>
    </row>
    <row r="226">
      <c r="A226">
        <f>INDEX(resultados!$A$2:$ZZ$415, 220, MATCH($B$1, resultados!$A$1:$ZZ$1, 0))</f>
        <v/>
      </c>
      <c r="B226">
        <f>INDEX(resultados!$A$2:$ZZ$415, 220, MATCH($B$2, resultados!$A$1:$ZZ$1, 0))</f>
        <v/>
      </c>
      <c r="C226">
        <f>INDEX(resultados!$A$2:$ZZ$415, 220, MATCH($B$3, resultados!$A$1:$ZZ$1, 0))</f>
        <v/>
      </c>
    </row>
    <row r="227">
      <c r="A227">
        <f>INDEX(resultados!$A$2:$ZZ$415, 221, MATCH($B$1, resultados!$A$1:$ZZ$1, 0))</f>
        <v/>
      </c>
      <c r="B227">
        <f>INDEX(resultados!$A$2:$ZZ$415, 221, MATCH($B$2, resultados!$A$1:$ZZ$1, 0))</f>
        <v/>
      </c>
      <c r="C227">
        <f>INDEX(resultados!$A$2:$ZZ$415, 221, MATCH($B$3, resultados!$A$1:$ZZ$1, 0))</f>
        <v/>
      </c>
    </row>
    <row r="228">
      <c r="A228">
        <f>INDEX(resultados!$A$2:$ZZ$415, 222, MATCH($B$1, resultados!$A$1:$ZZ$1, 0))</f>
        <v/>
      </c>
      <c r="B228">
        <f>INDEX(resultados!$A$2:$ZZ$415, 222, MATCH($B$2, resultados!$A$1:$ZZ$1, 0))</f>
        <v/>
      </c>
      <c r="C228">
        <f>INDEX(resultados!$A$2:$ZZ$415, 222, MATCH($B$3, resultados!$A$1:$ZZ$1, 0))</f>
        <v/>
      </c>
    </row>
    <row r="229">
      <c r="A229">
        <f>INDEX(resultados!$A$2:$ZZ$415, 223, MATCH($B$1, resultados!$A$1:$ZZ$1, 0))</f>
        <v/>
      </c>
      <c r="B229">
        <f>INDEX(resultados!$A$2:$ZZ$415, 223, MATCH($B$2, resultados!$A$1:$ZZ$1, 0))</f>
        <v/>
      </c>
      <c r="C229">
        <f>INDEX(resultados!$A$2:$ZZ$415, 223, MATCH($B$3, resultados!$A$1:$ZZ$1, 0))</f>
        <v/>
      </c>
    </row>
    <row r="230">
      <c r="A230">
        <f>INDEX(resultados!$A$2:$ZZ$415, 224, MATCH($B$1, resultados!$A$1:$ZZ$1, 0))</f>
        <v/>
      </c>
      <c r="B230">
        <f>INDEX(resultados!$A$2:$ZZ$415, 224, MATCH($B$2, resultados!$A$1:$ZZ$1, 0))</f>
        <v/>
      </c>
      <c r="C230">
        <f>INDEX(resultados!$A$2:$ZZ$415, 224, MATCH($B$3, resultados!$A$1:$ZZ$1, 0))</f>
        <v/>
      </c>
    </row>
    <row r="231">
      <c r="A231">
        <f>INDEX(resultados!$A$2:$ZZ$415, 225, MATCH($B$1, resultados!$A$1:$ZZ$1, 0))</f>
        <v/>
      </c>
      <c r="B231">
        <f>INDEX(resultados!$A$2:$ZZ$415, 225, MATCH($B$2, resultados!$A$1:$ZZ$1, 0))</f>
        <v/>
      </c>
      <c r="C231">
        <f>INDEX(resultados!$A$2:$ZZ$415, 225, MATCH($B$3, resultados!$A$1:$ZZ$1, 0))</f>
        <v/>
      </c>
    </row>
    <row r="232">
      <c r="A232">
        <f>INDEX(resultados!$A$2:$ZZ$415, 226, MATCH($B$1, resultados!$A$1:$ZZ$1, 0))</f>
        <v/>
      </c>
      <c r="B232">
        <f>INDEX(resultados!$A$2:$ZZ$415, 226, MATCH($B$2, resultados!$A$1:$ZZ$1, 0))</f>
        <v/>
      </c>
      <c r="C232">
        <f>INDEX(resultados!$A$2:$ZZ$415, 226, MATCH($B$3, resultados!$A$1:$ZZ$1, 0))</f>
        <v/>
      </c>
    </row>
    <row r="233">
      <c r="A233">
        <f>INDEX(resultados!$A$2:$ZZ$415, 227, MATCH($B$1, resultados!$A$1:$ZZ$1, 0))</f>
        <v/>
      </c>
      <c r="B233">
        <f>INDEX(resultados!$A$2:$ZZ$415, 227, MATCH($B$2, resultados!$A$1:$ZZ$1, 0))</f>
        <v/>
      </c>
      <c r="C233">
        <f>INDEX(resultados!$A$2:$ZZ$415, 227, MATCH($B$3, resultados!$A$1:$ZZ$1, 0))</f>
        <v/>
      </c>
    </row>
    <row r="234">
      <c r="A234">
        <f>INDEX(resultados!$A$2:$ZZ$415, 228, MATCH($B$1, resultados!$A$1:$ZZ$1, 0))</f>
        <v/>
      </c>
      <c r="B234">
        <f>INDEX(resultados!$A$2:$ZZ$415, 228, MATCH($B$2, resultados!$A$1:$ZZ$1, 0))</f>
        <v/>
      </c>
      <c r="C234">
        <f>INDEX(resultados!$A$2:$ZZ$415, 228, MATCH($B$3, resultados!$A$1:$ZZ$1, 0))</f>
        <v/>
      </c>
    </row>
    <row r="235">
      <c r="A235">
        <f>INDEX(resultados!$A$2:$ZZ$415, 229, MATCH($B$1, resultados!$A$1:$ZZ$1, 0))</f>
        <v/>
      </c>
      <c r="B235">
        <f>INDEX(resultados!$A$2:$ZZ$415, 229, MATCH($B$2, resultados!$A$1:$ZZ$1, 0))</f>
        <v/>
      </c>
      <c r="C235">
        <f>INDEX(resultados!$A$2:$ZZ$415, 229, MATCH($B$3, resultados!$A$1:$ZZ$1, 0))</f>
        <v/>
      </c>
    </row>
    <row r="236">
      <c r="A236">
        <f>INDEX(resultados!$A$2:$ZZ$415, 230, MATCH($B$1, resultados!$A$1:$ZZ$1, 0))</f>
        <v/>
      </c>
      <c r="B236">
        <f>INDEX(resultados!$A$2:$ZZ$415, 230, MATCH($B$2, resultados!$A$1:$ZZ$1, 0))</f>
        <v/>
      </c>
      <c r="C236">
        <f>INDEX(resultados!$A$2:$ZZ$415, 230, MATCH($B$3, resultados!$A$1:$ZZ$1, 0))</f>
        <v/>
      </c>
    </row>
    <row r="237">
      <c r="A237">
        <f>INDEX(resultados!$A$2:$ZZ$415, 231, MATCH($B$1, resultados!$A$1:$ZZ$1, 0))</f>
        <v/>
      </c>
      <c r="B237">
        <f>INDEX(resultados!$A$2:$ZZ$415, 231, MATCH($B$2, resultados!$A$1:$ZZ$1, 0))</f>
        <v/>
      </c>
      <c r="C237">
        <f>INDEX(resultados!$A$2:$ZZ$415, 231, MATCH($B$3, resultados!$A$1:$ZZ$1, 0))</f>
        <v/>
      </c>
    </row>
    <row r="238">
      <c r="A238">
        <f>INDEX(resultados!$A$2:$ZZ$415, 232, MATCH($B$1, resultados!$A$1:$ZZ$1, 0))</f>
        <v/>
      </c>
      <c r="B238">
        <f>INDEX(resultados!$A$2:$ZZ$415, 232, MATCH($B$2, resultados!$A$1:$ZZ$1, 0))</f>
        <v/>
      </c>
      <c r="C238">
        <f>INDEX(resultados!$A$2:$ZZ$415, 232, MATCH($B$3, resultados!$A$1:$ZZ$1, 0))</f>
        <v/>
      </c>
    </row>
    <row r="239">
      <c r="A239">
        <f>INDEX(resultados!$A$2:$ZZ$415, 233, MATCH($B$1, resultados!$A$1:$ZZ$1, 0))</f>
        <v/>
      </c>
      <c r="B239">
        <f>INDEX(resultados!$A$2:$ZZ$415, 233, MATCH($B$2, resultados!$A$1:$ZZ$1, 0))</f>
        <v/>
      </c>
      <c r="C239">
        <f>INDEX(resultados!$A$2:$ZZ$415, 233, MATCH($B$3, resultados!$A$1:$ZZ$1, 0))</f>
        <v/>
      </c>
    </row>
    <row r="240">
      <c r="A240">
        <f>INDEX(resultados!$A$2:$ZZ$415, 234, MATCH($B$1, resultados!$A$1:$ZZ$1, 0))</f>
        <v/>
      </c>
      <c r="B240">
        <f>INDEX(resultados!$A$2:$ZZ$415, 234, MATCH($B$2, resultados!$A$1:$ZZ$1, 0))</f>
        <v/>
      </c>
      <c r="C240">
        <f>INDEX(resultados!$A$2:$ZZ$415, 234, MATCH($B$3, resultados!$A$1:$ZZ$1, 0))</f>
        <v/>
      </c>
    </row>
    <row r="241">
      <c r="A241">
        <f>INDEX(resultados!$A$2:$ZZ$415, 235, MATCH($B$1, resultados!$A$1:$ZZ$1, 0))</f>
        <v/>
      </c>
      <c r="B241">
        <f>INDEX(resultados!$A$2:$ZZ$415, 235, MATCH($B$2, resultados!$A$1:$ZZ$1, 0))</f>
        <v/>
      </c>
      <c r="C241">
        <f>INDEX(resultados!$A$2:$ZZ$415, 235, MATCH($B$3, resultados!$A$1:$ZZ$1, 0))</f>
        <v/>
      </c>
    </row>
    <row r="242">
      <c r="A242">
        <f>INDEX(resultados!$A$2:$ZZ$415, 236, MATCH($B$1, resultados!$A$1:$ZZ$1, 0))</f>
        <v/>
      </c>
      <c r="B242">
        <f>INDEX(resultados!$A$2:$ZZ$415, 236, MATCH($B$2, resultados!$A$1:$ZZ$1, 0))</f>
        <v/>
      </c>
      <c r="C242">
        <f>INDEX(resultados!$A$2:$ZZ$415, 236, MATCH($B$3, resultados!$A$1:$ZZ$1, 0))</f>
        <v/>
      </c>
    </row>
    <row r="243">
      <c r="A243">
        <f>INDEX(resultados!$A$2:$ZZ$415, 237, MATCH($B$1, resultados!$A$1:$ZZ$1, 0))</f>
        <v/>
      </c>
      <c r="B243">
        <f>INDEX(resultados!$A$2:$ZZ$415, 237, MATCH($B$2, resultados!$A$1:$ZZ$1, 0))</f>
        <v/>
      </c>
      <c r="C243">
        <f>INDEX(resultados!$A$2:$ZZ$415, 237, MATCH($B$3, resultados!$A$1:$ZZ$1, 0))</f>
        <v/>
      </c>
    </row>
    <row r="244">
      <c r="A244">
        <f>INDEX(resultados!$A$2:$ZZ$415, 238, MATCH($B$1, resultados!$A$1:$ZZ$1, 0))</f>
        <v/>
      </c>
      <c r="B244">
        <f>INDEX(resultados!$A$2:$ZZ$415, 238, MATCH($B$2, resultados!$A$1:$ZZ$1, 0))</f>
        <v/>
      </c>
      <c r="C244">
        <f>INDEX(resultados!$A$2:$ZZ$415, 238, MATCH($B$3, resultados!$A$1:$ZZ$1, 0))</f>
        <v/>
      </c>
    </row>
    <row r="245">
      <c r="A245">
        <f>INDEX(resultados!$A$2:$ZZ$415, 239, MATCH($B$1, resultados!$A$1:$ZZ$1, 0))</f>
        <v/>
      </c>
      <c r="B245">
        <f>INDEX(resultados!$A$2:$ZZ$415, 239, MATCH($B$2, resultados!$A$1:$ZZ$1, 0))</f>
        <v/>
      </c>
      <c r="C245">
        <f>INDEX(resultados!$A$2:$ZZ$415, 239, MATCH($B$3, resultados!$A$1:$ZZ$1, 0))</f>
        <v/>
      </c>
    </row>
    <row r="246">
      <c r="A246">
        <f>INDEX(resultados!$A$2:$ZZ$415, 240, MATCH($B$1, resultados!$A$1:$ZZ$1, 0))</f>
        <v/>
      </c>
      <c r="B246">
        <f>INDEX(resultados!$A$2:$ZZ$415, 240, MATCH($B$2, resultados!$A$1:$ZZ$1, 0))</f>
        <v/>
      </c>
      <c r="C246">
        <f>INDEX(resultados!$A$2:$ZZ$415, 240, MATCH($B$3, resultados!$A$1:$ZZ$1, 0))</f>
        <v/>
      </c>
    </row>
    <row r="247">
      <c r="A247">
        <f>INDEX(resultados!$A$2:$ZZ$415, 241, MATCH($B$1, resultados!$A$1:$ZZ$1, 0))</f>
        <v/>
      </c>
      <c r="B247">
        <f>INDEX(resultados!$A$2:$ZZ$415, 241, MATCH($B$2, resultados!$A$1:$ZZ$1, 0))</f>
        <v/>
      </c>
      <c r="C247">
        <f>INDEX(resultados!$A$2:$ZZ$415, 241, MATCH($B$3, resultados!$A$1:$ZZ$1, 0))</f>
        <v/>
      </c>
    </row>
    <row r="248">
      <c r="A248">
        <f>INDEX(resultados!$A$2:$ZZ$415, 242, MATCH($B$1, resultados!$A$1:$ZZ$1, 0))</f>
        <v/>
      </c>
      <c r="B248">
        <f>INDEX(resultados!$A$2:$ZZ$415, 242, MATCH($B$2, resultados!$A$1:$ZZ$1, 0))</f>
        <v/>
      </c>
      <c r="C248">
        <f>INDEX(resultados!$A$2:$ZZ$415, 242, MATCH($B$3, resultados!$A$1:$ZZ$1, 0))</f>
        <v/>
      </c>
    </row>
    <row r="249">
      <c r="A249">
        <f>INDEX(resultados!$A$2:$ZZ$415, 243, MATCH($B$1, resultados!$A$1:$ZZ$1, 0))</f>
        <v/>
      </c>
      <c r="B249">
        <f>INDEX(resultados!$A$2:$ZZ$415, 243, MATCH($B$2, resultados!$A$1:$ZZ$1, 0))</f>
        <v/>
      </c>
      <c r="C249">
        <f>INDEX(resultados!$A$2:$ZZ$415, 243, MATCH($B$3, resultados!$A$1:$ZZ$1, 0))</f>
        <v/>
      </c>
    </row>
    <row r="250">
      <c r="A250">
        <f>INDEX(resultados!$A$2:$ZZ$415, 244, MATCH($B$1, resultados!$A$1:$ZZ$1, 0))</f>
        <v/>
      </c>
      <c r="B250">
        <f>INDEX(resultados!$A$2:$ZZ$415, 244, MATCH($B$2, resultados!$A$1:$ZZ$1, 0))</f>
        <v/>
      </c>
      <c r="C250">
        <f>INDEX(resultados!$A$2:$ZZ$415, 244, MATCH($B$3, resultados!$A$1:$ZZ$1, 0))</f>
        <v/>
      </c>
    </row>
    <row r="251">
      <c r="A251">
        <f>INDEX(resultados!$A$2:$ZZ$415, 245, MATCH($B$1, resultados!$A$1:$ZZ$1, 0))</f>
        <v/>
      </c>
      <c r="B251">
        <f>INDEX(resultados!$A$2:$ZZ$415, 245, MATCH($B$2, resultados!$A$1:$ZZ$1, 0))</f>
        <v/>
      </c>
      <c r="C251">
        <f>INDEX(resultados!$A$2:$ZZ$415, 245, MATCH($B$3, resultados!$A$1:$ZZ$1, 0))</f>
        <v/>
      </c>
    </row>
    <row r="252">
      <c r="A252">
        <f>INDEX(resultados!$A$2:$ZZ$415, 246, MATCH($B$1, resultados!$A$1:$ZZ$1, 0))</f>
        <v/>
      </c>
      <c r="B252">
        <f>INDEX(resultados!$A$2:$ZZ$415, 246, MATCH($B$2, resultados!$A$1:$ZZ$1, 0))</f>
        <v/>
      </c>
      <c r="C252">
        <f>INDEX(resultados!$A$2:$ZZ$415, 246, MATCH($B$3, resultados!$A$1:$ZZ$1, 0))</f>
        <v/>
      </c>
    </row>
    <row r="253">
      <c r="A253">
        <f>INDEX(resultados!$A$2:$ZZ$415, 247, MATCH($B$1, resultados!$A$1:$ZZ$1, 0))</f>
        <v/>
      </c>
      <c r="B253">
        <f>INDEX(resultados!$A$2:$ZZ$415, 247, MATCH($B$2, resultados!$A$1:$ZZ$1, 0))</f>
        <v/>
      </c>
      <c r="C253">
        <f>INDEX(resultados!$A$2:$ZZ$415, 247, MATCH($B$3, resultados!$A$1:$ZZ$1, 0))</f>
        <v/>
      </c>
    </row>
    <row r="254">
      <c r="A254">
        <f>INDEX(resultados!$A$2:$ZZ$415, 248, MATCH($B$1, resultados!$A$1:$ZZ$1, 0))</f>
        <v/>
      </c>
      <c r="B254">
        <f>INDEX(resultados!$A$2:$ZZ$415, 248, MATCH($B$2, resultados!$A$1:$ZZ$1, 0))</f>
        <v/>
      </c>
      <c r="C254">
        <f>INDEX(resultados!$A$2:$ZZ$415, 248, MATCH($B$3, resultados!$A$1:$ZZ$1, 0))</f>
        <v/>
      </c>
    </row>
    <row r="255">
      <c r="A255">
        <f>INDEX(resultados!$A$2:$ZZ$415, 249, MATCH($B$1, resultados!$A$1:$ZZ$1, 0))</f>
        <v/>
      </c>
      <c r="B255">
        <f>INDEX(resultados!$A$2:$ZZ$415, 249, MATCH($B$2, resultados!$A$1:$ZZ$1, 0))</f>
        <v/>
      </c>
      <c r="C255">
        <f>INDEX(resultados!$A$2:$ZZ$415, 249, MATCH($B$3, resultados!$A$1:$ZZ$1, 0))</f>
        <v/>
      </c>
    </row>
    <row r="256">
      <c r="A256">
        <f>INDEX(resultados!$A$2:$ZZ$415, 250, MATCH($B$1, resultados!$A$1:$ZZ$1, 0))</f>
        <v/>
      </c>
      <c r="B256">
        <f>INDEX(resultados!$A$2:$ZZ$415, 250, MATCH($B$2, resultados!$A$1:$ZZ$1, 0))</f>
        <v/>
      </c>
      <c r="C256">
        <f>INDEX(resultados!$A$2:$ZZ$415, 250, MATCH($B$3, resultados!$A$1:$ZZ$1, 0))</f>
        <v/>
      </c>
    </row>
    <row r="257">
      <c r="A257">
        <f>INDEX(resultados!$A$2:$ZZ$415, 251, MATCH($B$1, resultados!$A$1:$ZZ$1, 0))</f>
        <v/>
      </c>
      <c r="B257">
        <f>INDEX(resultados!$A$2:$ZZ$415, 251, MATCH($B$2, resultados!$A$1:$ZZ$1, 0))</f>
        <v/>
      </c>
      <c r="C257">
        <f>INDEX(resultados!$A$2:$ZZ$415, 251, MATCH($B$3, resultados!$A$1:$ZZ$1, 0))</f>
        <v/>
      </c>
    </row>
    <row r="258">
      <c r="A258">
        <f>INDEX(resultados!$A$2:$ZZ$415, 252, MATCH($B$1, resultados!$A$1:$ZZ$1, 0))</f>
        <v/>
      </c>
      <c r="B258">
        <f>INDEX(resultados!$A$2:$ZZ$415, 252, MATCH($B$2, resultados!$A$1:$ZZ$1, 0))</f>
        <v/>
      </c>
      <c r="C258">
        <f>INDEX(resultados!$A$2:$ZZ$415, 252, MATCH($B$3, resultados!$A$1:$ZZ$1, 0))</f>
        <v/>
      </c>
    </row>
    <row r="259">
      <c r="A259">
        <f>INDEX(resultados!$A$2:$ZZ$415, 253, MATCH($B$1, resultados!$A$1:$ZZ$1, 0))</f>
        <v/>
      </c>
      <c r="B259">
        <f>INDEX(resultados!$A$2:$ZZ$415, 253, MATCH($B$2, resultados!$A$1:$ZZ$1, 0))</f>
        <v/>
      </c>
      <c r="C259">
        <f>INDEX(resultados!$A$2:$ZZ$415, 253, MATCH($B$3, resultados!$A$1:$ZZ$1, 0))</f>
        <v/>
      </c>
    </row>
    <row r="260">
      <c r="A260">
        <f>INDEX(resultados!$A$2:$ZZ$415, 254, MATCH($B$1, resultados!$A$1:$ZZ$1, 0))</f>
        <v/>
      </c>
      <c r="B260">
        <f>INDEX(resultados!$A$2:$ZZ$415, 254, MATCH($B$2, resultados!$A$1:$ZZ$1, 0))</f>
        <v/>
      </c>
      <c r="C260">
        <f>INDEX(resultados!$A$2:$ZZ$415, 254, MATCH($B$3, resultados!$A$1:$ZZ$1, 0))</f>
        <v/>
      </c>
    </row>
    <row r="261">
      <c r="A261">
        <f>INDEX(resultados!$A$2:$ZZ$415, 255, MATCH($B$1, resultados!$A$1:$ZZ$1, 0))</f>
        <v/>
      </c>
      <c r="B261">
        <f>INDEX(resultados!$A$2:$ZZ$415, 255, MATCH($B$2, resultados!$A$1:$ZZ$1, 0))</f>
        <v/>
      </c>
      <c r="C261">
        <f>INDEX(resultados!$A$2:$ZZ$415, 255, MATCH($B$3, resultados!$A$1:$ZZ$1, 0))</f>
        <v/>
      </c>
    </row>
    <row r="262">
      <c r="A262">
        <f>INDEX(resultados!$A$2:$ZZ$415, 256, MATCH($B$1, resultados!$A$1:$ZZ$1, 0))</f>
        <v/>
      </c>
      <c r="B262">
        <f>INDEX(resultados!$A$2:$ZZ$415, 256, MATCH($B$2, resultados!$A$1:$ZZ$1, 0))</f>
        <v/>
      </c>
      <c r="C262">
        <f>INDEX(resultados!$A$2:$ZZ$415, 256, MATCH($B$3, resultados!$A$1:$ZZ$1, 0))</f>
        <v/>
      </c>
    </row>
    <row r="263">
      <c r="A263">
        <f>INDEX(resultados!$A$2:$ZZ$415, 257, MATCH($B$1, resultados!$A$1:$ZZ$1, 0))</f>
        <v/>
      </c>
      <c r="B263">
        <f>INDEX(resultados!$A$2:$ZZ$415, 257, MATCH($B$2, resultados!$A$1:$ZZ$1, 0))</f>
        <v/>
      </c>
      <c r="C263">
        <f>INDEX(resultados!$A$2:$ZZ$415, 257, MATCH($B$3, resultados!$A$1:$ZZ$1, 0))</f>
        <v/>
      </c>
    </row>
    <row r="264">
      <c r="A264">
        <f>INDEX(resultados!$A$2:$ZZ$415, 258, MATCH($B$1, resultados!$A$1:$ZZ$1, 0))</f>
        <v/>
      </c>
      <c r="B264">
        <f>INDEX(resultados!$A$2:$ZZ$415, 258, MATCH($B$2, resultados!$A$1:$ZZ$1, 0))</f>
        <v/>
      </c>
      <c r="C264">
        <f>INDEX(resultados!$A$2:$ZZ$415, 258, MATCH($B$3, resultados!$A$1:$ZZ$1, 0))</f>
        <v/>
      </c>
    </row>
    <row r="265">
      <c r="A265">
        <f>INDEX(resultados!$A$2:$ZZ$415, 259, MATCH($B$1, resultados!$A$1:$ZZ$1, 0))</f>
        <v/>
      </c>
      <c r="B265">
        <f>INDEX(resultados!$A$2:$ZZ$415, 259, MATCH($B$2, resultados!$A$1:$ZZ$1, 0))</f>
        <v/>
      </c>
      <c r="C265">
        <f>INDEX(resultados!$A$2:$ZZ$415, 259, MATCH($B$3, resultados!$A$1:$ZZ$1, 0))</f>
        <v/>
      </c>
    </row>
    <row r="266">
      <c r="A266">
        <f>INDEX(resultados!$A$2:$ZZ$415, 260, MATCH($B$1, resultados!$A$1:$ZZ$1, 0))</f>
        <v/>
      </c>
      <c r="B266">
        <f>INDEX(resultados!$A$2:$ZZ$415, 260, MATCH($B$2, resultados!$A$1:$ZZ$1, 0))</f>
        <v/>
      </c>
      <c r="C266">
        <f>INDEX(resultados!$A$2:$ZZ$415, 260, MATCH($B$3, resultados!$A$1:$ZZ$1, 0))</f>
        <v/>
      </c>
    </row>
    <row r="267">
      <c r="A267">
        <f>INDEX(resultados!$A$2:$ZZ$415, 261, MATCH($B$1, resultados!$A$1:$ZZ$1, 0))</f>
        <v/>
      </c>
      <c r="B267">
        <f>INDEX(resultados!$A$2:$ZZ$415, 261, MATCH($B$2, resultados!$A$1:$ZZ$1, 0))</f>
        <v/>
      </c>
      <c r="C267">
        <f>INDEX(resultados!$A$2:$ZZ$415, 261, MATCH($B$3, resultados!$A$1:$ZZ$1, 0))</f>
        <v/>
      </c>
    </row>
    <row r="268">
      <c r="A268">
        <f>INDEX(resultados!$A$2:$ZZ$415, 262, MATCH($B$1, resultados!$A$1:$ZZ$1, 0))</f>
        <v/>
      </c>
      <c r="B268">
        <f>INDEX(resultados!$A$2:$ZZ$415, 262, MATCH($B$2, resultados!$A$1:$ZZ$1, 0))</f>
        <v/>
      </c>
      <c r="C268">
        <f>INDEX(resultados!$A$2:$ZZ$415, 262, MATCH($B$3, resultados!$A$1:$ZZ$1, 0))</f>
        <v/>
      </c>
    </row>
    <row r="269">
      <c r="A269">
        <f>INDEX(resultados!$A$2:$ZZ$415, 263, MATCH($B$1, resultados!$A$1:$ZZ$1, 0))</f>
        <v/>
      </c>
      <c r="B269">
        <f>INDEX(resultados!$A$2:$ZZ$415, 263, MATCH($B$2, resultados!$A$1:$ZZ$1, 0))</f>
        <v/>
      </c>
      <c r="C269">
        <f>INDEX(resultados!$A$2:$ZZ$415, 263, MATCH($B$3, resultados!$A$1:$ZZ$1, 0))</f>
        <v/>
      </c>
    </row>
    <row r="270">
      <c r="A270">
        <f>INDEX(resultados!$A$2:$ZZ$415, 264, MATCH($B$1, resultados!$A$1:$ZZ$1, 0))</f>
        <v/>
      </c>
      <c r="B270">
        <f>INDEX(resultados!$A$2:$ZZ$415, 264, MATCH($B$2, resultados!$A$1:$ZZ$1, 0))</f>
        <v/>
      </c>
      <c r="C270">
        <f>INDEX(resultados!$A$2:$ZZ$415, 264, MATCH($B$3, resultados!$A$1:$ZZ$1, 0))</f>
        <v/>
      </c>
    </row>
    <row r="271">
      <c r="A271">
        <f>INDEX(resultados!$A$2:$ZZ$415, 265, MATCH($B$1, resultados!$A$1:$ZZ$1, 0))</f>
        <v/>
      </c>
      <c r="B271">
        <f>INDEX(resultados!$A$2:$ZZ$415, 265, MATCH($B$2, resultados!$A$1:$ZZ$1, 0))</f>
        <v/>
      </c>
      <c r="C271">
        <f>INDEX(resultados!$A$2:$ZZ$415, 265, MATCH($B$3, resultados!$A$1:$ZZ$1, 0))</f>
        <v/>
      </c>
    </row>
    <row r="272">
      <c r="A272">
        <f>INDEX(resultados!$A$2:$ZZ$415, 266, MATCH($B$1, resultados!$A$1:$ZZ$1, 0))</f>
        <v/>
      </c>
      <c r="B272">
        <f>INDEX(resultados!$A$2:$ZZ$415, 266, MATCH($B$2, resultados!$A$1:$ZZ$1, 0))</f>
        <v/>
      </c>
      <c r="C272">
        <f>INDEX(resultados!$A$2:$ZZ$415, 266, MATCH($B$3, resultados!$A$1:$ZZ$1, 0))</f>
        <v/>
      </c>
    </row>
    <row r="273">
      <c r="A273">
        <f>INDEX(resultados!$A$2:$ZZ$415, 267, MATCH($B$1, resultados!$A$1:$ZZ$1, 0))</f>
        <v/>
      </c>
      <c r="B273">
        <f>INDEX(resultados!$A$2:$ZZ$415, 267, MATCH($B$2, resultados!$A$1:$ZZ$1, 0))</f>
        <v/>
      </c>
      <c r="C273">
        <f>INDEX(resultados!$A$2:$ZZ$415, 267, MATCH($B$3, resultados!$A$1:$ZZ$1, 0))</f>
        <v/>
      </c>
    </row>
    <row r="274">
      <c r="A274">
        <f>INDEX(resultados!$A$2:$ZZ$415, 268, MATCH($B$1, resultados!$A$1:$ZZ$1, 0))</f>
        <v/>
      </c>
      <c r="B274">
        <f>INDEX(resultados!$A$2:$ZZ$415, 268, MATCH($B$2, resultados!$A$1:$ZZ$1, 0))</f>
        <v/>
      </c>
      <c r="C274">
        <f>INDEX(resultados!$A$2:$ZZ$415, 268, MATCH($B$3, resultados!$A$1:$ZZ$1, 0))</f>
        <v/>
      </c>
    </row>
    <row r="275">
      <c r="A275">
        <f>INDEX(resultados!$A$2:$ZZ$415, 269, MATCH($B$1, resultados!$A$1:$ZZ$1, 0))</f>
        <v/>
      </c>
      <c r="B275">
        <f>INDEX(resultados!$A$2:$ZZ$415, 269, MATCH($B$2, resultados!$A$1:$ZZ$1, 0))</f>
        <v/>
      </c>
      <c r="C275">
        <f>INDEX(resultados!$A$2:$ZZ$415, 269, MATCH($B$3, resultados!$A$1:$ZZ$1, 0))</f>
        <v/>
      </c>
    </row>
    <row r="276">
      <c r="A276">
        <f>INDEX(resultados!$A$2:$ZZ$415, 270, MATCH($B$1, resultados!$A$1:$ZZ$1, 0))</f>
        <v/>
      </c>
      <c r="B276">
        <f>INDEX(resultados!$A$2:$ZZ$415, 270, MATCH($B$2, resultados!$A$1:$ZZ$1, 0))</f>
        <v/>
      </c>
      <c r="C276">
        <f>INDEX(resultados!$A$2:$ZZ$415, 270, MATCH($B$3, resultados!$A$1:$ZZ$1, 0))</f>
        <v/>
      </c>
    </row>
    <row r="277">
      <c r="A277">
        <f>INDEX(resultados!$A$2:$ZZ$415, 271, MATCH($B$1, resultados!$A$1:$ZZ$1, 0))</f>
        <v/>
      </c>
      <c r="B277">
        <f>INDEX(resultados!$A$2:$ZZ$415, 271, MATCH($B$2, resultados!$A$1:$ZZ$1, 0))</f>
        <v/>
      </c>
      <c r="C277">
        <f>INDEX(resultados!$A$2:$ZZ$415, 271, MATCH($B$3, resultados!$A$1:$ZZ$1, 0))</f>
        <v/>
      </c>
    </row>
    <row r="278">
      <c r="A278">
        <f>INDEX(resultados!$A$2:$ZZ$415, 272, MATCH($B$1, resultados!$A$1:$ZZ$1, 0))</f>
        <v/>
      </c>
      <c r="B278">
        <f>INDEX(resultados!$A$2:$ZZ$415, 272, MATCH($B$2, resultados!$A$1:$ZZ$1, 0))</f>
        <v/>
      </c>
      <c r="C278">
        <f>INDEX(resultados!$A$2:$ZZ$415, 272, MATCH($B$3, resultados!$A$1:$ZZ$1, 0))</f>
        <v/>
      </c>
    </row>
    <row r="279">
      <c r="A279">
        <f>INDEX(resultados!$A$2:$ZZ$415, 273, MATCH($B$1, resultados!$A$1:$ZZ$1, 0))</f>
        <v/>
      </c>
      <c r="B279">
        <f>INDEX(resultados!$A$2:$ZZ$415, 273, MATCH($B$2, resultados!$A$1:$ZZ$1, 0))</f>
        <v/>
      </c>
      <c r="C279">
        <f>INDEX(resultados!$A$2:$ZZ$415, 273, MATCH($B$3, resultados!$A$1:$ZZ$1, 0))</f>
        <v/>
      </c>
    </row>
    <row r="280">
      <c r="A280">
        <f>INDEX(resultados!$A$2:$ZZ$415, 274, MATCH($B$1, resultados!$A$1:$ZZ$1, 0))</f>
        <v/>
      </c>
      <c r="B280">
        <f>INDEX(resultados!$A$2:$ZZ$415, 274, MATCH($B$2, resultados!$A$1:$ZZ$1, 0))</f>
        <v/>
      </c>
      <c r="C280">
        <f>INDEX(resultados!$A$2:$ZZ$415, 274, MATCH($B$3, resultados!$A$1:$ZZ$1, 0))</f>
        <v/>
      </c>
    </row>
    <row r="281">
      <c r="A281">
        <f>INDEX(resultados!$A$2:$ZZ$415, 275, MATCH($B$1, resultados!$A$1:$ZZ$1, 0))</f>
        <v/>
      </c>
      <c r="B281">
        <f>INDEX(resultados!$A$2:$ZZ$415, 275, MATCH($B$2, resultados!$A$1:$ZZ$1, 0))</f>
        <v/>
      </c>
      <c r="C281">
        <f>INDEX(resultados!$A$2:$ZZ$415, 275, MATCH($B$3, resultados!$A$1:$ZZ$1, 0))</f>
        <v/>
      </c>
    </row>
    <row r="282">
      <c r="A282">
        <f>INDEX(resultados!$A$2:$ZZ$415, 276, MATCH($B$1, resultados!$A$1:$ZZ$1, 0))</f>
        <v/>
      </c>
      <c r="B282">
        <f>INDEX(resultados!$A$2:$ZZ$415, 276, MATCH($B$2, resultados!$A$1:$ZZ$1, 0))</f>
        <v/>
      </c>
      <c r="C282">
        <f>INDEX(resultados!$A$2:$ZZ$415, 276, MATCH($B$3, resultados!$A$1:$ZZ$1, 0))</f>
        <v/>
      </c>
    </row>
    <row r="283">
      <c r="A283">
        <f>INDEX(resultados!$A$2:$ZZ$415, 277, MATCH($B$1, resultados!$A$1:$ZZ$1, 0))</f>
        <v/>
      </c>
      <c r="B283">
        <f>INDEX(resultados!$A$2:$ZZ$415, 277, MATCH($B$2, resultados!$A$1:$ZZ$1, 0))</f>
        <v/>
      </c>
      <c r="C283">
        <f>INDEX(resultados!$A$2:$ZZ$415, 277, MATCH($B$3, resultados!$A$1:$ZZ$1, 0))</f>
        <v/>
      </c>
    </row>
    <row r="284">
      <c r="A284">
        <f>INDEX(resultados!$A$2:$ZZ$415, 278, MATCH($B$1, resultados!$A$1:$ZZ$1, 0))</f>
        <v/>
      </c>
      <c r="B284">
        <f>INDEX(resultados!$A$2:$ZZ$415, 278, MATCH($B$2, resultados!$A$1:$ZZ$1, 0))</f>
        <v/>
      </c>
      <c r="C284">
        <f>INDEX(resultados!$A$2:$ZZ$415, 278, MATCH($B$3, resultados!$A$1:$ZZ$1, 0))</f>
        <v/>
      </c>
    </row>
    <row r="285">
      <c r="A285">
        <f>INDEX(resultados!$A$2:$ZZ$415, 279, MATCH($B$1, resultados!$A$1:$ZZ$1, 0))</f>
        <v/>
      </c>
      <c r="B285">
        <f>INDEX(resultados!$A$2:$ZZ$415, 279, MATCH($B$2, resultados!$A$1:$ZZ$1, 0))</f>
        <v/>
      </c>
      <c r="C285">
        <f>INDEX(resultados!$A$2:$ZZ$415, 279, MATCH($B$3, resultados!$A$1:$ZZ$1, 0))</f>
        <v/>
      </c>
    </row>
    <row r="286">
      <c r="A286">
        <f>INDEX(resultados!$A$2:$ZZ$415, 280, MATCH($B$1, resultados!$A$1:$ZZ$1, 0))</f>
        <v/>
      </c>
      <c r="B286">
        <f>INDEX(resultados!$A$2:$ZZ$415, 280, MATCH($B$2, resultados!$A$1:$ZZ$1, 0))</f>
        <v/>
      </c>
      <c r="C286">
        <f>INDEX(resultados!$A$2:$ZZ$415, 280, MATCH($B$3, resultados!$A$1:$ZZ$1, 0))</f>
        <v/>
      </c>
    </row>
    <row r="287">
      <c r="A287">
        <f>INDEX(resultados!$A$2:$ZZ$415, 281, MATCH($B$1, resultados!$A$1:$ZZ$1, 0))</f>
        <v/>
      </c>
      <c r="B287">
        <f>INDEX(resultados!$A$2:$ZZ$415, 281, MATCH($B$2, resultados!$A$1:$ZZ$1, 0))</f>
        <v/>
      </c>
      <c r="C287">
        <f>INDEX(resultados!$A$2:$ZZ$415, 281, MATCH($B$3, resultados!$A$1:$ZZ$1, 0))</f>
        <v/>
      </c>
    </row>
    <row r="288">
      <c r="A288">
        <f>INDEX(resultados!$A$2:$ZZ$415, 282, MATCH($B$1, resultados!$A$1:$ZZ$1, 0))</f>
        <v/>
      </c>
      <c r="B288">
        <f>INDEX(resultados!$A$2:$ZZ$415, 282, MATCH($B$2, resultados!$A$1:$ZZ$1, 0))</f>
        <v/>
      </c>
      <c r="C288">
        <f>INDEX(resultados!$A$2:$ZZ$415, 282, MATCH($B$3, resultados!$A$1:$ZZ$1, 0))</f>
        <v/>
      </c>
    </row>
    <row r="289">
      <c r="A289">
        <f>INDEX(resultados!$A$2:$ZZ$415, 283, MATCH($B$1, resultados!$A$1:$ZZ$1, 0))</f>
        <v/>
      </c>
      <c r="B289">
        <f>INDEX(resultados!$A$2:$ZZ$415, 283, MATCH($B$2, resultados!$A$1:$ZZ$1, 0))</f>
        <v/>
      </c>
      <c r="C289">
        <f>INDEX(resultados!$A$2:$ZZ$415, 283, MATCH($B$3, resultados!$A$1:$ZZ$1, 0))</f>
        <v/>
      </c>
    </row>
    <row r="290">
      <c r="A290">
        <f>INDEX(resultados!$A$2:$ZZ$415, 284, MATCH($B$1, resultados!$A$1:$ZZ$1, 0))</f>
        <v/>
      </c>
      <c r="B290">
        <f>INDEX(resultados!$A$2:$ZZ$415, 284, MATCH($B$2, resultados!$A$1:$ZZ$1, 0))</f>
        <v/>
      </c>
      <c r="C290">
        <f>INDEX(resultados!$A$2:$ZZ$415, 284, MATCH($B$3, resultados!$A$1:$ZZ$1, 0))</f>
        <v/>
      </c>
    </row>
    <row r="291">
      <c r="A291">
        <f>INDEX(resultados!$A$2:$ZZ$415, 285, MATCH($B$1, resultados!$A$1:$ZZ$1, 0))</f>
        <v/>
      </c>
      <c r="B291">
        <f>INDEX(resultados!$A$2:$ZZ$415, 285, MATCH($B$2, resultados!$A$1:$ZZ$1, 0))</f>
        <v/>
      </c>
      <c r="C291">
        <f>INDEX(resultados!$A$2:$ZZ$415, 285, MATCH($B$3, resultados!$A$1:$ZZ$1, 0))</f>
        <v/>
      </c>
    </row>
    <row r="292">
      <c r="A292">
        <f>INDEX(resultados!$A$2:$ZZ$415, 286, MATCH($B$1, resultados!$A$1:$ZZ$1, 0))</f>
        <v/>
      </c>
      <c r="B292">
        <f>INDEX(resultados!$A$2:$ZZ$415, 286, MATCH($B$2, resultados!$A$1:$ZZ$1, 0))</f>
        <v/>
      </c>
      <c r="C292">
        <f>INDEX(resultados!$A$2:$ZZ$415, 286, MATCH($B$3, resultados!$A$1:$ZZ$1, 0))</f>
        <v/>
      </c>
    </row>
    <row r="293">
      <c r="A293">
        <f>INDEX(resultados!$A$2:$ZZ$415, 287, MATCH($B$1, resultados!$A$1:$ZZ$1, 0))</f>
        <v/>
      </c>
      <c r="B293">
        <f>INDEX(resultados!$A$2:$ZZ$415, 287, MATCH($B$2, resultados!$A$1:$ZZ$1, 0))</f>
        <v/>
      </c>
      <c r="C293">
        <f>INDEX(resultados!$A$2:$ZZ$415, 287, MATCH($B$3, resultados!$A$1:$ZZ$1, 0))</f>
        <v/>
      </c>
    </row>
    <row r="294">
      <c r="A294">
        <f>INDEX(resultados!$A$2:$ZZ$415, 288, MATCH($B$1, resultados!$A$1:$ZZ$1, 0))</f>
        <v/>
      </c>
      <c r="B294">
        <f>INDEX(resultados!$A$2:$ZZ$415, 288, MATCH($B$2, resultados!$A$1:$ZZ$1, 0))</f>
        <v/>
      </c>
      <c r="C294">
        <f>INDEX(resultados!$A$2:$ZZ$415, 288, MATCH($B$3, resultados!$A$1:$ZZ$1, 0))</f>
        <v/>
      </c>
    </row>
    <row r="295">
      <c r="A295">
        <f>INDEX(resultados!$A$2:$ZZ$415, 289, MATCH($B$1, resultados!$A$1:$ZZ$1, 0))</f>
        <v/>
      </c>
      <c r="B295">
        <f>INDEX(resultados!$A$2:$ZZ$415, 289, MATCH($B$2, resultados!$A$1:$ZZ$1, 0))</f>
        <v/>
      </c>
      <c r="C295">
        <f>INDEX(resultados!$A$2:$ZZ$415, 289, MATCH($B$3, resultados!$A$1:$ZZ$1, 0))</f>
        <v/>
      </c>
    </row>
    <row r="296">
      <c r="A296">
        <f>INDEX(resultados!$A$2:$ZZ$415, 290, MATCH($B$1, resultados!$A$1:$ZZ$1, 0))</f>
        <v/>
      </c>
      <c r="B296">
        <f>INDEX(resultados!$A$2:$ZZ$415, 290, MATCH($B$2, resultados!$A$1:$ZZ$1, 0))</f>
        <v/>
      </c>
      <c r="C296">
        <f>INDEX(resultados!$A$2:$ZZ$415, 290, MATCH($B$3, resultados!$A$1:$ZZ$1, 0))</f>
        <v/>
      </c>
    </row>
    <row r="297">
      <c r="A297">
        <f>INDEX(resultados!$A$2:$ZZ$415, 291, MATCH($B$1, resultados!$A$1:$ZZ$1, 0))</f>
        <v/>
      </c>
      <c r="B297">
        <f>INDEX(resultados!$A$2:$ZZ$415, 291, MATCH($B$2, resultados!$A$1:$ZZ$1, 0))</f>
        <v/>
      </c>
      <c r="C297">
        <f>INDEX(resultados!$A$2:$ZZ$415, 291, MATCH($B$3, resultados!$A$1:$ZZ$1, 0))</f>
        <v/>
      </c>
    </row>
    <row r="298">
      <c r="A298">
        <f>INDEX(resultados!$A$2:$ZZ$415, 292, MATCH($B$1, resultados!$A$1:$ZZ$1, 0))</f>
        <v/>
      </c>
      <c r="B298">
        <f>INDEX(resultados!$A$2:$ZZ$415, 292, MATCH($B$2, resultados!$A$1:$ZZ$1, 0))</f>
        <v/>
      </c>
      <c r="C298">
        <f>INDEX(resultados!$A$2:$ZZ$415, 292, MATCH($B$3, resultados!$A$1:$ZZ$1, 0))</f>
        <v/>
      </c>
    </row>
    <row r="299">
      <c r="A299">
        <f>INDEX(resultados!$A$2:$ZZ$415, 293, MATCH($B$1, resultados!$A$1:$ZZ$1, 0))</f>
        <v/>
      </c>
      <c r="B299">
        <f>INDEX(resultados!$A$2:$ZZ$415, 293, MATCH($B$2, resultados!$A$1:$ZZ$1, 0))</f>
        <v/>
      </c>
      <c r="C299">
        <f>INDEX(resultados!$A$2:$ZZ$415, 293, MATCH($B$3, resultados!$A$1:$ZZ$1, 0))</f>
        <v/>
      </c>
    </row>
    <row r="300">
      <c r="A300">
        <f>INDEX(resultados!$A$2:$ZZ$415, 294, MATCH($B$1, resultados!$A$1:$ZZ$1, 0))</f>
        <v/>
      </c>
      <c r="B300">
        <f>INDEX(resultados!$A$2:$ZZ$415, 294, MATCH($B$2, resultados!$A$1:$ZZ$1, 0))</f>
        <v/>
      </c>
      <c r="C300">
        <f>INDEX(resultados!$A$2:$ZZ$415, 294, MATCH($B$3, resultados!$A$1:$ZZ$1, 0))</f>
        <v/>
      </c>
    </row>
    <row r="301">
      <c r="A301">
        <f>INDEX(resultados!$A$2:$ZZ$415, 295, MATCH($B$1, resultados!$A$1:$ZZ$1, 0))</f>
        <v/>
      </c>
      <c r="B301">
        <f>INDEX(resultados!$A$2:$ZZ$415, 295, MATCH($B$2, resultados!$A$1:$ZZ$1, 0))</f>
        <v/>
      </c>
      <c r="C301">
        <f>INDEX(resultados!$A$2:$ZZ$415, 295, MATCH($B$3, resultados!$A$1:$ZZ$1, 0))</f>
        <v/>
      </c>
    </row>
    <row r="302">
      <c r="A302">
        <f>INDEX(resultados!$A$2:$ZZ$415, 296, MATCH($B$1, resultados!$A$1:$ZZ$1, 0))</f>
        <v/>
      </c>
      <c r="B302">
        <f>INDEX(resultados!$A$2:$ZZ$415, 296, MATCH($B$2, resultados!$A$1:$ZZ$1, 0))</f>
        <v/>
      </c>
      <c r="C302">
        <f>INDEX(resultados!$A$2:$ZZ$415, 296, MATCH($B$3, resultados!$A$1:$ZZ$1, 0))</f>
        <v/>
      </c>
    </row>
    <row r="303">
      <c r="A303">
        <f>INDEX(resultados!$A$2:$ZZ$415, 297, MATCH($B$1, resultados!$A$1:$ZZ$1, 0))</f>
        <v/>
      </c>
      <c r="B303">
        <f>INDEX(resultados!$A$2:$ZZ$415, 297, MATCH($B$2, resultados!$A$1:$ZZ$1, 0))</f>
        <v/>
      </c>
      <c r="C303">
        <f>INDEX(resultados!$A$2:$ZZ$415, 297, MATCH($B$3, resultados!$A$1:$ZZ$1, 0))</f>
        <v/>
      </c>
    </row>
    <row r="304">
      <c r="A304">
        <f>INDEX(resultados!$A$2:$ZZ$415, 298, MATCH($B$1, resultados!$A$1:$ZZ$1, 0))</f>
        <v/>
      </c>
      <c r="B304">
        <f>INDEX(resultados!$A$2:$ZZ$415, 298, MATCH($B$2, resultados!$A$1:$ZZ$1, 0))</f>
        <v/>
      </c>
      <c r="C304">
        <f>INDEX(resultados!$A$2:$ZZ$415, 298, MATCH($B$3, resultados!$A$1:$ZZ$1, 0))</f>
        <v/>
      </c>
    </row>
    <row r="305">
      <c r="A305">
        <f>INDEX(resultados!$A$2:$ZZ$415, 299, MATCH($B$1, resultados!$A$1:$ZZ$1, 0))</f>
        <v/>
      </c>
      <c r="B305">
        <f>INDEX(resultados!$A$2:$ZZ$415, 299, MATCH($B$2, resultados!$A$1:$ZZ$1, 0))</f>
        <v/>
      </c>
      <c r="C305">
        <f>INDEX(resultados!$A$2:$ZZ$415, 299, MATCH($B$3, resultados!$A$1:$ZZ$1, 0))</f>
        <v/>
      </c>
    </row>
    <row r="306">
      <c r="A306">
        <f>INDEX(resultados!$A$2:$ZZ$415, 300, MATCH($B$1, resultados!$A$1:$ZZ$1, 0))</f>
        <v/>
      </c>
      <c r="B306">
        <f>INDEX(resultados!$A$2:$ZZ$415, 300, MATCH($B$2, resultados!$A$1:$ZZ$1, 0))</f>
        <v/>
      </c>
      <c r="C306">
        <f>INDEX(resultados!$A$2:$ZZ$415, 300, MATCH($B$3, resultados!$A$1:$ZZ$1, 0))</f>
        <v/>
      </c>
    </row>
    <row r="307">
      <c r="A307">
        <f>INDEX(resultados!$A$2:$ZZ$415, 301, MATCH($B$1, resultados!$A$1:$ZZ$1, 0))</f>
        <v/>
      </c>
      <c r="B307">
        <f>INDEX(resultados!$A$2:$ZZ$415, 301, MATCH($B$2, resultados!$A$1:$ZZ$1, 0))</f>
        <v/>
      </c>
      <c r="C307">
        <f>INDEX(resultados!$A$2:$ZZ$415, 301, MATCH($B$3, resultados!$A$1:$ZZ$1, 0))</f>
        <v/>
      </c>
    </row>
    <row r="308">
      <c r="A308">
        <f>INDEX(resultados!$A$2:$ZZ$415, 302, MATCH($B$1, resultados!$A$1:$ZZ$1, 0))</f>
        <v/>
      </c>
      <c r="B308">
        <f>INDEX(resultados!$A$2:$ZZ$415, 302, MATCH($B$2, resultados!$A$1:$ZZ$1, 0))</f>
        <v/>
      </c>
      <c r="C308">
        <f>INDEX(resultados!$A$2:$ZZ$415, 302, MATCH($B$3, resultados!$A$1:$ZZ$1, 0))</f>
        <v/>
      </c>
    </row>
    <row r="309">
      <c r="A309">
        <f>INDEX(resultados!$A$2:$ZZ$415, 303, MATCH($B$1, resultados!$A$1:$ZZ$1, 0))</f>
        <v/>
      </c>
      <c r="B309">
        <f>INDEX(resultados!$A$2:$ZZ$415, 303, MATCH($B$2, resultados!$A$1:$ZZ$1, 0))</f>
        <v/>
      </c>
      <c r="C309">
        <f>INDEX(resultados!$A$2:$ZZ$415, 303, MATCH($B$3, resultados!$A$1:$ZZ$1, 0))</f>
        <v/>
      </c>
    </row>
    <row r="310">
      <c r="A310">
        <f>INDEX(resultados!$A$2:$ZZ$415, 304, MATCH($B$1, resultados!$A$1:$ZZ$1, 0))</f>
        <v/>
      </c>
      <c r="B310">
        <f>INDEX(resultados!$A$2:$ZZ$415, 304, MATCH($B$2, resultados!$A$1:$ZZ$1, 0))</f>
        <v/>
      </c>
      <c r="C310">
        <f>INDEX(resultados!$A$2:$ZZ$415, 304, MATCH($B$3, resultados!$A$1:$ZZ$1, 0))</f>
        <v/>
      </c>
    </row>
    <row r="311">
      <c r="A311">
        <f>INDEX(resultados!$A$2:$ZZ$415, 305, MATCH($B$1, resultados!$A$1:$ZZ$1, 0))</f>
        <v/>
      </c>
      <c r="B311">
        <f>INDEX(resultados!$A$2:$ZZ$415, 305, MATCH($B$2, resultados!$A$1:$ZZ$1, 0))</f>
        <v/>
      </c>
      <c r="C311">
        <f>INDEX(resultados!$A$2:$ZZ$415, 305, MATCH($B$3, resultados!$A$1:$ZZ$1, 0))</f>
        <v/>
      </c>
    </row>
    <row r="312">
      <c r="A312">
        <f>INDEX(resultados!$A$2:$ZZ$415, 306, MATCH($B$1, resultados!$A$1:$ZZ$1, 0))</f>
        <v/>
      </c>
      <c r="B312">
        <f>INDEX(resultados!$A$2:$ZZ$415, 306, MATCH($B$2, resultados!$A$1:$ZZ$1, 0))</f>
        <v/>
      </c>
      <c r="C312">
        <f>INDEX(resultados!$A$2:$ZZ$415, 306, MATCH($B$3, resultados!$A$1:$ZZ$1, 0))</f>
        <v/>
      </c>
    </row>
    <row r="313">
      <c r="A313">
        <f>INDEX(resultados!$A$2:$ZZ$415, 307, MATCH($B$1, resultados!$A$1:$ZZ$1, 0))</f>
        <v/>
      </c>
      <c r="B313">
        <f>INDEX(resultados!$A$2:$ZZ$415, 307, MATCH($B$2, resultados!$A$1:$ZZ$1, 0))</f>
        <v/>
      </c>
      <c r="C313">
        <f>INDEX(resultados!$A$2:$ZZ$415, 307, MATCH($B$3, resultados!$A$1:$ZZ$1, 0))</f>
        <v/>
      </c>
    </row>
    <row r="314">
      <c r="A314">
        <f>INDEX(resultados!$A$2:$ZZ$415, 308, MATCH($B$1, resultados!$A$1:$ZZ$1, 0))</f>
        <v/>
      </c>
      <c r="B314">
        <f>INDEX(resultados!$A$2:$ZZ$415, 308, MATCH($B$2, resultados!$A$1:$ZZ$1, 0))</f>
        <v/>
      </c>
      <c r="C314">
        <f>INDEX(resultados!$A$2:$ZZ$415, 308, MATCH($B$3, resultados!$A$1:$ZZ$1, 0))</f>
        <v/>
      </c>
    </row>
    <row r="315">
      <c r="A315">
        <f>INDEX(resultados!$A$2:$ZZ$415, 309, MATCH($B$1, resultados!$A$1:$ZZ$1, 0))</f>
        <v/>
      </c>
      <c r="B315">
        <f>INDEX(resultados!$A$2:$ZZ$415, 309, MATCH($B$2, resultados!$A$1:$ZZ$1, 0))</f>
        <v/>
      </c>
      <c r="C315">
        <f>INDEX(resultados!$A$2:$ZZ$415, 309, MATCH($B$3, resultados!$A$1:$ZZ$1, 0))</f>
        <v/>
      </c>
    </row>
    <row r="316">
      <c r="A316">
        <f>INDEX(resultados!$A$2:$ZZ$415, 310, MATCH($B$1, resultados!$A$1:$ZZ$1, 0))</f>
        <v/>
      </c>
      <c r="B316">
        <f>INDEX(resultados!$A$2:$ZZ$415, 310, MATCH($B$2, resultados!$A$1:$ZZ$1, 0))</f>
        <v/>
      </c>
      <c r="C316">
        <f>INDEX(resultados!$A$2:$ZZ$415, 310, MATCH($B$3, resultados!$A$1:$ZZ$1, 0))</f>
        <v/>
      </c>
    </row>
    <row r="317">
      <c r="A317">
        <f>INDEX(resultados!$A$2:$ZZ$415, 311, MATCH($B$1, resultados!$A$1:$ZZ$1, 0))</f>
        <v/>
      </c>
      <c r="B317">
        <f>INDEX(resultados!$A$2:$ZZ$415, 311, MATCH($B$2, resultados!$A$1:$ZZ$1, 0))</f>
        <v/>
      </c>
      <c r="C317">
        <f>INDEX(resultados!$A$2:$ZZ$415, 311, MATCH($B$3, resultados!$A$1:$ZZ$1, 0))</f>
        <v/>
      </c>
    </row>
    <row r="318">
      <c r="A318">
        <f>INDEX(resultados!$A$2:$ZZ$415, 312, MATCH($B$1, resultados!$A$1:$ZZ$1, 0))</f>
        <v/>
      </c>
      <c r="B318">
        <f>INDEX(resultados!$A$2:$ZZ$415, 312, MATCH($B$2, resultados!$A$1:$ZZ$1, 0))</f>
        <v/>
      </c>
      <c r="C318">
        <f>INDEX(resultados!$A$2:$ZZ$415, 312, MATCH($B$3, resultados!$A$1:$ZZ$1, 0))</f>
        <v/>
      </c>
    </row>
    <row r="319">
      <c r="A319">
        <f>INDEX(resultados!$A$2:$ZZ$415, 313, MATCH($B$1, resultados!$A$1:$ZZ$1, 0))</f>
        <v/>
      </c>
      <c r="B319">
        <f>INDEX(resultados!$A$2:$ZZ$415, 313, MATCH($B$2, resultados!$A$1:$ZZ$1, 0))</f>
        <v/>
      </c>
      <c r="C319">
        <f>INDEX(resultados!$A$2:$ZZ$415, 313, MATCH($B$3, resultados!$A$1:$ZZ$1, 0))</f>
        <v/>
      </c>
    </row>
    <row r="320">
      <c r="A320">
        <f>INDEX(resultados!$A$2:$ZZ$415, 314, MATCH($B$1, resultados!$A$1:$ZZ$1, 0))</f>
        <v/>
      </c>
      <c r="B320">
        <f>INDEX(resultados!$A$2:$ZZ$415, 314, MATCH($B$2, resultados!$A$1:$ZZ$1, 0))</f>
        <v/>
      </c>
      <c r="C320">
        <f>INDEX(resultados!$A$2:$ZZ$415, 314, MATCH($B$3, resultados!$A$1:$ZZ$1, 0))</f>
        <v/>
      </c>
    </row>
    <row r="321">
      <c r="A321">
        <f>INDEX(resultados!$A$2:$ZZ$415, 315, MATCH($B$1, resultados!$A$1:$ZZ$1, 0))</f>
        <v/>
      </c>
      <c r="B321">
        <f>INDEX(resultados!$A$2:$ZZ$415, 315, MATCH($B$2, resultados!$A$1:$ZZ$1, 0))</f>
        <v/>
      </c>
      <c r="C321">
        <f>INDEX(resultados!$A$2:$ZZ$415, 315, MATCH($B$3, resultados!$A$1:$ZZ$1, 0))</f>
        <v/>
      </c>
    </row>
    <row r="322">
      <c r="A322">
        <f>INDEX(resultados!$A$2:$ZZ$415, 316, MATCH($B$1, resultados!$A$1:$ZZ$1, 0))</f>
        <v/>
      </c>
      <c r="B322">
        <f>INDEX(resultados!$A$2:$ZZ$415, 316, MATCH($B$2, resultados!$A$1:$ZZ$1, 0))</f>
        <v/>
      </c>
      <c r="C322">
        <f>INDEX(resultados!$A$2:$ZZ$415, 316, MATCH($B$3, resultados!$A$1:$ZZ$1, 0))</f>
        <v/>
      </c>
    </row>
    <row r="323">
      <c r="A323">
        <f>INDEX(resultados!$A$2:$ZZ$415, 317, MATCH($B$1, resultados!$A$1:$ZZ$1, 0))</f>
        <v/>
      </c>
      <c r="B323">
        <f>INDEX(resultados!$A$2:$ZZ$415, 317, MATCH($B$2, resultados!$A$1:$ZZ$1, 0))</f>
        <v/>
      </c>
      <c r="C323">
        <f>INDEX(resultados!$A$2:$ZZ$415, 317, MATCH($B$3, resultados!$A$1:$ZZ$1, 0))</f>
        <v/>
      </c>
    </row>
    <row r="324">
      <c r="A324">
        <f>INDEX(resultados!$A$2:$ZZ$415, 318, MATCH($B$1, resultados!$A$1:$ZZ$1, 0))</f>
        <v/>
      </c>
      <c r="B324">
        <f>INDEX(resultados!$A$2:$ZZ$415, 318, MATCH($B$2, resultados!$A$1:$ZZ$1, 0))</f>
        <v/>
      </c>
      <c r="C324">
        <f>INDEX(resultados!$A$2:$ZZ$415, 318, MATCH($B$3, resultados!$A$1:$ZZ$1, 0))</f>
        <v/>
      </c>
    </row>
    <row r="325">
      <c r="A325">
        <f>INDEX(resultados!$A$2:$ZZ$415, 319, MATCH($B$1, resultados!$A$1:$ZZ$1, 0))</f>
        <v/>
      </c>
      <c r="B325">
        <f>INDEX(resultados!$A$2:$ZZ$415, 319, MATCH($B$2, resultados!$A$1:$ZZ$1, 0))</f>
        <v/>
      </c>
      <c r="C325">
        <f>INDEX(resultados!$A$2:$ZZ$415, 319, MATCH($B$3, resultados!$A$1:$ZZ$1, 0))</f>
        <v/>
      </c>
    </row>
    <row r="326">
      <c r="A326">
        <f>INDEX(resultados!$A$2:$ZZ$415, 320, MATCH($B$1, resultados!$A$1:$ZZ$1, 0))</f>
        <v/>
      </c>
      <c r="B326">
        <f>INDEX(resultados!$A$2:$ZZ$415, 320, MATCH($B$2, resultados!$A$1:$ZZ$1, 0))</f>
        <v/>
      </c>
      <c r="C326">
        <f>INDEX(resultados!$A$2:$ZZ$415, 320, MATCH($B$3, resultados!$A$1:$ZZ$1, 0))</f>
        <v/>
      </c>
    </row>
    <row r="327">
      <c r="A327">
        <f>INDEX(resultados!$A$2:$ZZ$415, 321, MATCH($B$1, resultados!$A$1:$ZZ$1, 0))</f>
        <v/>
      </c>
      <c r="B327">
        <f>INDEX(resultados!$A$2:$ZZ$415, 321, MATCH($B$2, resultados!$A$1:$ZZ$1, 0))</f>
        <v/>
      </c>
      <c r="C327">
        <f>INDEX(resultados!$A$2:$ZZ$415, 321, MATCH($B$3, resultados!$A$1:$ZZ$1, 0))</f>
        <v/>
      </c>
    </row>
    <row r="328">
      <c r="A328">
        <f>INDEX(resultados!$A$2:$ZZ$415, 322, MATCH($B$1, resultados!$A$1:$ZZ$1, 0))</f>
        <v/>
      </c>
      <c r="B328">
        <f>INDEX(resultados!$A$2:$ZZ$415, 322, MATCH($B$2, resultados!$A$1:$ZZ$1, 0))</f>
        <v/>
      </c>
      <c r="C328">
        <f>INDEX(resultados!$A$2:$ZZ$415, 322, MATCH($B$3, resultados!$A$1:$ZZ$1, 0))</f>
        <v/>
      </c>
    </row>
    <row r="329">
      <c r="A329">
        <f>INDEX(resultados!$A$2:$ZZ$415, 323, MATCH($B$1, resultados!$A$1:$ZZ$1, 0))</f>
        <v/>
      </c>
      <c r="B329">
        <f>INDEX(resultados!$A$2:$ZZ$415, 323, MATCH($B$2, resultados!$A$1:$ZZ$1, 0))</f>
        <v/>
      </c>
      <c r="C329">
        <f>INDEX(resultados!$A$2:$ZZ$415, 323, MATCH($B$3, resultados!$A$1:$ZZ$1, 0))</f>
        <v/>
      </c>
    </row>
    <row r="330">
      <c r="A330">
        <f>INDEX(resultados!$A$2:$ZZ$415, 324, MATCH($B$1, resultados!$A$1:$ZZ$1, 0))</f>
        <v/>
      </c>
      <c r="B330">
        <f>INDEX(resultados!$A$2:$ZZ$415, 324, MATCH($B$2, resultados!$A$1:$ZZ$1, 0))</f>
        <v/>
      </c>
      <c r="C330">
        <f>INDEX(resultados!$A$2:$ZZ$415, 324, MATCH($B$3, resultados!$A$1:$ZZ$1, 0))</f>
        <v/>
      </c>
    </row>
    <row r="331">
      <c r="A331">
        <f>INDEX(resultados!$A$2:$ZZ$415, 325, MATCH($B$1, resultados!$A$1:$ZZ$1, 0))</f>
        <v/>
      </c>
      <c r="B331">
        <f>INDEX(resultados!$A$2:$ZZ$415, 325, MATCH($B$2, resultados!$A$1:$ZZ$1, 0))</f>
        <v/>
      </c>
      <c r="C331">
        <f>INDEX(resultados!$A$2:$ZZ$415, 325, MATCH($B$3, resultados!$A$1:$ZZ$1, 0))</f>
        <v/>
      </c>
    </row>
    <row r="332">
      <c r="A332">
        <f>INDEX(resultados!$A$2:$ZZ$415, 326, MATCH($B$1, resultados!$A$1:$ZZ$1, 0))</f>
        <v/>
      </c>
      <c r="B332">
        <f>INDEX(resultados!$A$2:$ZZ$415, 326, MATCH($B$2, resultados!$A$1:$ZZ$1, 0))</f>
        <v/>
      </c>
      <c r="C332">
        <f>INDEX(resultados!$A$2:$ZZ$415, 326, MATCH($B$3, resultados!$A$1:$ZZ$1, 0))</f>
        <v/>
      </c>
    </row>
    <row r="333">
      <c r="A333">
        <f>INDEX(resultados!$A$2:$ZZ$415, 327, MATCH($B$1, resultados!$A$1:$ZZ$1, 0))</f>
        <v/>
      </c>
      <c r="B333">
        <f>INDEX(resultados!$A$2:$ZZ$415, 327, MATCH($B$2, resultados!$A$1:$ZZ$1, 0))</f>
        <v/>
      </c>
      <c r="C333">
        <f>INDEX(resultados!$A$2:$ZZ$415, 327, MATCH($B$3, resultados!$A$1:$ZZ$1, 0))</f>
        <v/>
      </c>
    </row>
    <row r="334">
      <c r="A334">
        <f>INDEX(resultados!$A$2:$ZZ$415, 328, MATCH($B$1, resultados!$A$1:$ZZ$1, 0))</f>
        <v/>
      </c>
      <c r="B334">
        <f>INDEX(resultados!$A$2:$ZZ$415, 328, MATCH($B$2, resultados!$A$1:$ZZ$1, 0))</f>
        <v/>
      </c>
      <c r="C334">
        <f>INDEX(resultados!$A$2:$ZZ$415, 328, MATCH($B$3, resultados!$A$1:$ZZ$1, 0))</f>
        <v/>
      </c>
    </row>
    <row r="335">
      <c r="A335">
        <f>INDEX(resultados!$A$2:$ZZ$415, 329, MATCH($B$1, resultados!$A$1:$ZZ$1, 0))</f>
        <v/>
      </c>
      <c r="B335">
        <f>INDEX(resultados!$A$2:$ZZ$415, 329, MATCH($B$2, resultados!$A$1:$ZZ$1, 0))</f>
        <v/>
      </c>
      <c r="C335">
        <f>INDEX(resultados!$A$2:$ZZ$415, 329, MATCH($B$3, resultados!$A$1:$ZZ$1, 0))</f>
        <v/>
      </c>
    </row>
    <row r="336">
      <c r="A336">
        <f>INDEX(resultados!$A$2:$ZZ$415, 330, MATCH($B$1, resultados!$A$1:$ZZ$1, 0))</f>
        <v/>
      </c>
      <c r="B336">
        <f>INDEX(resultados!$A$2:$ZZ$415, 330, MATCH($B$2, resultados!$A$1:$ZZ$1, 0))</f>
        <v/>
      </c>
      <c r="C336">
        <f>INDEX(resultados!$A$2:$ZZ$415, 330, MATCH($B$3, resultados!$A$1:$ZZ$1, 0))</f>
        <v/>
      </c>
    </row>
    <row r="337">
      <c r="A337">
        <f>INDEX(resultados!$A$2:$ZZ$415, 331, MATCH($B$1, resultados!$A$1:$ZZ$1, 0))</f>
        <v/>
      </c>
      <c r="B337">
        <f>INDEX(resultados!$A$2:$ZZ$415, 331, MATCH($B$2, resultados!$A$1:$ZZ$1, 0))</f>
        <v/>
      </c>
      <c r="C337">
        <f>INDEX(resultados!$A$2:$ZZ$415, 331, MATCH($B$3, resultados!$A$1:$ZZ$1, 0))</f>
        <v/>
      </c>
    </row>
    <row r="338">
      <c r="A338">
        <f>INDEX(resultados!$A$2:$ZZ$415, 332, MATCH($B$1, resultados!$A$1:$ZZ$1, 0))</f>
        <v/>
      </c>
      <c r="B338">
        <f>INDEX(resultados!$A$2:$ZZ$415, 332, MATCH($B$2, resultados!$A$1:$ZZ$1, 0))</f>
        <v/>
      </c>
      <c r="C338">
        <f>INDEX(resultados!$A$2:$ZZ$415, 332, MATCH($B$3, resultados!$A$1:$ZZ$1, 0))</f>
        <v/>
      </c>
    </row>
    <row r="339">
      <c r="A339">
        <f>INDEX(resultados!$A$2:$ZZ$415, 333, MATCH($B$1, resultados!$A$1:$ZZ$1, 0))</f>
        <v/>
      </c>
      <c r="B339">
        <f>INDEX(resultados!$A$2:$ZZ$415, 333, MATCH($B$2, resultados!$A$1:$ZZ$1, 0))</f>
        <v/>
      </c>
      <c r="C339">
        <f>INDEX(resultados!$A$2:$ZZ$415, 333, MATCH($B$3, resultados!$A$1:$ZZ$1, 0))</f>
        <v/>
      </c>
    </row>
    <row r="340">
      <c r="A340">
        <f>INDEX(resultados!$A$2:$ZZ$415, 334, MATCH($B$1, resultados!$A$1:$ZZ$1, 0))</f>
        <v/>
      </c>
      <c r="B340">
        <f>INDEX(resultados!$A$2:$ZZ$415, 334, MATCH($B$2, resultados!$A$1:$ZZ$1, 0))</f>
        <v/>
      </c>
      <c r="C340">
        <f>INDEX(resultados!$A$2:$ZZ$415, 334, MATCH($B$3, resultados!$A$1:$ZZ$1, 0))</f>
        <v/>
      </c>
    </row>
    <row r="341">
      <c r="A341">
        <f>INDEX(resultados!$A$2:$ZZ$415, 335, MATCH($B$1, resultados!$A$1:$ZZ$1, 0))</f>
        <v/>
      </c>
      <c r="B341">
        <f>INDEX(resultados!$A$2:$ZZ$415, 335, MATCH($B$2, resultados!$A$1:$ZZ$1, 0))</f>
        <v/>
      </c>
      <c r="C341">
        <f>INDEX(resultados!$A$2:$ZZ$415, 335, MATCH($B$3, resultados!$A$1:$ZZ$1, 0))</f>
        <v/>
      </c>
    </row>
    <row r="342">
      <c r="A342">
        <f>INDEX(resultados!$A$2:$ZZ$415, 336, MATCH($B$1, resultados!$A$1:$ZZ$1, 0))</f>
        <v/>
      </c>
      <c r="B342">
        <f>INDEX(resultados!$A$2:$ZZ$415, 336, MATCH($B$2, resultados!$A$1:$ZZ$1, 0))</f>
        <v/>
      </c>
      <c r="C342">
        <f>INDEX(resultados!$A$2:$ZZ$415, 336, MATCH($B$3, resultados!$A$1:$ZZ$1, 0))</f>
        <v/>
      </c>
    </row>
    <row r="343">
      <c r="A343">
        <f>INDEX(resultados!$A$2:$ZZ$415, 337, MATCH($B$1, resultados!$A$1:$ZZ$1, 0))</f>
        <v/>
      </c>
      <c r="B343">
        <f>INDEX(resultados!$A$2:$ZZ$415, 337, MATCH($B$2, resultados!$A$1:$ZZ$1, 0))</f>
        <v/>
      </c>
      <c r="C343">
        <f>INDEX(resultados!$A$2:$ZZ$415, 337, MATCH($B$3, resultados!$A$1:$ZZ$1, 0))</f>
        <v/>
      </c>
    </row>
    <row r="344">
      <c r="A344">
        <f>INDEX(resultados!$A$2:$ZZ$415, 338, MATCH($B$1, resultados!$A$1:$ZZ$1, 0))</f>
        <v/>
      </c>
      <c r="B344">
        <f>INDEX(resultados!$A$2:$ZZ$415, 338, MATCH($B$2, resultados!$A$1:$ZZ$1, 0))</f>
        <v/>
      </c>
      <c r="C344">
        <f>INDEX(resultados!$A$2:$ZZ$415, 338, MATCH($B$3, resultados!$A$1:$ZZ$1, 0))</f>
        <v/>
      </c>
    </row>
    <row r="345">
      <c r="A345">
        <f>INDEX(resultados!$A$2:$ZZ$415, 339, MATCH($B$1, resultados!$A$1:$ZZ$1, 0))</f>
        <v/>
      </c>
      <c r="B345">
        <f>INDEX(resultados!$A$2:$ZZ$415, 339, MATCH($B$2, resultados!$A$1:$ZZ$1, 0))</f>
        <v/>
      </c>
      <c r="C345">
        <f>INDEX(resultados!$A$2:$ZZ$415, 339, MATCH($B$3, resultados!$A$1:$ZZ$1, 0))</f>
        <v/>
      </c>
    </row>
    <row r="346">
      <c r="A346">
        <f>INDEX(resultados!$A$2:$ZZ$415, 340, MATCH($B$1, resultados!$A$1:$ZZ$1, 0))</f>
        <v/>
      </c>
      <c r="B346">
        <f>INDEX(resultados!$A$2:$ZZ$415, 340, MATCH($B$2, resultados!$A$1:$ZZ$1, 0))</f>
        <v/>
      </c>
      <c r="C346">
        <f>INDEX(resultados!$A$2:$ZZ$415, 340, MATCH($B$3, resultados!$A$1:$ZZ$1, 0))</f>
        <v/>
      </c>
    </row>
    <row r="347">
      <c r="A347">
        <f>INDEX(resultados!$A$2:$ZZ$415, 341, MATCH($B$1, resultados!$A$1:$ZZ$1, 0))</f>
        <v/>
      </c>
      <c r="B347">
        <f>INDEX(resultados!$A$2:$ZZ$415, 341, MATCH($B$2, resultados!$A$1:$ZZ$1, 0))</f>
        <v/>
      </c>
      <c r="C347">
        <f>INDEX(resultados!$A$2:$ZZ$415, 341, MATCH($B$3, resultados!$A$1:$ZZ$1, 0))</f>
        <v/>
      </c>
    </row>
    <row r="348">
      <c r="A348">
        <f>INDEX(resultados!$A$2:$ZZ$415, 342, MATCH($B$1, resultados!$A$1:$ZZ$1, 0))</f>
        <v/>
      </c>
      <c r="B348">
        <f>INDEX(resultados!$A$2:$ZZ$415, 342, MATCH($B$2, resultados!$A$1:$ZZ$1, 0))</f>
        <v/>
      </c>
      <c r="C348">
        <f>INDEX(resultados!$A$2:$ZZ$415, 342, MATCH($B$3, resultados!$A$1:$ZZ$1, 0))</f>
        <v/>
      </c>
    </row>
    <row r="349">
      <c r="A349">
        <f>INDEX(resultados!$A$2:$ZZ$415, 343, MATCH($B$1, resultados!$A$1:$ZZ$1, 0))</f>
        <v/>
      </c>
      <c r="B349">
        <f>INDEX(resultados!$A$2:$ZZ$415, 343, MATCH($B$2, resultados!$A$1:$ZZ$1, 0))</f>
        <v/>
      </c>
      <c r="C349">
        <f>INDEX(resultados!$A$2:$ZZ$415, 343, MATCH($B$3, resultados!$A$1:$ZZ$1, 0))</f>
        <v/>
      </c>
    </row>
    <row r="350">
      <c r="A350">
        <f>INDEX(resultados!$A$2:$ZZ$415, 344, MATCH($B$1, resultados!$A$1:$ZZ$1, 0))</f>
        <v/>
      </c>
      <c r="B350">
        <f>INDEX(resultados!$A$2:$ZZ$415, 344, MATCH($B$2, resultados!$A$1:$ZZ$1, 0))</f>
        <v/>
      </c>
      <c r="C350">
        <f>INDEX(resultados!$A$2:$ZZ$415, 344, MATCH($B$3, resultados!$A$1:$ZZ$1, 0))</f>
        <v/>
      </c>
    </row>
    <row r="351">
      <c r="A351">
        <f>INDEX(resultados!$A$2:$ZZ$415, 345, MATCH($B$1, resultados!$A$1:$ZZ$1, 0))</f>
        <v/>
      </c>
      <c r="B351">
        <f>INDEX(resultados!$A$2:$ZZ$415, 345, MATCH($B$2, resultados!$A$1:$ZZ$1, 0))</f>
        <v/>
      </c>
      <c r="C351">
        <f>INDEX(resultados!$A$2:$ZZ$415, 345, MATCH($B$3, resultados!$A$1:$ZZ$1, 0))</f>
        <v/>
      </c>
    </row>
    <row r="352">
      <c r="A352">
        <f>INDEX(resultados!$A$2:$ZZ$415, 346, MATCH($B$1, resultados!$A$1:$ZZ$1, 0))</f>
        <v/>
      </c>
      <c r="B352">
        <f>INDEX(resultados!$A$2:$ZZ$415, 346, MATCH($B$2, resultados!$A$1:$ZZ$1, 0))</f>
        <v/>
      </c>
      <c r="C352">
        <f>INDEX(resultados!$A$2:$ZZ$415, 346, MATCH($B$3, resultados!$A$1:$ZZ$1, 0))</f>
        <v/>
      </c>
    </row>
    <row r="353">
      <c r="A353">
        <f>INDEX(resultados!$A$2:$ZZ$415, 347, MATCH($B$1, resultados!$A$1:$ZZ$1, 0))</f>
        <v/>
      </c>
      <c r="B353">
        <f>INDEX(resultados!$A$2:$ZZ$415, 347, MATCH($B$2, resultados!$A$1:$ZZ$1, 0))</f>
        <v/>
      </c>
      <c r="C353">
        <f>INDEX(resultados!$A$2:$ZZ$415, 347, MATCH($B$3, resultados!$A$1:$ZZ$1, 0))</f>
        <v/>
      </c>
    </row>
    <row r="354">
      <c r="A354">
        <f>INDEX(resultados!$A$2:$ZZ$415, 348, MATCH($B$1, resultados!$A$1:$ZZ$1, 0))</f>
        <v/>
      </c>
      <c r="B354">
        <f>INDEX(resultados!$A$2:$ZZ$415, 348, MATCH($B$2, resultados!$A$1:$ZZ$1, 0))</f>
        <v/>
      </c>
      <c r="C354">
        <f>INDEX(resultados!$A$2:$ZZ$415, 348, MATCH($B$3, resultados!$A$1:$ZZ$1, 0))</f>
        <v/>
      </c>
    </row>
    <row r="355">
      <c r="A355">
        <f>INDEX(resultados!$A$2:$ZZ$415, 349, MATCH($B$1, resultados!$A$1:$ZZ$1, 0))</f>
        <v/>
      </c>
      <c r="B355">
        <f>INDEX(resultados!$A$2:$ZZ$415, 349, MATCH($B$2, resultados!$A$1:$ZZ$1, 0))</f>
        <v/>
      </c>
      <c r="C355">
        <f>INDEX(resultados!$A$2:$ZZ$415, 349, MATCH($B$3, resultados!$A$1:$ZZ$1, 0))</f>
        <v/>
      </c>
    </row>
    <row r="356">
      <c r="A356">
        <f>INDEX(resultados!$A$2:$ZZ$415, 350, MATCH($B$1, resultados!$A$1:$ZZ$1, 0))</f>
        <v/>
      </c>
      <c r="B356">
        <f>INDEX(resultados!$A$2:$ZZ$415, 350, MATCH($B$2, resultados!$A$1:$ZZ$1, 0))</f>
        <v/>
      </c>
      <c r="C356">
        <f>INDEX(resultados!$A$2:$ZZ$415, 350, MATCH($B$3, resultados!$A$1:$ZZ$1, 0))</f>
        <v/>
      </c>
    </row>
    <row r="357">
      <c r="A357">
        <f>INDEX(resultados!$A$2:$ZZ$415, 351, MATCH($B$1, resultados!$A$1:$ZZ$1, 0))</f>
        <v/>
      </c>
      <c r="B357">
        <f>INDEX(resultados!$A$2:$ZZ$415, 351, MATCH($B$2, resultados!$A$1:$ZZ$1, 0))</f>
        <v/>
      </c>
      <c r="C357">
        <f>INDEX(resultados!$A$2:$ZZ$415, 351, MATCH($B$3, resultados!$A$1:$ZZ$1, 0))</f>
        <v/>
      </c>
    </row>
    <row r="358">
      <c r="A358">
        <f>INDEX(resultados!$A$2:$ZZ$415, 352, MATCH($B$1, resultados!$A$1:$ZZ$1, 0))</f>
        <v/>
      </c>
      <c r="B358">
        <f>INDEX(resultados!$A$2:$ZZ$415, 352, MATCH($B$2, resultados!$A$1:$ZZ$1, 0))</f>
        <v/>
      </c>
      <c r="C358">
        <f>INDEX(resultados!$A$2:$ZZ$415, 352, MATCH($B$3, resultados!$A$1:$ZZ$1, 0))</f>
        <v/>
      </c>
    </row>
    <row r="359">
      <c r="A359">
        <f>INDEX(resultados!$A$2:$ZZ$415, 353, MATCH($B$1, resultados!$A$1:$ZZ$1, 0))</f>
        <v/>
      </c>
      <c r="B359">
        <f>INDEX(resultados!$A$2:$ZZ$415, 353, MATCH($B$2, resultados!$A$1:$ZZ$1, 0))</f>
        <v/>
      </c>
      <c r="C359">
        <f>INDEX(resultados!$A$2:$ZZ$415, 353, MATCH($B$3, resultados!$A$1:$ZZ$1, 0))</f>
        <v/>
      </c>
    </row>
    <row r="360">
      <c r="A360">
        <f>INDEX(resultados!$A$2:$ZZ$415, 354, MATCH($B$1, resultados!$A$1:$ZZ$1, 0))</f>
        <v/>
      </c>
      <c r="B360">
        <f>INDEX(resultados!$A$2:$ZZ$415, 354, MATCH($B$2, resultados!$A$1:$ZZ$1, 0))</f>
        <v/>
      </c>
      <c r="C360">
        <f>INDEX(resultados!$A$2:$ZZ$415, 354, MATCH($B$3, resultados!$A$1:$ZZ$1, 0))</f>
        <v/>
      </c>
    </row>
    <row r="361">
      <c r="A361">
        <f>INDEX(resultados!$A$2:$ZZ$415, 355, MATCH($B$1, resultados!$A$1:$ZZ$1, 0))</f>
        <v/>
      </c>
      <c r="B361">
        <f>INDEX(resultados!$A$2:$ZZ$415, 355, MATCH($B$2, resultados!$A$1:$ZZ$1, 0))</f>
        <v/>
      </c>
      <c r="C361">
        <f>INDEX(resultados!$A$2:$ZZ$415, 355, MATCH($B$3, resultados!$A$1:$ZZ$1, 0))</f>
        <v/>
      </c>
    </row>
    <row r="362">
      <c r="A362">
        <f>INDEX(resultados!$A$2:$ZZ$415, 356, MATCH($B$1, resultados!$A$1:$ZZ$1, 0))</f>
        <v/>
      </c>
      <c r="B362">
        <f>INDEX(resultados!$A$2:$ZZ$415, 356, MATCH($B$2, resultados!$A$1:$ZZ$1, 0))</f>
        <v/>
      </c>
      <c r="C362">
        <f>INDEX(resultados!$A$2:$ZZ$415, 356, MATCH($B$3, resultados!$A$1:$ZZ$1, 0))</f>
        <v/>
      </c>
    </row>
    <row r="363">
      <c r="A363">
        <f>INDEX(resultados!$A$2:$ZZ$415, 357, MATCH($B$1, resultados!$A$1:$ZZ$1, 0))</f>
        <v/>
      </c>
      <c r="B363">
        <f>INDEX(resultados!$A$2:$ZZ$415, 357, MATCH($B$2, resultados!$A$1:$ZZ$1, 0))</f>
        <v/>
      </c>
      <c r="C363">
        <f>INDEX(resultados!$A$2:$ZZ$415, 357, MATCH($B$3, resultados!$A$1:$ZZ$1, 0))</f>
        <v/>
      </c>
    </row>
    <row r="364">
      <c r="A364">
        <f>INDEX(resultados!$A$2:$ZZ$415, 358, MATCH($B$1, resultados!$A$1:$ZZ$1, 0))</f>
        <v/>
      </c>
      <c r="B364">
        <f>INDEX(resultados!$A$2:$ZZ$415, 358, MATCH($B$2, resultados!$A$1:$ZZ$1, 0))</f>
        <v/>
      </c>
      <c r="C364">
        <f>INDEX(resultados!$A$2:$ZZ$415, 358, MATCH($B$3, resultados!$A$1:$ZZ$1, 0))</f>
        <v/>
      </c>
    </row>
    <row r="365">
      <c r="A365">
        <f>INDEX(resultados!$A$2:$ZZ$415, 359, MATCH($B$1, resultados!$A$1:$ZZ$1, 0))</f>
        <v/>
      </c>
      <c r="B365">
        <f>INDEX(resultados!$A$2:$ZZ$415, 359, MATCH($B$2, resultados!$A$1:$ZZ$1, 0))</f>
        <v/>
      </c>
      <c r="C365">
        <f>INDEX(resultados!$A$2:$ZZ$415, 359, MATCH($B$3, resultados!$A$1:$ZZ$1, 0))</f>
        <v/>
      </c>
    </row>
    <row r="366">
      <c r="A366">
        <f>INDEX(resultados!$A$2:$ZZ$415, 360, MATCH($B$1, resultados!$A$1:$ZZ$1, 0))</f>
        <v/>
      </c>
      <c r="B366">
        <f>INDEX(resultados!$A$2:$ZZ$415, 360, MATCH($B$2, resultados!$A$1:$ZZ$1, 0))</f>
        <v/>
      </c>
      <c r="C366">
        <f>INDEX(resultados!$A$2:$ZZ$415, 360, MATCH($B$3, resultados!$A$1:$ZZ$1, 0))</f>
        <v/>
      </c>
    </row>
    <row r="367">
      <c r="A367">
        <f>INDEX(resultados!$A$2:$ZZ$415, 361, MATCH($B$1, resultados!$A$1:$ZZ$1, 0))</f>
        <v/>
      </c>
      <c r="B367">
        <f>INDEX(resultados!$A$2:$ZZ$415, 361, MATCH($B$2, resultados!$A$1:$ZZ$1, 0))</f>
        <v/>
      </c>
      <c r="C367">
        <f>INDEX(resultados!$A$2:$ZZ$415, 361, MATCH($B$3, resultados!$A$1:$ZZ$1, 0))</f>
        <v/>
      </c>
    </row>
    <row r="368">
      <c r="A368">
        <f>INDEX(resultados!$A$2:$ZZ$415, 362, MATCH($B$1, resultados!$A$1:$ZZ$1, 0))</f>
        <v/>
      </c>
      <c r="B368">
        <f>INDEX(resultados!$A$2:$ZZ$415, 362, MATCH($B$2, resultados!$A$1:$ZZ$1, 0))</f>
        <v/>
      </c>
      <c r="C368">
        <f>INDEX(resultados!$A$2:$ZZ$415, 362, MATCH($B$3, resultados!$A$1:$ZZ$1, 0))</f>
        <v/>
      </c>
    </row>
    <row r="369">
      <c r="A369">
        <f>INDEX(resultados!$A$2:$ZZ$415, 363, MATCH($B$1, resultados!$A$1:$ZZ$1, 0))</f>
        <v/>
      </c>
      <c r="B369">
        <f>INDEX(resultados!$A$2:$ZZ$415, 363, MATCH($B$2, resultados!$A$1:$ZZ$1, 0))</f>
        <v/>
      </c>
      <c r="C369">
        <f>INDEX(resultados!$A$2:$ZZ$415, 363, MATCH($B$3, resultados!$A$1:$ZZ$1, 0))</f>
        <v/>
      </c>
    </row>
    <row r="370">
      <c r="A370">
        <f>INDEX(resultados!$A$2:$ZZ$415, 364, MATCH($B$1, resultados!$A$1:$ZZ$1, 0))</f>
        <v/>
      </c>
      <c r="B370">
        <f>INDEX(resultados!$A$2:$ZZ$415, 364, MATCH($B$2, resultados!$A$1:$ZZ$1, 0))</f>
        <v/>
      </c>
      <c r="C370">
        <f>INDEX(resultados!$A$2:$ZZ$415, 364, MATCH($B$3, resultados!$A$1:$ZZ$1, 0))</f>
        <v/>
      </c>
    </row>
    <row r="371">
      <c r="A371">
        <f>INDEX(resultados!$A$2:$ZZ$415, 365, MATCH($B$1, resultados!$A$1:$ZZ$1, 0))</f>
        <v/>
      </c>
      <c r="B371">
        <f>INDEX(resultados!$A$2:$ZZ$415, 365, MATCH($B$2, resultados!$A$1:$ZZ$1, 0))</f>
        <v/>
      </c>
      <c r="C371">
        <f>INDEX(resultados!$A$2:$ZZ$415, 365, MATCH($B$3, resultados!$A$1:$ZZ$1, 0))</f>
        <v/>
      </c>
    </row>
    <row r="372">
      <c r="A372">
        <f>INDEX(resultados!$A$2:$ZZ$415, 366, MATCH($B$1, resultados!$A$1:$ZZ$1, 0))</f>
        <v/>
      </c>
      <c r="B372">
        <f>INDEX(resultados!$A$2:$ZZ$415, 366, MATCH($B$2, resultados!$A$1:$ZZ$1, 0))</f>
        <v/>
      </c>
      <c r="C372">
        <f>INDEX(resultados!$A$2:$ZZ$415, 366, MATCH($B$3, resultados!$A$1:$ZZ$1, 0))</f>
        <v/>
      </c>
    </row>
    <row r="373">
      <c r="A373">
        <f>INDEX(resultados!$A$2:$ZZ$415, 367, MATCH($B$1, resultados!$A$1:$ZZ$1, 0))</f>
        <v/>
      </c>
      <c r="B373">
        <f>INDEX(resultados!$A$2:$ZZ$415, 367, MATCH($B$2, resultados!$A$1:$ZZ$1, 0))</f>
        <v/>
      </c>
      <c r="C373">
        <f>INDEX(resultados!$A$2:$ZZ$415, 367, MATCH($B$3, resultados!$A$1:$ZZ$1, 0))</f>
        <v/>
      </c>
    </row>
    <row r="374">
      <c r="A374">
        <f>INDEX(resultados!$A$2:$ZZ$415, 368, MATCH($B$1, resultados!$A$1:$ZZ$1, 0))</f>
        <v/>
      </c>
      <c r="B374">
        <f>INDEX(resultados!$A$2:$ZZ$415, 368, MATCH($B$2, resultados!$A$1:$ZZ$1, 0))</f>
        <v/>
      </c>
      <c r="C374">
        <f>INDEX(resultados!$A$2:$ZZ$415, 368, MATCH($B$3, resultados!$A$1:$ZZ$1, 0))</f>
        <v/>
      </c>
    </row>
    <row r="375">
      <c r="A375">
        <f>INDEX(resultados!$A$2:$ZZ$415, 369, MATCH($B$1, resultados!$A$1:$ZZ$1, 0))</f>
        <v/>
      </c>
      <c r="B375">
        <f>INDEX(resultados!$A$2:$ZZ$415, 369, MATCH($B$2, resultados!$A$1:$ZZ$1, 0))</f>
        <v/>
      </c>
      <c r="C375">
        <f>INDEX(resultados!$A$2:$ZZ$415, 369, MATCH($B$3, resultados!$A$1:$ZZ$1, 0))</f>
        <v/>
      </c>
    </row>
    <row r="376">
      <c r="A376">
        <f>INDEX(resultados!$A$2:$ZZ$415, 370, MATCH($B$1, resultados!$A$1:$ZZ$1, 0))</f>
        <v/>
      </c>
      <c r="B376">
        <f>INDEX(resultados!$A$2:$ZZ$415, 370, MATCH($B$2, resultados!$A$1:$ZZ$1, 0))</f>
        <v/>
      </c>
      <c r="C376">
        <f>INDEX(resultados!$A$2:$ZZ$415, 370, MATCH($B$3, resultados!$A$1:$ZZ$1, 0))</f>
        <v/>
      </c>
    </row>
    <row r="377">
      <c r="A377">
        <f>INDEX(resultados!$A$2:$ZZ$415, 371, MATCH($B$1, resultados!$A$1:$ZZ$1, 0))</f>
        <v/>
      </c>
      <c r="B377">
        <f>INDEX(resultados!$A$2:$ZZ$415, 371, MATCH($B$2, resultados!$A$1:$ZZ$1, 0))</f>
        <v/>
      </c>
      <c r="C377">
        <f>INDEX(resultados!$A$2:$ZZ$415, 371, MATCH($B$3, resultados!$A$1:$ZZ$1, 0))</f>
        <v/>
      </c>
    </row>
    <row r="378">
      <c r="A378">
        <f>INDEX(resultados!$A$2:$ZZ$415, 372, MATCH($B$1, resultados!$A$1:$ZZ$1, 0))</f>
        <v/>
      </c>
      <c r="B378">
        <f>INDEX(resultados!$A$2:$ZZ$415, 372, MATCH($B$2, resultados!$A$1:$ZZ$1, 0))</f>
        <v/>
      </c>
      <c r="C378">
        <f>INDEX(resultados!$A$2:$ZZ$415, 372, MATCH($B$3, resultados!$A$1:$ZZ$1, 0))</f>
        <v/>
      </c>
    </row>
    <row r="379">
      <c r="A379">
        <f>INDEX(resultados!$A$2:$ZZ$415, 373, MATCH($B$1, resultados!$A$1:$ZZ$1, 0))</f>
        <v/>
      </c>
      <c r="B379">
        <f>INDEX(resultados!$A$2:$ZZ$415, 373, MATCH($B$2, resultados!$A$1:$ZZ$1, 0))</f>
        <v/>
      </c>
      <c r="C379">
        <f>INDEX(resultados!$A$2:$ZZ$415, 373, MATCH($B$3, resultados!$A$1:$ZZ$1, 0))</f>
        <v/>
      </c>
    </row>
    <row r="380">
      <c r="A380">
        <f>INDEX(resultados!$A$2:$ZZ$415, 374, MATCH($B$1, resultados!$A$1:$ZZ$1, 0))</f>
        <v/>
      </c>
      <c r="B380">
        <f>INDEX(resultados!$A$2:$ZZ$415, 374, MATCH($B$2, resultados!$A$1:$ZZ$1, 0))</f>
        <v/>
      </c>
      <c r="C380">
        <f>INDEX(resultados!$A$2:$ZZ$415, 374, MATCH($B$3, resultados!$A$1:$ZZ$1, 0))</f>
        <v/>
      </c>
    </row>
    <row r="381">
      <c r="A381">
        <f>INDEX(resultados!$A$2:$ZZ$415, 375, MATCH($B$1, resultados!$A$1:$ZZ$1, 0))</f>
        <v/>
      </c>
      <c r="B381">
        <f>INDEX(resultados!$A$2:$ZZ$415, 375, MATCH($B$2, resultados!$A$1:$ZZ$1, 0))</f>
        <v/>
      </c>
      <c r="C381">
        <f>INDEX(resultados!$A$2:$ZZ$415, 375, MATCH($B$3, resultados!$A$1:$ZZ$1, 0))</f>
        <v/>
      </c>
    </row>
    <row r="382">
      <c r="A382">
        <f>INDEX(resultados!$A$2:$ZZ$415, 376, MATCH($B$1, resultados!$A$1:$ZZ$1, 0))</f>
        <v/>
      </c>
      <c r="B382">
        <f>INDEX(resultados!$A$2:$ZZ$415, 376, MATCH($B$2, resultados!$A$1:$ZZ$1, 0))</f>
        <v/>
      </c>
      <c r="C382">
        <f>INDEX(resultados!$A$2:$ZZ$415, 376, MATCH($B$3, resultados!$A$1:$ZZ$1, 0))</f>
        <v/>
      </c>
    </row>
    <row r="383">
      <c r="A383">
        <f>INDEX(resultados!$A$2:$ZZ$415, 377, MATCH($B$1, resultados!$A$1:$ZZ$1, 0))</f>
        <v/>
      </c>
      <c r="B383">
        <f>INDEX(resultados!$A$2:$ZZ$415, 377, MATCH($B$2, resultados!$A$1:$ZZ$1, 0))</f>
        <v/>
      </c>
      <c r="C383">
        <f>INDEX(resultados!$A$2:$ZZ$415, 377, MATCH($B$3, resultados!$A$1:$ZZ$1, 0))</f>
        <v/>
      </c>
    </row>
    <row r="384">
      <c r="A384">
        <f>INDEX(resultados!$A$2:$ZZ$415, 378, MATCH($B$1, resultados!$A$1:$ZZ$1, 0))</f>
        <v/>
      </c>
      <c r="B384">
        <f>INDEX(resultados!$A$2:$ZZ$415, 378, MATCH($B$2, resultados!$A$1:$ZZ$1, 0))</f>
        <v/>
      </c>
      <c r="C384">
        <f>INDEX(resultados!$A$2:$ZZ$415, 378, MATCH($B$3, resultados!$A$1:$ZZ$1, 0))</f>
        <v/>
      </c>
    </row>
    <row r="385">
      <c r="A385">
        <f>INDEX(resultados!$A$2:$ZZ$415, 379, MATCH($B$1, resultados!$A$1:$ZZ$1, 0))</f>
        <v/>
      </c>
      <c r="B385">
        <f>INDEX(resultados!$A$2:$ZZ$415, 379, MATCH($B$2, resultados!$A$1:$ZZ$1, 0))</f>
        <v/>
      </c>
      <c r="C385">
        <f>INDEX(resultados!$A$2:$ZZ$415, 379, MATCH($B$3, resultados!$A$1:$ZZ$1, 0))</f>
        <v/>
      </c>
    </row>
    <row r="386">
      <c r="A386">
        <f>INDEX(resultados!$A$2:$ZZ$415, 380, MATCH($B$1, resultados!$A$1:$ZZ$1, 0))</f>
        <v/>
      </c>
      <c r="B386">
        <f>INDEX(resultados!$A$2:$ZZ$415, 380, MATCH($B$2, resultados!$A$1:$ZZ$1, 0))</f>
        <v/>
      </c>
      <c r="C386">
        <f>INDEX(resultados!$A$2:$ZZ$415, 380, MATCH($B$3, resultados!$A$1:$ZZ$1, 0))</f>
        <v/>
      </c>
    </row>
    <row r="387">
      <c r="A387">
        <f>INDEX(resultados!$A$2:$ZZ$415, 381, MATCH($B$1, resultados!$A$1:$ZZ$1, 0))</f>
        <v/>
      </c>
      <c r="B387">
        <f>INDEX(resultados!$A$2:$ZZ$415, 381, MATCH($B$2, resultados!$A$1:$ZZ$1, 0))</f>
        <v/>
      </c>
      <c r="C387">
        <f>INDEX(resultados!$A$2:$ZZ$415, 381, MATCH($B$3, resultados!$A$1:$ZZ$1, 0))</f>
        <v/>
      </c>
    </row>
    <row r="388">
      <c r="A388">
        <f>INDEX(resultados!$A$2:$ZZ$415, 382, MATCH($B$1, resultados!$A$1:$ZZ$1, 0))</f>
        <v/>
      </c>
      <c r="B388">
        <f>INDEX(resultados!$A$2:$ZZ$415, 382, MATCH($B$2, resultados!$A$1:$ZZ$1, 0))</f>
        <v/>
      </c>
      <c r="C388">
        <f>INDEX(resultados!$A$2:$ZZ$415, 382, MATCH($B$3, resultados!$A$1:$ZZ$1, 0))</f>
        <v/>
      </c>
    </row>
    <row r="389">
      <c r="A389">
        <f>INDEX(resultados!$A$2:$ZZ$415, 383, MATCH($B$1, resultados!$A$1:$ZZ$1, 0))</f>
        <v/>
      </c>
      <c r="B389">
        <f>INDEX(resultados!$A$2:$ZZ$415, 383, MATCH($B$2, resultados!$A$1:$ZZ$1, 0))</f>
        <v/>
      </c>
      <c r="C389">
        <f>INDEX(resultados!$A$2:$ZZ$415, 383, MATCH($B$3, resultados!$A$1:$ZZ$1, 0))</f>
        <v/>
      </c>
    </row>
    <row r="390">
      <c r="A390">
        <f>INDEX(resultados!$A$2:$ZZ$415, 384, MATCH($B$1, resultados!$A$1:$ZZ$1, 0))</f>
        <v/>
      </c>
      <c r="B390">
        <f>INDEX(resultados!$A$2:$ZZ$415, 384, MATCH($B$2, resultados!$A$1:$ZZ$1, 0))</f>
        <v/>
      </c>
      <c r="C390">
        <f>INDEX(resultados!$A$2:$ZZ$415, 384, MATCH($B$3, resultados!$A$1:$ZZ$1, 0))</f>
        <v/>
      </c>
    </row>
    <row r="391">
      <c r="A391">
        <f>INDEX(resultados!$A$2:$ZZ$415, 385, MATCH($B$1, resultados!$A$1:$ZZ$1, 0))</f>
        <v/>
      </c>
      <c r="B391">
        <f>INDEX(resultados!$A$2:$ZZ$415, 385, MATCH($B$2, resultados!$A$1:$ZZ$1, 0))</f>
        <v/>
      </c>
      <c r="C391">
        <f>INDEX(resultados!$A$2:$ZZ$415, 385, MATCH($B$3, resultados!$A$1:$ZZ$1, 0))</f>
        <v/>
      </c>
    </row>
    <row r="392">
      <c r="A392">
        <f>INDEX(resultados!$A$2:$ZZ$415, 386, MATCH($B$1, resultados!$A$1:$ZZ$1, 0))</f>
        <v/>
      </c>
      <c r="B392">
        <f>INDEX(resultados!$A$2:$ZZ$415, 386, MATCH($B$2, resultados!$A$1:$ZZ$1, 0))</f>
        <v/>
      </c>
      <c r="C392">
        <f>INDEX(resultados!$A$2:$ZZ$415, 386, MATCH($B$3, resultados!$A$1:$ZZ$1, 0))</f>
        <v/>
      </c>
    </row>
    <row r="393">
      <c r="A393">
        <f>INDEX(resultados!$A$2:$ZZ$415, 387, MATCH($B$1, resultados!$A$1:$ZZ$1, 0))</f>
        <v/>
      </c>
      <c r="B393">
        <f>INDEX(resultados!$A$2:$ZZ$415, 387, MATCH($B$2, resultados!$A$1:$ZZ$1, 0))</f>
        <v/>
      </c>
      <c r="C393">
        <f>INDEX(resultados!$A$2:$ZZ$415, 387, MATCH($B$3, resultados!$A$1:$ZZ$1, 0))</f>
        <v/>
      </c>
    </row>
    <row r="394">
      <c r="A394">
        <f>INDEX(resultados!$A$2:$ZZ$415, 388, MATCH($B$1, resultados!$A$1:$ZZ$1, 0))</f>
        <v/>
      </c>
      <c r="B394">
        <f>INDEX(resultados!$A$2:$ZZ$415, 388, MATCH($B$2, resultados!$A$1:$ZZ$1, 0))</f>
        <v/>
      </c>
      <c r="C394">
        <f>INDEX(resultados!$A$2:$ZZ$415, 388, MATCH($B$3, resultados!$A$1:$ZZ$1, 0))</f>
        <v/>
      </c>
    </row>
    <row r="395">
      <c r="A395">
        <f>INDEX(resultados!$A$2:$ZZ$415, 389, MATCH($B$1, resultados!$A$1:$ZZ$1, 0))</f>
        <v/>
      </c>
      <c r="B395">
        <f>INDEX(resultados!$A$2:$ZZ$415, 389, MATCH($B$2, resultados!$A$1:$ZZ$1, 0))</f>
        <v/>
      </c>
      <c r="C395">
        <f>INDEX(resultados!$A$2:$ZZ$415, 389, MATCH($B$3, resultados!$A$1:$ZZ$1, 0))</f>
        <v/>
      </c>
    </row>
    <row r="396">
      <c r="A396">
        <f>INDEX(resultados!$A$2:$ZZ$415, 390, MATCH($B$1, resultados!$A$1:$ZZ$1, 0))</f>
        <v/>
      </c>
      <c r="B396">
        <f>INDEX(resultados!$A$2:$ZZ$415, 390, MATCH($B$2, resultados!$A$1:$ZZ$1, 0))</f>
        <v/>
      </c>
      <c r="C396">
        <f>INDEX(resultados!$A$2:$ZZ$415, 390, MATCH($B$3, resultados!$A$1:$ZZ$1, 0))</f>
        <v/>
      </c>
    </row>
    <row r="397">
      <c r="A397">
        <f>INDEX(resultados!$A$2:$ZZ$415, 391, MATCH($B$1, resultados!$A$1:$ZZ$1, 0))</f>
        <v/>
      </c>
      <c r="B397">
        <f>INDEX(resultados!$A$2:$ZZ$415, 391, MATCH($B$2, resultados!$A$1:$ZZ$1, 0))</f>
        <v/>
      </c>
      <c r="C397">
        <f>INDEX(resultados!$A$2:$ZZ$415, 391, MATCH($B$3, resultados!$A$1:$ZZ$1, 0))</f>
        <v/>
      </c>
    </row>
    <row r="398">
      <c r="A398">
        <f>INDEX(resultados!$A$2:$ZZ$415, 392, MATCH($B$1, resultados!$A$1:$ZZ$1, 0))</f>
        <v/>
      </c>
      <c r="B398">
        <f>INDEX(resultados!$A$2:$ZZ$415, 392, MATCH($B$2, resultados!$A$1:$ZZ$1, 0))</f>
        <v/>
      </c>
      <c r="C398">
        <f>INDEX(resultados!$A$2:$ZZ$415, 392, MATCH($B$3, resultados!$A$1:$ZZ$1, 0))</f>
        <v/>
      </c>
    </row>
    <row r="399">
      <c r="A399">
        <f>INDEX(resultados!$A$2:$ZZ$415, 393, MATCH($B$1, resultados!$A$1:$ZZ$1, 0))</f>
        <v/>
      </c>
      <c r="B399">
        <f>INDEX(resultados!$A$2:$ZZ$415, 393, MATCH($B$2, resultados!$A$1:$ZZ$1, 0))</f>
        <v/>
      </c>
      <c r="C399">
        <f>INDEX(resultados!$A$2:$ZZ$415, 393, MATCH($B$3, resultados!$A$1:$ZZ$1, 0))</f>
        <v/>
      </c>
    </row>
    <row r="400">
      <c r="A400">
        <f>INDEX(resultados!$A$2:$ZZ$415, 394, MATCH($B$1, resultados!$A$1:$ZZ$1, 0))</f>
        <v/>
      </c>
      <c r="B400">
        <f>INDEX(resultados!$A$2:$ZZ$415, 394, MATCH($B$2, resultados!$A$1:$ZZ$1, 0))</f>
        <v/>
      </c>
      <c r="C400">
        <f>INDEX(resultados!$A$2:$ZZ$415, 394, MATCH($B$3, resultados!$A$1:$ZZ$1, 0))</f>
        <v/>
      </c>
    </row>
    <row r="401">
      <c r="A401">
        <f>INDEX(resultados!$A$2:$ZZ$415, 395, MATCH($B$1, resultados!$A$1:$ZZ$1, 0))</f>
        <v/>
      </c>
      <c r="B401">
        <f>INDEX(resultados!$A$2:$ZZ$415, 395, MATCH($B$2, resultados!$A$1:$ZZ$1, 0))</f>
        <v/>
      </c>
      <c r="C401">
        <f>INDEX(resultados!$A$2:$ZZ$415, 395, MATCH($B$3, resultados!$A$1:$ZZ$1, 0))</f>
        <v/>
      </c>
    </row>
    <row r="402">
      <c r="A402">
        <f>INDEX(resultados!$A$2:$ZZ$415, 396, MATCH($B$1, resultados!$A$1:$ZZ$1, 0))</f>
        <v/>
      </c>
      <c r="B402">
        <f>INDEX(resultados!$A$2:$ZZ$415, 396, MATCH($B$2, resultados!$A$1:$ZZ$1, 0))</f>
        <v/>
      </c>
      <c r="C402">
        <f>INDEX(resultados!$A$2:$ZZ$415, 396, MATCH($B$3, resultados!$A$1:$ZZ$1, 0))</f>
        <v/>
      </c>
    </row>
    <row r="403">
      <c r="A403">
        <f>INDEX(resultados!$A$2:$ZZ$415, 397, MATCH($B$1, resultados!$A$1:$ZZ$1, 0))</f>
        <v/>
      </c>
      <c r="B403">
        <f>INDEX(resultados!$A$2:$ZZ$415, 397, MATCH($B$2, resultados!$A$1:$ZZ$1, 0))</f>
        <v/>
      </c>
      <c r="C403">
        <f>INDEX(resultados!$A$2:$ZZ$415, 397, MATCH($B$3, resultados!$A$1:$ZZ$1, 0))</f>
        <v/>
      </c>
    </row>
    <row r="404">
      <c r="A404">
        <f>INDEX(resultados!$A$2:$ZZ$415, 398, MATCH($B$1, resultados!$A$1:$ZZ$1, 0))</f>
        <v/>
      </c>
      <c r="B404">
        <f>INDEX(resultados!$A$2:$ZZ$415, 398, MATCH($B$2, resultados!$A$1:$ZZ$1, 0))</f>
        <v/>
      </c>
      <c r="C404">
        <f>INDEX(resultados!$A$2:$ZZ$415, 398, MATCH($B$3, resultados!$A$1:$ZZ$1, 0))</f>
        <v/>
      </c>
    </row>
    <row r="405">
      <c r="A405">
        <f>INDEX(resultados!$A$2:$ZZ$415, 399, MATCH($B$1, resultados!$A$1:$ZZ$1, 0))</f>
        <v/>
      </c>
      <c r="B405">
        <f>INDEX(resultados!$A$2:$ZZ$415, 399, MATCH($B$2, resultados!$A$1:$ZZ$1, 0))</f>
        <v/>
      </c>
      <c r="C405">
        <f>INDEX(resultados!$A$2:$ZZ$415, 399, MATCH($B$3, resultados!$A$1:$ZZ$1, 0))</f>
        <v/>
      </c>
    </row>
    <row r="406">
      <c r="A406">
        <f>INDEX(resultados!$A$2:$ZZ$415, 400, MATCH($B$1, resultados!$A$1:$ZZ$1, 0))</f>
        <v/>
      </c>
      <c r="B406">
        <f>INDEX(resultados!$A$2:$ZZ$415, 400, MATCH($B$2, resultados!$A$1:$ZZ$1, 0))</f>
        <v/>
      </c>
      <c r="C406">
        <f>INDEX(resultados!$A$2:$ZZ$415, 400, MATCH($B$3, resultados!$A$1:$ZZ$1, 0))</f>
        <v/>
      </c>
    </row>
    <row r="407">
      <c r="A407">
        <f>INDEX(resultados!$A$2:$ZZ$415, 401, MATCH($B$1, resultados!$A$1:$ZZ$1, 0))</f>
        <v/>
      </c>
      <c r="B407">
        <f>INDEX(resultados!$A$2:$ZZ$415, 401, MATCH($B$2, resultados!$A$1:$ZZ$1, 0))</f>
        <v/>
      </c>
      <c r="C407">
        <f>INDEX(resultados!$A$2:$ZZ$415, 401, MATCH($B$3, resultados!$A$1:$ZZ$1, 0))</f>
        <v/>
      </c>
    </row>
    <row r="408">
      <c r="A408">
        <f>INDEX(resultados!$A$2:$ZZ$415, 402, MATCH($B$1, resultados!$A$1:$ZZ$1, 0))</f>
        <v/>
      </c>
      <c r="B408">
        <f>INDEX(resultados!$A$2:$ZZ$415, 402, MATCH($B$2, resultados!$A$1:$ZZ$1, 0))</f>
        <v/>
      </c>
      <c r="C408">
        <f>INDEX(resultados!$A$2:$ZZ$415, 402, MATCH($B$3, resultados!$A$1:$ZZ$1, 0))</f>
        <v/>
      </c>
    </row>
    <row r="409">
      <c r="A409">
        <f>INDEX(resultados!$A$2:$ZZ$415, 403, MATCH($B$1, resultados!$A$1:$ZZ$1, 0))</f>
        <v/>
      </c>
      <c r="B409">
        <f>INDEX(resultados!$A$2:$ZZ$415, 403, MATCH($B$2, resultados!$A$1:$ZZ$1, 0))</f>
        <v/>
      </c>
      <c r="C409">
        <f>INDEX(resultados!$A$2:$ZZ$415, 403, MATCH($B$3, resultados!$A$1:$ZZ$1, 0))</f>
        <v/>
      </c>
    </row>
    <row r="410">
      <c r="A410">
        <f>INDEX(resultados!$A$2:$ZZ$415, 404, MATCH($B$1, resultados!$A$1:$ZZ$1, 0))</f>
        <v/>
      </c>
      <c r="B410">
        <f>INDEX(resultados!$A$2:$ZZ$415, 404, MATCH($B$2, resultados!$A$1:$ZZ$1, 0))</f>
        <v/>
      </c>
      <c r="C410">
        <f>INDEX(resultados!$A$2:$ZZ$415, 404, MATCH($B$3, resultados!$A$1:$ZZ$1, 0))</f>
        <v/>
      </c>
    </row>
    <row r="411">
      <c r="A411">
        <f>INDEX(resultados!$A$2:$ZZ$415, 405, MATCH($B$1, resultados!$A$1:$ZZ$1, 0))</f>
        <v/>
      </c>
      <c r="B411">
        <f>INDEX(resultados!$A$2:$ZZ$415, 405, MATCH($B$2, resultados!$A$1:$ZZ$1, 0))</f>
        <v/>
      </c>
      <c r="C411">
        <f>INDEX(resultados!$A$2:$ZZ$415, 405, MATCH($B$3, resultados!$A$1:$ZZ$1, 0))</f>
        <v/>
      </c>
    </row>
    <row r="412">
      <c r="A412">
        <f>INDEX(resultados!$A$2:$ZZ$415, 406, MATCH($B$1, resultados!$A$1:$ZZ$1, 0))</f>
        <v/>
      </c>
      <c r="B412">
        <f>INDEX(resultados!$A$2:$ZZ$415, 406, MATCH($B$2, resultados!$A$1:$ZZ$1, 0))</f>
        <v/>
      </c>
      <c r="C412">
        <f>INDEX(resultados!$A$2:$ZZ$415, 406, MATCH($B$3, resultados!$A$1:$ZZ$1, 0))</f>
        <v/>
      </c>
    </row>
    <row r="413">
      <c r="A413">
        <f>INDEX(resultados!$A$2:$ZZ$415, 407, MATCH($B$1, resultados!$A$1:$ZZ$1, 0))</f>
        <v/>
      </c>
      <c r="B413">
        <f>INDEX(resultados!$A$2:$ZZ$415, 407, MATCH($B$2, resultados!$A$1:$ZZ$1, 0))</f>
        <v/>
      </c>
      <c r="C413">
        <f>INDEX(resultados!$A$2:$ZZ$415, 407, MATCH($B$3, resultados!$A$1:$ZZ$1, 0))</f>
        <v/>
      </c>
    </row>
    <row r="414">
      <c r="A414">
        <f>INDEX(resultados!$A$2:$ZZ$415, 408, MATCH($B$1, resultados!$A$1:$ZZ$1, 0))</f>
        <v/>
      </c>
      <c r="B414">
        <f>INDEX(resultados!$A$2:$ZZ$415, 408, MATCH($B$2, resultados!$A$1:$ZZ$1, 0))</f>
        <v/>
      </c>
      <c r="C414">
        <f>INDEX(resultados!$A$2:$ZZ$415, 408, MATCH($B$3, resultados!$A$1:$ZZ$1, 0))</f>
        <v/>
      </c>
    </row>
    <row r="415">
      <c r="A415">
        <f>INDEX(resultados!$A$2:$ZZ$415, 409, MATCH($B$1, resultados!$A$1:$ZZ$1, 0))</f>
        <v/>
      </c>
      <c r="B415">
        <f>INDEX(resultados!$A$2:$ZZ$415, 409, MATCH($B$2, resultados!$A$1:$ZZ$1, 0))</f>
        <v/>
      </c>
      <c r="C415">
        <f>INDEX(resultados!$A$2:$ZZ$415, 409, MATCH($B$3, resultados!$A$1:$ZZ$1, 0))</f>
        <v/>
      </c>
    </row>
    <row r="416">
      <c r="A416">
        <f>INDEX(resultados!$A$2:$ZZ$415, 410, MATCH($B$1, resultados!$A$1:$ZZ$1, 0))</f>
        <v/>
      </c>
      <c r="B416">
        <f>INDEX(resultados!$A$2:$ZZ$415, 410, MATCH($B$2, resultados!$A$1:$ZZ$1, 0))</f>
        <v/>
      </c>
      <c r="C416">
        <f>INDEX(resultados!$A$2:$ZZ$415, 410, MATCH($B$3, resultados!$A$1:$ZZ$1, 0))</f>
        <v/>
      </c>
    </row>
    <row r="417">
      <c r="A417">
        <f>INDEX(resultados!$A$2:$ZZ$415, 411, MATCH($B$1, resultados!$A$1:$ZZ$1, 0))</f>
        <v/>
      </c>
      <c r="B417">
        <f>INDEX(resultados!$A$2:$ZZ$415, 411, MATCH($B$2, resultados!$A$1:$ZZ$1, 0))</f>
        <v/>
      </c>
      <c r="C417">
        <f>INDEX(resultados!$A$2:$ZZ$415, 411, MATCH($B$3, resultados!$A$1:$ZZ$1, 0))</f>
        <v/>
      </c>
    </row>
    <row r="418">
      <c r="A418">
        <f>INDEX(resultados!$A$2:$ZZ$415, 412, MATCH($B$1, resultados!$A$1:$ZZ$1, 0))</f>
        <v/>
      </c>
      <c r="B418">
        <f>INDEX(resultados!$A$2:$ZZ$415, 412, MATCH($B$2, resultados!$A$1:$ZZ$1, 0))</f>
        <v/>
      </c>
      <c r="C418">
        <f>INDEX(resultados!$A$2:$ZZ$415, 412, MATCH($B$3, resultados!$A$1:$ZZ$1, 0))</f>
        <v/>
      </c>
    </row>
    <row r="419">
      <c r="A419">
        <f>INDEX(resultados!$A$2:$ZZ$415, 413, MATCH($B$1, resultados!$A$1:$ZZ$1, 0))</f>
        <v/>
      </c>
      <c r="B419">
        <f>INDEX(resultados!$A$2:$ZZ$415, 413, MATCH($B$2, resultados!$A$1:$ZZ$1, 0))</f>
        <v/>
      </c>
      <c r="C419">
        <f>INDEX(resultados!$A$2:$ZZ$415, 413, MATCH($B$3, resultados!$A$1:$ZZ$1, 0))</f>
        <v/>
      </c>
    </row>
    <row r="420">
      <c r="A420">
        <f>INDEX(resultados!$A$2:$ZZ$415, 414, MATCH($B$1, resultados!$A$1:$ZZ$1, 0))</f>
        <v/>
      </c>
      <c r="B420">
        <f>INDEX(resultados!$A$2:$ZZ$415, 414, MATCH($B$2, resultados!$A$1:$ZZ$1, 0))</f>
        <v/>
      </c>
      <c r="C420">
        <f>INDEX(resultados!$A$2:$ZZ$415, 414,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6.2661</v>
      </c>
      <c r="E2" t="n">
        <v>15.96</v>
      </c>
      <c r="F2" t="n">
        <v>13.06</v>
      </c>
      <c r="G2" t="n">
        <v>11.52</v>
      </c>
      <c r="H2" t="n">
        <v>0.24</v>
      </c>
      <c r="I2" t="n">
        <v>68</v>
      </c>
      <c r="J2" t="n">
        <v>71.52</v>
      </c>
      <c r="K2" t="n">
        <v>32.27</v>
      </c>
      <c r="L2" t="n">
        <v>1</v>
      </c>
      <c r="M2" t="n">
        <v>66</v>
      </c>
      <c r="N2" t="n">
        <v>8.25</v>
      </c>
      <c r="O2" t="n">
        <v>9054.6</v>
      </c>
      <c r="P2" t="n">
        <v>92.83</v>
      </c>
      <c r="Q2" t="n">
        <v>194.66</v>
      </c>
      <c r="R2" t="n">
        <v>64.87</v>
      </c>
      <c r="S2" t="n">
        <v>17.82</v>
      </c>
      <c r="T2" t="n">
        <v>21058.43</v>
      </c>
      <c r="U2" t="n">
        <v>0.27</v>
      </c>
      <c r="V2" t="n">
        <v>0.7</v>
      </c>
      <c r="W2" t="n">
        <v>1.25</v>
      </c>
      <c r="X2" t="n">
        <v>1.37</v>
      </c>
      <c r="Y2" t="n">
        <v>0.5</v>
      </c>
      <c r="Z2" t="n">
        <v>10</v>
      </c>
      <c r="AA2" t="n">
        <v>230.7690594901004</v>
      </c>
      <c r="AB2" t="n">
        <v>315.7484080065872</v>
      </c>
      <c r="AC2" t="n">
        <v>285.613823102206</v>
      </c>
      <c r="AD2" t="n">
        <v>230769.0594901004</v>
      </c>
      <c r="AE2" t="n">
        <v>315748.4080065872</v>
      </c>
      <c r="AF2" t="n">
        <v>2.169082051268667e-06</v>
      </c>
      <c r="AG2" t="n">
        <v>21</v>
      </c>
      <c r="AH2" t="n">
        <v>285613.823102206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6.8228</v>
      </c>
      <c r="E3" t="n">
        <v>14.66</v>
      </c>
      <c r="F3" t="n">
        <v>12.31</v>
      </c>
      <c r="G3" t="n">
        <v>23.09</v>
      </c>
      <c r="H3" t="n">
        <v>0.48</v>
      </c>
      <c r="I3" t="n">
        <v>32</v>
      </c>
      <c r="J3" t="n">
        <v>72.7</v>
      </c>
      <c r="K3" t="n">
        <v>32.27</v>
      </c>
      <c r="L3" t="n">
        <v>2</v>
      </c>
      <c r="M3" t="n">
        <v>30</v>
      </c>
      <c r="N3" t="n">
        <v>8.43</v>
      </c>
      <c r="O3" t="n">
        <v>9200.25</v>
      </c>
      <c r="P3" t="n">
        <v>85.65000000000001</v>
      </c>
      <c r="Q3" t="n">
        <v>194.64</v>
      </c>
      <c r="R3" t="n">
        <v>41.67</v>
      </c>
      <c r="S3" t="n">
        <v>17.82</v>
      </c>
      <c r="T3" t="n">
        <v>9640.209999999999</v>
      </c>
      <c r="U3" t="n">
        <v>0.43</v>
      </c>
      <c r="V3" t="n">
        <v>0.74</v>
      </c>
      <c r="W3" t="n">
        <v>1.2</v>
      </c>
      <c r="X3" t="n">
        <v>0.63</v>
      </c>
      <c r="Y3" t="n">
        <v>0.5</v>
      </c>
      <c r="Z3" t="n">
        <v>10</v>
      </c>
      <c r="AA3" t="n">
        <v>210.5249376802134</v>
      </c>
      <c r="AB3" t="n">
        <v>288.0495074386919</v>
      </c>
      <c r="AC3" t="n">
        <v>260.5584667288507</v>
      </c>
      <c r="AD3" t="n">
        <v>210524.9376802134</v>
      </c>
      <c r="AE3" t="n">
        <v>288049.5074386919</v>
      </c>
      <c r="AF3" t="n">
        <v>2.361790111775404e-06</v>
      </c>
      <c r="AG3" t="n">
        <v>20</v>
      </c>
      <c r="AH3" t="n">
        <v>260558.4667288507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7.0137</v>
      </c>
      <c r="E4" t="n">
        <v>14.26</v>
      </c>
      <c r="F4" t="n">
        <v>12.09</v>
      </c>
      <c r="G4" t="n">
        <v>34.53</v>
      </c>
      <c r="H4" t="n">
        <v>0.71</v>
      </c>
      <c r="I4" t="n">
        <v>21</v>
      </c>
      <c r="J4" t="n">
        <v>73.88</v>
      </c>
      <c r="K4" t="n">
        <v>32.27</v>
      </c>
      <c r="L4" t="n">
        <v>3</v>
      </c>
      <c r="M4" t="n">
        <v>19</v>
      </c>
      <c r="N4" t="n">
        <v>8.609999999999999</v>
      </c>
      <c r="O4" t="n">
        <v>9346.23</v>
      </c>
      <c r="P4" t="n">
        <v>82.23</v>
      </c>
      <c r="Q4" t="n">
        <v>194.64</v>
      </c>
      <c r="R4" t="n">
        <v>34.85</v>
      </c>
      <c r="S4" t="n">
        <v>17.82</v>
      </c>
      <c r="T4" t="n">
        <v>6281.59</v>
      </c>
      <c r="U4" t="n">
        <v>0.51</v>
      </c>
      <c r="V4" t="n">
        <v>0.75</v>
      </c>
      <c r="W4" t="n">
        <v>1.17</v>
      </c>
      <c r="X4" t="n">
        <v>0.4</v>
      </c>
      <c r="Y4" t="n">
        <v>0.5</v>
      </c>
      <c r="Z4" t="n">
        <v>10</v>
      </c>
      <c r="AA4" t="n">
        <v>199.0208308199621</v>
      </c>
      <c r="AB4" t="n">
        <v>272.3090809071285</v>
      </c>
      <c r="AC4" t="n">
        <v>246.3202844136274</v>
      </c>
      <c r="AD4" t="n">
        <v>199020.8308199621</v>
      </c>
      <c r="AE4" t="n">
        <v>272309.0809071285</v>
      </c>
      <c r="AF4" t="n">
        <v>2.427872326165087e-06</v>
      </c>
      <c r="AG4" t="n">
        <v>19</v>
      </c>
      <c r="AH4" t="n">
        <v>246320.2844136274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7.0915</v>
      </c>
      <c r="E5" t="n">
        <v>14.1</v>
      </c>
      <c r="F5" t="n">
        <v>12.01</v>
      </c>
      <c r="G5" t="n">
        <v>45.03</v>
      </c>
      <c r="H5" t="n">
        <v>0.93</v>
      </c>
      <c r="I5" t="n">
        <v>16</v>
      </c>
      <c r="J5" t="n">
        <v>75.06999999999999</v>
      </c>
      <c r="K5" t="n">
        <v>32.27</v>
      </c>
      <c r="L5" t="n">
        <v>4</v>
      </c>
      <c r="M5" t="n">
        <v>14</v>
      </c>
      <c r="N5" t="n">
        <v>8.800000000000001</v>
      </c>
      <c r="O5" t="n">
        <v>9492.549999999999</v>
      </c>
      <c r="P5" t="n">
        <v>79.77</v>
      </c>
      <c r="Q5" t="n">
        <v>194.63</v>
      </c>
      <c r="R5" t="n">
        <v>32.32</v>
      </c>
      <c r="S5" t="n">
        <v>17.82</v>
      </c>
      <c r="T5" t="n">
        <v>5040.95</v>
      </c>
      <c r="U5" t="n">
        <v>0.55</v>
      </c>
      <c r="V5" t="n">
        <v>0.76</v>
      </c>
      <c r="W5" t="n">
        <v>1.17</v>
      </c>
      <c r="X5" t="n">
        <v>0.32</v>
      </c>
      <c r="Y5" t="n">
        <v>0.5</v>
      </c>
      <c r="Z5" t="n">
        <v>10</v>
      </c>
      <c r="AA5" t="n">
        <v>196.2896139077704</v>
      </c>
      <c r="AB5" t="n">
        <v>268.5721094350836</v>
      </c>
      <c r="AC5" t="n">
        <v>242.9399642540009</v>
      </c>
      <c r="AD5" t="n">
        <v>196289.6139077705</v>
      </c>
      <c r="AE5" t="n">
        <v>268572.1094350836</v>
      </c>
      <c r="AF5" t="n">
        <v>2.454803684360568e-06</v>
      </c>
      <c r="AG5" t="n">
        <v>19</v>
      </c>
      <c r="AH5" t="n">
        <v>242939.9642540009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7.1566</v>
      </c>
      <c r="E6" t="n">
        <v>13.97</v>
      </c>
      <c r="F6" t="n">
        <v>11.93</v>
      </c>
      <c r="G6" t="n">
        <v>55.05</v>
      </c>
      <c r="H6" t="n">
        <v>1.15</v>
      </c>
      <c r="I6" t="n">
        <v>13</v>
      </c>
      <c r="J6" t="n">
        <v>76.26000000000001</v>
      </c>
      <c r="K6" t="n">
        <v>32.27</v>
      </c>
      <c r="L6" t="n">
        <v>5</v>
      </c>
      <c r="M6" t="n">
        <v>11</v>
      </c>
      <c r="N6" t="n">
        <v>8.99</v>
      </c>
      <c r="O6" t="n">
        <v>9639.200000000001</v>
      </c>
      <c r="P6" t="n">
        <v>77.12</v>
      </c>
      <c r="Q6" t="n">
        <v>194.63</v>
      </c>
      <c r="R6" t="n">
        <v>29.81</v>
      </c>
      <c r="S6" t="n">
        <v>17.82</v>
      </c>
      <c r="T6" t="n">
        <v>3805.34</v>
      </c>
      <c r="U6" t="n">
        <v>0.6</v>
      </c>
      <c r="V6" t="n">
        <v>0.76</v>
      </c>
      <c r="W6" t="n">
        <v>1.16</v>
      </c>
      <c r="X6" t="n">
        <v>0.24</v>
      </c>
      <c r="Y6" t="n">
        <v>0.5</v>
      </c>
      <c r="Z6" t="n">
        <v>10</v>
      </c>
      <c r="AA6" t="n">
        <v>193.5913661436784</v>
      </c>
      <c r="AB6" t="n">
        <v>264.8802478059646</v>
      </c>
      <c r="AC6" t="n">
        <v>239.6004487172035</v>
      </c>
      <c r="AD6" t="n">
        <v>193591.3661436784</v>
      </c>
      <c r="AE6" t="n">
        <v>264880.2478059647</v>
      </c>
      <c r="AF6" t="n">
        <v>2.47733879256784e-06</v>
      </c>
      <c r="AG6" t="n">
        <v>19</v>
      </c>
      <c r="AH6" t="n">
        <v>239600.4487172035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7.2123</v>
      </c>
      <c r="E7" t="n">
        <v>13.87</v>
      </c>
      <c r="F7" t="n">
        <v>11.87</v>
      </c>
      <c r="G7" t="n">
        <v>71.19</v>
      </c>
      <c r="H7" t="n">
        <v>1.36</v>
      </c>
      <c r="I7" t="n">
        <v>10</v>
      </c>
      <c r="J7" t="n">
        <v>77.45</v>
      </c>
      <c r="K7" t="n">
        <v>32.27</v>
      </c>
      <c r="L7" t="n">
        <v>6</v>
      </c>
      <c r="M7" t="n">
        <v>8</v>
      </c>
      <c r="N7" t="n">
        <v>9.18</v>
      </c>
      <c r="O7" t="n">
        <v>9786.190000000001</v>
      </c>
      <c r="P7" t="n">
        <v>74.03</v>
      </c>
      <c r="Q7" t="n">
        <v>194.65</v>
      </c>
      <c r="R7" t="n">
        <v>27.93</v>
      </c>
      <c r="S7" t="n">
        <v>17.82</v>
      </c>
      <c r="T7" t="n">
        <v>2879.49</v>
      </c>
      <c r="U7" t="n">
        <v>0.64</v>
      </c>
      <c r="V7" t="n">
        <v>0.77</v>
      </c>
      <c r="W7" t="n">
        <v>1.15</v>
      </c>
      <c r="X7" t="n">
        <v>0.18</v>
      </c>
      <c r="Y7" t="n">
        <v>0.5</v>
      </c>
      <c r="Z7" t="n">
        <v>10</v>
      </c>
      <c r="AA7" t="n">
        <v>190.7062457821173</v>
      </c>
      <c r="AB7" t="n">
        <v>260.9326988447515</v>
      </c>
      <c r="AC7" t="n">
        <v>236.0296482884275</v>
      </c>
      <c r="AD7" t="n">
        <v>190706.2457821173</v>
      </c>
      <c r="AE7" t="n">
        <v>260932.6988447515</v>
      </c>
      <c r="AF7" t="n">
        <v>2.496619983461006e-06</v>
      </c>
      <c r="AG7" t="n">
        <v>19</v>
      </c>
      <c r="AH7" t="n">
        <v>236029.6482884275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7.2298</v>
      </c>
      <c r="E8" t="n">
        <v>13.83</v>
      </c>
      <c r="F8" t="n">
        <v>11.85</v>
      </c>
      <c r="G8" t="n">
        <v>78.98999999999999</v>
      </c>
      <c r="H8" t="n">
        <v>1.56</v>
      </c>
      <c r="I8" t="n">
        <v>9</v>
      </c>
      <c r="J8" t="n">
        <v>78.65000000000001</v>
      </c>
      <c r="K8" t="n">
        <v>32.27</v>
      </c>
      <c r="L8" t="n">
        <v>7</v>
      </c>
      <c r="M8" t="n">
        <v>6</v>
      </c>
      <c r="N8" t="n">
        <v>9.380000000000001</v>
      </c>
      <c r="O8" t="n">
        <v>9933.52</v>
      </c>
      <c r="P8" t="n">
        <v>72.89</v>
      </c>
      <c r="Q8" t="n">
        <v>194.64</v>
      </c>
      <c r="R8" t="n">
        <v>27.4</v>
      </c>
      <c r="S8" t="n">
        <v>17.82</v>
      </c>
      <c r="T8" t="n">
        <v>2617.78</v>
      </c>
      <c r="U8" t="n">
        <v>0.65</v>
      </c>
      <c r="V8" t="n">
        <v>0.77</v>
      </c>
      <c r="W8" t="n">
        <v>1.15</v>
      </c>
      <c r="X8" t="n">
        <v>0.16</v>
      </c>
      <c r="Y8" t="n">
        <v>0.5</v>
      </c>
      <c r="Z8" t="n">
        <v>10</v>
      </c>
      <c r="AA8" t="n">
        <v>189.6808727024592</v>
      </c>
      <c r="AB8" t="n">
        <v>259.5297381608964</v>
      </c>
      <c r="AC8" t="n">
        <v>234.7605842031714</v>
      </c>
      <c r="AD8" t="n">
        <v>189680.8727024592</v>
      </c>
      <c r="AE8" t="n">
        <v>259529.7381608964</v>
      </c>
      <c r="AF8" t="n">
        <v>2.502677808247907e-06</v>
      </c>
      <c r="AG8" t="n">
        <v>19</v>
      </c>
      <c r="AH8" t="n">
        <v>234760.5842031714</v>
      </c>
    </row>
    <row r="9">
      <c r="A9" t="n">
        <v>7</v>
      </c>
      <c r="B9" t="n">
        <v>30</v>
      </c>
      <c r="C9" t="inlineStr">
        <is>
          <t xml:space="preserve">CONCLUIDO	</t>
        </is>
      </c>
      <c r="D9" t="n">
        <v>7.248</v>
      </c>
      <c r="E9" t="n">
        <v>13.8</v>
      </c>
      <c r="F9" t="n">
        <v>11.83</v>
      </c>
      <c r="G9" t="n">
        <v>88.70999999999999</v>
      </c>
      <c r="H9" t="n">
        <v>1.75</v>
      </c>
      <c r="I9" t="n">
        <v>8</v>
      </c>
      <c r="J9" t="n">
        <v>79.84</v>
      </c>
      <c r="K9" t="n">
        <v>32.27</v>
      </c>
      <c r="L9" t="n">
        <v>8</v>
      </c>
      <c r="M9" t="n">
        <v>2</v>
      </c>
      <c r="N9" t="n">
        <v>9.57</v>
      </c>
      <c r="O9" t="n">
        <v>10081.19</v>
      </c>
      <c r="P9" t="n">
        <v>71.65000000000001</v>
      </c>
      <c r="Q9" t="n">
        <v>194.63</v>
      </c>
      <c r="R9" t="n">
        <v>26.52</v>
      </c>
      <c r="S9" t="n">
        <v>17.82</v>
      </c>
      <c r="T9" t="n">
        <v>2180.85</v>
      </c>
      <c r="U9" t="n">
        <v>0.67</v>
      </c>
      <c r="V9" t="n">
        <v>0.77</v>
      </c>
      <c r="W9" t="n">
        <v>1.16</v>
      </c>
      <c r="X9" t="n">
        <v>0.14</v>
      </c>
      <c r="Y9" t="n">
        <v>0.5</v>
      </c>
      <c r="Z9" t="n">
        <v>10</v>
      </c>
      <c r="AA9" t="n">
        <v>181.9707153921978</v>
      </c>
      <c r="AB9" t="n">
        <v>248.9803607808679</v>
      </c>
      <c r="AC9" t="n">
        <v>225.2180245941454</v>
      </c>
      <c r="AD9" t="n">
        <v>181970.7153921978</v>
      </c>
      <c r="AE9" t="n">
        <v>248980.3607808679</v>
      </c>
      <c r="AF9" t="n">
        <v>2.508977946026284e-06</v>
      </c>
      <c r="AG9" t="n">
        <v>18</v>
      </c>
      <c r="AH9" t="n">
        <v>225218.0245941454</v>
      </c>
    </row>
    <row r="10">
      <c r="A10" t="n">
        <v>8</v>
      </c>
      <c r="B10" t="n">
        <v>30</v>
      </c>
      <c r="C10" t="inlineStr">
        <is>
          <t xml:space="preserve">CONCLUIDO	</t>
        </is>
      </c>
      <c r="D10" t="n">
        <v>7.2467</v>
      </c>
      <c r="E10" t="n">
        <v>13.8</v>
      </c>
      <c r="F10" t="n">
        <v>11.83</v>
      </c>
      <c r="G10" t="n">
        <v>88.73</v>
      </c>
      <c r="H10" t="n">
        <v>1.94</v>
      </c>
      <c r="I10" t="n">
        <v>8</v>
      </c>
      <c r="J10" t="n">
        <v>81.04000000000001</v>
      </c>
      <c r="K10" t="n">
        <v>32.27</v>
      </c>
      <c r="L10" t="n">
        <v>9</v>
      </c>
      <c r="M10" t="n">
        <v>0</v>
      </c>
      <c r="N10" t="n">
        <v>9.77</v>
      </c>
      <c r="O10" t="n">
        <v>10229.34</v>
      </c>
      <c r="P10" t="n">
        <v>72.29000000000001</v>
      </c>
      <c r="Q10" t="n">
        <v>194.63</v>
      </c>
      <c r="R10" t="n">
        <v>26.61</v>
      </c>
      <c r="S10" t="n">
        <v>17.82</v>
      </c>
      <c r="T10" t="n">
        <v>2226.33</v>
      </c>
      <c r="U10" t="n">
        <v>0.67</v>
      </c>
      <c r="V10" t="n">
        <v>0.77</v>
      </c>
      <c r="W10" t="n">
        <v>1.16</v>
      </c>
      <c r="X10" t="n">
        <v>0.14</v>
      </c>
      <c r="Y10" t="n">
        <v>0.5</v>
      </c>
      <c r="Z10" t="n">
        <v>10</v>
      </c>
      <c r="AA10" t="n">
        <v>182.4623696503267</v>
      </c>
      <c r="AB10" t="n">
        <v>249.6530638270945</v>
      </c>
      <c r="AC10" t="n">
        <v>225.826525805785</v>
      </c>
      <c r="AD10" t="n">
        <v>182462.3696503266</v>
      </c>
      <c r="AE10" t="n">
        <v>249653.0638270945</v>
      </c>
      <c r="AF10" t="n">
        <v>2.508527936184972e-06</v>
      </c>
      <c r="AG10" t="n">
        <v>18</v>
      </c>
      <c r="AH10" t="n">
        <v>225826.525805785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6.8153</v>
      </c>
      <c r="E2" t="n">
        <v>14.67</v>
      </c>
      <c r="F2" t="n">
        <v>12.51</v>
      </c>
      <c r="G2" t="n">
        <v>17.87</v>
      </c>
      <c r="H2" t="n">
        <v>0.43</v>
      </c>
      <c r="I2" t="n">
        <v>42</v>
      </c>
      <c r="J2" t="n">
        <v>39.78</v>
      </c>
      <c r="K2" t="n">
        <v>19.54</v>
      </c>
      <c r="L2" t="n">
        <v>1</v>
      </c>
      <c r="M2" t="n">
        <v>40</v>
      </c>
      <c r="N2" t="n">
        <v>4.24</v>
      </c>
      <c r="O2" t="n">
        <v>5140</v>
      </c>
      <c r="P2" t="n">
        <v>56.31</v>
      </c>
      <c r="Q2" t="n">
        <v>194.64</v>
      </c>
      <c r="R2" t="n">
        <v>48.12</v>
      </c>
      <c r="S2" t="n">
        <v>17.82</v>
      </c>
      <c r="T2" t="n">
        <v>12813.53</v>
      </c>
      <c r="U2" t="n">
        <v>0.37</v>
      </c>
      <c r="V2" t="n">
        <v>0.73</v>
      </c>
      <c r="W2" t="n">
        <v>1.2</v>
      </c>
      <c r="X2" t="n">
        <v>0.82</v>
      </c>
      <c r="Y2" t="n">
        <v>0.5</v>
      </c>
      <c r="Z2" t="n">
        <v>10</v>
      </c>
      <c r="AA2" t="n">
        <v>183.2476820958785</v>
      </c>
      <c r="AB2" t="n">
        <v>250.727562960638</v>
      </c>
      <c r="AC2" t="n">
        <v>226.7984762500924</v>
      </c>
      <c r="AD2" t="n">
        <v>183247.6820958785</v>
      </c>
      <c r="AE2" t="n">
        <v>250727.562960638</v>
      </c>
      <c r="AF2" t="n">
        <v>2.412946688622269e-06</v>
      </c>
      <c r="AG2" t="n">
        <v>20</v>
      </c>
      <c r="AH2" t="n">
        <v>226798.4762500924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7.171</v>
      </c>
      <c r="E3" t="n">
        <v>13.94</v>
      </c>
      <c r="F3" t="n">
        <v>12.04</v>
      </c>
      <c r="G3" t="n">
        <v>38.01</v>
      </c>
      <c r="H3" t="n">
        <v>0.84</v>
      </c>
      <c r="I3" t="n">
        <v>19</v>
      </c>
      <c r="J3" t="n">
        <v>40.89</v>
      </c>
      <c r="K3" t="n">
        <v>19.54</v>
      </c>
      <c r="L3" t="n">
        <v>2</v>
      </c>
      <c r="M3" t="n">
        <v>17</v>
      </c>
      <c r="N3" t="n">
        <v>4.35</v>
      </c>
      <c r="O3" t="n">
        <v>5277.26</v>
      </c>
      <c r="P3" t="n">
        <v>50.03</v>
      </c>
      <c r="Q3" t="n">
        <v>194.64</v>
      </c>
      <c r="R3" t="n">
        <v>33.31</v>
      </c>
      <c r="S3" t="n">
        <v>17.82</v>
      </c>
      <c r="T3" t="n">
        <v>5521.22</v>
      </c>
      <c r="U3" t="n">
        <v>0.53</v>
      </c>
      <c r="V3" t="n">
        <v>0.75</v>
      </c>
      <c r="W3" t="n">
        <v>1.16</v>
      </c>
      <c r="X3" t="n">
        <v>0.35</v>
      </c>
      <c r="Y3" t="n">
        <v>0.5</v>
      </c>
      <c r="Z3" t="n">
        <v>10</v>
      </c>
      <c r="AA3" t="n">
        <v>169.1776432016325</v>
      </c>
      <c r="AB3" t="n">
        <v>231.476315019233</v>
      </c>
      <c r="AC3" t="n">
        <v>209.3845403929128</v>
      </c>
      <c r="AD3" t="n">
        <v>169177.6432016325</v>
      </c>
      <c r="AE3" t="n">
        <v>231476.315019233</v>
      </c>
      <c r="AF3" t="n">
        <v>2.538881737283801e-06</v>
      </c>
      <c r="AG3" t="n">
        <v>19</v>
      </c>
      <c r="AH3" t="n">
        <v>209384.5403929128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7.2199</v>
      </c>
      <c r="E4" t="n">
        <v>13.85</v>
      </c>
      <c r="F4" t="n">
        <v>11.99</v>
      </c>
      <c r="G4" t="n">
        <v>47.94</v>
      </c>
      <c r="H4" t="n">
        <v>1.22</v>
      </c>
      <c r="I4" t="n">
        <v>15</v>
      </c>
      <c r="J4" t="n">
        <v>42.01</v>
      </c>
      <c r="K4" t="n">
        <v>19.54</v>
      </c>
      <c r="L4" t="n">
        <v>3</v>
      </c>
      <c r="M4" t="n">
        <v>1</v>
      </c>
      <c r="N4" t="n">
        <v>4.46</v>
      </c>
      <c r="O4" t="n">
        <v>5414.79</v>
      </c>
      <c r="P4" t="n">
        <v>48.1</v>
      </c>
      <c r="Q4" t="n">
        <v>194.66</v>
      </c>
      <c r="R4" t="n">
        <v>31.1</v>
      </c>
      <c r="S4" t="n">
        <v>17.82</v>
      </c>
      <c r="T4" t="n">
        <v>4436.51</v>
      </c>
      <c r="U4" t="n">
        <v>0.57</v>
      </c>
      <c r="V4" t="n">
        <v>0.76</v>
      </c>
      <c r="W4" t="n">
        <v>1.18</v>
      </c>
      <c r="X4" t="n">
        <v>0.3</v>
      </c>
      <c r="Y4" t="n">
        <v>0.5</v>
      </c>
      <c r="Z4" t="n">
        <v>10</v>
      </c>
      <c r="AA4" t="n">
        <v>167.4000350954464</v>
      </c>
      <c r="AB4" t="n">
        <v>229.0441131858155</v>
      </c>
      <c r="AC4" t="n">
        <v>207.1844644888591</v>
      </c>
      <c r="AD4" t="n">
        <v>167400.0350954464</v>
      </c>
      <c r="AE4" t="n">
        <v>229044.1131858155</v>
      </c>
      <c r="AF4" t="n">
        <v>2.556194708550455e-06</v>
      </c>
      <c r="AG4" t="n">
        <v>19</v>
      </c>
      <c r="AH4" t="n">
        <v>207184.4644888591</v>
      </c>
    </row>
    <row r="5">
      <c r="A5" t="n">
        <v>3</v>
      </c>
      <c r="B5" t="n">
        <v>15</v>
      </c>
      <c r="C5" t="inlineStr">
        <is>
          <t xml:space="preserve">CONCLUIDO	</t>
        </is>
      </c>
      <c r="D5" t="n">
        <v>7.2362</v>
      </c>
      <c r="E5" t="n">
        <v>13.82</v>
      </c>
      <c r="F5" t="n">
        <v>11.97</v>
      </c>
      <c r="G5" t="n">
        <v>51.28</v>
      </c>
      <c r="H5" t="n">
        <v>1.59</v>
      </c>
      <c r="I5" t="n">
        <v>14</v>
      </c>
      <c r="J5" t="n">
        <v>43.13</v>
      </c>
      <c r="K5" t="n">
        <v>19.54</v>
      </c>
      <c r="L5" t="n">
        <v>4</v>
      </c>
      <c r="M5" t="n">
        <v>0</v>
      </c>
      <c r="N5" t="n">
        <v>4.58</v>
      </c>
      <c r="O5" t="n">
        <v>5552.61</v>
      </c>
      <c r="P5" t="n">
        <v>49.13</v>
      </c>
      <c r="Q5" t="n">
        <v>194.66</v>
      </c>
      <c r="R5" t="n">
        <v>30.48</v>
      </c>
      <c r="S5" t="n">
        <v>17.82</v>
      </c>
      <c r="T5" t="n">
        <v>4130.74</v>
      </c>
      <c r="U5" t="n">
        <v>0.58</v>
      </c>
      <c r="V5" t="n">
        <v>0.76</v>
      </c>
      <c r="W5" t="n">
        <v>1.18</v>
      </c>
      <c r="X5" t="n">
        <v>0.28</v>
      </c>
      <c r="Y5" t="n">
        <v>0.5</v>
      </c>
      <c r="Z5" t="n">
        <v>10</v>
      </c>
      <c r="AA5" t="n">
        <v>161.5582090527815</v>
      </c>
      <c r="AB5" t="n">
        <v>221.0510690710695</v>
      </c>
      <c r="AC5" t="n">
        <v>199.9542652861141</v>
      </c>
      <c r="AD5" t="n">
        <v>161558.2090527815</v>
      </c>
      <c r="AE5" t="n">
        <v>221051.0690710695</v>
      </c>
      <c r="AF5" t="n">
        <v>2.561965698972673e-06</v>
      </c>
      <c r="AG5" t="n">
        <v>18</v>
      </c>
      <c r="AH5" t="n">
        <v>199954.2652861141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5.0988</v>
      </c>
      <c r="E2" t="n">
        <v>19.61</v>
      </c>
      <c r="F2" t="n">
        <v>14.03</v>
      </c>
      <c r="G2" t="n">
        <v>7.26</v>
      </c>
      <c r="H2" t="n">
        <v>0.12</v>
      </c>
      <c r="I2" t="n">
        <v>116</v>
      </c>
      <c r="J2" t="n">
        <v>141.81</v>
      </c>
      <c r="K2" t="n">
        <v>47.83</v>
      </c>
      <c r="L2" t="n">
        <v>1</v>
      </c>
      <c r="M2" t="n">
        <v>114</v>
      </c>
      <c r="N2" t="n">
        <v>22.98</v>
      </c>
      <c r="O2" t="n">
        <v>17723.39</v>
      </c>
      <c r="P2" t="n">
        <v>159.57</v>
      </c>
      <c r="Q2" t="n">
        <v>194.65</v>
      </c>
      <c r="R2" t="n">
        <v>95.52</v>
      </c>
      <c r="S2" t="n">
        <v>17.82</v>
      </c>
      <c r="T2" t="n">
        <v>36142.25</v>
      </c>
      <c r="U2" t="n">
        <v>0.19</v>
      </c>
      <c r="V2" t="n">
        <v>0.65</v>
      </c>
      <c r="W2" t="n">
        <v>1.33</v>
      </c>
      <c r="X2" t="n">
        <v>2.35</v>
      </c>
      <c r="Y2" t="n">
        <v>0.5</v>
      </c>
      <c r="Z2" t="n">
        <v>10</v>
      </c>
      <c r="AA2" t="n">
        <v>366.2263192297473</v>
      </c>
      <c r="AB2" t="n">
        <v>501.0870067350584</v>
      </c>
      <c r="AC2" t="n">
        <v>453.2639660922947</v>
      </c>
      <c r="AD2" t="n">
        <v>366226.3192297473</v>
      </c>
      <c r="AE2" t="n">
        <v>501087.0067350584</v>
      </c>
      <c r="AF2" t="n">
        <v>1.701682250542353e-06</v>
      </c>
      <c r="AG2" t="n">
        <v>26</v>
      </c>
      <c r="AH2" t="n">
        <v>453263.9660922947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6.0637</v>
      </c>
      <c r="E3" t="n">
        <v>16.49</v>
      </c>
      <c r="F3" t="n">
        <v>12.73</v>
      </c>
      <c r="G3" t="n">
        <v>14.41</v>
      </c>
      <c r="H3" t="n">
        <v>0.25</v>
      </c>
      <c r="I3" t="n">
        <v>53</v>
      </c>
      <c r="J3" t="n">
        <v>143.17</v>
      </c>
      <c r="K3" t="n">
        <v>47.83</v>
      </c>
      <c r="L3" t="n">
        <v>2</v>
      </c>
      <c r="M3" t="n">
        <v>51</v>
      </c>
      <c r="N3" t="n">
        <v>23.34</v>
      </c>
      <c r="O3" t="n">
        <v>17891.86</v>
      </c>
      <c r="P3" t="n">
        <v>143.97</v>
      </c>
      <c r="Q3" t="n">
        <v>194.62</v>
      </c>
      <c r="R3" t="n">
        <v>55.05</v>
      </c>
      <c r="S3" t="n">
        <v>17.82</v>
      </c>
      <c r="T3" t="n">
        <v>16220.78</v>
      </c>
      <c r="U3" t="n">
        <v>0.32</v>
      </c>
      <c r="V3" t="n">
        <v>0.71</v>
      </c>
      <c r="W3" t="n">
        <v>1.22</v>
      </c>
      <c r="X3" t="n">
        <v>1.05</v>
      </c>
      <c r="Y3" t="n">
        <v>0.5</v>
      </c>
      <c r="Z3" t="n">
        <v>10</v>
      </c>
      <c r="AA3" t="n">
        <v>293.6779030100461</v>
      </c>
      <c r="AB3" t="n">
        <v>401.8230630530274</v>
      </c>
      <c r="AC3" t="n">
        <v>363.4736338774567</v>
      </c>
      <c r="AD3" t="n">
        <v>293677.9030100461</v>
      </c>
      <c r="AE3" t="n">
        <v>401823.0630530274</v>
      </c>
      <c r="AF3" t="n">
        <v>2.0237096302294e-06</v>
      </c>
      <c r="AG3" t="n">
        <v>22</v>
      </c>
      <c r="AH3" t="n">
        <v>363473.6338774567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6.409</v>
      </c>
      <c r="E4" t="n">
        <v>15.6</v>
      </c>
      <c r="F4" t="n">
        <v>12.36</v>
      </c>
      <c r="G4" t="n">
        <v>21.19</v>
      </c>
      <c r="H4" t="n">
        <v>0.37</v>
      </c>
      <c r="I4" t="n">
        <v>35</v>
      </c>
      <c r="J4" t="n">
        <v>144.54</v>
      </c>
      <c r="K4" t="n">
        <v>47.83</v>
      </c>
      <c r="L4" t="n">
        <v>3</v>
      </c>
      <c r="M4" t="n">
        <v>33</v>
      </c>
      <c r="N4" t="n">
        <v>23.71</v>
      </c>
      <c r="O4" t="n">
        <v>18060.85</v>
      </c>
      <c r="P4" t="n">
        <v>139.05</v>
      </c>
      <c r="Q4" t="n">
        <v>194.64</v>
      </c>
      <c r="R4" t="n">
        <v>43.62</v>
      </c>
      <c r="S4" t="n">
        <v>17.82</v>
      </c>
      <c r="T4" t="n">
        <v>10599.71</v>
      </c>
      <c r="U4" t="n">
        <v>0.41</v>
      </c>
      <c r="V4" t="n">
        <v>0.73</v>
      </c>
      <c r="W4" t="n">
        <v>1.19</v>
      </c>
      <c r="X4" t="n">
        <v>0.68</v>
      </c>
      <c r="Y4" t="n">
        <v>0.5</v>
      </c>
      <c r="Z4" t="n">
        <v>10</v>
      </c>
      <c r="AA4" t="n">
        <v>274.6250922015924</v>
      </c>
      <c r="AB4" t="n">
        <v>375.7541667542114</v>
      </c>
      <c r="AC4" t="n">
        <v>339.892716453474</v>
      </c>
      <c r="AD4" t="n">
        <v>274625.0922015924</v>
      </c>
      <c r="AE4" t="n">
        <v>375754.1667542114</v>
      </c>
      <c r="AF4" t="n">
        <v>2.138950644019365e-06</v>
      </c>
      <c r="AG4" t="n">
        <v>21</v>
      </c>
      <c r="AH4" t="n">
        <v>339892.716453474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6.5904</v>
      </c>
      <c r="E5" t="n">
        <v>15.17</v>
      </c>
      <c r="F5" t="n">
        <v>12.19</v>
      </c>
      <c r="G5" t="n">
        <v>28.14</v>
      </c>
      <c r="H5" t="n">
        <v>0.49</v>
      </c>
      <c r="I5" t="n">
        <v>26</v>
      </c>
      <c r="J5" t="n">
        <v>145.92</v>
      </c>
      <c r="K5" t="n">
        <v>47.83</v>
      </c>
      <c r="L5" t="n">
        <v>4</v>
      </c>
      <c r="M5" t="n">
        <v>24</v>
      </c>
      <c r="N5" t="n">
        <v>24.09</v>
      </c>
      <c r="O5" t="n">
        <v>18230.35</v>
      </c>
      <c r="P5" t="n">
        <v>136.43</v>
      </c>
      <c r="Q5" t="n">
        <v>194.63</v>
      </c>
      <c r="R5" t="n">
        <v>38.17</v>
      </c>
      <c r="S5" t="n">
        <v>17.82</v>
      </c>
      <c r="T5" t="n">
        <v>7919.9</v>
      </c>
      <c r="U5" t="n">
        <v>0.47</v>
      </c>
      <c r="V5" t="n">
        <v>0.74</v>
      </c>
      <c r="W5" t="n">
        <v>1.18</v>
      </c>
      <c r="X5" t="n">
        <v>0.51</v>
      </c>
      <c r="Y5" t="n">
        <v>0.5</v>
      </c>
      <c r="Z5" t="n">
        <v>10</v>
      </c>
      <c r="AA5" t="n">
        <v>261.9130504999305</v>
      </c>
      <c r="AB5" t="n">
        <v>358.360990482298</v>
      </c>
      <c r="AC5" t="n">
        <v>324.1595205134757</v>
      </c>
      <c r="AD5" t="n">
        <v>261913.0504999305</v>
      </c>
      <c r="AE5" t="n">
        <v>358360.990482298</v>
      </c>
      <c r="AF5" t="n">
        <v>2.199491390910474e-06</v>
      </c>
      <c r="AG5" t="n">
        <v>20</v>
      </c>
      <c r="AH5" t="n">
        <v>324159.5205134758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6.7079</v>
      </c>
      <c r="E6" t="n">
        <v>14.91</v>
      </c>
      <c r="F6" t="n">
        <v>12.07</v>
      </c>
      <c r="G6" t="n">
        <v>34.49</v>
      </c>
      <c r="H6" t="n">
        <v>0.6</v>
      </c>
      <c r="I6" t="n">
        <v>21</v>
      </c>
      <c r="J6" t="n">
        <v>147.3</v>
      </c>
      <c r="K6" t="n">
        <v>47.83</v>
      </c>
      <c r="L6" t="n">
        <v>5</v>
      </c>
      <c r="M6" t="n">
        <v>19</v>
      </c>
      <c r="N6" t="n">
        <v>24.47</v>
      </c>
      <c r="O6" t="n">
        <v>18400.38</v>
      </c>
      <c r="P6" t="n">
        <v>134.16</v>
      </c>
      <c r="Q6" t="n">
        <v>194.65</v>
      </c>
      <c r="R6" t="n">
        <v>34.58</v>
      </c>
      <c r="S6" t="n">
        <v>17.82</v>
      </c>
      <c r="T6" t="n">
        <v>6146.07</v>
      </c>
      <c r="U6" t="n">
        <v>0.52</v>
      </c>
      <c r="V6" t="n">
        <v>0.75</v>
      </c>
      <c r="W6" t="n">
        <v>1.16</v>
      </c>
      <c r="X6" t="n">
        <v>0.39</v>
      </c>
      <c r="Y6" t="n">
        <v>0.5</v>
      </c>
      <c r="Z6" t="n">
        <v>10</v>
      </c>
      <c r="AA6" t="n">
        <v>257.7617774504334</v>
      </c>
      <c r="AB6" t="n">
        <v>352.6810355545679</v>
      </c>
      <c r="AC6" t="n">
        <v>319.0216525122876</v>
      </c>
      <c r="AD6" t="n">
        <v>257761.7774504335</v>
      </c>
      <c r="AE6" t="n">
        <v>352681.0355545679</v>
      </c>
      <c r="AF6" t="n">
        <v>2.238706042287018e-06</v>
      </c>
      <c r="AG6" t="n">
        <v>20</v>
      </c>
      <c r="AH6" t="n">
        <v>319021.6525122875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6.7913</v>
      </c>
      <c r="E7" t="n">
        <v>14.72</v>
      </c>
      <c r="F7" t="n">
        <v>12.01</v>
      </c>
      <c r="G7" t="n">
        <v>42.37</v>
      </c>
      <c r="H7" t="n">
        <v>0.71</v>
      </c>
      <c r="I7" t="n">
        <v>17</v>
      </c>
      <c r="J7" t="n">
        <v>148.68</v>
      </c>
      <c r="K7" t="n">
        <v>47.83</v>
      </c>
      <c r="L7" t="n">
        <v>6</v>
      </c>
      <c r="M7" t="n">
        <v>15</v>
      </c>
      <c r="N7" t="n">
        <v>24.85</v>
      </c>
      <c r="O7" t="n">
        <v>18570.94</v>
      </c>
      <c r="P7" t="n">
        <v>132.6</v>
      </c>
      <c r="Q7" t="n">
        <v>194.63</v>
      </c>
      <c r="R7" t="n">
        <v>32.19</v>
      </c>
      <c r="S7" t="n">
        <v>17.82</v>
      </c>
      <c r="T7" t="n">
        <v>4970.6</v>
      </c>
      <c r="U7" t="n">
        <v>0.55</v>
      </c>
      <c r="V7" t="n">
        <v>0.76</v>
      </c>
      <c r="W7" t="n">
        <v>1.17</v>
      </c>
      <c r="X7" t="n">
        <v>0.32</v>
      </c>
      <c r="Y7" t="n">
        <v>0.5</v>
      </c>
      <c r="Z7" t="n">
        <v>10</v>
      </c>
      <c r="AA7" t="n">
        <v>254.9682523816702</v>
      </c>
      <c r="AB7" t="n">
        <v>348.8588113138599</v>
      </c>
      <c r="AC7" t="n">
        <v>315.5642159885861</v>
      </c>
      <c r="AD7" t="n">
        <v>254968.2523816702</v>
      </c>
      <c r="AE7" t="n">
        <v>348858.8113138599</v>
      </c>
      <c r="AF7" t="n">
        <v>2.266540101221519e-06</v>
      </c>
      <c r="AG7" t="n">
        <v>20</v>
      </c>
      <c r="AH7" t="n">
        <v>315564.2159885861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6.841</v>
      </c>
      <c r="E8" t="n">
        <v>14.62</v>
      </c>
      <c r="F8" t="n">
        <v>11.96</v>
      </c>
      <c r="G8" t="n">
        <v>47.82</v>
      </c>
      <c r="H8" t="n">
        <v>0.83</v>
      </c>
      <c r="I8" t="n">
        <v>15</v>
      </c>
      <c r="J8" t="n">
        <v>150.07</v>
      </c>
      <c r="K8" t="n">
        <v>47.83</v>
      </c>
      <c r="L8" t="n">
        <v>7</v>
      </c>
      <c r="M8" t="n">
        <v>13</v>
      </c>
      <c r="N8" t="n">
        <v>25.24</v>
      </c>
      <c r="O8" t="n">
        <v>18742.03</v>
      </c>
      <c r="P8" t="n">
        <v>131.5</v>
      </c>
      <c r="Q8" t="n">
        <v>194.64</v>
      </c>
      <c r="R8" t="n">
        <v>30.72</v>
      </c>
      <c r="S8" t="n">
        <v>17.82</v>
      </c>
      <c r="T8" t="n">
        <v>4247.85</v>
      </c>
      <c r="U8" t="n">
        <v>0.58</v>
      </c>
      <c r="V8" t="n">
        <v>0.76</v>
      </c>
      <c r="W8" t="n">
        <v>1.16</v>
      </c>
      <c r="X8" t="n">
        <v>0.27</v>
      </c>
      <c r="Y8" t="n">
        <v>0.5</v>
      </c>
      <c r="Z8" t="n">
        <v>10</v>
      </c>
      <c r="AA8" t="n">
        <v>253.1864697637649</v>
      </c>
      <c r="AB8" t="n">
        <v>346.4208977293417</v>
      </c>
      <c r="AC8" t="n">
        <v>313.3589734549404</v>
      </c>
      <c r="AD8" t="n">
        <v>253186.4697637649</v>
      </c>
      <c r="AE8" t="n">
        <v>346420.8977293418</v>
      </c>
      <c r="AF8" t="n">
        <v>2.283127064399513e-06</v>
      </c>
      <c r="AG8" t="n">
        <v>20</v>
      </c>
      <c r="AH8" t="n">
        <v>313358.9734549404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6.8834</v>
      </c>
      <c r="E9" t="n">
        <v>14.53</v>
      </c>
      <c r="F9" t="n">
        <v>11.92</v>
      </c>
      <c r="G9" t="n">
        <v>55.03</v>
      </c>
      <c r="H9" t="n">
        <v>0.9399999999999999</v>
      </c>
      <c r="I9" t="n">
        <v>13</v>
      </c>
      <c r="J9" t="n">
        <v>151.46</v>
      </c>
      <c r="K9" t="n">
        <v>47.83</v>
      </c>
      <c r="L9" t="n">
        <v>8</v>
      </c>
      <c r="M9" t="n">
        <v>11</v>
      </c>
      <c r="N9" t="n">
        <v>25.63</v>
      </c>
      <c r="O9" t="n">
        <v>18913.66</v>
      </c>
      <c r="P9" t="n">
        <v>130.5</v>
      </c>
      <c r="Q9" t="n">
        <v>194.64</v>
      </c>
      <c r="R9" t="n">
        <v>29.87</v>
      </c>
      <c r="S9" t="n">
        <v>17.82</v>
      </c>
      <c r="T9" t="n">
        <v>3832.39</v>
      </c>
      <c r="U9" t="n">
        <v>0.6</v>
      </c>
      <c r="V9" t="n">
        <v>0.76</v>
      </c>
      <c r="W9" t="n">
        <v>1.15</v>
      </c>
      <c r="X9" t="n">
        <v>0.24</v>
      </c>
      <c r="Y9" t="n">
        <v>0.5</v>
      </c>
      <c r="Z9" t="n">
        <v>10</v>
      </c>
      <c r="AA9" t="n">
        <v>244.8693936746835</v>
      </c>
      <c r="AB9" t="n">
        <v>335.0411073007654</v>
      </c>
      <c r="AC9" t="n">
        <v>303.0652542532276</v>
      </c>
      <c r="AD9" t="n">
        <v>244869.3936746835</v>
      </c>
      <c r="AE9" t="n">
        <v>335041.1073007653</v>
      </c>
      <c r="AF9" t="n">
        <v>2.297277713066453e-06</v>
      </c>
      <c r="AG9" t="n">
        <v>19</v>
      </c>
      <c r="AH9" t="n">
        <v>303065.2542532276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6.9044</v>
      </c>
      <c r="E10" t="n">
        <v>14.48</v>
      </c>
      <c r="F10" t="n">
        <v>11.91</v>
      </c>
      <c r="G10" t="n">
        <v>59.54</v>
      </c>
      <c r="H10" t="n">
        <v>1.04</v>
      </c>
      <c r="I10" t="n">
        <v>12</v>
      </c>
      <c r="J10" t="n">
        <v>152.85</v>
      </c>
      <c r="K10" t="n">
        <v>47.83</v>
      </c>
      <c r="L10" t="n">
        <v>9</v>
      </c>
      <c r="M10" t="n">
        <v>10</v>
      </c>
      <c r="N10" t="n">
        <v>26.03</v>
      </c>
      <c r="O10" t="n">
        <v>19085.83</v>
      </c>
      <c r="P10" t="n">
        <v>129.7</v>
      </c>
      <c r="Q10" t="n">
        <v>194.63</v>
      </c>
      <c r="R10" t="n">
        <v>29.33</v>
      </c>
      <c r="S10" t="n">
        <v>17.82</v>
      </c>
      <c r="T10" t="n">
        <v>3568.41</v>
      </c>
      <c r="U10" t="n">
        <v>0.61</v>
      </c>
      <c r="V10" t="n">
        <v>0.76</v>
      </c>
      <c r="W10" t="n">
        <v>1.16</v>
      </c>
      <c r="X10" t="n">
        <v>0.22</v>
      </c>
      <c r="Y10" t="n">
        <v>0.5</v>
      </c>
      <c r="Z10" t="n">
        <v>10</v>
      </c>
      <c r="AA10" t="n">
        <v>243.8801305904409</v>
      </c>
      <c r="AB10" t="n">
        <v>333.6875539056982</v>
      </c>
      <c r="AC10" t="n">
        <v>301.840882094461</v>
      </c>
      <c r="AD10" t="n">
        <v>243880.1305904409</v>
      </c>
      <c r="AE10" t="n">
        <v>333687.5539056982</v>
      </c>
      <c r="AF10" t="n">
        <v>2.304286289057155e-06</v>
      </c>
      <c r="AG10" t="n">
        <v>19</v>
      </c>
      <c r="AH10" t="n">
        <v>301840.882094461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6.9308</v>
      </c>
      <c r="E11" t="n">
        <v>14.43</v>
      </c>
      <c r="F11" t="n">
        <v>11.88</v>
      </c>
      <c r="G11" t="n">
        <v>64.81</v>
      </c>
      <c r="H11" t="n">
        <v>1.15</v>
      </c>
      <c r="I11" t="n">
        <v>11</v>
      </c>
      <c r="J11" t="n">
        <v>154.25</v>
      </c>
      <c r="K11" t="n">
        <v>47.83</v>
      </c>
      <c r="L11" t="n">
        <v>10</v>
      </c>
      <c r="M11" t="n">
        <v>9</v>
      </c>
      <c r="N11" t="n">
        <v>26.43</v>
      </c>
      <c r="O11" t="n">
        <v>19258.55</v>
      </c>
      <c r="P11" t="n">
        <v>128.42</v>
      </c>
      <c r="Q11" t="n">
        <v>194.63</v>
      </c>
      <c r="R11" t="n">
        <v>28.52</v>
      </c>
      <c r="S11" t="n">
        <v>17.82</v>
      </c>
      <c r="T11" t="n">
        <v>3167.31</v>
      </c>
      <c r="U11" t="n">
        <v>0.62</v>
      </c>
      <c r="V11" t="n">
        <v>0.76</v>
      </c>
      <c r="W11" t="n">
        <v>1.15</v>
      </c>
      <c r="X11" t="n">
        <v>0.2</v>
      </c>
      <c r="Y11" t="n">
        <v>0.5</v>
      </c>
      <c r="Z11" t="n">
        <v>10</v>
      </c>
      <c r="AA11" t="n">
        <v>242.4128084357193</v>
      </c>
      <c r="AB11" t="n">
        <v>331.6798989999244</v>
      </c>
      <c r="AC11" t="n">
        <v>300.0248349551322</v>
      </c>
      <c r="AD11" t="n">
        <v>242412.8084357193</v>
      </c>
      <c r="AE11" t="n">
        <v>331679.8989999244</v>
      </c>
      <c r="AF11" t="n">
        <v>2.313097070302608e-06</v>
      </c>
      <c r="AG11" t="n">
        <v>19</v>
      </c>
      <c r="AH11" t="n">
        <v>300024.8349551322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6.9579</v>
      </c>
      <c r="E12" t="n">
        <v>14.37</v>
      </c>
      <c r="F12" t="n">
        <v>11.86</v>
      </c>
      <c r="G12" t="n">
        <v>71.13</v>
      </c>
      <c r="H12" t="n">
        <v>1.25</v>
      </c>
      <c r="I12" t="n">
        <v>10</v>
      </c>
      <c r="J12" t="n">
        <v>155.66</v>
      </c>
      <c r="K12" t="n">
        <v>47.83</v>
      </c>
      <c r="L12" t="n">
        <v>11</v>
      </c>
      <c r="M12" t="n">
        <v>8</v>
      </c>
      <c r="N12" t="n">
        <v>26.83</v>
      </c>
      <c r="O12" t="n">
        <v>19431.82</v>
      </c>
      <c r="P12" t="n">
        <v>127.81</v>
      </c>
      <c r="Q12" t="n">
        <v>194.63</v>
      </c>
      <c r="R12" t="n">
        <v>27.65</v>
      </c>
      <c r="S12" t="n">
        <v>17.82</v>
      </c>
      <c r="T12" t="n">
        <v>2735.63</v>
      </c>
      <c r="U12" t="n">
        <v>0.64</v>
      </c>
      <c r="V12" t="n">
        <v>0.77</v>
      </c>
      <c r="W12" t="n">
        <v>1.15</v>
      </c>
      <c r="X12" t="n">
        <v>0.17</v>
      </c>
      <c r="Y12" t="n">
        <v>0.5</v>
      </c>
      <c r="Z12" t="n">
        <v>10</v>
      </c>
      <c r="AA12" t="n">
        <v>241.4791076501942</v>
      </c>
      <c r="AB12" t="n">
        <v>330.402368393198</v>
      </c>
      <c r="AC12" t="n">
        <v>298.8692300764859</v>
      </c>
      <c r="AD12" t="n">
        <v>241479.1076501941</v>
      </c>
      <c r="AE12" t="n">
        <v>330402.368393198</v>
      </c>
      <c r="AF12" t="n">
        <v>2.322141470747752e-06</v>
      </c>
      <c r="AG12" t="n">
        <v>19</v>
      </c>
      <c r="AH12" t="n">
        <v>298869.2300764859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6.9713</v>
      </c>
      <c r="E13" t="n">
        <v>14.34</v>
      </c>
      <c r="F13" t="n">
        <v>11.86</v>
      </c>
      <c r="G13" t="n">
        <v>79.04000000000001</v>
      </c>
      <c r="H13" t="n">
        <v>1.35</v>
      </c>
      <c r="I13" t="n">
        <v>9</v>
      </c>
      <c r="J13" t="n">
        <v>157.07</v>
      </c>
      <c r="K13" t="n">
        <v>47.83</v>
      </c>
      <c r="L13" t="n">
        <v>12</v>
      </c>
      <c r="M13" t="n">
        <v>7</v>
      </c>
      <c r="N13" t="n">
        <v>27.24</v>
      </c>
      <c r="O13" t="n">
        <v>19605.66</v>
      </c>
      <c r="P13" t="n">
        <v>127.48</v>
      </c>
      <c r="Q13" t="n">
        <v>194.63</v>
      </c>
      <c r="R13" t="n">
        <v>27.58</v>
      </c>
      <c r="S13" t="n">
        <v>17.82</v>
      </c>
      <c r="T13" t="n">
        <v>2706.19</v>
      </c>
      <c r="U13" t="n">
        <v>0.65</v>
      </c>
      <c r="V13" t="n">
        <v>0.77</v>
      </c>
      <c r="W13" t="n">
        <v>1.16</v>
      </c>
      <c r="X13" t="n">
        <v>0.17</v>
      </c>
      <c r="Y13" t="n">
        <v>0.5</v>
      </c>
      <c r="Z13" t="n">
        <v>10</v>
      </c>
      <c r="AA13" t="n">
        <v>241.0074433686046</v>
      </c>
      <c r="AB13" t="n">
        <v>329.7570165147679</v>
      </c>
      <c r="AC13" t="n">
        <v>298.2854696755759</v>
      </c>
      <c r="AD13" t="n">
        <v>241007.4433686046</v>
      </c>
      <c r="AE13" t="n">
        <v>329757.0165147679</v>
      </c>
      <c r="AF13" t="n">
        <v>2.326613609713247e-06</v>
      </c>
      <c r="AG13" t="n">
        <v>19</v>
      </c>
      <c r="AH13" t="n">
        <v>298285.469675576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6.999</v>
      </c>
      <c r="E14" t="n">
        <v>14.29</v>
      </c>
      <c r="F14" t="n">
        <v>11.83</v>
      </c>
      <c r="G14" t="n">
        <v>88.70999999999999</v>
      </c>
      <c r="H14" t="n">
        <v>1.45</v>
      </c>
      <c r="I14" t="n">
        <v>8</v>
      </c>
      <c r="J14" t="n">
        <v>158.48</v>
      </c>
      <c r="K14" t="n">
        <v>47.83</v>
      </c>
      <c r="L14" t="n">
        <v>13</v>
      </c>
      <c r="M14" t="n">
        <v>6</v>
      </c>
      <c r="N14" t="n">
        <v>27.65</v>
      </c>
      <c r="O14" t="n">
        <v>19780.06</v>
      </c>
      <c r="P14" t="n">
        <v>125.82</v>
      </c>
      <c r="Q14" t="n">
        <v>194.63</v>
      </c>
      <c r="R14" t="n">
        <v>26.75</v>
      </c>
      <c r="S14" t="n">
        <v>17.82</v>
      </c>
      <c r="T14" t="n">
        <v>2296.17</v>
      </c>
      <c r="U14" t="n">
        <v>0.67</v>
      </c>
      <c r="V14" t="n">
        <v>0.77</v>
      </c>
      <c r="W14" t="n">
        <v>1.15</v>
      </c>
      <c r="X14" t="n">
        <v>0.14</v>
      </c>
      <c r="Y14" t="n">
        <v>0.5</v>
      </c>
      <c r="Z14" t="n">
        <v>10</v>
      </c>
      <c r="AA14" t="n">
        <v>239.2491949475325</v>
      </c>
      <c r="AB14" t="n">
        <v>327.3513034566125</v>
      </c>
      <c r="AC14" t="n">
        <v>296.1093544952506</v>
      </c>
      <c r="AD14" t="n">
        <v>239249.1949475325</v>
      </c>
      <c r="AE14" t="n">
        <v>327351.3034566125</v>
      </c>
      <c r="AF14" t="n">
        <v>2.335858255186696e-06</v>
      </c>
      <c r="AG14" t="n">
        <v>19</v>
      </c>
      <c r="AH14" t="n">
        <v>296109.3544952506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6.9998</v>
      </c>
      <c r="E15" t="n">
        <v>14.29</v>
      </c>
      <c r="F15" t="n">
        <v>11.83</v>
      </c>
      <c r="G15" t="n">
        <v>88.7</v>
      </c>
      <c r="H15" t="n">
        <v>1.55</v>
      </c>
      <c r="I15" t="n">
        <v>8</v>
      </c>
      <c r="J15" t="n">
        <v>159.9</v>
      </c>
      <c r="K15" t="n">
        <v>47.83</v>
      </c>
      <c r="L15" t="n">
        <v>14</v>
      </c>
      <c r="M15" t="n">
        <v>6</v>
      </c>
      <c r="N15" t="n">
        <v>28.07</v>
      </c>
      <c r="O15" t="n">
        <v>19955.16</v>
      </c>
      <c r="P15" t="n">
        <v>124.83</v>
      </c>
      <c r="Q15" t="n">
        <v>194.63</v>
      </c>
      <c r="R15" t="n">
        <v>26.73</v>
      </c>
      <c r="S15" t="n">
        <v>17.82</v>
      </c>
      <c r="T15" t="n">
        <v>2286.79</v>
      </c>
      <c r="U15" t="n">
        <v>0.67</v>
      </c>
      <c r="V15" t="n">
        <v>0.77</v>
      </c>
      <c r="W15" t="n">
        <v>1.15</v>
      </c>
      <c r="X15" t="n">
        <v>0.14</v>
      </c>
      <c r="Y15" t="n">
        <v>0.5</v>
      </c>
      <c r="Z15" t="n">
        <v>10</v>
      </c>
      <c r="AA15" t="n">
        <v>238.4670517990031</v>
      </c>
      <c r="AB15" t="n">
        <v>326.2811406950747</v>
      </c>
      <c r="AC15" t="n">
        <v>295.1413265656908</v>
      </c>
      <c r="AD15" t="n">
        <v>238467.0517990031</v>
      </c>
      <c r="AE15" t="n">
        <v>326281.1406950747</v>
      </c>
      <c r="AF15" t="n">
        <v>2.33612524855777e-06</v>
      </c>
      <c r="AG15" t="n">
        <v>19</v>
      </c>
      <c r="AH15" t="n">
        <v>295141.3265656908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7.0274</v>
      </c>
      <c r="E16" t="n">
        <v>14.23</v>
      </c>
      <c r="F16" t="n">
        <v>11.8</v>
      </c>
      <c r="G16" t="n">
        <v>101.14</v>
      </c>
      <c r="H16" t="n">
        <v>1.65</v>
      </c>
      <c r="I16" t="n">
        <v>7</v>
      </c>
      <c r="J16" t="n">
        <v>161.32</v>
      </c>
      <c r="K16" t="n">
        <v>47.83</v>
      </c>
      <c r="L16" t="n">
        <v>15</v>
      </c>
      <c r="M16" t="n">
        <v>5</v>
      </c>
      <c r="N16" t="n">
        <v>28.5</v>
      </c>
      <c r="O16" t="n">
        <v>20130.71</v>
      </c>
      <c r="P16" t="n">
        <v>123.79</v>
      </c>
      <c r="Q16" t="n">
        <v>194.63</v>
      </c>
      <c r="R16" t="n">
        <v>25.89</v>
      </c>
      <c r="S16" t="n">
        <v>17.82</v>
      </c>
      <c r="T16" t="n">
        <v>1871.19</v>
      </c>
      <c r="U16" t="n">
        <v>0.6899999999999999</v>
      </c>
      <c r="V16" t="n">
        <v>0.77</v>
      </c>
      <c r="W16" t="n">
        <v>1.15</v>
      </c>
      <c r="X16" t="n">
        <v>0.11</v>
      </c>
      <c r="Y16" t="n">
        <v>0.5</v>
      </c>
      <c r="Z16" t="n">
        <v>10</v>
      </c>
      <c r="AA16" t="n">
        <v>237.2075870714107</v>
      </c>
      <c r="AB16" t="n">
        <v>324.5578854911213</v>
      </c>
      <c r="AC16" t="n">
        <v>293.5825364197983</v>
      </c>
      <c r="AD16" t="n">
        <v>237207.5870714107</v>
      </c>
      <c r="AE16" t="n">
        <v>324557.8854911213</v>
      </c>
      <c r="AF16" t="n">
        <v>2.345336519859836e-06</v>
      </c>
      <c r="AG16" t="n">
        <v>19</v>
      </c>
      <c r="AH16" t="n">
        <v>293582.5364197983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7.0258</v>
      </c>
      <c r="E17" t="n">
        <v>14.23</v>
      </c>
      <c r="F17" t="n">
        <v>11.8</v>
      </c>
      <c r="G17" t="n">
        <v>101.17</v>
      </c>
      <c r="H17" t="n">
        <v>1.74</v>
      </c>
      <c r="I17" t="n">
        <v>7</v>
      </c>
      <c r="J17" t="n">
        <v>162.75</v>
      </c>
      <c r="K17" t="n">
        <v>47.83</v>
      </c>
      <c r="L17" t="n">
        <v>16</v>
      </c>
      <c r="M17" t="n">
        <v>5</v>
      </c>
      <c r="N17" t="n">
        <v>28.92</v>
      </c>
      <c r="O17" t="n">
        <v>20306.85</v>
      </c>
      <c r="P17" t="n">
        <v>123.89</v>
      </c>
      <c r="Q17" t="n">
        <v>194.63</v>
      </c>
      <c r="R17" t="n">
        <v>26.09</v>
      </c>
      <c r="S17" t="n">
        <v>17.82</v>
      </c>
      <c r="T17" t="n">
        <v>1974.12</v>
      </c>
      <c r="U17" t="n">
        <v>0.68</v>
      </c>
      <c r="V17" t="n">
        <v>0.77</v>
      </c>
      <c r="W17" t="n">
        <v>1.15</v>
      </c>
      <c r="X17" t="n">
        <v>0.12</v>
      </c>
      <c r="Y17" t="n">
        <v>0.5</v>
      </c>
      <c r="Z17" t="n">
        <v>10</v>
      </c>
      <c r="AA17" t="n">
        <v>237.3094320632505</v>
      </c>
      <c r="AB17" t="n">
        <v>324.6972343020404</v>
      </c>
      <c r="AC17" t="n">
        <v>293.7085859757806</v>
      </c>
      <c r="AD17" t="n">
        <v>237309.4320632505</v>
      </c>
      <c r="AE17" t="n">
        <v>324697.2343020404</v>
      </c>
      <c r="AF17" t="n">
        <v>2.344802533117687e-06</v>
      </c>
      <c r="AG17" t="n">
        <v>19</v>
      </c>
      <c r="AH17" t="n">
        <v>293708.5859757806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7.0251</v>
      </c>
      <c r="E18" t="n">
        <v>14.23</v>
      </c>
      <c r="F18" t="n">
        <v>11.8</v>
      </c>
      <c r="G18" t="n">
        <v>101.18</v>
      </c>
      <c r="H18" t="n">
        <v>1.83</v>
      </c>
      <c r="I18" t="n">
        <v>7</v>
      </c>
      <c r="J18" t="n">
        <v>164.19</v>
      </c>
      <c r="K18" t="n">
        <v>47.83</v>
      </c>
      <c r="L18" t="n">
        <v>17</v>
      </c>
      <c r="M18" t="n">
        <v>5</v>
      </c>
      <c r="N18" t="n">
        <v>29.36</v>
      </c>
      <c r="O18" t="n">
        <v>20483.57</v>
      </c>
      <c r="P18" t="n">
        <v>122.46</v>
      </c>
      <c r="Q18" t="n">
        <v>194.63</v>
      </c>
      <c r="R18" t="n">
        <v>26.18</v>
      </c>
      <c r="S18" t="n">
        <v>17.82</v>
      </c>
      <c r="T18" t="n">
        <v>2015.87</v>
      </c>
      <c r="U18" t="n">
        <v>0.68</v>
      </c>
      <c r="V18" t="n">
        <v>0.77</v>
      </c>
      <c r="W18" t="n">
        <v>1.14</v>
      </c>
      <c r="X18" t="n">
        <v>0.12</v>
      </c>
      <c r="Y18" t="n">
        <v>0.5</v>
      </c>
      <c r="Z18" t="n">
        <v>10</v>
      </c>
      <c r="AA18" t="n">
        <v>236.2123707710687</v>
      </c>
      <c r="AB18" t="n">
        <v>323.1961866431498</v>
      </c>
      <c r="AC18" t="n">
        <v>292.3507961987204</v>
      </c>
      <c r="AD18" t="n">
        <v>236212.3707710688</v>
      </c>
      <c r="AE18" t="n">
        <v>323196.1866431498</v>
      </c>
      <c r="AF18" t="n">
        <v>2.344568913917997e-06</v>
      </c>
      <c r="AG18" t="n">
        <v>19</v>
      </c>
      <c r="AH18" t="n">
        <v>292350.7961987204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7.0504</v>
      </c>
      <c r="E19" t="n">
        <v>14.18</v>
      </c>
      <c r="F19" t="n">
        <v>11.78</v>
      </c>
      <c r="G19" t="n">
        <v>117.82</v>
      </c>
      <c r="H19" t="n">
        <v>1.93</v>
      </c>
      <c r="I19" t="n">
        <v>6</v>
      </c>
      <c r="J19" t="n">
        <v>165.62</v>
      </c>
      <c r="K19" t="n">
        <v>47.83</v>
      </c>
      <c r="L19" t="n">
        <v>18</v>
      </c>
      <c r="M19" t="n">
        <v>4</v>
      </c>
      <c r="N19" t="n">
        <v>29.8</v>
      </c>
      <c r="O19" t="n">
        <v>20660.89</v>
      </c>
      <c r="P19" t="n">
        <v>121.51</v>
      </c>
      <c r="Q19" t="n">
        <v>194.63</v>
      </c>
      <c r="R19" t="n">
        <v>25.43</v>
      </c>
      <c r="S19" t="n">
        <v>17.82</v>
      </c>
      <c r="T19" t="n">
        <v>1647.75</v>
      </c>
      <c r="U19" t="n">
        <v>0.7</v>
      </c>
      <c r="V19" t="n">
        <v>0.77</v>
      </c>
      <c r="W19" t="n">
        <v>1.14</v>
      </c>
      <c r="X19" t="n">
        <v>0.1</v>
      </c>
      <c r="Y19" t="n">
        <v>0.5</v>
      </c>
      <c r="Z19" t="n">
        <v>10</v>
      </c>
      <c r="AA19" t="n">
        <v>235.0794056748819</v>
      </c>
      <c r="AB19" t="n">
        <v>321.6460138156551</v>
      </c>
      <c r="AC19" t="n">
        <v>290.9485696902001</v>
      </c>
      <c r="AD19" t="n">
        <v>235079.4056748819</v>
      </c>
      <c r="AE19" t="n">
        <v>321646.0138156551</v>
      </c>
      <c r="AF19" t="n">
        <v>2.353012579278223e-06</v>
      </c>
      <c r="AG19" t="n">
        <v>19</v>
      </c>
      <c r="AH19" t="n">
        <v>290948.5696902002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7.0534</v>
      </c>
      <c r="E20" t="n">
        <v>14.18</v>
      </c>
      <c r="F20" t="n">
        <v>11.78</v>
      </c>
      <c r="G20" t="n">
        <v>117.76</v>
      </c>
      <c r="H20" t="n">
        <v>2.02</v>
      </c>
      <c r="I20" t="n">
        <v>6</v>
      </c>
      <c r="J20" t="n">
        <v>167.07</v>
      </c>
      <c r="K20" t="n">
        <v>47.83</v>
      </c>
      <c r="L20" t="n">
        <v>19</v>
      </c>
      <c r="M20" t="n">
        <v>4</v>
      </c>
      <c r="N20" t="n">
        <v>30.24</v>
      </c>
      <c r="O20" t="n">
        <v>20838.81</v>
      </c>
      <c r="P20" t="n">
        <v>121.4</v>
      </c>
      <c r="Q20" t="n">
        <v>194.63</v>
      </c>
      <c r="R20" t="n">
        <v>25.14</v>
      </c>
      <c r="S20" t="n">
        <v>17.82</v>
      </c>
      <c r="T20" t="n">
        <v>1501.97</v>
      </c>
      <c r="U20" t="n">
        <v>0.71</v>
      </c>
      <c r="V20" t="n">
        <v>0.77</v>
      </c>
      <c r="W20" t="n">
        <v>1.15</v>
      </c>
      <c r="X20" t="n">
        <v>0.09</v>
      </c>
      <c r="Y20" t="n">
        <v>0.5</v>
      </c>
      <c r="Z20" t="n">
        <v>10</v>
      </c>
      <c r="AA20" t="n">
        <v>234.9498928248735</v>
      </c>
      <c r="AB20" t="n">
        <v>321.4688086205701</v>
      </c>
      <c r="AC20" t="n">
        <v>290.7882767102249</v>
      </c>
      <c r="AD20" t="n">
        <v>234949.8928248735</v>
      </c>
      <c r="AE20" t="n">
        <v>321468.8086205701</v>
      </c>
      <c r="AF20" t="n">
        <v>2.354013804419752e-06</v>
      </c>
      <c r="AG20" t="n">
        <v>19</v>
      </c>
      <c r="AH20" t="n">
        <v>290788.2767102249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7.0505</v>
      </c>
      <c r="E21" t="n">
        <v>14.18</v>
      </c>
      <c r="F21" t="n">
        <v>11.78</v>
      </c>
      <c r="G21" t="n">
        <v>117.82</v>
      </c>
      <c r="H21" t="n">
        <v>2.1</v>
      </c>
      <c r="I21" t="n">
        <v>6</v>
      </c>
      <c r="J21" t="n">
        <v>168.51</v>
      </c>
      <c r="K21" t="n">
        <v>47.83</v>
      </c>
      <c r="L21" t="n">
        <v>20</v>
      </c>
      <c r="M21" t="n">
        <v>4</v>
      </c>
      <c r="N21" t="n">
        <v>30.69</v>
      </c>
      <c r="O21" t="n">
        <v>21017.33</v>
      </c>
      <c r="P21" t="n">
        <v>120.41</v>
      </c>
      <c r="Q21" t="n">
        <v>194.63</v>
      </c>
      <c r="R21" t="n">
        <v>25.36</v>
      </c>
      <c r="S21" t="n">
        <v>17.82</v>
      </c>
      <c r="T21" t="n">
        <v>1612.22</v>
      </c>
      <c r="U21" t="n">
        <v>0.7</v>
      </c>
      <c r="V21" t="n">
        <v>0.77</v>
      </c>
      <c r="W21" t="n">
        <v>1.15</v>
      </c>
      <c r="X21" t="n">
        <v>0.1</v>
      </c>
      <c r="Y21" t="n">
        <v>0.5</v>
      </c>
      <c r="Z21" t="n">
        <v>10</v>
      </c>
      <c r="AA21" t="n">
        <v>234.2288772338563</v>
      </c>
      <c r="AB21" t="n">
        <v>320.482283279978</v>
      </c>
      <c r="AC21" t="n">
        <v>289.8959039635416</v>
      </c>
      <c r="AD21" t="n">
        <v>234228.8772338563</v>
      </c>
      <c r="AE21" t="n">
        <v>320482.283279978</v>
      </c>
      <c r="AF21" t="n">
        <v>2.353045953449608e-06</v>
      </c>
      <c r="AG21" t="n">
        <v>19</v>
      </c>
      <c r="AH21" t="n">
        <v>289895.9039635416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7.0486</v>
      </c>
      <c r="E22" t="n">
        <v>14.19</v>
      </c>
      <c r="F22" t="n">
        <v>11.79</v>
      </c>
      <c r="G22" t="n">
        <v>117.86</v>
      </c>
      <c r="H22" t="n">
        <v>2.19</v>
      </c>
      <c r="I22" t="n">
        <v>6</v>
      </c>
      <c r="J22" t="n">
        <v>169.97</v>
      </c>
      <c r="K22" t="n">
        <v>47.83</v>
      </c>
      <c r="L22" t="n">
        <v>21</v>
      </c>
      <c r="M22" t="n">
        <v>4</v>
      </c>
      <c r="N22" t="n">
        <v>31.14</v>
      </c>
      <c r="O22" t="n">
        <v>21196.47</v>
      </c>
      <c r="P22" t="n">
        <v>118.68</v>
      </c>
      <c r="Q22" t="n">
        <v>194.63</v>
      </c>
      <c r="R22" t="n">
        <v>25.55</v>
      </c>
      <c r="S22" t="n">
        <v>17.82</v>
      </c>
      <c r="T22" t="n">
        <v>1707.55</v>
      </c>
      <c r="U22" t="n">
        <v>0.7</v>
      </c>
      <c r="V22" t="n">
        <v>0.77</v>
      </c>
      <c r="W22" t="n">
        <v>1.14</v>
      </c>
      <c r="X22" t="n">
        <v>0.1</v>
      </c>
      <c r="Y22" t="n">
        <v>0.5</v>
      </c>
      <c r="Z22" t="n">
        <v>10</v>
      </c>
      <c r="AA22" t="n">
        <v>232.9307619061809</v>
      </c>
      <c r="AB22" t="n">
        <v>318.706144619847</v>
      </c>
      <c r="AC22" t="n">
        <v>288.2892774843066</v>
      </c>
      <c r="AD22" t="n">
        <v>232930.7619061809</v>
      </c>
      <c r="AE22" t="n">
        <v>318706.1446198469</v>
      </c>
      <c r="AF22" t="n">
        <v>2.352411844193306e-06</v>
      </c>
      <c r="AG22" t="n">
        <v>19</v>
      </c>
      <c r="AH22" t="n">
        <v>288289.2774843067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7.0731</v>
      </c>
      <c r="E23" t="n">
        <v>14.14</v>
      </c>
      <c r="F23" t="n">
        <v>11.77</v>
      </c>
      <c r="G23" t="n">
        <v>141.18</v>
      </c>
      <c r="H23" t="n">
        <v>2.28</v>
      </c>
      <c r="I23" t="n">
        <v>5</v>
      </c>
      <c r="J23" t="n">
        <v>171.42</v>
      </c>
      <c r="K23" t="n">
        <v>47.83</v>
      </c>
      <c r="L23" t="n">
        <v>22</v>
      </c>
      <c r="M23" t="n">
        <v>3</v>
      </c>
      <c r="N23" t="n">
        <v>31.6</v>
      </c>
      <c r="O23" t="n">
        <v>21376.23</v>
      </c>
      <c r="P23" t="n">
        <v>118.88</v>
      </c>
      <c r="Q23" t="n">
        <v>194.63</v>
      </c>
      <c r="R23" t="n">
        <v>24.94</v>
      </c>
      <c r="S23" t="n">
        <v>17.82</v>
      </c>
      <c r="T23" t="n">
        <v>1408.44</v>
      </c>
      <c r="U23" t="n">
        <v>0.71</v>
      </c>
      <c r="V23" t="n">
        <v>0.77</v>
      </c>
      <c r="W23" t="n">
        <v>1.14</v>
      </c>
      <c r="X23" t="n">
        <v>0.08</v>
      </c>
      <c r="Y23" t="n">
        <v>0.5</v>
      </c>
      <c r="Z23" t="n">
        <v>10</v>
      </c>
      <c r="AA23" t="n">
        <v>232.709596056056</v>
      </c>
      <c r="AB23" t="n">
        <v>318.4035357465575</v>
      </c>
      <c r="AC23" t="n">
        <v>288.0155491771696</v>
      </c>
      <c r="AD23" t="n">
        <v>232709.596056056</v>
      </c>
      <c r="AE23" t="n">
        <v>318403.5357465575</v>
      </c>
      <c r="AF23" t="n">
        <v>2.360588516182458e-06</v>
      </c>
      <c r="AG23" t="n">
        <v>19</v>
      </c>
      <c r="AH23" t="n">
        <v>288015.5491771696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7.0706</v>
      </c>
      <c r="E24" t="n">
        <v>14.14</v>
      </c>
      <c r="F24" t="n">
        <v>11.77</v>
      </c>
      <c r="G24" t="n">
        <v>141.24</v>
      </c>
      <c r="H24" t="n">
        <v>2.36</v>
      </c>
      <c r="I24" t="n">
        <v>5</v>
      </c>
      <c r="J24" t="n">
        <v>172.89</v>
      </c>
      <c r="K24" t="n">
        <v>47.83</v>
      </c>
      <c r="L24" t="n">
        <v>23</v>
      </c>
      <c r="M24" t="n">
        <v>3</v>
      </c>
      <c r="N24" t="n">
        <v>32.06</v>
      </c>
      <c r="O24" t="n">
        <v>21556.61</v>
      </c>
      <c r="P24" t="n">
        <v>118.85</v>
      </c>
      <c r="Q24" t="n">
        <v>194.63</v>
      </c>
      <c r="R24" t="n">
        <v>25.05</v>
      </c>
      <c r="S24" t="n">
        <v>17.82</v>
      </c>
      <c r="T24" t="n">
        <v>1463.19</v>
      </c>
      <c r="U24" t="n">
        <v>0.71</v>
      </c>
      <c r="V24" t="n">
        <v>0.77</v>
      </c>
      <c r="W24" t="n">
        <v>1.14</v>
      </c>
      <c r="X24" t="n">
        <v>0.08</v>
      </c>
      <c r="Y24" t="n">
        <v>0.5</v>
      </c>
      <c r="Z24" t="n">
        <v>10</v>
      </c>
      <c r="AA24" t="n">
        <v>232.7227809998864</v>
      </c>
      <c r="AB24" t="n">
        <v>318.4215759683849</v>
      </c>
      <c r="AC24" t="n">
        <v>288.0318676655454</v>
      </c>
      <c r="AD24" t="n">
        <v>232722.7809998864</v>
      </c>
      <c r="AE24" t="n">
        <v>318421.5759683849</v>
      </c>
      <c r="AF24" t="n">
        <v>2.359754161897851e-06</v>
      </c>
      <c r="AG24" t="n">
        <v>19</v>
      </c>
      <c r="AH24" t="n">
        <v>288031.8676655454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7.0749</v>
      </c>
      <c r="E25" t="n">
        <v>14.13</v>
      </c>
      <c r="F25" t="n">
        <v>11.76</v>
      </c>
      <c r="G25" t="n">
        <v>141.14</v>
      </c>
      <c r="H25" t="n">
        <v>2.44</v>
      </c>
      <c r="I25" t="n">
        <v>5</v>
      </c>
      <c r="J25" t="n">
        <v>174.35</v>
      </c>
      <c r="K25" t="n">
        <v>47.83</v>
      </c>
      <c r="L25" t="n">
        <v>24</v>
      </c>
      <c r="M25" t="n">
        <v>3</v>
      </c>
      <c r="N25" t="n">
        <v>32.53</v>
      </c>
      <c r="O25" t="n">
        <v>21737.62</v>
      </c>
      <c r="P25" t="n">
        <v>117.74</v>
      </c>
      <c r="Q25" t="n">
        <v>194.63</v>
      </c>
      <c r="R25" t="n">
        <v>24.83</v>
      </c>
      <c r="S25" t="n">
        <v>17.82</v>
      </c>
      <c r="T25" t="n">
        <v>1355.09</v>
      </c>
      <c r="U25" t="n">
        <v>0.72</v>
      </c>
      <c r="V25" t="n">
        <v>0.77</v>
      </c>
      <c r="W25" t="n">
        <v>1.14</v>
      </c>
      <c r="X25" t="n">
        <v>0.08</v>
      </c>
      <c r="Y25" t="n">
        <v>0.5</v>
      </c>
      <c r="Z25" t="n">
        <v>10</v>
      </c>
      <c r="AA25" t="n">
        <v>231.7971620449115</v>
      </c>
      <c r="AB25" t="n">
        <v>317.1551032787627</v>
      </c>
      <c r="AC25" t="n">
        <v>286.8862653519148</v>
      </c>
      <c r="AD25" t="n">
        <v>231797.1620449115</v>
      </c>
      <c r="AE25" t="n">
        <v>317155.1032787627</v>
      </c>
      <c r="AF25" t="n">
        <v>2.361189251267375e-06</v>
      </c>
      <c r="AG25" t="n">
        <v>19</v>
      </c>
      <c r="AH25" t="n">
        <v>286886.2653519148</v>
      </c>
    </row>
    <row r="26">
      <c r="A26" t="n">
        <v>24</v>
      </c>
      <c r="B26" t="n">
        <v>70</v>
      </c>
      <c r="C26" t="inlineStr">
        <is>
          <t xml:space="preserve">CONCLUIDO	</t>
        </is>
      </c>
      <c r="D26" t="n">
        <v>7.0741</v>
      </c>
      <c r="E26" t="n">
        <v>14.14</v>
      </c>
      <c r="F26" t="n">
        <v>11.76</v>
      </c>
      <c r="G26" t="n">
        <v>141.16</v>
      </c>
      <c r="H26" t="n">
        <v>2.52</v>
      </c>
      <c r="I26" t="n">
        <v>5</v>
      </c>
      <c r="J26" t="n">
        <v>175.83</v>
      </c>
      <c r="K26" t="n">
        <v>47.83</v>
      </c>
      <c r="L26" t="n">
        <v>25</v>
      </c>
      <c r="M26" t="n">
        <v>3</v>
      </c>
      <c r="N26" t="n">
        <v>33</v>
      </c>
      <c r="O26" t="n">
        <v>21919.27</v>
      </c>
      <c r="P26" t="n">
        <v>115.31</v>
      </c>
      <c r="Q26" t="n">
        <v>194.63</v>
      </c>
      <c r="R26" t="n">
        <v>24.82</v>
      </c>
      <c r="S26" t="n">
        <v>17.82</v>
      </c>
      <c r="T26" t="n">
        <v>1346.36</v>
      </c>
      <c r="U26" t="n">
        <v>0.72</v>
      </c>
      <c r="V26" t="n">
        <v>0.77</v>
      </c>
      <c r="W26" t="n">
        <v>1.14</v>
      </c>
      <c r="X26" t="n">
        <v>0.08</v>
      </c>
      <c r="Y26" t="n">
        <v>0.5</v>
      </c>
      <c r="Z26" t="n">
        <v>10</v>
      </c>
      <c r="AA26" t="n">
        <v>229.9393123800433</v>
      </c>
      <c r="AB26" t="n">
        <v>314.6131114047487</v>
      </c>
      <c r="AC26" t="n">
        <v>284.5868776146478</v>
      </c>
      <c r="AD26" t="n">
        <v>229939.3123800433</v>
      </c>
      <c r="AE26" t="n">
        <v>314613.1114047487</v>
      </c>
      <c r="AF26" t="n">
        <v>2.360922257896301e-06</v>
      </c>
      <c r="AG26" t="n">
        <v>19</v>
      </c>
      <c r="AH26" t="n">
        <v>284586.8776146478</v>
      </c>
    </row>
    <row r="27">
      <c r="A27" t="n">
        <v>25</v>
      </c>
      <c r="B27" t="n">
        <v>70</v>
      </c>
      <c r="C27" t="inlineStr">
        <is>
          <t xml:space="preserve">CONCLUIDO	</t>
        </is>
      </c>
      <c r="D27" t="n">
        <v>7.0699</v>
      </c>
      <c r="E27" t="n">
        <v>14.14</v>
      </c>
      <c r="F27" t="n">
        <v>11.77</v>
      </c>
      <c r="G27" t="n">
        <v>141.26</v>
      </c>
      <c r="H27" t="n">
        <v>2.6</v>
      </c>
      <c r="I27" t="n">
        <v>5</v>
      </c>
      <c r="J27" t="n">
        <v>177.3</v>
      </c>
      <c r="K27" t="n">
        <v>47.83</v>
      </c>
      <c r="L27" t="n">
        <v>26</v>
      </c>
      <c r="M27" t="n">
        <v>3</v>
      </c>
      <c r="N27" t="n">
        <v>33.48</v>
      </c>
      <c r="O27" t="n">
        <v>22101.56</v>
      </c>
      <c r="P27" t="n">
        <v>114.44</v>
      </c>
      <c r="Q27" t="n">
        <v>194.63</v>
      </c>
      <c r="R27" t="n">
        <v>25.05</v>
      </c>
      <c r="S27" t="n">
        <v>17.82</v>
      </c>
      <c r="T27" t="n">
        <v>1461.22</v>
      </c>
      <c r="U27" t="n">
        <v>0.71</v>
      </c>
      <c r="V27" t="n">
        <v>0.77</v>
      </c>
      <c r="W27" t="n">
        <v>1.15</v>
      </c>
      <c r="X27" t="n">
        <v>0.09</v>
      </c>
      <c r="Y27" t="n">
        <v>0.5</v>
      </c>
      <c r="Z27" t="n">
        <v>10</v>
      </c>
      <c r="AA27" t="n">
        <v>229.3384032195802</v>
      </c>
      <c r="AB27" t="n">
        <v>313.7909209811624</v>
      </c>
      <c r="AC27" t="n">
        <v>283.8431558911369</v>
      </c>
      <c r="AD27" t="n">
        <v>229338.4032195802</v>
      </c>
      <c r="AE27" t="n">
        <v>313790.9209811624</v>
      </c>
      <c r="AF27" t="n">
        <v>2.35952054269816e-06</v>
      </c>
      <c r="AG27" t="n">
        <v>19</v>
      </c>
      <c r="AH27" t="n">
        <v>283843.1558911368</v>
      </c>
    </row>
    <row r="28">
      <c r="A28" t="n">
        <v>26</v>
      </c>
      <c r="B28" t="n">
        <v>70</v>
      </c>
      <c r="C28" t="inlineStr">
        <is>
          <t xml:space="preserve">CONCLUIDO	</t>
        </is>
      </c>
      <c r="D28" t="n">
        <v>7.0993</v>
      </c>
      <c r="E28" t="n">
        <v>14.09</v>
      </c>
      <c r="F28" t="n">
        <v>11.74</v>
      </c>
      <c r="G28" t="n">
        <v>176.13</v>
      </c>
      <c r="H28" t="n">
        <v>2.68</v>
      </c>
      <c r="I28" t="n">
        <v>4</v>
      </c>
      <c r="J28" t="n">
        <v>178.79</v>
      </c>
      <c r="K28" t="n">
        <v>47.83</v>
      </c>
      <c r="L28" t="n">
        <v>27</v>
      </c>
      <c r="M28" t="n">
        <v>1</v>
      </c>
      <c r="N28" t="n">
        <v>33.96</v>
      </c>
      <c r="O28" t="n">
        <v>22284.51</v>
      </c>
      <c r="P28" t="n">
        <v>112.13</v>
      </c>
      <c r="Q28" t="n">
        <v>194.63</v>
      </c>
      <c r="R28" t="n">
        <v>24.05</v>
      </c>
      <c r="S28" t="n">
        <v>17.82</v>
      </c>
      <c r="T28" t="n">
        <v>969.49</v>
      </c>
      <c r="U28" t="n">
        <v>0.74</v>
      </c>
      <c r="V28" t="n">
        <v>0.77</v>
      </c>
      <c r="W28" t="n">
        <v>1.14</v>
      </c>
      <c r="X28" t="n">
        <v>0.06</v>
      </c>
      <c r="Y28" t="n">
        <v>0.5</v>
      </c>
      <c r="Z28" t="n">
        <v>10</v>
      </c>
      <c r="AA28" t="n">
        <v>227.1285093430236</v>
      </c>
      <c r="AB28" t="n">
        <v>310.767246685622</v>
      </c>
      <c r="AC28" t="n">
        <v>281.1080568266084</v>
      </c>
      <c r="AD28" t="n">
        <v>227128.5093430236</v>
      </c>
      <c r="AE28" t="n">
        <v>310767.246685622</v>
      </c>
      <c r="AF28" t="n">
        <v>2.369332549085143e-06</v>
      </c>
      <c r="AG28" t="n">
        <v>19</v>
      </c>
      <c r="AH28" t="n">
        <v>281108.0568266084</v>
      </c>
    </row>
    <row r="29">
      <c r="A29" t="n">
        <v>27</v>
      </c>
      <c r="B29" t="n">
        <v>70</v>
      </c>
      <c r="C29" t="inlineStr">
        <is>
          <t xml:space="preserve">CONCLUIDO	</t>
        </is>
      </c>
      <c r="D29" t="n">
        <v>7.0963</v>
      </c>
      <c r="E29" t="n">
        <v>14.09</v>
      </c>
      <c r="F29" t="n">
        <v>11.75</v>
      </c>
      <c r="G29" t="n">
        <v>176.22</v>
      </c>
      <c r="H29" t="n">
        <v>2.75</v>
      </c>
      <c r="I29" t="n">
        <v>4</v>
      </c>
      <c r="J29" t="n">
        <v>180.28</v>
      </c>
      <c r="K29" t="n">
        <v>47.83</v>
      </c>
      <c r="L29" t="n">
        <v>28</v>
      </c>
      <c r="M29" t="n">
        <v>0</v>
      </c>
      <c r="N29" t="n">
        <v>34.45</v>
      </c>
      <c r="O29" t="n">
        <v>22468.11</v>
      </c>
      <c r="P29" t="n">
        <v>113.06</v>
      </c>
      <c r="Q29" t="n">
        <v>194.63</v>
      </c>
      <c r="R29" t="n">
        <v>24.19</v>
      </c>
      <c r="S29" t="n">
        <v>17.82</v>
      </c>
      <c r="T29" t="n">
        <v>1036.49</v>
      </c>
      <c r="U29" t="n">
        <v>0.74</v>
      </c>
      <c r="V29" t="n">
        <v>0.77</v>
      </c>
      <c r="W29" t="n">
        <v>1.15</v>
      </c>
      <c r="X29" t="n">
        <v>0.06</v>
      </c>
      <c r="Y29" t="n">
        <v>0.5</v>
      </c>
      <c r="Z29" t="n">
        <v>10</v>
      </c>
      <c r="AA29" t="n">
        <v>227.8921378892035</v>
      </c>
      <c r="AB29" t="n">
        <v>311.8120769514186</v>
      </c>
      <c r="AC29" t="n">
        <v>282.0531699582662</v>
      </c>
      <c r="AD29" t="n">
        <v>227892.1378892035</v>
      </c>
      <c r="AE29" t="n">
        <v>311812.0769514187</v>
      </c>
      <c r="AF29" t="n">
        <v>2.368331323943614e-06</v>
      </c>
      <c r="AG29" t="n">
        <v>19</v>
      </c>
      <c r="AH29" t="n">
        <v>282053.1699582662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4.5808</v>
      </c>
      <c r="E2" t="n">
        <v>21.83</v>
      </c>
      <c r="F2" t="n">
        <v>14.5</v>
      </c>
      <c r="G2" t="n">
        <v>6.31</v>
      </c>
      <c r="H2" t="n">
        <v>0.1</v>
      </c>
      <c r="I2" t="n">
        <v>138</v>
      </c>
      <c r="J2" t="n">
        <v>176.73</v>
      </c>
      <c r="K2" t="n">
        <v>52.44</v>
      </c>
      <c r="L2" t="n">
        <v>1</v>
      </c>
      <c r="M2" t="n">
        <v>136</v>
      </c>
      <c r="N2" t="n">
        <v>33.29</v>
      </c>
      <c r="O2" t="n">
        <v>22031.19</v>
      </c>
      <c r="P2" t="n">
        <v>190.32</v>
      </c>
      <c r="Q2" t="n">
        <v>194.76</v>
      </c>
      <c r="R2" t="n">
        <v>110.12</v>
      </c>
      <c r="S2" t="n">
        <v>17.82</v>
      </c>
      <c r="T2" t="n">
        <v>43332.6</v>
      </c>
      <c r="U2" t="n">
        <v>0.16</v>
      </c>
      <c r="V2" t="n">
        <v>0.63</v>
      </c>
      <c r="W2" t="n">
        <v>1.36</v>
      </c>
      <c r="X2" t="n">
        <v>2.81</v>
      </c>
      <c r="Y2" t="n">
        <v>0.5</v>
      </c>
      <c r="Z2" t="n">
        <v>10</v>
      </c>
      <c r="AA2" t="n">
        <v>449.0926531657064</v>
      </c>
      <c r="AB2" t="n">
        <v>614.468380630877</v>
      </c>
      <c r="AC2" t="n">
        <v>555.8243807952541</v>
      </c>
      <c r="AD2" t="n">
        <v>449092.6531657064</v>
      </c>
      <c r="AE2" t="n">
        <v>614468.3806308771</v>
      </c>
      <c r="AF2" t="n">
        <v>1.508852795883982e-06</v>
      </c>
      <c r="AG2" t="n">
        <v>29</v>
      </c>
      <c r="AH2" t="n">
        <v>555824.3807952541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5.7027</v>
      </c>
      <c r="E3" t="n">
        <v>17.54</v>
      </c>
      <c r="F3" t="n">
        <v>12.91</v>
      </c>
      <c r="G3" t="n">
        <v>12.49</v>
      </c>
      <c r="H3" t="n">
        <v>0.2</v>
      </c>
      <c r="I3" t="n">
        <v>62</v>
      </c>
      <c r="J3" t="n">
        <v>178.21</v>
      </c>
      <c r="K3" t="n">
        <v>52.44</v>
      </c>
      <c r="L3" t="n">
        <v>2</v>
      </c>
      <c r="M3" t="n">
        <v>60</v>
      </c>
      <c r="N3" t="n">
        <v>33.77</v>
      </c>
      <c r="O3" t="n">
        <v>22213.89</v>
      </c>
      <c r="P3" t="n">
        <v>168.8</v>
      </c>
      <c r="Q3" t="n">
        <v>194.68</v>
      </c>
      <c r="R3" t="n">
        <v>60.46</v>
      </c>
      <c r="S3" t="n">
        <v>17.82</v>
      </c>
      <c r="T3" t="n">
        <v>18883.4</v>
      </c>
      <c r="U3" t="n">
        <v>0.29</v>
      </c>
      <c r="V3" t="n">
        <v>0.7</v>
      </c>
      <c r="W3" t="n">
        <v>1.24</v>
      </c>
      <c r="X3" t="n">
        <v>1.22</v>
      </c>
      <c r="Y3" t="n">
        <v>0.5</v>
      </c>
      <c r="Z3" t="n">
        <v>10</v>
      </c>
      <c r="AA3" t="n">
        <v>336.4162791349063</v>
      </c>
      <c r="AB3" t="n">
        <v>460.299594751145</v>
      </c>
      <c r="AC3" t="n">
        <v>416.3692474626337</v>
      </c>
      <c r="AD3" t="n">
        <v>336416.2791349063</v>
      </c>
      <c r="AE3" t="n">
        <v>460299.594751145</v>
      </c>
      <c r="AF3" t="n">
        <v>1.878391293897918e-06</v>
      </c>
      <c r="AG3" t="n">
        <v>23</v>
      </c>
      <c r="AH3" t="n">
        <v>416369.2474626336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6.1304</v>
      </c>
      <c r="E4" t="n">
        <v>16.31</v>
      </c>
      <c r="F4" t="n">
        <v>12.47</v>
      </c>
      <c r="G4" t="n">
        <v>18.7</v>
      </c>
      <c r="H4" t="n">
        <v>0.3</v>
      </c>
      <c r="I4" t="n">
        <v>40</v>
      </c>
      <c r="J4" t="n">
        <v>179.7</v>
      </c>
      <c r="K4" t="n">
        <v>52.44</v>
      </c>
      <c r="L4" t="n">
        <v>3</v>
      </c>
      <c r="M4" t="n">
        <v>38</v>
      </c>
      <c r="N4" t="n">
        <v>34.26</v>
      </c>
      <c r="O4" t="n">
        <v>22397.24</v>
      </c>
      <c r="P4" t="n">
        <v>162.5</v>
      </c>
      <c r="Q4" t="n">
        <v>194.63</v>
      </c>
      <c r="R4" t="n">
        <v>46.89</v>
      </c>
      <c r="S4" t="n">
        <v>17.82</v>
      </c>
      <c r="T4" t="n">
        <v>12209.13</v>
      </c>
      <c r="U4" t="n">
        <v>0.38</v>
      </c>
      <c r="V4" t="n">
        <v>0.73</v>
      </c>
      <c r="W4" t="n">
        <v>1.2</v>
      </c>
      <c r="X4" t="n">
        <v>0.78</v>
      </c>
      <c r="Y4" t="n">
        <v>0.5</v>
      </c>
      <c r="Z4" t="n">
        <v>10</v>
      </c>
      <c r="AA4" t="n">
        <v>311.0541883351208</v>
      </c>
      <c r="AB4" t="n">
        <v>425.5980632224001</v>
      </c>
      <c r="AC4" t="n">
        <v>384.9795813990868</v>
      </c>
      <c r="AD4" t="n">
        <v>311054.1883351208</v>
      </c>
      <c r="AE4" t="n">
        <v>425598.0632224001</v>
      </c>
      <c r="AF4" t="n">
        <v>2.019269817474494e-06</v>
      </c>
      <c r="AG4" t="n">
        <v>22</v>
      </c>
      <c r="AH4" t="n">
        <v>384979.5813990869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6.3443</v>
      </c>
      <c r="E5" t="n">
        <v>15.76</v>
      </c>
      <c r="F5" t="n">
        <v>12.28</v>
      </c>
      <c r="G5" t="n">
        <v>24.55</v>
      </c>
      <c r="H5" t="n">
        <v>0.39</v>
      </c>
      <c r="I5" t="n">
        <v>30</v>
      </c>
      <c r="J5" t="n">
        <v>181.19</v>
      </c>
      <c r="K5" t="n">
        <v>52.44</v>
      </c>
      <c r="L5" t="n">
        <v>4</v>
      </c>
      <c r="M5" t="n">
        <v>28</v>
      </c>
      <c r="N5" t="n">
        <v>34.75</v>
      </c>
      <c r="O5" t="n">
        <v>22581.25</v>
      </c>
      <c r="P5" t="n">
        <v>159.55</v>
      </c>
      <c r="Q5" t="n">
        <v>194.63</v>
      </c>
      <c r="R5" t="n">
        <v>40.48</v>
      </c>
      <c r="S5" t="n">
        <v>17.82</v>
      </c>
      <c r="T5" t="n">
        <v>9052.280000000001</v>
      </c>
      <c r="U5" t="n">
        <v>0.44</v>
      </c>
      <c r="V5" t="n">
        <v>0.74</v>
      </c>
      <c r="W5" t="n">
        <v>1.19</v>
      </c>
      <c r="X5" t="n">
        <v>0.59</v>
      </c>
      <c r="Y5" t="n">
        <v>0.5</v>
      </c>
      <c r="Z5" t="n">
        <v>10</v>
      </c>
      <c r="AA5" t="n">
        <v>296.0998824757463</v>
      </c>
      <c r="AB5" t="n">
        <v>405.1369222081914</v>
      </c>
      <c r="AC5" t="n">
        <v>366.4712229658824</v>
      </c>
      <c r="AD5" t="n">
        <v>296099.8824757463</v>
      </c>
      <c r="AE5" t="n">
        <v>405136.9222081914</v>
      </c>
      <c r="AF5" t="n">
        <v>2.08972554857814e-06</v>
      </c>
      <c r="AG5" t="n">
        <v>21</v>
      </c>
      <c r="AH5" t="n">
        <v>366471.2229658824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6.4795</v>
      </c>
      <c r="E6" t="n">
        <v>15.43</v>
      </c>
      <c r="F6" t="n">
        <v>12.16</v>
      </c>
      <c r="G6" t="n">
        <v>30.4</v>
      </c>
      <c r="H6" t="n">
        <v>0.49</v>
      </c>
      <c r="I6" t="n">
        <v>24</v>
      </c>
      <c r="J6" t="n">
        <v>182.69</v>
      </c>
      <c r="K6" t="n">
        <v>52.44</v>
      </c>
      <c r="L6" t="n">
        <v>5</v>
      </c>
      <c r="M6" t="n">
        <v>22</v>
      </c>
      <c r="N6" t="n">
        <v>35.25</v>
      </c>
      <c r="O6" t="n">
        <v>22766.06</v>
      </c>
      <c r="P6" t="n">
        <v>157.49</v>
      </c>
      <c r="Q6" t="n">
        <v>194.63</v>
      </c>
      <c r="R6" t="n">
        <v>37.01</v>
      </c>
      <c r="S6" t="n">
        <v>17.82</v>
      </c>
      <c r="T6" t="n">
        <v>7348.47</v>
      </c>
      <c r="U6" t="n">
        <v>0.48</v>
      </c>
      <c r="V6" t="n">
        <v>0.75</v>
      </c>
      <c r="W6" t="n">
        <v>1.18</v>
      </c>
      <c r="X6" t="n">
        <v>0.47</v>
      </c>
      <c r="Y6" t="n">
        <v>0.5</v>
      </c>
      <c r="Z6" t="n">
        <v>10</v>
      </c>
      <c r="AA6" t="n">
        <v>291.0781054665684</v>
      </c>
      <c r="AB6" t="n">
        <v>398.2659053590684</v>
      </c>
      <c r="AC6" t="n">
        <v>360.255966321307</v>
      </c>
      <c r="AD6" t="n">
        <v>291078.1054665684</v>
      </c>
      <c r="AE6" t="n">
        <v>398265.9053590684</v>
      </c>
      <c r="AF6" t="n">
        <v>2.134258577307514e-06</v>
      </c>
      <c r="AG6" t="n">
        <v>21</v>
      </c>
      <c r="AH6" t="n">
        <v>360255.966321307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6.5812</v>
      </c>
      <c r="E7" t="n">
        <v>15.19</v>
      </c>
      <c r="F7" t="n">
        <v>12.06</v>
      </c>
      <c r="G7" t="n">
        <v>36.19</v>
      </c>
      <c r="H7" t="n">
        <v>0.58</v>
      </c>
      <c r="I7" t="n">
        <v>20</v>
      </c>
      <c r="J7" t="n">
        <v>184.19</v>
      </c>
      <c r="K7" t="n">
        <v>52.44</v>
      </c>
      <c r="L7" t="n">
        <v>6</v>
      </c>
      <c r="M7" t="n">
        <v>18</v>
      </c>
      <c r="N7" t="n">
        <v>35.75</v>
      </c>
      <c r="O7" t="n">
        <v>22951.43</v>
      </c>
      <c r="P7" t="n">
        <v>155.85</v>
      </c>
      <c r="Q7" t="n">
        <v>194.64</v>
      </c>
      <c r="R7" t="n">
        <v>34.29</v>
      </c>
      <c r="S7" t="n">
        <v>17.82</v>
      </c>
      <c r="T7" t="n">
        <v>6010.04</v>
      </c>
      <c r="U7" t="n">
        <v>0.52</v>
      </c>
      <c r="V7" t="n">
        <v>0.75</v>
      </c>
      <c r="W7" t="n">
        <v>1.16</v>
      </c>
      <c r="X7" t="n">
        <v>0.38</v>
      </c>
      <c r="Y7" t="n">
        <v>0.5</v>
      </c>
      <c r="Z7" t="n">
        <v>10</v>
      </c>
      <c r="AA7" t="n">
        <v>280.5197314717129</v>
      </c>
      <c r="AB7" t="n">
        <v>383.8194722567212</v>
      </c>
      <c r="AC7" t="n">
        <v>347.1882805185516</v>
      </c>
      <c r="AD7" t="n">
        <v>280519.7314717129</v>
      </c>
      <c r="AE7" t="n">
        <v>383819.4722567212</v>
      </c>
      <c r="AF7" t="n">
        <v>2.167757164746695e-06</v>
      </c>
      <c r="AG7" t="n">
        <v>20</v>
      </c>
      <c r="AH7" t="n">
        <v>347188.2805185515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6.6525</v>
      </c>
      <c r="E8" t="n">
        <v>15.03</v>
      </c>
      <c r="F8" t="n">
        <v>12.01</v>
      </c>
      <c r="G8" t="n">
        <v>42.38</v>
      </c>
      <c r="H8" t="n">
        <v>0.67</v>
      </c>
      <c r="I8" t="n">
        <v>17</v>
      </c>
      <c r="J8" t="n">
        <v>185.7</v>
      </c>
      <c r="K8" t="n">
        <v>52.44</v>
      </c>
      <c r="L8" t="n">
        <v>7</v>
      </c>
      <c r="M8" t="n">
        <v>15</v>
      </c>
      <c r="N8" t="n">
        <v>36.26</v>
      </c>
      <c r="O8" t="n">
        <v>23137.49</v>
      </c>
      <c r="P8" t="n">
        <v>154.41</v>
      </c>
      <c r="Q8" t="n">
        <v>194.64</v>
      </c>
      <c r="R8" t="n">
        <v>32.27</v>
      </c>
      <c r="S8" t="n">
        <v>17.82</v>
      </c>
      <c r="T8" t="n">
        <v>5011.07</v>
      </c>
      <c r="U8" t="n">
        <v>0.55</v>
      </c>
      <c r="V8" t="n">
        <v>0.76</v>
      </c>
      <c r="W8" t="n">
        <v>1.17</v>
      </c>
      <c r="X8" t="n">
        <v>0.32</v>
      </c>
      <c r="Y8" t="n">
        <v>0.5</v>
      </c>
      <c r="Z8" t="n">
        <v>10</v>
      </c>
      <c r="AA8" t="n">
        <v>277.7595561077401</v>
      </c>
      <c r="AB8" t="n">
        <v>380.0428785533906</v>
      </c>
      <c r="AC8" t="n">
        <v>343.7721196177843</v>
      </c>
      <c r="AD8" t="n">
        <v>277759.5561077401</v>
      </c>
      <c r="AE8" t="n">
        <v>380042.8785533906</v>
      </c>
      <c r="AF8" t="n">
        <v>2.191242408447911e-06</v>
      </c>
      <c r="AG8" t="n">
        <v>20</v>
      </c>
      <c r="AH8" t="n">
        <v>343772.1196177843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6.7028</v>
      </c>
      <c r="E9" t="n">
        <v>14.92</v>
      </c>
      <c r="F9" t="n">
        <v>11.97</v>
      </c>
      <c r="G9" t="n">
        <v>47.86</v>
      </c>
      <c r="H9" t="n">
        <v>0.76</v>
      </c>
      <c r="I9" t="n">
        <v>15</v>
      </c>
      <c r="J9" t="n">
        <v>187.22</v>
      </c>
      <c r="K9" t="n">
        <v>52.44</v>
      </c>
      <c r="L9" t="n">
        <v>8</v>
      </c>
      <c r="M9" t="n">
        <v>13</v>
      </c>
      <c r="N9" t="n">
        <v>36.78</v>
      </c>
      <c r="O9" t="n">
        <v>23324.24</v>
      </c>
      <c r="P9" t="n">
        <v>153.76</v>
      </c>
      <c r="Q9" t="n">
        <v>194.64</v>
      </c>
      <c r="R9" t="n">
        <v>31.25</v>
      </c>
      <c r="S9" t="n">
        <v>17.82</v>
      </c>
      <c r="T9" t="n">
        <v>4510.6</v>
      </c>
      <c r="U9" t="n">
        <v>0.57</v>
      </c>
      <c r="V9" t="n">
        <v>0.76</v>
      </c>
      <c r="W9" t="n">
        <v>1.15</v>
      </c>
      <c r="X9" t="n">
        <v>0.28</v>
      </c>
      <c r="Y9" t="n">
        <v>0.5</v>
      </c>
      <c r="Z9" t="n">
        <v>10</v>
      </c>
      <c r="AA9" t="n">
        <v>276.1394950996709</v>
      </c>
      <c r="AB9" t="n">
        <v>377.8262396101029</v>
      </c>
      <c r="AC9" t="n">
        <v>341.7670335841716</v>
      </c>
      <c r="AD9" t="n">
        <v>276139.4950996708</v>
      </c>
      <c r="AE9" t="n">
        <v>377826.2396101029</v>
      </c>
      <c r="AF9" t="n">
        <v>2.207810539698558e-06</v>
      </c>
      <c r="AG9" t="n">
        <v>20</v>
      </c>
      <c r="AH9" t="n">
        <v>341767.0335841716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6.7267</v>
      </c>
      <c r="E10" t="n">
        <v>14.87</v>
      </c>
      <c r="F10" t="n">
        <v>11.95</v>
      </c>
      <c r="G10" t="n">
        <v>51.2</v>
      </c>
      <c r="H10" t="n">
        <v>0.85</v>
      </c>
      <c r="I10" t="n">
        <v>14</v>
      </c>
      <c r="J10" t="n">
        <v>188.74</v>
      </c>
      <c r="K10" t="n">
        <v>52.44</v>
      </c>
      <c r="L10" t="n">
        <v>9</v>
      </c>
      <c r="M10" t="n">
        <v>12</v>
      </c>
      <c r="N10" t="n">
        <v>37.3</v>
      </c>
      <c r="O10" t="n">
        <v>23511.69</v>
      </c>
      <c r="P10" t="n">
        <v>152.92</v>
      </c>
      <c r="Q10" t="n">
        <v>194.63</v>
      </c>
      <c r="R10" t="n">
        <v>30.57</v>
      </c>
      <c r="S10" t="n">
        <v>17.82</v>
      </c>
      <c r="T10" t="n">
        <v>4178.81</v>
      </c>
      <c r="U10" t="n">
        <v>0.58</v>
      </c>
      <c r="V10" t="n">
        <v>0.76</v>
      </c>
      <c r="W10" t="n">
        <v>1.16</v>
      </c>
      <c r="X10" t="n">
        <v>0.26</v>
      </c>
      <c r="Y10" t="n">
        <v>0.5</v>
      </c>
      <c r="Z10" t="n">
        <v>10</v>
      </c>
      <c r="AA10" t="n">
        <v>274.9474144664278</v>
      </c>
      <c r="AB10" t="n">
        <v>376.1951822968139</v>
      </c>
      <c r="AC10" t="n">
        <v>340.2916420916596</v>
      </c>
      <c r="AD10" t="n">
        <v>274947.4144664278</v>
      </c>
      <c r="AE10" t="n">
        <v>376195.1822968139</v>
      </c>
      <c r="AF10" t="n">
        <v>2.215682872439919e-06</v>
      </c>
      <c r="AG10" t="n">
        <v>20</v>
      </c>
      <c r="AH10" t="n">
        <v>340291.6420916596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6.7771</v>
      </c>
      <c r="E11" t="n">
        <v>14.76</v>
      </c>
      <c r="F11" t="n">
        <v>11.91</v>
      </c>
      <c r="G11" t="n">
        <v>59.54</v>
      </c>
      <c r="H11" t="n">
        <v>0.93</v>
      </c>
      <c r="I11" t="n">
        <v>12</v>
      </c>
      <c r="J11" t="n">
        <v>190.26</v>
      </c>
      <c r="K11" t="n">
        <v>52.44</v>
      </c>
      <c r="L11" t="n">
        <v>10</v>
      </c>
      <c r="M11" t="n">
        <v>10</v>
      </c>
      <c r="N11" t="n">
        <v>37.82</v>
      </c>
      <c r="O11" t="n">
        <v>23699.85</v>
      </c>
      <c r="P11" t="n">
        <v>152.08</v>
      </c>
      <c r="Q11" t="n">
        <v>194.63</v>
      </c>
      <c r="R11" t="n">
        <v>29.37</v>
      </c>
      <c r="S11" t="n">
        <v>17.82</v>
      </c>
      <c r="T11" t="n">
        <v>3585.92</v>
      </c>
      <c r="U11" t="n">
        <v>0.61</v>
      </c>
      <c r="V11" t="n">
        <v>0.76</v>
      </c>
      <c r="W11" t="n">
        <v>1.15</v>
      </c>
      <c r="X11" t="n">
        <v>0.22</v>
      </c>
      <c r="Y11" t="n">
        <v>0.5</v>
      </c>
      <c r="Z11" t="n">
        <v>10</v>
      </c>
      <c r="AA11" t="n">
        <v>273.2113986862944</v>
      </c>
      <c r="AB11" t="n">
        <v>373.8198889188245</v>
      </c>
      <c r="AC11" t="n">
        <v>338.1430433799203</v>
      </c>
      <c r="AD11" t="n">
        <v>273211.3986862944</v>
      </c>
      <c r="AE11" t="n">
        <v>373819.8889188245</v>
      </c>
      <c r="AF11" t="n">
        <v>2.232283942321283e-06</v>
      </c>
      <c r="AG11" t="n">
        <v>20</v>
      </c>
      <c r="AH11" t="n">
        <v>338143.0433799203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6.8085</v>
      </c>
      <c r="E12" t="n">
        <v>14.69</v>
      </c>
      <c r="F12" t="n">
        <v>11.88</v>
      </c>
      <c r="G12" t="n">
        <v>64.78</v>
      </c>
      <c r="H12" t="n">
        <v>1.02</v>
      </c>
      <c r="I12" t="n">
        <v>11</v>
      </c>
      <c r="J12" t="n">
        <v>191.79</v>
      </c>
      <c r="K12" t="n">
        <v>52.44</v>
      </c>
      <c r="L12" t="n">
        <v>11</v>
      </c>
      <c r="M12" t="n">
        <v>9</v>
      </c>
      <c r="N12" t="n">
        <v>38.35</v>
      </c>
      <c r="O12" t="n">
        <v>23888.73</v>
      </c>
      <c r="P12" t="n">
        <v>150.88</v>
      </c>
      <c r="Q12" t="n">
        <v>194.63</v>
      </c>
      <c r="R12" t="n">
        <v>28.3</v>
      </c>
      <c r="S12" t="n">
        <v>17.82</v>
      </c>
      <c r="T12" t="n">
        <v>3059.6</v>
      </c>
      <c r="U12" t="n">
        <v>0.63</v>
      </c>
      <c r="V12" t="n">
        <v>0.76</v>
      </c>
      <c r="W12" t="n">
        <v>1.15</v>
      </c>
      <c r="X12" t="n">
        <v>0.19</v>
      </c>
      <c r="Y12" t="n">
        <v>0.5</v>
      </c>
      <c r="Z12" t="n">
        <v>10</v>
      </c>
      <c r="AA12" t="n">
        <v>271.5964538226889</v>
      </c>
      <c r="AB12" t="n">
        <v>371.6102501101003</v>
      </c>
      <c r="AC12" t="n">
        <v>336.1442893978532</v>
      </c>
      <c r="AD12" t="n">
        <v>271596.4538226889</v>
      </c>
      <c r="AE12" t="n">
        <v>371610.2501101003</v>
      </c>
      <c r="AF12" t="n">
        <v>2.242626672366419e-06</v>
      </c>
      <c r="AG12" t="n">
        <v>20</v>
      </c>
      <c r="AH12" t="n">
        <v>336144.2893978532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6.832</v>
      </c>
      <c r="E13" t="n">
        <v>14.64</v>
      </c>
      <c r="F13" t="n">
        <v>11.86</v>
      </c>
      <c r="G13" t="n">
        <v>71.16</v>
      </c>
      <c r="H13" t="n">
        <v>1.1</v>
      </c>
      <c r="I13" t="n">
        <v>10</v>
      </c>
      <c r="J13" t="n">
        <v>193.33</v>
      </c>
      <c r="K13" t="n">
        <v>52.44</v>
      </c>
      <c r="L13" t="n">
        <v>12</v>
      </c>
      <c r="M13" t="n">
        <v>8</v>
      </c>
      <c r="N13" t="n">
        <v>38.89</v>
      </c>
      <c r="O13" t="n">
        <v>24078.33</v>
      </c>
      <c r="P13" t="n">
        <v>150.09</v>
      </c>
      <c r="Q13" t="n">
        <v>194.64</v>
      </c>
      <c r="R13" t="n">
        <v>27.76</v>
      </c>
      <c r="S13" t="n">
        <v>17.82</v>
      </c>
      <c r="T13" t="n">
        <v>2793.8</v>
      </c>
      <c r="U13" t="n">
        <v>0.64</v>
      </c>
      <c r="V13" t="n">
        <v>0.77</v>
      </c>
      <c r="W13" t="n">
        <v>1.15</v>
      </c>
      <c r="X13" t="n">
        <v>0.17</v>
      </c>
      <c r="Y13" t="n">
        <v>0.5</v>
      </c>
      <c r="Z13" t="n">
        <v>10</v>
      </c>
      <c r="AA13" t="n">
        <v>270.4862829059647</v>
      </c>
      <c r="AB13" t="n">
        <v>370.0912652845541</v>
      </c>
      <c r="AC13" t="n">
        <v>334.7702743521486</v>
      </c>
      <c r="AD13" t="n">
        <v>270486.2829059648</v>
      </c>
      <c r="AE13" t="n">
        <v>370091.2652845541</v>
      </c>
      <c r="AF13" t="n">
        <v>2.250367250584912e-06</v>
      </c>
      <c r="AG13" t="n">
        <v>20</v>
      </c>
      <c r="AH13" t="n">
        <v>334770.2743521486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6.834</v>
      </c>
      <c r="E14" t="n">
        <v>14.63</v>
      </c>
      <c r="F14" t="n">
        <v>11.86</v>
      </c>
      <c r="G14" t="n">
        <v>71.14</v>
      </c>
      <c r="H14" t="n">
        <v>1.18</v>
      </c>
      <c r="I14" t="n">
        <v>10</v>
      </c>
      <c r="J14" t="n">
        <v>194.88</v>
      </c>
      <c r="K14" t="n">
        <v>52.44</v>
      </c>
      <c r="L14" t="n">
        <v>13</v>
      </c>
      <c r="M14" t="n">
        <v>8</v>
      </c>
      <c r="N14" t="n">
        <v>39.43</v>
      </c>
      <c r="O14" t="n">
        <v>24268.67</v>
      </c>
      <c r="P14" t="n">
        <v>150.07</v>
      </c>
      <c r="Q14" t="n">
        <v>194.63</v>
      </c>
      <c r="R14" t="n">
        <v>27.6</v>
      </c>
      <c r="S14" t="n">
        <v>17.82</v>
      </c>
      <c r="T14" t="n">
        <v>2714.3</v>
      </c>
      <c r="U14" t="n">
        <v>0.65</v>
      </c>
      <c r="V14" t="n">
        <v>0.77</v>
      </c>
      <c r="W14" t="n">
        <v>1.15</v>
      </c>
      <c r="X14" t="n">
        <v>0.17</v>
      </c>
      <c r="Y14" t="n">
        <v>0.5</v>
      </c>
      <c r="Z14" t="n">
        <v>10</v>
      </c>
      <c r="AA14" t="n">
        <v>270.431609037359</v>
      </c>
      <c r="AB14" t="n">
        <v>370.0164580854868</v>
      </c>
      <c r="AC14" t="n">
        <v>334.7026066471677</v>
      </c>
      <c r="AD14" t="n">
        <v>270431.609037359</v>
      </c>
      <c r="AE14" t="n">
        <v>370016.4580854868</v>
      </c>
      <c r="AF14" t="n">
        <v>2.251026023199252e-06</v>
      </c>
      <c r="AG14" t="n">
        <v>20</v>
      </c>
      <c r="AH14" t="n">
        <v>334702.6066471677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6.8519</v>
      </c>
      <c r="E15" t="n">
        <v>14.59</v>
      </c>
      <c r="F15" t="n">
        <v>11.85</v>
      </c>
      <c r="G15" t="n">
        <v>79.03</v>
      </c>
      <c r="H15" t="n">
        <v>1.27</v>
      </c>
      <c r="I15" t="n">
        <v>9</v>
      </c>
      <c r="J15" t="n">
        <v>196.42</v>
      </c>
      <c r="K15" t="n">
        <v>52.44</v>
      </c>
      <c r="L15" t="n">
        <v>14</v>
      </c>
      <c r="M15" t="n">
        <v>7</v>
      </c>
      <c r="N15" t="n">
        <v>39.98</v>
      </c>
      <c r="O15" t="n">
        <v>24459.75</v>
      </c>
      <c r="P15" t="n">
        <v>149.93</v>
      </c>
      <c r="Q15" t="n">
        <v>194.63</v>
      </c>
      <c r="R15" t="n">
        <v>27.52</v>
      </c>
      <c r="S15" t="n">
        <v>17.82</v>
      </c>
      <c r="T15" t="n">
        <v>2677.66</v>
      </c>
      <c r="U15" t="n">
        <v>0.65</v>
      </c>
      <c r="V15" t="n">
        <v>0.77</v>
      </c>
      <c r="W15" t="n">
        <v>1.15</v>
      </c>
      <c r="X15" t="n">
        <v>0.17</v>
      </c>
      <c r="Y15" t="n">
        <v>0.5</v>
      </c>
      <c r="Z15" t="n">
        <v>10</v>
      </c>
      <c r="AA15" t="n">
        <v>263.1327199461097</v>
      </c>
      <c r="AB15" t="n">
        <v>360.0297960265788</v>
      </c>
      <c r="AC15" t="n">
        <v>325.6690575987937</v>
      </c>
      <c r="AD15" t="n">
        <v>263132.7199461097</v>
      </c>
      <c r="AE15" t="n">
        <v>360029.7960265788</v>
      </c>
      <c r="AF15" t="n">
        <v>2.256922038097593e-06</v>
      </c>
      <c r="AG15" t="n">
        <v>19</v>
      </c>
      <c r="AH15" t="n">
        <v>325669.0575987937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6.8531</v>
      </c>
      <c r="E16" t="n">
        <v>14.59</v>
      </c>
      <c r="F16" t="n">
        <v>11.85</v>
      </c>
      <c r="G16" t="n">
        <v>79.01000000000001</v>
      </c>
      <c r="H16" t="n">
        <v>1.35</v>
      </c>
      <c r="I16" t="n">
        <v>9</v>
      </c>
      <c r="J16" t="n">
        <v>197.98</v>
      </c>
      <c r="K16" t="n">
        <v>52.44</v>
      </c>
      <c r="L16" t="n">
        <v>15</v>
      </c>
      <c r="M16" t="n">
        <v>7</v>
      </c>
      <c r="N16" t="n">
        <v>40.54</v>
      </c>
      <c r="O16" t="n">
        <v>24651.58</v>
      </c>
      <c r="P16" t="n">
        <v>149.02</v>
      </c>
      <c r="Q16" t="n">
        <v>194.63</v>
      </c>
      <c r="R16" t="n">
        <v>27.43</v>
      </c>
      <c r="S16" t="n">
        <v>17.82</v>
      </c>
      <c r="T16" t="n">
        <v>2631.11</v>
      </c>
      <c r="U16" t="n">
        <v>0.65</v>
      </c>
      <c r="V16" t="n">
        <v>0.77</v>
      </c>
      <c r="W16" t="n">
        <v>1.15</v>
      </c>
      <c r="X16" t="n">
        <v>0.16</v>
      </c>
      <c r="Y16" t="n">
        <v>0.5</v>
      </c>
      <c r="Z16" t="n">
        <v>10</v>
      </c>
      <c r="AA16" t="n">
        <v>262.3870082782732</v>
      </c>
      <c r="AB16" t="n">
        <v>359.009480424168</v>
      </c>
      <c r="AC16" t="n">
        <v>324.7461194854551</v>
      </c>
      <c r="AD16" t="n">
        <v>262387.0082782732</v>
      </c>
      <c r="AE16" t="n">
        <v>359009.4804241681</v>
      </c>
      <c r="AF16" t="n">
        <v>2.257317301666197e-06</v>
      </c>
      <c r="AG16" t="n">
        <v>19</v>
      </c>
      <c r="AH16" t="n">
        <v>324746.1194854551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6.8865</v>
      </c>
      <c r="E17" t="n">
        <v>14.52</v>
      </c>
      <c r="F17" t="n">
        <v>11.82</v>
      </c>
      <c r="G17" t="n">
        <v>88.62</v>
      </c>
      <c r="H17" t="n">
        <v>1.42</v>
      </c>
      <c r="I17" t="n">
        <v>8</v>
      </c>
      <c r="J17" t="n">
        <v>199.54</v>
      </c>
      <c r="K17" t="n">
        <v>52.44</v>
      </c>
      <c r="L17" t="n">
        <v>16</v>
      </c>
      <c r="M17" t="n">
        <v>6</v>
      </c>
      <c r="N17" t="n">
        <v>41.1</v>
      </c>
      <c r="O17" t="n">
        <v>24844.17</v>
      </c>
      <c r="P17" t="n">
        <v>148.08</v>
      </c>
      <c r="Q17" t="n">
        <v>194.63</v>
      </c>
      <c r="R17" t="n">
        <v>26.42</v>
      </c>
      <c r="S17" t="n">
        <v>17.82</v>
      </c>
      <c r="T17" t="n">
        <v>2134.43</v>
      </c>
      <c r="U17" t="n">
        <v>0.67</v>
      </c>
      <c r="V17" t="n">
        <v>0.77</v>
      </c>
      <c r="W17" t="n">
        <v>1.15</v>
      </c>
      <c r="X17" t="n">
        <v>0.13</v>
      </c>
      <c r="Y17" t="n">
        <v>0.5</v>
      </c>
      <c r="Z17" t="n">
        <v>10</v>
      </c>
      <c r="AA17" t="n">
        <v>260.9759401024158</v>
      </c>
      <c r="AB17" t="n">
        <v>357.0787946940255</v>
      </c>
      <c r="AC17" t="n">
        <v>322.999695691663</v>
      </c>
      <c r="AD17" t="n">
        <v>260975.9401024159</v>
      </c>
      <c r="AE17" t="n">
        <v>357078.7946940255</v>
      </c>
      <c r="AF17" t="n">
        <v>2.268318804325672e-06</v>
      </c>
      <c r="AG17" t="n">
        <v>19</v>
      </c>
      <c r="AH17" t="n">
        <v>322999.695691663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6.8847</v>
      </c>
      <c r="E18" t="n">
        <v>14.52</v>
      </c>
      <c r="F18" t="n">
        <v>11.82</v>
      </c>
      <c r="G18" t="n">
        <v>88.65000000000001</v>
      </c>
      <c r="H18" t="n">
        <v>1.5</v>
      </c>
      <c r="I18" t="n">
        <v>8</v>
      </c>
      <c r="J18" t="n">
        <v>201.11</v>
      </c>
      <c r="K18" t="n">
        <v>52.44</v>
      </c>
      <c r="L18" t="n">
        <v>17</v>
      </c>
      <c r="M18" t="n">
        <v>6</v>
      </c>
      <c r="N18" t="n">
        <v>41.67</v>
      </c>
      <c r="O18" t="n">
        <v>25037.53</v>
      </c>
      <c r="P18" t="n">
        <v>147.55</v>
      </c>
      <c r="Q18" t="n">
        <v>194.63</v>
      </c>
      <c r="R18" t="n">
        <v>26.6</v>
      </c>
      <c r="S18" t="n">
        <v>17.82</v>
      </c>
      <c r="T18" t="n">
        <v>2223.79</v>
      </c>
      <c r="U18" t="n">
        <v>0.67</v>
      </c>
      <c r="V18" t="n">
        <v>0.77</v>
      </c>
      <c r="W18" t="n">
        <v>1.15</v>
      </c>
      <c r="X18" t="n">
        <v>0.13</v>
      </c>
      <c r="Y18" t="n">
        <v>0.5</v>
      </c>
      <c r="Z18" t="n">
        <v>10</v>
      </c>
      <c r="AA18" t="n">
        <v>260.5909213300901</v>
      </c>
      <c r="AB18" t="n">
        <v>356.5519950239001</v>
      </c>
      <c r="AC18" t="n">
        <v>322.5231730426862</v>
      </c>
      <c r="AD18" t="n">
        <v>260590.9213300901</v>
      </c>
      <c r="AE18" t="n">
        <v>356551.9950239001</v>
      </c>
      <c r="AF18" t="n">
        <v>2.267725908972766e-06</v>
      </c>
      <c r="AG18" t="n">
        <v>19</v>
      </c>
      <c r="AH18" t="n">
        <v>322523.1730426862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6.9116</v>
      </c>
      <c r="E19" t="n">
        <v>14.47</v>
      </c>
      <c r="F19" t="n">
        <v>11.8</v>
      </c>
      <c r="G19" t="n">
        <v>101.13</v>
      </c>
      <c r="H19" t="n">
        <v>1.58</v>
      </c>
      <c r="I19" t="n">
        <v>7</v>
      </c>
      <c r="J19" t="n">
        <v>202.68</v>
      </c>
      <c r="K19" t="n">
        <v>52.44</v>
      </c>
      <c r="L19" t="n">
        <v>18</v>
      </c>
      <c r="M19" t="n">
        <v>5</v>
      </c>
      <c r="N19" t="n">
        <v>42.24</v>
      </c>
      <c r="O19" t="n">
        <v>25231.66</v>
      </c>
      <c r="P19" t="n">
        <v>147.09</v>
      </c>
      <c r="Q19" t="n">
        <v>194.63</v>
      </c>
      <c r="R19" t="n">
        <v>25.86</v>
      </c>
      <c r="S19" t="n">
        <v>17.82</v>
      </c>
      <c r="T19" t="n">
        <v>1859.97</v>
      </c>
      <c r="U19" t="n">
        <v>0.6899999999999999</v>
      </c>
      <c r="V19" t="n">
        <v>0.77</v>
      </c>
      <c r="W19" t="n">
        <v>1.15</v>
      </c>
      <c r="X19" t="n">
        <v>0.11</v>
      </c>
      <c r="Y19" t="n">
        <v>0.5</v>
      </c>
      <c r="Z19" t="n">
        <v>10</v>
      </c>
      <c r="AA19" t="n">
        <v>259.7039358850174</v>
      </c>
      <c r="AB19" t="n">
        <v>355.3383824069153</v>
      </c>
      <c r="AC19" t="n">
        <v>321.4253859105505</v>
      </c>
      <c r="AD19" t="n">
        <v>259703.9358850173</v>
      </c>
      <c r="AE19" t="n">
        <v>355338.3824069153</v>
      </c>
      <c r="AF19" t="n">
        <v>2.276586400635637e-06</v>
      </c>
      <c r="AG19" t="n">
        <v>19</v>
      </c>
      <c r="AH19" t="n">
        <v>321425.3859105505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6.9087</v>
      </c>
      <c r="E20" t="n">
        <v>14.47</v>
      </c>
      <c r="F20" t="n">
        <v>11.8</v>
      </c>
      <c r="G20" t="n">
        <v>101.19</v>
      </c>
      <c r="H20" t="n">
        <v>1.65</v>
      </c>
      <c r="I20" t="n">
        <v>7</v>
      </c>
      <c r="J20" t="n">
        <v>204.26</v>
      </c>
      <c r="K20" t="n">
        <v>52.44</v>
      </c>
      <c r="L20" t="n">
        <v>19</v>
      </c>
      <c r="M20" t="n">
        <v>5</v>
      </c>
      <c r="N20" t="n">
        <v>42.82</v>
      </c>
      <c r="O20" t="n">
        <v>25426.72</v>
      </c>
      <c r="P20" t="n">
        <v>147.5</v>
      </c>
      <c r="Q20" t="n">
        <v>194.63</v>
      </c>
      <c r="R20" t="n">
        <v>26.12</v>
      </c>
      <c r="S20" t="n">
        <v>17.82</v>
      </c>
      <c r="T20" t="n">
        <v>1985.49</v>
      </c>
      <c r="U20" t="n">
        <v>0.68</v>
      </c>
      <c r="V20" t="n">
        <v>0.77</v>
      </c>
      <c r="W20" t="n">
        <v>1.15</v>
      </c>
      <c r="X20" t="n">
        <v>0.12</v>
      </c>
      <c r="Y20" t="n">
        <v>0.5</v>
      </c>
      <c r="Z20" t="n">
        <v>10</v>
      </c>
      <c r="AA20" t="n">
        <v>260.0808096115832</v>
      </c>
      <c r="AB20" t="n">
        <v>355.8540376660981</v>
      </c>
      <c r="AC20" t="n">
        <v>321.8918277555236</v>
      </c>
      <c r="AD20" t="n">
        <v>260080.8096115832</v>
      </c>
      <c r="AE20" t="n">
        <v>355854.0376660981</v>
      </c>
      <c r="AF20" t="n">
        <v>2.275631180344845e-06</v>
      </c>
      <c r="AG20" t="n">
        <v>19</v>
      </c>
      <c r="AH20" t="n">
        <v>321891.8277555236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6.9048</v>
      </c>
      <c r="E21" t="n">
        <v>14.48</v>
      </c>
      <c r="F21" t="n">
        <v>11.81</v>
      </c>
      <c r="G21" t="n">
        <v>101.26</v>
      </c>
      <c r="H21" t="n">
        <v>1.73</v>
      </c>
      <c r="I21" t="n">
        <v>7</v>
      </c>
      <c r="J21" t="n">
        <v>205.85</v>
      </c>
      <c r="K21" t="n">
        <v>52.44</v>
      </c>
      <c r="L21" t="n">
        <v>20</v>
      </c>
      <c r="M21" t="n">
        <v>5</v>
      </c>
      <c r="N21" t="n">
        <v>43.41</v>
      </c>
      <c r="O21" t="n">
        <v>25622.45</v>
      </c>
      <c r="P21" t="n">
        <v>146.56</v>
      </c>
      <c r="Q21" t="n">
        <v>194.63</v>
      </c>
      <c r="R21" t="n">
        <v>26.32</v>
      </c>
      <c r="S21" t="n">
        <v>17.82</v>
      </c>
      <c r="T21" t="n">
        <v>2088</v>
      </c>
      <c r="U21" t="n">
        <v>0.68</v>
      </c>
      <c r="V21" t="n">
        <v>0.77</v>
      </c>
      <c r="W21" t="n">
        <v>1.15</v>
      </c>
      <c r="X21" t="n">
        <v>0.13</v>
      </c>
      <c r="Y21" t="n">
        <v>0.5</v>
      </c>
      <c r="Z21" t="n">
        <v>10</v>
      </c>
      <c r="AA21" t="n">
        <v>259.4234403568772</v>
      </c>
      <c r="AB21" t="n">
        <v>354.9545960507246</v>
      </c>
      <c r="AC21" t="n">
        <v>321.0782275855472</v>
      </c>
      <c r="AD21" t="n">
        <v>259423.4403568772</v>
      </c>
      <c r="AE21" t="n">
        <v>354954.5960507246</v>
      </c>
      <c r="AF21" t="n">
        <v>2.274346573746882e-06</v>
      </c>
      <c r="AG21" t="n">
        <v>19</v>
      </c>
      <c r="AH21" t="n">
        <v>321078.2275855471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6.9386</v>
      </c>
      <c r="E22" t="n">
        <v>14.41</v>
      </c>
      <c r="F22" t="n">
        <v>11.78</v>
      </c>
      <c r="G22" t="n">
        <v>117.78</v>
      </c>
      <c r="H22" t="n">
        <v>1.8</v>
      </c>
      <c r="I22" t="n">
        <v>6</v>
      </c>
      <c r="J22" t="n">
        <v>207.45</v>
      </c>
      <c r="K22" t="n">
        <v>52.44</v>
      </c>
      <c r="L22" t="n">
        <v>21</v>
      </c>
      <c r="M22" t="n">
        <v>4</v>
      </c>
      <c r="N22" t="n">
        <v>44</v>
      </c>
      <c r="O22" t="n">
        <v>25818.99</v>
      </c>
      <c r="P22" t="n">
        <v>145.18</v>
      </c>
      <c r="Q22" t="n">
        <v>194.63</v>
      </c>
      <c r="R22" t="n">
        <v>25.26</v>
      </c>
      <c r="S22" t="n">
        <v>17.82</v>
      </c>
      <c r="T22" t="n">
        <v>1563.25</v>
      </c>
      <c r="U22" t="n">
        <v>0.71</v>
      </c>
      <c r="V22" t="n">
        <v>0.77</v>
      </c>
      <c r="W22" t="n">
        <v>1.15</v>
      </c>
      <c r="X22" t="n">
        <v>0.09</v>
      </c>
      <c r="Y22" t="n">
        <v>0.5</v>
      </c>
      <c r="Z22" t="n">
        <v>10</v>
      </c>
      <c r="AA22" t="n">
        <v>257.6847513811344</v>
      </c>
      <c r="AB22" t="n">
        <v>352.5756450884027</v>
      </c>
      <c r="AC22" t="n">
        <v>318.9263203642966</v>
      </c>
      <c r="AD22" t="n">
        <v>257684.7513811344</v>
      </c>
      <c r="AE22" t="n">
        <v>352575.6450884027</v>
      </c>
      <c r="AF22" t="n">
        <v>2.285479830929225e-06</v>
      </c>
      <c r="AG22" t="n">
        <v>19</v>
      </c>
      <c r="AH22" t="n">
        <v>318926.3203642966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6.9361</v>
      </c>
      <c r="E23" t="n">
        <v>14.42</v>
      </c>
      <c r="F23" t="n">
        <v>11.78</v>
      </c>
      <c r="G23" t="n">
        <v>117.83</v>
      </c>
      <c r="H23" t="n">
        <v>1.87</v>
      </c>
      <c r="I23" t="n">
        <v>6</v>
      </c>
      <c r="J23" t="n">
        <v>209.05</v>
      </c>
      <c r="K23" t="n">
        <v>52.44</v>
      </c>
      <c r="L23" t="n">
        <v>22</v>
      </c>
      <c r="M23" t="n">
        <v>4</v>
      </c>
      <c r="N23" t="n">
        <v>44.6</v>
      </c>
      <c r="O23" t="n">
        <v>26016.35</v>
      </c>
      <c r="P23" t="n">
        <v>145.67</v>
      </c>
      <c r="Q23" t="n">
        <v>194.63</v>
      </c>
      <c r="R23" t="n">
        <v>25.47</v>
      </c>
      <c r="S23" t="n">
        <v>17.82</v>
      </c>
      <c r="T23" t="n">
        <v>1667.79</v>
      </c>
      <c r="U23" t="n">
        <v>0.7</v>
      </c>
      <c r="V23" t="n">
        <v>0.77</v>
      </c>
      <c r="W23" t="n">
        <v>1.14</v>
      </c>
      <c r="X23" t="n">
        <v>0.1</v>
      </c>
      <c r="Y23" t="n">
        <v>0.5</v>
      </c>
      <c r="Z23" t="n">
        <v>10</v>
      </c>
      <c r="AA23" t="n">
        <v>258.1147677170432</v>
      </c>
      <c r="AB23" t="n">
        <v>353.1640124103416</v>
      </c>
      <c r="AC23" t="n">
        <v>319.4585347347024</v>
      </c>
      <c r="AD23" t="n">
        <v>258114.7677170432</v>
      </c>
      <c r="AE23" t="n">
        <v>353164.0124103416</v>
      </c>
      <c r="AF23" t="n">
        <v>2.2846563651613e-06</v>
      </c>
      <c r="AG23" t="n">
        <v>19</v>
      </c>
      <c r="AH23" t="n">
        <v>319458.5347347024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6.9384</v>
      </c>
      <c r="E24" t="n">
        <v>14.41</v>
      </c>
      <c r="F24" t="n">
        <v>11.78</v>
      </c>
      <c r="G24" t="n">
        <v>117.79</v>
      </c>
      <c r="H24" t="n">
        <v>1.94</v>
      </c>
      <c r="I24" t="n">
        <v>6</v>
      </c>
      <c r="J24" t="n">
        <v>210.65</v>
      </c>
      <c r="K24" t="n">
        <v>52.44</v>
      </c>
      <c r="L24" t="n">
        <v>23</v>
      </c>
      <c r="M24" t="n">
        <v>4</v>
      </c>
      <c r="N24" t="n">
        <v>45.21</v>
      </c>
      <c r="O24" t="n">
        <v>26214.54</v>
      </c>
      <c r="P24" t="n">
        <v>145.33</v>
      </c>
      <c r="Q24" t="n">
        <v>194.63</v>
      </c>
      <c r="R24" t="n">
        <v>25.17</v>
      </c>
      <c r="S24" t="n">
        <v>17.82</v>
      </c>
      <c r="T24" t="n">
        <v>1517.33</v>
      </c>
      <c r="U24" t="n">
        <v>0.71</v>
      </c>
      <c r="V24" t="n">
        <v>0.77</v>
      </c>
      <c r="W24" t="n">
        <v>1.15</v>
      </c>
      <c r="X24" t="n">
        <v>0.09</v>
      </c>
      <c r="Y24" t="n">
        <v>0.5</v>
      </c>
      <c r="Z24" t="n">
        <v>10</v>
      </c>
      <c r="AA24" t="n">
        <v>257.8060444622218</v>
      </c>
      <c r="AB24" t="n">
        <v>352.7416036330195</v>
      </c>
      <c r="AC24" t="n">
        <v>319.0764400583396</v>
      </c>
      <c r="AD24" t="n">
        <v>257806.0444622218</v>
      </c>
      <c r="AE24" t="n">
        <v>352741.6036330195</v>
      </c>
      <c r="AF24" t="n">
        <v>2.285413953667792e-06</v>
      </c>
      <c r="AG24" t="n">
        <v>19</v>
      </c>
      <c r="AH24" t="n">
        <v>319076.4400583396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6.9333</v>
      </c>
      <c r="E25" t="n">
        <v>14.42</v>
      </c>
      <c r="F25" t="n">
        <v>11.79</v>
      </c>
      <c r="G25" t="n">
        <v>117.89</v>
      </c>
      <c r="H25" t="n">
        <v>2.01</v>
      </c>
      <c r="I25" t="n">
        <v>6</v>
      </c>
      <c r="J25" t="n">
        <v>212.27</v>
      </c>
      <c r="K25" t="n">
        <v>52.44</v>
      </c>
      <c r="L25" t="n">
        <v>24</v>
      </c>
      <c r="M25" t="n">
        <v>4</v>
      </c>
      <c r="N25" t="n">
        <v>45.82</v>
      </c>
      <c r="O25" t="n">
        <v>26413.56</v>
      </c>
      <c r="P25" t="n">
        <v>144.9</v>
      </c>
      <c r="Q25" t="n">
        <v>194.63</v>
      </c>
      <c r="R25" t="n">
        <v>25.54</v>
      </c>
      <c r="S25" t="n">
        <v>17.82</v>
      </c>
      <c r="T25" t="n">
        <v>1701.53</v>
      </c>
      <c r="U25" t="n">
        <v>0.7</v>
      </c>
      <c r="V25" t="n">
        <v>0.77</v>
      </c>
      <c r="W25" t="n">
        <v>1.15</v>
      </c>
      <c r="X25" t="n">
        <v>0.1</v>
      </c>
      <c r="Y25" t="n">
        <v>0.5</v>
      </c>
      <c r="Z25" t="n">
        <v>10</v>
      </c>
      <c r="AA25" t="n">
        <v>257.5723009893458</v>
      </c>
      <c r="AB25" t="n">
        <v>352.4217855013965</v>
      </c>
      <c r="AC25" t="n">
        <v>318.7871449203309</v>
      </c>
      <c r="AD25" t="n">
        <v>257572.3009893458</v>
      </c>
      <c r="AE25" t="n">
        <v>352421.7855013965</v>
      </c>
      <c r="AF25" t="n">
        <v>2.283734083501225e-06</v>
      </c>
      <c r="AG25" t="n">
        <v>19</v>
      </c>
      <c r="AH25" t="n">
        <v>318787.144920331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6.9361</v>
      </c>
      <c r="E26" t="n">
        <v>14.42</v>
      </c>
      <c r="F26" t="n">
        <v>11.78</v>
      </c>
      <c r="G26" t="n">
        <v>117.83</v>
      </c>
      <c r="H26" t="n">
        <v>2.08</v>
      </c>
      <c r="I26" t="n">
        <v>6</v>
      </c>
      <c r="J26" t="n">
        <v>213.89</v>
      </c>
      <c r="K26" t="n">
        <v>52.44</v>
      </c>
      <c r="L26" t="n">
        <v>25</v>
      </c>
      <c r="M26" t="n">
        <v>4</v>
      </c>
      <c r="N26" t="n">
        <v>46.44</v>
      </c>
      <c r="O26" t="n">
        <v>26613.43</v>
      </c>
      <c r="P26" t="n">
        <v>144.27</v>
      </c>
      <c r="Q26" t="n">
        <v>194.63</v>
      </c>
      <c r="R26" t="n">
        <v>25.42</v>
      </c>
      <c r="S26" t="n">
        <v>17.82</v>
      </c>
      <c r="T26" t="n">
        <v>1642.08</v>
      </c>
      <c r="U26" t="n">
        <v>0.7</v>
      </c>
      <c r="V26" t="n">
        <v>0.77</v>
      </c>
      <c r="W26" t="n">
        <v>1.15</v>
      </c>
      <c r="X26" t="n">
        <v>0.1</v>
      </c>
      <c r="Y26" t="n">
        <v>0.5</v>
      </c>
      <c r="Z26" t="n">
        <v>10</v>
      </c>
      <c r="AA26" t="n">
        <v>257.0163490100229</v>
      </c>
      <c r="AB26" t="n">
        <v>351.6611074764169</v>
      </c>
      <c r="AC26" t="n">
        <v>318.0990649384369</v>
      </c>
      <c r="AD26" t="n">
        <v>257016.3490100228</v>
      </c>
      <c r="AE26" t="n">
        <v>351661.1074764169</v>
      </c>
      <c r="AF26" t="n">
        <v>2.2846563651613e-06</v>
      </c>
      <c r="AG26" t="n">
        <v>19</v>
      </c>
      <c r="AH26" t="n">
        <v>318099.0649384368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6.9611</v>
      </c>
      <c r="E27" t="n">
        <v>14.37</v>
      </c>
      <c r="F27" t="n">
        <v>11.77</v>
      </c>
      <c r="G27" t="n">
        <v>141.21</v>
      </c>
      <c r="H27" t="n">
        <v>2.14</v>
      </c>
      <c r="I27" t="n">
        <v>5</v>
      </c>
      <c r="J27" t="n">
        <v>215.51</v>
      </c>
      <c r="K27" t="n">
        <v>52.44</v>
      </c>
      <c r="L27" t="n">
        <v>26</v>
      </c>
      <c r="M27" t="n">
        <v>3</v>
      </c>
      <c r="N27" t="n">
        <v>47.07</v>
      </c>
      <c r="O27" t="n">
        <v>26814.17</v>
      </c>
      <c r="P27" t="n">
        <v>143.24</v>
      </c>
      <c r="Q27" t="n">
        <v>194.63</v>
      </c>
      <c r="R27" t="n">
        <v>24.98</v>
      </c>
      <c r="S27" t="n">
        <v>17.82</v>
      </c>
      <c r="T27" t="n">
        <v>1426.26</v>
      </c>
      <c r="U27" t="n">
        <v>0.71</v>
      </c>
      <c r="V27" t="n">
        <v>0.77</v>
      </c>
      <c r="W27" t="n">
        <v>1.14</v>
      </c>
      <c r="X27" t="n">
        <v>0.08</v>
      </c>
      <c r="Y27" t="n">
        <v>0.5</v>
      </c>
      <c r="Z27" t="n">
        <v>10</v>
      </c>
      <c r="AA27" t="n">
        <v>255.7488356793408</v>
      </c>
      <c r="AB27" t="n">
        <v>349.9268398186369</v>
      </c>
      <c r="AC27" t="n">
        <v>316.5303133518549</v>
      </c>
      <c r="AD27" t="n">
        <v>255748.8356793408</v>
      </c>
      <c r="AE27" t="n">
        <v>349926.8398186369</v>
      </c>
      <c r="AF27" t="n">
        <v>2.292891022840549e-06</v>
      </c>
      <c r="AG27" t="n">
        <v>19</v>
      </c>
      <c r="AH27" t="n">
        <v>316530.3133518549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6.9587</v>
      </c>
      <c r="E28" t="n">
        <v>14.37</v>
      </c>
      <c r="F28" t="n">
        <v>11.77</v>
      </c>
      <c r="G28" t="n">
        <v>141.27</v>
      </c>
      <c r="H28" t="n">
        <v>2.21</v>
      </c>
      <c r="I28" t="n">
        <v>5</v>
      </c>
      <c r="J28" t="n">
        <v>217.15</v>
      </c>
      <c r="K28" t="n">
        <v>52.44</v>
      </c>
      <c r="L28" t="n">
        <v>27</v>
      </c>
      <c r="M28" t="n">
        <v>3</v>
      </c>
      <c r="N28" t="n">
        <v>47.71</v>
      </c>
      <c r="O28" t="n">
        <v>27015.77</v>
      </c>
      <c r="P28" t="n">
        <v>144.25</v>
      </c>
      <c r="Q28" t="n">
        <v>194.63</v>
      </c>
      <c r="R28" t="n">
        <v>25</v>
      </c>
      <c r="S28" t="n">
        <v>17.82</v>
      </c>
      <c r="T28" t="n">
        <v>1438.56</v>
      </c>
      <c r="U28" t="n">
        <v>0.71</v>
      </c>
      <c r="V28" t="n">
        <v>0.77</v>
      </c>
      <c r="W28" t="n">
        <v>1.15</v>
      </c>
      <c r="X28" t="n">
        <v>0.09</v>
      </c>
      <c r="Y28" t="n">
        <v>0.5</v>
      </c>
      <c r="Z28" t="n">
        <v>10</v>
      </c>
      <c r="AA28" t="n">
        <v>256.5816299512913</v>
      </c>
      <c r="AB28" t="n">
        <v>351.0663056818092</v>
      </c>
      <c r="AC28" t="n">
        <v>317.5610301922968</v>
      </c>
      <c r="AD28" t="n">
        <v>256581.6299512913</v>
      </c>
      <c r="AE28" t="n">
        <v>351066.3056818093</v>
      </c>
      <c r="AF28" t="n">
        <v>2.292100495703341e-06</v>
      </c>
      <c r="AG28" t="n">
        <v>19</v>
      </c>
      <c r="AH28" t="n">
        <v>317561.0301922968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6.9603</v>
      </c>
      <c r="E29" t="n">
        <v>14.37</v>
      </c>
      <c r="F29" t="n">
        <v>11.77</v>
      </c>
      <c r="G29" t="n">
        <v>141.23</v>
      </c>
      <c r="H29" t="n">
        <v>2.27</v>
      </c>
      <c r="I29" t="n">
        <v>5</v>
      </c>
      <c r="J29" t="n">
        <v>218.79</v>
      </c>
      <c r="K29" t="n">
        <v>52.44</v>
      </c>
      <c r="L29" t="n">
        <v>28</v>
      </c>
      <c r="M29" t="n">
        <v>3</v>
      </c>
      <c r="N29" t="n">
        <v>48.35</v>
      </c>
      <c r="O29" t="n">
        <v>27218.26</v>
      </c>
      <c r="P29" t="n">
        <v>143.99</v>
      </c>
      <c r="Q29" t="n">
        <v>194.63</v>
      </c>
      <c r="R29" t="n">
        <v>25.02</v>
      </c>
      <c r="S29" t="n">
        <v>17.82</v>
      </c>
      <c r="T29" t="n">
        <v>1446</v>
      </c>
      <c r="U29" t="n">
        <v>0.71</v>
      </c>
      <c r="V29" t="n">
        <v>0.77</v>
      </c>
      <c r="W29" t="n">
        <v>1.14</v>
      </c>
      <c r="X29" t="n">
        <v>0.08</v>
      </c>
      <c r="Y29" t="n">
        <v>0.5</v>
      </c>
      <c r="Z29" t="n">
        <v>10</v>
      </c>
      <c r="AA29" t="n">
        <v>256.3495374749172</v>
      </c>
      <c r="AB29" t="n">
        <v>350.7487465164369</v>
      </c>
      <c r="AC29" t="n">
        <v>317.2737784279705</v>
      </c>
      <c r="AD29" t="n">
        <v>256349.5374749171</v>
      </c>
      <c r="AE29" t="n">
        <v>350748.7465164369</v>
      </c>
      <c r="AF29" t="n">
        <v>2.292627513794813e-06</v>
      </c>
      <c r="AG29" t="n">
        <v>19</v>
      </c>
      <c r="AH29" t="n">
        <v>317273.7784279705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6.9603</v>
      </c>
      <c r="E30" t="n">
        <v>14.37</v>
      </c>
      <c r="F30" t="n">
        <v>11.77</v>
      </c>
      <c r="G30" t="n">
        <v>141.23</v>
      </c>
      <c r="H30" t="n">
        <v>2.34</v>
      </c>
      <c r="I30" t="n">
        <v>5</v>
      </c>
      <c r="J30" t="n">
        <v>220.44</v>
      </c>
      <c r="K30" t="n">
        <v>52.44</v>
      </c>
      <c r="L30" t="n">
        <v>29</v>
      </c>
      <c r="M30" t="n">
        <v>3</v>
      </c>
      <c r="N30" t="n">
        <v>49</v>
      </c>
      <c r="O30" t="n">
        <v>27421.64</v>
      </c>
      <c r="P30" t="n">
        <v>143.57</v>
      </c>
      <c r="Q30" t="n">
        <v>194.63</v>
      </c>
      <c r="R30" t="n">
        <v>25.01</v>
      </c>
      <c r="S30" t="n">
        <v>17.82</v>
      </c>
      <c r="T30" t="n">
        <v>1445.08</v>
      </c>
      <c r="U30" t="n">
        <v>0.71</v>
      </c>
      <c r="V30" t="n">
        <v>0.77</v>
      </c>
      <c r="W30" t="n">
        <v>1.14</v>
      </c>
      <c r="X30" t="n">
        <v>0.08</v>
      </c>
      <c r="Y30" t="n">
        <v>0.5</v>
      </c>
      <c r="Z30" t="n">
        <v>10</v>
      </c>
      <c r="AA30" t="n">
        <v>256.0211575777687</v>
      </c>
      <c r="AB30" t="n">
        <v>350.29944265406</v>
      </c>
      <c r="AC30" t="n">
        <v>316.8673554956167</v>
      </c>
      <c r="AD30" t="n">
        <v>256021.1575777687</v>
      </c>
      <c r="AE30" t="n">
        <v>350299.44265406</v>
      </c>
      <c r="AF30" t="n">
        <v>2.292627513794813e-06</v>
      </c>
      <c r="AG30" t="n">
        <v>19</v>
      </c>
      <c r="AH30" t="n">
        <v>316867.3554956167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6.9665</v>
      </c>
      <c r="E31" t="n">
        <v>14.35</v>
      </c>
      <c r="F31" t="n">
        <v>11.76</v>
      </c>
      <c r="G31" t="n">
        <v>141.07</v>
      </c>
      <c r="H31" t="n">
        <v>2.4</v>
      </c>
      <c r="I31" t="n">
        <v>5</v>
      </c>
      <c r="J31" t="n">
        <v>222.1</v>
      </c>
      <c r="K31" t="n">
        <v>52.44</v>
      </c>
      <c r="L31" t="n">
        <v>30</v>
      </c>
      <c r="M31" t="n">
        <v>3</v>
      </c>
      <c r="N31" t="n">
        <v>49.65</v>
      </c>
      <c r="O31" t="n">
        <v>27625.93</v>
      </c>
      <c r="P31" t="n">
        <v>142.28</v>
      </c>
      <c r="Q31" t="n">
        <v>194.63</v>
      </c>
      <c r="R31" t="n">
        <v>24.62</v>
      </c>
      <c r="S31" t="n">
        <v>17.82</v>
      </c>
      <c r="T31" t="n">
        <v>1249.78</v>
      </c>
      <c r="U31" t="n">
        <v>0.72</v>
      </c>
      <c r="V31" t="n">
        <v>0.77</v>
      </c>
      <c r="W31" t="n">
        <v>1.14</v>
      </c>
      <c r="X31" t="n">
        <v>0.07000000000000001</v>
      </c>
      <c r="Y31" t="n">
        <v>0.5</v>
      </c>
      <c r="Z31" t="n">
        <v>10</v>
      </c>
      <c r="AA31" t="n">
        <v>254.8917962131472</v>
      </c>
      <c r="AB31" t="n">
        <v>348.7542006110787</v>
      </c>
      <c r="AC31" t="n">
        <v>315.4695891844561</v>
      </c>
      <c r="AD31" t="n">
        <v>254891.7962131472</v>
      </c>
      <c r="AE31" t="n">
        <v>348754.2006110786</v>
      </c>
      <c r="AF31" t="n">
        <v>2.294669708899267e-06</v>
      </c>
      <c r="AG31" t="n">
        <v>19</v>
      </c>
      <c r="AH31" t="n">
        <v>315469.5891844562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6.9637</v>
      </c>
      <c r="E32" t="n">
        <v>14.36</v>
      </c>
      <c r="F32" t="n">
        <v>11.76</v>
      </c>
      <c r="G32" t="n">
        <v>141.14</v>
      </c>
      <c r="H32" t="n">
        <v>2.46</v>
      </c>
      <c r="I32" t="n">
        <v>5</v>
      </c>
      <c r="J32" t="n">
        <v>223.76</v>
      </c>
      <c r="K32" t="n">
        <v>52.44</v>
      </c>
      <c r="L32" t="n">
        <v>31</v>
      </c>
      <c r="M32" t="n">
        <v>3</v>
      </c>
      <c r="N32" t="n">
        <v>50.32</v>
      </c>
      <c r="O32" t="n">
        <v>27831.27</v>
      </c>
      <c r="P32" t="n">
        <v>140.79</v>
      </c>
      <c r="Q32" t="n">
        <v>194.63</v>
      </c>
      <c r="R32" t="n">
        <v>24.75</v>
      </c>
      <c r="S32" t="n">
        <v>17.82</v>
      </c>
      <c r="T32" t="n">
        <v>1310.6</v>
      </c>
      <c r="U32" t="n">
        <v>0.72</v>
      </c>
      <c r="V32" t="n">
        <v>0.77</v>
      </c>
      <c r="W32" t="n">
        <v>1.14</v>
      </c>
      <c r="X32" t="n">
        <v>0.08</v>
      </c>
      <c r="Y32" t="n">
        <v>0.5</v>
      </c>
      <c r="Z32" t="n">
        <v>10</v>
      </c>
      <c r="AA32" t="n">
        <v>253.7771110979909</v>
      </c>
      <c r="AB32" t="n">
        <v>347.229039260086</v>
      </c>
      <c r="AC32" t="n">
        <v>314.0899870922244</v>
      </c>
      <c r="AD32" t="n">
        <v>253777.1110979909</v>
      </c>
      <c r="AE32" t="n">
        <v>347229.039260086</v>
      </c>
      <c r="AF32" t="n">
        <v>2.293747427239191e-06</v>
      </c>
      <c r="AG32" t="n">
        <v>19</v>
      </c>
      <c r="AH32" t="n">
        <v>314089.9870922244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6.9611</v>
      </c>
      <c r="E33" t="n">
        <v>14.37</v>
      </c>
      <c r="F33" t="n">
        <v>11.77</v>
      </c>
      <c r="G33" t="n">
        <v>141.21</v>
      </c>
      <c r="H33" t="n">
        <v>2.52</v>
      </c>
      <c r="I33" t="n">
        <v>5</v>
      </c>
      <c r="J33" t="n">
        <v>225.43</v>
      </c>
      <c r="K33" t="n">
        <v>52.44</v>
      </c>
      <c r="L33" t="n">
        <v>32</v>
      </c>
      <c r="M33" t="n">
        <v>3</v>
      </c>
      <c r="N33" t="n">
        <v>50.99</v>
      </c>
      <c r="O33" t="n">
        <v>28037.42</v>
      </c>
      <c r="P33" t="n">
        <v>140.49</v>
      </c>
      <c r="Q33" t="n">
        <v>194.63</v>
      </c>
      <c r="R33" t="n">
        <v>24.98</v>
      </c>
      <c r="S33" t="n">
        <v>17.82</v>
      </c>
      <c r="T33" t="n">
        <v>1428.88</v>
      </c>
      <c r="U33" t="n">
        <v>0.71</v>
      </c>
      <c r="V33" t="n">
        <v>0.77</v>
      </c>
      <c r="W33" t="n">
        <v>1.14</v>
      </c>
      <c r="X33" t="n">
        <v>0.08</v>
      </c>
      <c r="Y33" t="n">
        <v>0.5</v>
      </c>
      <c r="Z33" t="n">
        <v>10</v>
      </c>
      <c r="AA33" t="n">
        <v>253.5989763095377</v>
      </c>
      <c r="AB33" t="n">
        <v>346.9853073837723</v>
      </c>
      <c r="AC33" t="n">
        <v>313.8695166441061</v>
      </c>
      <c r="AD33" t="n">
        <v>253598.9763095377</v>
      </c>
      <c r="AE33" t="n">
        <v>346985.3073837723</v>
      </c>
      <c r="AF33" t="n">
        <v>2.292891022840549e-06</v>
      </c>
      <c r="AG33" t="n">
        <v>19</v>
      </c>
      <c r="AH33" t="n">
        <v>313869.5166441061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6.9933</v>
      </c>
      <c r="E34" t="n">
        <v>14.3</v>
      </c>
      <c r="F34" t="n">
        <v>11.74</v>
      </c>
      <c r="G34" t="n">
        <v>176.05</v>
      </c>
      <c r="H34" t="n">
        <v>2.58</v>
      </c>
      <c r="I34" t="n">
        <v>4</v>
      </c>
      <c r="J34" t="n">
        <v>227.11</v>
      </c>
      <c r="K34" t="n">
        <v>52.44</v>
      </c>
      <c r="L34" t="n">
        <v>33</v>
      </c>
      <c r="M34" t="n">
        <v>2</v>
      </c>
      <c r="N34" t="n">
        <v>51.67</v>
      </c>
      <c r="O34" t="n">
        <v>28244.51</v>
      </c>
      <c r="P34" t="n">
        <v>138.36</v>
      </c>
      <c r="Q34" t="n">
        <v>194.63</v>
      </c>
      <c r="R34" t="n">
        <v>24.02</v>
      </c>
      <c r="S34" t="n">
        <v>17.82</v>
      </c>
      <c r="T34" t="n">
        <v>952.3</v>
      </c>
      <c r="U34" t="n">
        <v>0.74</v>
      </c>
      <c r="V34" t="n">
        <v>0.77</v>
      </c>
      <c r="W34" t="n">
        <v>1.14</v>
      </c>
      <c r="X34" t="n">
        <v>0.05</v>
      </c>
      <c r="Y34" t="n">
        <v>0.5</v>
      </c>
      <c r="Z34" t="n">
        <v>10</v>
      </c>
      <c r="AA34" t="n">
        <v>251.3464034787692</v>
      </c>
      <c r="AB34" t="n">
        <v>343.9032378602166</v>
      </c>
      <c r="AC34" t="n">
        <v>311.0815955101659</v>
      </c>
      <c r="AD34" t="n">
        <v>251346.4034787692</v>
      </c>
      <c r="AE34" t="n">
        <v>343903.2378602166</v>
      </c>
      <c r="AF34" t="n">
        <v>2.30349726193142e-06</v>
      </c>
      <c r="AG34" t="n">
        <v>19</v>
      </c>
      <c r="AH34" t="n">
        <v>311081.5955101659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6.9903</v>
      </c>
      <c r="E35" t="n">
        <v>14.31</v>
      </c>
      <c r="F35" t="n">
        <v>11.74</v>
      </c>
      <c r="G35" t="n">
        <v>176.14</v>
      </c>
      <c r="H35" t="n">
        <v>2.64</v>
      </c>
      <c r="I35" t="n">
        <v>4</v>
      </c>
      <c r="J35" t="n">
        <v>228.8</v>
      </c>
      <c r="K35" t="n">
        <v>52.44</v>
      </c>
      <c r="L35" t="n">
        <v>34</v>
      </c>
      <c r="M35" t="n">
        <v>2</v>
      </c>
      <c r="N35" t="n">
        <v>52.36</v>
      </c>
      <c r="O35" t="n">
        <v>28452.56</v>
      </c>
      <c r="P35" t="n">
        <v>139.12</v>
      </c>
      <c r="Q35" t="n">
        <v>194.63</v>
      </c>
      <c r="R35" t="n">
        <v>24.19</v>
      </c>
      <c r="S35" t="n">
        <v>17.82</v>
      </c>
      <c r="T35" t="n">
        <v>1039.57</v>
      </c>
      <c r="U35" t="n">
        <v>0.74</v>
      </c>
      <c r="V35" t="n">
        <v>0.77</v>
      </c>
      <c r="W35" t="n">
        <v>1.14</v>
      </c>
      <c r="X35" t="n">
        <v>0.06</v>
      </c>
      <c r="Y35" t="n">
        <v>0.5</v>
      </c>
      <c r="Z35" t="n">
        <v>10</v>
      </c>
      <c r="AA35" t="n">
        <v>251.9896041137604</v>
      </c>
      <c r="AB35" t="n">
        <v>344.7832933450205</v>
      </c>
      <c r="AC35" t="n">
        <v>311.877659734666</v>
      </c>
      <c r="AD35" t="n">
        <v>251989.6041137604</v>
      </c>
      <c r="AE35" t="n">
        <v>344783.2933450205</v>
      </c>
      <c r="AF35" t="n">
        <v>2.302509103009911e-06</v>
      </c>
      <c r="AG35" t="n">
        <v>19</v>
      </c>
      <c r="AH35" t="n">
        <v>311877.659734666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6.9892</v>
      </c>
      <c r="E36" t="n">
        <v>14.31</v>
      </c>
      <c r="F36" t="n">
        <v>11.74</v>
      </c>
      <c r="G36" t="n">
        <v>176.18</v>
      </c>
      <c r="H36" t="n">
        <v>2.7</v>
      </c>
      <c r="I36" t="n">
        <v>4</v>
      </c>
      <c r="J36" t="n">
        <v>230.49</v>
      </c>
      <c r="K36" t="n">
        <v>52.44</v>
      </c>
      <c r="L36" t="n">
        <v>35</v>
      </c>
      <c r="M36" t="n">
        <v>2</v>
      </c>
      <c r="N36" t="n">
        <v>53.05</v>
      </c>
      <c r="O36" t="n">
        <v>28661.58</v>
      </c>
      <c r="P36" t="n">
        <v>139.9</v>
      </c>
      <c r="Q36" t="n">
        <v>194.63</v>
      </c>
      <c r="R36" t="n">
        <v>24.27</v>
      </c>
      <c r="S36" t="n">
        <v>17.82</v>
      </c>
      <c r="T36" t="n">
        <v>1078.03</v>
      </c>
      <c r="U36" t="n">
        <v>0.73</v>
      </c>
      <c r="V36" t="n">
        <v>0.77</v>
      </c>
      <c r="W36" t="n">
        <v>1.14</v>
      </c>
      <c r="X36" t="n">
        <v>0.06</v>
      </c>
      <c r="Y36" t="n">
        <v>0.5</v>
      </c>
      <c r="Z36" t="n">
        <v>10</v>
      </c>
      <c r="AA36" t="n">
        <v>252.6159328392921</v>
      </c>
      <c r="AB36" t="n">
        <v>345.6402639389658</v>
      </c>
      <c r="AC36" t="n">
        <v>312.6528422578912</v>
      </c>
      <c r="AD36" t="n">
        <v>252615.9328392921</v>
      </c>
      <c r="AE36" t="n">
        <v>345640.2639389658</v>
      </c>
      <c r="AF36" t="n">
        <v>2.302146778072024e-06</v>
      </c>
      <c r="AG36" t="n">
        <v>19</v>
      </c>
      <c r="AH36" t="n">
        <v>312652.8422578912</v>
      </c>
    </row>
    <row r="37">
      <c r="A37" t="n">
        <v>35</v>
      </c>
      <c r="B37" t="n">
        <v>90</v>
      </c>
      <c r="C37" t="inlineStr">
        <is>
          <t xml:space="preserve">CONCLUIDO	</t>
        </is>
      </c>
      <c r="D37" t="n">
        <v>6.9934</v>
      </c>
      <c r="E37" t="n">
        <v>14.3</v>
      </c>
      <c r="F37" t="n">
        <v>11.74</v>
      </c>
      <c r="G37" t="n">
        <v>176.05</v>
      </c>
      <c r="H37" t="n">
        <v>2.76</v>
      </c>
      <c r="I37" t="n">
        <v>4</v>
      </c>
      <c r="J37" t="n">
        <v>232.2</v>
      </c>
      <c r="K37" t="n">
        <v>52.44</v>
      </c>
      <c r="L37" t="n">
        <v>36</v>
      </c>
      <c r="M37" t="n">
        <v>2</v>
      </c>
      <c r="N37" t="n">
        <v>53.75</v>
      </c>
      <c r="O37" t="n">
        <v>28871.58</v>
      </c>
      <c r="P37" t="n">
        <v>140.32</v>
      </c>
      <c r="Q37" t="n">
        <v>194.63</v>
      </c>
      <c r="R37" t="n">
        <v>23.98</v>
      </c>
      <c r="S37" t="n">
        <v>17.82</v>
      </c>
      <c r="T37" t="n">
        <v>934.48</v>
      </c>
      <c r="U37" t="n">
        <v>0.74</v>
      </c>
      <c r="V37" t="n">
        <v>0.77</v>
      </c>
      <c r="W37" t="n">
        <v>1.14</v>
      </c>
      <c r="X37" t="n">
        <v>0.05</v>
      </c>
      <c r="Y37" t="n">
        <v>0.5</v>
      </c>
      <c r="Z37" t="n">
        <v>10</v>
      </c>
      <c r="AA37" t="n">
        <v>252.8698726871145</v>
      </c>
      <c r="AB37" t="n">
        <v>345.9877156417916</v>
      </c>
      <c r="AC37" t="n">
        <v>312.9671336578509</v>
      </c>
      <c r="AD37" t="n">
        <v>252869.8726871145</v>
      </c>
      <c r="AE37" t="n">
        <v>345987.7156417916</v>
      </c>
      <c r="AF37" t="n">
        <v>2.303530200562138e-06</v>
      </c>
      <c r="AG37" t="n">
        <v>19</v>
      </c>
      <c r="AH37" t="n">
        <v>312967.1336578509</v>
      </c>
    </row>
    <row r="38">
      <c r="A38" t="n">
        <v>36</v>
      </c>
      <c r="B38" t="n">
        <v>90</v>
      </c>
      <c r="C38" t="inlineStr">
        <is>
          <t xml:space="preserve">CONCLUIDO	</t>
        </is>
      </c>
      <c r="D38" t="n">
        <v>6.9873</v>
      </c>
      <c r="E38" t="n">
        <v>14.31</v>
      </c>
      <c r="F38" t="n">
        <v>11.75</v>
      </c>
      <c r="G38" t="n">
        <v>176.23</v>
      </c>
      <c r="H38" t="n">
        <v>2.81</v>
      </c>
      <c r="I38" t="n">
        <v>4</v>
      </c>
      <c r="J38" t="n">
        <v>233.91</v>
      </c>
      <c r="K38" t="n">
        <v>52.44</v>
      </c>
      <c r="L38" t="n">
        <v>37</v>
      </c>
      <c r="M38" t="n">
        <v>2</v>
      </c>
      <c r="N38" t="n">
        <v>54.46</v>
      </c>
      <c r="O38" t="n">
        <v>29082.59</v>
      </c>
      <c r="P38" t="n">
        <v>140.53</v>
      </c>
      <c r="Q38" t="n">
        <v>194.66</v>
      </c>
      <c r="R38" t="n">
        <v>24.31</v>
      </c>
      <c r="S38" t="n">
        <v>17.82</v>
      </c>
      <c r="T38" t="n">
        <v>1098.41</v>
      </c>
      <c r="U38" t="n">
        <v>0.73</v>
      </c>
      <c r="V38" t="n">
        <v>0.77</v>
      </c>
      <c r="W38" t="n">
        <v>1.14</v>
      </c>
      <c r="X38" t="n">
        <v>0.06</v>
      </c>
      <c r="Y38" t="n">
        <v>0.5</v>
      </c>
      <c r="Z38" t="n">
        <v>10</v>
      </c>
      <c r="AA38" t="n">
        <v>253.1501928610703</v>
      </c>
      <c r="AB38" t="n">
        <v>346.371262070651</v>
      </c>
      <c r="AC38" t="n">
        <v>313.3140749538509</v>
      </c>
      <c r="AD38" t="n">
        <v>253150.1928610703</v>
      </c>
      <c r="AE38" t="n">
        <v>346371.262070651</v>
      </c>
      <c r="AF38" t="n">
        <v>2.301520944088401e-06</v>
      </c>
      <c r="AG38" t="n">
        <v>19</v>
      </c>
      <c r="AH38" t="n">
        <v>313314.0749538509</v>
      </c>
    </row>
    <row r="39">
      <c r="A39" t="n">
        <v>37</v>
      </c>
      <c r="B39" t="n">
        <v>90</v>
      </c>
      <c r="C39" t="inlineStr">
        <is>
          <t xml:space="preserve">CONCLUIDO	</t>
        </is>
      </c>
      <c r="D39" t="n">
        <v>6.9906</v>
      </c>
      <c r="E39" t="n">
        <v>14.3</v>
      </c>
      <c r="F39" t="n">
        <v>11.74</v>
      </c>
      <c r="G39" t="n">
        <v>176.13</v>
      </c>
      <c r="H39" t="n">
        <v>2.87</v>
      </c>
      <c r="I39" t="n">
        <v>4</v>
      </c>
      <c r="J39" t="n">
        <v>235.63</v>
      </c>
      <c r="K39" t="n">
        <v>52.44</v>
      </c>
      <c r="L39" t="n">
        <v>38</v>
      </c>
      <c r="M39" t="n">
        <v>2</v>
      </c>
      <c r="N39" t="n">
        <v>55.18</v>
      </c>
      <c r="O39" t="n">
        <v>29294.6</v>
      </c>
      <c r="P39" t="n">
        <v>140.34</v>
      </c>
      <c r="Q39" t="n">
        <v>194.63</v>
      </c>
      <c r="R39" t="n">
        <v>24.18</v>
      </c>
      <c r="S39" t="n">
        <v>17.82</v>
      </c>
      <c r="T39" t="n">
        <v>1032.8</v>
      </c>
      <c r="U39" t="n">
        <v>0.74</v>
      </c>
      <c r="V39" t="n">
        <v>0.77</v>
      </c>
      <c r="W39" t="n">
        <v>1.14</v>
      </c>
      <c r="X39" t="n">
        <v>0.06</v>
      </c>
      <c r="Y39" t="n">
        <v>0.5</v>
      </c>
      <c r="Z39" t="n">
        <v>10</v>
      </c>
      <c r="AA39" t="n">
        <v>252.9341537665384</v>
      </c>
      <c r="AB39" t="n">
        <v>346.0756678505405</v>
      </c>
      <c r="AC39" t="n">
        <v>313.0466918312385</v>
      </c>
      <c r="AD39" t="n">
        <v>252934.1537665384</v>
      </c>
      <c r="AE39" t="n">
        <v>346075.6678505405</v>
      </c>
      <c r="AF39" t="n">
        <v>2.302607918902061e-06</v>
      </c>
      <c r="AG39" t="n">
        <v>19</v>
      </c>
      <c r="AH39" t="n">
        <v>313046.6918312386</v>
      </c>
    </row>
    <row r="40">
      <c r="A40" t="n">
        <v>38</v>
      </c>
      <c r="B40" t="n">
        <v>90</v>
      </c>
      <c r="C40" t="inlineStr">
        <is>
          <t xml:space="preserve">CONCLUIDO	</t>
        </is>
      </c>
      <c r="D40" t="n">
        <v>6.9925</v>
      </c>
      <c r="E40" t="n">
        <v>14.3</v>
      </c>
      <c r="F40" t="n">
        <v>11.74</v>
      </c>
      <c r="G40" t="n">
        <v>176.07</v>
      </c>
      <c r="H40" t="n">
        <v>2.92</v>
      </c>
      <c r="I40" t="n">
        <v>4</v>
      </c>
      <c r="J40" t="n">
        <v>237.35</v>
      </c>
      <c r="K40" t="n">
        <v>52.44</v>
      </c>
      <c r="L40" t="n">
        <v>39</v>
      </c>
      <c r="M40" t="n">
        <v>2</v>
      </c>
      <c r="N40" t="n">
        <v>55.91</v>
      </c>
      <c r="O40" t="n">
        <v>29507.65</v>
      </c>
      <c r="P40" t="n">
        <v>140.12</v>
      </c>
      <c r="Q40" t="n">
        <v>194.63</v>
      </c>
      <c r="R40" t="n">
        <v>24.02</v>
      </c>
      <c r="S40" t="n">
        <v>17.82</v>
      </c>
      <c r="T40" t="n">
        <v>954.04</v>
      </c>
      <c r="U40" t="n">
        <v>0.74</v>
      </c>
      <c r="V40" t="n">
        <v>0.77</v>
      </c>
      <c r="W40" t="n">
        <v>1.14</v>
      </c>
      <c r="X40" t="n">
        <v>0.05</v>
      </c>
      <c r="Y40" t="n">
        <v>0.5</v>
      </c>
      <c r="Z40" t="n">
        <v>10</v>
      </c>
      <c r="AA40" t="n">
        <v>252.7298744712064</v>
      </c>
      <c r="AB40" t="n">
        <v>345.796163906501</v>
      </c>
      <c r="AC40" t="n">
        <v>312.7938633513319</v>
      </c>
      <c r="AD40" t="n">
        <v>252729.8744712065</v>
      </c>
      <c r="AE40" t="n">
        <v>345796.163906501</v>
      </c>
      <c r="AF40" t="n">
        <v>2.303233752885684e-06</v>
      </c>
      <c r="AG40" t="n">
        <v>19</v>
      </c>
      <c r="AH40" t="n">
        <v>312793.8633513319</v>
      </c>
    </row>
    <row r="41">
      <c r="A41" t="n">
        <v>39</v>
      </c>
      <c r="B41" t="n">
        <v>90</v>
      </c>
      <c r="C41" t="inlineStr">
        <is>
          <t xml:space="preserve">CONCLUIDO	</t>
        </is>
      </c>
      <c r="D41" t="n">
        <v>6.9925</v>
      </c>
      <c r="E41" t="n">
        <v>14.3</v>
      </c>
      <c r="F41" t="n">
        <v>11.74</v>
      </c>
      <c r="G41" t="n">
        <v>176.07</v>
      </c>
      <c r="H41" t="n">
        <v>2.98</v>
      </c>
      <c r="I41" t="n">
        <v>4</v>
      </c>
      <c r="J41" t="n">
        <v>239.09</v>
      </c>
      <c r="K41" t="n">
        <v>52.44</v>
      </c>
      <c r="L41" t="n">
        <v>40</v>
      </c>
      <c r="M41" t="n">
        <v>2</v>
      </c>
      <c r="N41" t="n">
        <v>56.65</v>
      </c>
      <c r="O41" t="n">
        <v>29721.73</v>
      </c>
      <c r="P41" t="n">
        <v>139.31</v>
      </c>
      <c r="Q41" t="n">
        <v>194.63</v>
      </c>
      <c r="R41" t="n">
        <v>24.01</v>
      </c>
      <c r="S41" t="n">
        <v>17.82</v>
      </c>
      <c r="T41" t="n">
        <v>946.87</v>
      </c>
      <c r="U41" t="n">
        <v>0.74</v>
      </c>
      <c r="V41" t="n">
        <v>0.77</v>
      </c>
      <c r="W41" t="n">
        <v>1.14</v>
      </c>
      <c r="X41" t="n">
        <v>0.05</v>
      </c>
      <c r="Y41" t="n">
        <v>0.5</v>
      </c>
      <c r="Z41" t="n">
        <v>10</v>
      </c>
      <c r="AA41" t="n">
        <v>252.0994867072828</v>
      </c>
      <c r="AB41" t="n">
        <v>344.9336395571557</v>
      </c>
      <c r="AC41" t="n">
        <v>312.0136571153273</v>
      </c>
      <c r="AD41" t="n">
        <v>252099.4867072828</v>
      </c>
      <c r="AE41" t="n">
        <v>344933.6395571557</v>
      </c>
      <c r="AF41" t="n">
        <v>2.303233752885684e-06</v>
      </c>
      <c r="AG41" t="n">
        <v>19</v>
      </c>
      <c r="AH41" t="n">
        <v>312013.6571153273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7.0435</v>
      </c>
      <c r="E2" t="n">
        <v>14.2</v>
      </c>
      <c r="F2" t="n">
        <v>12.24</v>
      </c>
      <c r="G2" t="n">
        <v>26.23</v>
      </c>
      <c r="H2" t="n">
        <v>0.64</v>
      </c>
      <c r="I2" t="n">
        <v>28</v>
      </c>
      <c r="J2" t="n">
        <v>26.11</v>
      </c>
      <c r="K2" t="n">
        <v>12.1</v>
      </c>
      <c r="L2" t="n">
        <v>1</v>
      </c>
      <c r="M2" t="n">
        <v>25</v>
      </c>
      <c r="N2" t="n">
        <v>3.01</v>
      </c>
      <c r="O2" t="n">
        <v>3454.41</v>
      </c>
      <c r="P2" t="n">
        <v>37.11</v>
      </c>
      <c r="Q2" t="n">
        <v>194.65</v>
      </c>
      <c r="R2" t="n">
        <v>39.38</v>
      </c>
      <c r="S2" t="n">
        <v>17.82</v>
      </c>
      <c r="T2" t="n">
        <v>8513.610000000001</v>
      </c>
      <c r="U2" t="n">
        <v>0.45</v>
      </c>
      <c r="V2" t="n">
        <v>0.74</v>
      </c>
      <c r="W2" t="n">
        <v>1.19</v>
      </c>
      <c r="X2" t="n">
        <v>0.55</v>
      </c>
      <c r="Y2" t="n">
        <v>0.5</v>
      </c>
      <c r="Z2" t="n">
        <v>10</v>
      </c>
      <c r="AA2" t="n">
        <v>158.2871810205295</v>
      </c>
      <c r="AB2" t="n">
        <v>216.5755042097724</v>
      </c>
      <c r="AC2" t="n">
        <v>195.9058420536831</v>
      </c>
      <c r="AD2" t="n">
        <v>158287.1810205294</v>
      </c>
      <c r="AE2" t="n">
        <v>216575.5042097725</v>
      </c>
      <c r="AF2" t="n">
        <v>2.520600440202712e-06</v>
      </c>
      <c r="AG2" t="n">
        <v>19</v>
      </c>
      <c r="AH2" t="n">
        <v>195905.8420536831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7.1475</v>
      </c>
      <c r="E3" t="n">
        <v>13.99</v>
      </c>
      <c r="F3" t="n">
        <v>12.11</v>
      </c>
      <c r="G3" t="n">
        <v>34.6</v>
      </c>
      <c r="H3" t="n">
        <v>1.23</v>
      </c>
      <c r="I3" t="n">
        <v>21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35.94</v>
      </c>
      <c r="Q3" t="n">
        <v>194.65</v>
      </c>
      <c r="R3" t="n">
        <v>34.74</v>
      </c>
      <c r="S3" t="n">
        <v>17.82</v>
      </c>
      <c r="T3" t="n">
        <v>6225.97</v>
      </c>
      <c r="U3" t="n">
        <v>0.51</v>
      </c>
      <c r="V3" t="n">
        <v>0.75</v>
      </c>
      <c r="W3" t="n">
        <v>1.2</v>
      </c>
      <c r="X3" t="n">
        <v>0.42</v>
      </c>
      <c r="Y3" t="n">
        <v>0.5</v>
      </c>
      <c r="Z3" t="n">
        <v>10</v>
      </c>
      <c r="AA3" t="n">
        <v>156.8465579847656</v>
      </c>
      <c r="AB3" t="n">
        <v>214.6043802164386</v>
      </c>
      <c r="AC3" t="n">
        <v>194.1228393677824</v>
      </c>
      <c r="AD3" t="n">
        <v>156846.5579847656</v>
      </c>
      <c r="AE3" t="n">
        <v>214604.3802164386</v>
      </c>
      <c r="AF3" t="n">
        <v>2.557818079981385e-06</v>
      </c>
      <c r="AG3" t="n">
        <v>19</v>
      </c>
      <c r="AH3" t="n">
        <v>194122.8393677824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5.8086</v>
      </c>
      <c r="E2" t="n">
        <v>17.22</v>
      </c>
      <c r="F2" t="n">
        <v>13.44</v>
      </c>
      <c r="G2" t="n">
        <v>9.27</v>
      </c>
      <c r="H2" t="n">
        <v>0.18</v>
      </c>
      <c r="I2" t="n">
        <v>87</v>
      </c>
      <c r="J2" t="n">
        <v>98.70999999999999</v>
      </c>
      <c r="K2" t="n">
        <v>39.72</v>
      </c>
      <c r="L2" t="n">
        <v>1</v>
      </c>
      <c r="M2" t="n">
        <v>85</v>
      </c>
      <c r="N2" t="n">
        <v>12.99</v>
      </c>
      <c r="O2" t="n">
        <v>12407.75</v>
      </c>
      <c r="P2" t="n">
        <v>119.83</v>
      </c>
      <c r="Q2" t="n">
        <v>194.65</v>
      </c>
      <c r="R2" t="n">
        <v>76.78</v>
      </c>
      <c r="S2" t="n">
        <v>17.82</v>
      </c>
      <c r="T2" t="n">
        <v>26917.31</v>
      </c>
      <c r="U2" t="n">
        <v>0.23</v>
      </c>
      <c r="V2" t="n">
        <v>0.68</v>
      </c>
      <c r="W2" t="n">
        <v>1.28</v>
      </c>
      <c r="X2" t="n">
        <v>1.75</v>
      </c>
      <c r="Y2" t="n">
        <v>0.5</v>
      </c>
      <c r="Z2" t="n">
        <v>10</v>
      </c>
      <c r="AA2" t="n">
        <v>280.3070571817528</v>
      </c>
      <c r="AB2" t="n">
        <v>383.5284819106703</v>
      </c>
      <c r="AC2" t="n">
        <v>346.9250618827202</v>
      </c>
      <c r="AD2" t="n">
        <v>280307.0571817528</v>
      </c>
      <c r="AE2" t="n">
        <v>383528.4819106703</v>
      </c>
      <c r="AF2" t="n">
        <v>1.978602826504633e-06</v>
      </c>
      <c r="AG2" t="n">
        <v>23</v>
      </c>
      <c r="AH2" t="n">
        <v>346925.0618827202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6.5233</v>
      </c>
      <c r="E3" t="n">
        <v>15.33</v>
      </c>
      <c r="F3" t="n">
        <v>12.5</v>
      </c>
      <c r="G3" t="n">
        <v>18.29</v>
      </c>
      <c r="H3" t="n">
        <v>0.35</v>
      </c>
      <c r="I3" t="n">
        <v>41</v>
      </c>
      <c r="J3" t="n">
        <v>99.95</v>
      </c>
      <c r="K3" t="n">
        <v>39.72</v>
      </c>
      <c r="L3" t="n">
        <v>2</v>
      </c>
      <c r="M3" t="n">
        <v>39</v>
      </c>
      <c r="N3" t="n">
        <v>13.24</v>
      </c>
      <c r="O3" t="n">
        <v>12561.45</v>
      </c>
      <c r="P3" t="n">
        <v>110.2</v>
      </c>
      <c r="Q3" t="n">
        <v>194.67</v>
      </c>
      <c r="R3" t="n">
        <v>47.68</v>
      </c>
      <c r="S3" t="n">
        <v>17.82</v>
      </c>
      <c r="T3" t="n">
        <v>12597.51</v>
      </c>
      <c r="U3" t="n">
        <v>0.37</v>
      </c>
      <c r="V3" t="n">
        <v>0.73</v>
      </c>
      <c r="W3" t="n">
        <v>1.2</v>
      </c>
      <c r="X3" t="n">
        <v>0.8100000000000001</v>
      </c>
      <c r="Y3" t="n">
        <v>0.5</v>
      </c>
      <c r="Z3" t="n">
        <v>10</v>
      </c>
      <c r="AA3" t="n">
        <v>237.7096256909281</v>
      </c>
      <c r="AB3" t="n">
        <v>325.2447968787254</v>
      </c>
      <c r="AC3" t="n">
        <v>294.2038899486558</v>
      </c>
      <c r="AD3" t="n">
        <v>237709.6256909281</v>
      </c>
      <c r="AE3" t="n">
        <v>325244.7968787254</v>
      </c>
      <c r="AF3" t="n">
        <v>2.222053475559975e-06</v>
      </c>
      <c r="AG3" t="n">
        <v>20</v>
      </c>
      <c r="AH3" t="n">
        <v>294203.8899486559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6.7835</v>
      </c>
      <c r="E4" t="n">
        <v>14.74</v>
      </c>
      <c r="F4" t="n">
        <v>12.2</v>
      </c>
      <c r="G4" t="n">
        <v>27.11</v>
      </c>
      <c r="H4" t="n">
        <v>0.52</v>
      </c>
      <c r="I4" t="n">
        <v>27</v>
      </c>
      <c r="J4" t="n">
        <v>101.2</v>
      </c>
      <c r="K4" t="n">
        <v>39.72</v>
      </c>
      <c r="L4" t="n">
        <v>3</v>
      </c>
      <c r="M4" t="n">
        <v>25</v>
      </c>
      <c r="N4" t="n">
        <v>13.49</v>
      </c>
      <c r="O4" t="n">
        <v>12715.54</v>
      </c>
      <c r="P4" t="n">
        <v>106.2</v>
      </c>
      <c r="Q4" t="n">
        <v>194.63</v>
      </c>
      <c r="R4" t="n">
        <v>38.35</v>
      </c>
      <c r="S4" t="n">
        <v>17.82</v>
      </c>
      <c r="T4" t="n">
        <v>8001.01</v>
      </c>
      <c r="U4" t="n">
        <v>0.46</v>
      </c>
      <c r="V4" t="n">
        <v>0.74</v>
      </c>
      <c r="W4" t="n">
        <v>1.18</v>
      </c>
      <c r="X4" t="n">
        <v>0.51</v>
      </c>
      <c r="Y4" t="n">
        <v>0.5</v>
      </c>
      <c r="Z4" t="n">
        <v>10</v>
      </c>
      <c r="AA4" t="n">
        <v>230.3155619284093</v>
      </c>
      <c r="AB4" t="n">
        <v>315.1279126357813</v>
      </c>
      <c r="AC4" t="n">
        <v>285.052546938719</v>
      </c>
      <c r="AD4" t="n">
        <v>230315.5619284093</v>
      </c>
      <c r="AE4" t="n">
        <v>315127.9126357813</v>
      </c>
      <c r="AF4" t="n">
        <v>2.310686270976514e-06</v>
      </c>
      <c r="AG4" t="n">
        <v>20</v>
      </c>
      <c r="AH4" t="n">
        <v>285052.546938719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6.911</v>
      </c>
      <c r="E5" t="n">
        <v>14.47</v>
      </c>
      <c r="F5" t="n">
        <v>12.07</v>
      </c>
      <c r="G5" t="n">
        <v>36.21</v>
      </c>
      <c r="H5" t="n">
        <v>0.6899999999999999</v>
      </c>
      <c r="I5" t="n">
        <v>20</v>
      </c>
      <c r="J5" t="n">
        <v>102.45</v>
      </c>
      <c r="K5" t="n">
        <v>39.72</v>
      </c>
      <c r="L5" t="n">
        <v>4</v>
      </c>
      <c r="M5" t="n">
        <v>18</v>
      </c>
      <c r="N5" t="n">
        <v>13.74</v>
      </c>
      <c r="O5" t="n">
        <v>12870.03</v>
      </c>
      <c r="P5" t="n">
        <v>103.93</v>
      </c>
      <c r="Q5" t="n">
        <v>194.63</v>
      </c>
      <c r="R5" t="n">
        <v>34.33</v>
      </c>
      <c r="S5" t="n">
        <v>17.82</v>
      </c>
      <c r="T5" t="n">
        <v>6028.52</v>
      </c>
      <c r="U5" t="n">
        <v>0.52</v>
      </c>
      <c r="V5" t="n">
        <v>0.75</v>
      </c>
      <c r="W5" t="n">
        <v>1.17</v>
      </c>
      <c r="X5" t="n">
        <v>0.38</v>
      </c>
      <c r="Y5" t="n">
        <v>0.5</v>
      </c>
      <c r="Z5" t="n">
        <v>10</v>
      </c>
      <c r="AA5" t="n">
        <v>219.9857679233329</v>
      </c>
      <c r="AB5" t="n">
        <v>300.9942327596944</v>
      </c>
      <c r="AC5" t="n">
        <v>272.267765633257</v>
      </c>
      <c r="AD5" t="n">
        <v>219985.7679233329</v>
      </c>
      <c r="AE5" t="n">
        <v>300994.2327596944</v>
      </c>
      <c r="AF5" t="n">
        <v>2.3541170219973e-06</v>
      </c>
      <c r="AG5" t="n">
        <v>19</v>
      </c>
      <c r="AH5" t="n">
        <v>272267.765633257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6.9883</v>
      </c>
      <c r="E6" t="n">
        <v>14.31</v>
      </c>
      <c r="F6" t="n">
        <v>11.99</v>
      </c>
      <c r="G6" t="n">
        <v>44.97</v>
      </c>
      <c r="H6" t="n">
        <v>0.85</v>
      </c>
      <c r="I6" t="n">
        <v>16</v>
      </c>
      <c r="J6" t="n">
        <v>103.71</v>
      </c>
      <c r="K6" t="n">
        <v>39.72</v>
      </c>
      <c r="L6" t="n">
        <v>5</v>
      </c>
      <c r="M6" t="n">
        <v>14</v>
      </c>
      <c r="N6" t="n">
        <v>14</v>
      </c>
      <c r="O6" t="n">
        <v>13024.91</v>
      </c>
      <c r="P6" t="n">
        <v>101.91</v>
      </c>
      <c r="Q6" t="n">
        <v>194.63</v>
      </c>
      <c r="R6" t="n">
        <v>31.87</v>
      </c>
      <c r="S6" t="n">
        <v>17.82</v>
      </c>
      <c r="T6" t="n">
        <v>4819.87</v>
      </c>
      <c r="U6" t="n">
        <v>0.5600000000000001</v>
      </c>
      <c r="V6" t="n">
        <v>0.76</v>
      </c>
      <c r="W6" t="n">
        <v>1.17</v>
      </c>
      <c r="X6" t="n">
        <v>0.31</v>
      </c>
      <c r="Y6" t="n">
        <v>0.5</v>
      </c>
      <c r="Z6" t="n">
        <v>10</v>
      </c>
      <c r="AA6" t="n">
        <v>217.3353385989793</v>
      </c>
      <c r="AB6" t="n">
        <v>297.3677984294263</v>
      </c>
      <c r="AC6" t="n">
        <v>268.9874331057359</v>
      </c>
      <c r="AD6" t="n">
        <v>217335.3385989793</v>
      </c>
      <c r="AE6" t="n">
        <v>297367.7984294263</v>
      </c>
      <c r="AF6" t="n">
        <v>2.380447979282844e-06</v>
      </c>
      <c r="AG6" t="n">
        <v>19</v>
      </c>
      <c r="AH6" t="n">
        <v>268987.4331057359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7.0516</v>
      </c>
      <c r="E7" t="n">
        <v>14.18</v>
      </c>
      <c r="F7" t="n">
        <v>11.93</v>
      </c>
      <c r="G7" t="n">
        <v>55.04</v>
      </c>
      <c r="H7" t="n">
        <v>1.01</v>
      </c>
      <c r="I7" t="n">
        <v>13</v>
      </c>
      <c r="J7" t="n">
        <v>104.97</v>
      </c>
      <c r="K7" t="n">
        <v>39.72</v>
      </c>
      <c r="L7" t="n">
        <v>6</v>
      </c>
      <c r="M7" t="n">
        <v>11</v>
      </c>
      <c r="N7" t="n">
        <v>14.25</v>
      </c>
      <c r="O7" t="n">
        <v>13180.19</v>
      </c>
      <c r="P7" t="n">
        <v>99.95999999999999</v>
      </c>
      <c r="Q7" t="n">
        <v>194.63</v>
      </c>
      <c r="R7" t="n">
        <v>29.77</v>
      </c>
      <c r="S7" t="n">
        <v>17.82</v>
      </c>
      <c r="T7" t="n">
        <v>3783.64</v>
      </c>
      <c r="U7" t="n">
        <v>0.6</v>
      </c>
      <c r="V7" t="n">
        <v>0.76</v>
      </c>
      <c r="W7" t="n">
        <v>1.16</v>
      </c>
      <c r="X7" t="n">
        <v>0.24</v>
      </c>
      <c r="Y7" t="n">
        <v>0.5</v>
      </c>
      <c r="Z7" t="n">
        <v>10</v>
      </c>
      <c r="AA7" t="n">
        <v>214.9842683641727</v>
      </c>
      <c r="AB7" t="n">
        <v>294.150960412267</v>
      </c>
      <c r="AC7" t="n">
        <v>266.0776055940728</v>
      </c>
      <c r="AD7" t="n">
        <v>214984.2683641727</v>
      </c>
      <c r="AE7" t="n">
        <v>294150.960412267</v>
      </c>
      <c r="AF7" t="n">
        <v>2.402010069789634e-06</v>
      </c>
      <c r="AG7" t="n">
        <v>19</v>
      </c>
      <c r="AH7" t="n">
        <v>266077.6055940728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7.073</v>
      </c>
      <c r="E8" t="n">
        <v>14.14</v>
      </c>
      <c r="F8" t="n">
        <v>11.9</v>
      </c>
      <c r="G8" t="n">
        <v>59.52</v>
      </c>
      <c r="H8" t="n">
        <v>1.16</v>
      </c>
      <c r="I8" t="n">
        <v>12</v>
      </c>
      <c r="J8" t="n">
        <v>106.23</v>
      </c>
      <c r="K8" t="n">
        <v>39.72</v>
      </c>
      <c r="L8" t="n">
        <v>7</v>
      </c>
      <c r="M8" t="n">
        <v>10</v>
      </c>
      <c r="N8" t="n">
        <v>14.52</v>
      </c>
      <c r="O8" t="n">
        <v>13335.87</v>
      </c>
      <c r="P8" t="n">
        <v>98.3</v>
      </c>
      <c r="Q8" t="n">
        <v>194.64</v>
      </c>
      <c r="R8" t="n">
        <v>29.04</v>
      </c>
      <c r="S8" t="n">
        <v>17.82</v>
      </c>
      <c r="T8" t="n">
        <v>3420.98</v>
      </c>
      <c r="U8" t="n">
        <v>0.61</v>
      </c>
      <c r="V8" t="n">
        <v>0.76</v>
      </c>
      <c r="W8" t="n">
        <v>1.16</v>
      </c>
      <c r="X8" t="n">
        <v>0.22</v>
      </c>
      <c r="Y8" t="n">
        <v>0.5</v>
      </c>
      <c r="Z8" t="n">
        <v>10</v>
      </c>
      <c r="AA8" t="n">
        <v>213.421284857791</v>
      </c>
      <c r="AB8" t="n">
        <v>292.0124174248709</v>
      </c>
      <c r="AC8" t="n">
        <v>264.1431621479292</v>
      </c>
      <c r="AD8" t="n">
        <v>213421.284857791</v>
      </c>
      <c r="AE8" t="n">
        <v>292012.4174248709</v>
      </c>
      <c r="AF8" t="n">
        <v>2.409299623294299e-06</v>
      </c>
      <c r="AG8" t="n">
        <v>19</v>
      </c>
      <c r="AH8" t="n">
        <v>264143.1621479291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7.115</v>
      </c>
      <c r="E9" t="n">
        <v>14.05</v>
      </c>
      <c r="F9" t="n">
        <v>11.86</v>
      </c>
      <c r="G9" t="n">
        <v>71.17</v>
      </c>
      <c r="H9" t="n">
        <v>1.31</v>
      </c>
      <c r="I9" t="n">
        <v>10</v>
      </c>
      <c r="J9" t="n">
        <v>107.5</v>
      </c>
      <c r="K9" t="n">
        <v>39.72</v>
      </c>
      <c r="L9" t="n">
        <v>8</v>
      </c>
      <c r="M9" t="n">
        <v>8</v>
      </c>
      <c r="N9" t="n">
        <v>14.78</v>
      </c>
      <c r="O9" t="n">
        <v>13491.96</v>
      </c>
      <c r="P9" t="n">
        <v>96.56999999999999</v>
      </c>
      <c r="Q9" t="n">
        <v>194.63</v>
      </c>
      <c r="R9" t="n">
        <v>27.91</v>
      </c>
      <c r="S9" t="n">
        <v>17.82</v>
      </c>
      <c r="T9" t="n">
        <v>2868.96</v>
      </c>
      <c r="U9" t="n">
        <v>0.64</v>
      </c>
      <c r="V9" t="n">
        <v>0.77</v>
      </c>
      <c r="W9" t="n">
        <v>1.15</v>
      </c>
      <c r="X9" t="n">
        <v>0.17</v>
      </c>
      <c r="Y9" t="n">
        <v>0.5</v>
      </c>
      <c r="Z9" t="n">
        <v>10</v>
      </c>
      <c r="AA9" t="n">
        <v>211.5645880697211</v>
      </c>
      <c r="AB9" t="n">
        <v>289.4720029677537</v>
      </c>
      <c r="AC9" t="n">
        <v>261.8452012811044</v>
      </c>
      <c r="AD9" t="n">
        <v>211564.5880697211</v>
      </c>
      <c r="AE9" t="n">
        <v>289472.0029677537</v>
      </c>
      <c r="AF9" t="n">
        <v>2.423606223630559e-06</v>
      </c>
      <c r="AG9" t="n">
        <v>19</v>
      </c>
      <c r="AH9" t="n">
        <v>261845.2012811044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7.1293</v>
      </c>
      <c r="E10" t="n">
        <v>14.03</v>
      </c>
      <c r="F10" t="n">
        <v>11.85</v>
      </c>
      <c r="G10" t="n">
        <v>79.02</v>
      </c>
      <c r="H10" t="n">
        <v>1.46</v>
      </c>
      <c r="I10" t="n">
        <v>9</v>
      </c>
      <c r="J10" t="n">
        <v>108.77</v>
      </c>
      <c r="K10" t="n">
        <v>39.72</v>
      </c>
      <c r="L10" t="n">
        <v>9</v>
      </c>
      <c r="M10" t="n">
        <v>7</v>
      </c>
      <c r="N10" t="n">
        <v>15.05</v>
      </c>
      <c r="O10" t="n">
        <v>13648.58</v>
      </c>
      <c r="P10" t="n">
        <v>96.17</v>
      </c>
      <c r="Q10" t="n">
        <v>194.63</v>
      </c>
      <c r="R10" t="n">
        <v>27.58</v>
      </c>
      <c r="S10" t="n">
        <v>17.82</v>
      </c>
      <c r="T10" t="n">
        <v>2706.65</v>
      </c>
      <c r="U10" t="n">
        <v>0.65</v>
      </c>
      <c r="V10" t="n">
        <v>0.77</v>
      </c>
      <c r="W10" t="n">
        <v>1.15</v>
      </c>
      <c r="X10" t="n">
        <v>0.17</v>
      </c>
      <c r="Y10" t="n">
        <v>0.5</v>
      </c>
      <c r="Z10" t="n">
        <v>10</v>
      </c>
      <c r="AA10" t="n">
        <v>211.0845460983606</v>
      </c>
      <c r="AB10" t="n">
        <v>288.8151883645814</v>
      </c>
      <c r="AC10" t="n">
        <v>261.2510721418136</v>
      </c>
      <c r="AD10" t="n">
        <v>211084.5460983606</v>
      </c>
      <c r="AE10" t="n">
        <v>288815.1883645814</v>
      </c>
      <c r="AF10" t="n">
        <v>2.428477280411713e-06</v>
      </c>
      <c r="AG10" t="n">
        <v>19</v>
      </c>
      <c r="AH10" t="n">
        <v>261251.0721418136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7.1599</v>
      </c>
      <c r="E11" t="n">
        <v>13.97</v>
      </c>
      <c r="F11" t="n">
        <v>11.81</v>
      </c>
      <c r="G11" t="n">
        <v>88.61</v>
      </c>
      <c r="H11" t="n">
        <v>1.6</v>
      </c>
      <c r="I11" t="n">
        <v>8</v>
      </c>
      <c r="J11" t="n">
        <v>110.04</v>
      </c>
      <c r="K11" t="n">
        <v>39.72</v>
      </c>
      <c r="L11" t="n">
        <v>10</v>
      </c>
      <c r="M11" t="n">
        <v>6</v>
      </c>
      <c r="N11" t="n">
        <v>15.32</v>
      </c>
      <c r="O11" t="n">
        <v>13805.5</v>
      </c>
      <c r="P11" t="n">
        <v>93.40000000000001</v>
      </c>
      <c r="Q11" t="n">
        <v>194.63</v>
      </c>
      <c r="R11" t="n">
        <v>26.42</v>
      </c>
      <c r="S11" t="n">
        <v>17.82</v>
      </c>
      <c r="T11" t="n">
        <v>2132.02</v>
      </c>
      <c r="U11" t="n">
        <v>0.67</v>
      </c>
      <c r="V11" t="n">
        <v>0.77</v>
      </c>
      <c r="W11" t="n">
        <v>1.15</v>
      </c>
      <c r="X11" t="n">
        <v>0.13</v>
      </c>
      <c r="Y11" t="n">
        <v>0.5</v>
      </c>
      <c r="Z11" t="n">
        <v>10</v>
      </c>
      <c r="AA11" t="n">
        <v>208.5944281282348</v>
      </c>
      <c r="AB11" t="n">
        <v>285.4080991016055</v>
      </c>
      <c r="AC11" t="n">
        <v>258.1691506962151</v>
      </c>
      <c r="AD11" t="n">
        <v>208594.4281282348</v>
      </c>
      <c r="AE11" t="n">
        <v>285408.0991016055</v>
      </c>
      <c r="AF11" t="n">
        <v>2.438900660656703e-06</v>
      </c>
      <c r="AG11" t="n">
        <v>19</v>
      </c>
      <c r="AH11" t="n">
        <v>258169.1506962151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7.1792</v>
      </c>
      <c r="E12" t="n">
        <v>13.93</v>
      </c>
      <c r="F12" t="n">
        <v>11.8</v>
      </c>
      <c r="G12" t="n">
        <v>101.12</v>
      </c>
      <c r="H12" t="n">
        <v>1.74</v>
      </c>
      <c r="I12" t="n">
        <v>7</v>
      </c>
      <c r="J12" t="n">
        <v>111.32</v>
      </c>
      <c r="K12" t="n">
        <v>39.72</v>
      </c>
      <c r="L12" t="n">
        <v>11</v>
      </c>
      <c r="M12" t="n">
        <v>5</v>
      </c>
      <c r="N12" t="n">
        <v>15.6</v>
      </c>
      <c r="O12" t="n">
        <v>13962.83</v>
      </c>
      <c r="P12" t="n">
        <v>91.58</v>
      </c>
      <c r="Q12" t="n">
        <v>194.64</v>
      </c>
      <c r="R12" t="n">
        <v>25.82</v>
      </c>
      <c r="S12" t="n">
        <v>17.82</v>
      </c>
      <c r="T12" t="n">
        <v>1840.26</v>
      </c>
      <c r="U12" t="n">
        <v>0.6899999999999999</v>
      </c>
      <c r="V12" t="n">
        <v>0.77</v>
      </c>
      <c r="W12" t="n">
        <v>1.15</v>
      </c>
      <c r="X12" t="n">
        <v>0.11</v>
      </c>
      <c r="Y12" t="n">
        <v>0.5</v>
      </c>
      <c r="Z12" t="n">
        <v>10</v>
      </c>
      <c r="AA12" t="n">
        <v>206.9913844274519</v>
      </c>
      <c r="AB12" t="n">
        <v>283.2147439888986</v>
      </c>
      <c r="AC12" t="n">
        <v>256.185126317071</v>
      </c>
      <c r="AD12" t="n">
        <v>206991.3844274519</v>
      </c>
      <c r="AE12" t="n">
        <v>283214.7439888986</v>
      </c>
      <c r="AF12" t="n">
        <v>2.445474884144555e-06</v>
      </c>
      <c r="AG12" t="n">
        <v>19</v>
      </c>
      <c r="AH12" t="n">
        <v>256185.126317071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7.174</v>
      </c>
      <c r="E13" t="n">
        <v>13.94</v>
      </c>
      <c r="F13" t="n">
        <v>11.81</v>
      </c>
      <c r="G13" t="n">
        <v>101.2</v>
      </c>
      <c r="H13" t="n">
        <v>1.88</v>
      </c>
      <c r="I13" t="n">
        <v>7</v>
      </c>
      <c r="J13" t="n">
        <v>112.59</v>
      </c>
      <c r="K13" t="n">
        <v>39.72</v>
      </c>
      <c r="L13" t="n">
        <v>12</v>
      </c>
      <c r="M13" t="n">
        <v>5</v>
      </c>
      <c r="N13" t="n">
        <v>15.88</v>
      </c>
      <c r="O13" t="n">
        <v>14120.58</v>
      </c>
      <c r="P13" t="n">
        <v>91.05</v>
      </c>
      <c r="Q13" t="n">
        <v>194.66</v>
      </c>
      <c r="R13" t="n">
        <v>26.22</v>
      </c>
      <c r="S13" t="n">
        <v>17.82</v>
      </c>
      <c r="T13" t="n">
        <v>2035.8</v>
      </c>
      <c r="U13" t="n">
        <v>0.68</v>
      </c>
      <c r="V13" t="n">
        <v>0.77</v>
      </c>
      <c r="W13" t="n">
        <v>1.15</v>
      </c>
      <c r="X13" t="n">
        <v>0.12</v>
      </c>
      <c r="Y13" t="n">
        <v>0.5</v>
      </c>
      <c r="Z13" t="n">
        <v>10</v>
      </c>
      <c r="AA13" t="n">
        <v>206.6541290917836</v>
      </c>
      <c r="AB13" t="n">
        <v>282.7532963599821</v>
      </c>
      <c r="AC13" t="n">
        <v>255.7677186022124</v>
      </c>
      <c r="AD13" t="n">
        <v>206654.1290917836</v>
      </c>
      <c r="AE13" t="n">
        <v>282753.2963599821</v>
      </c>
      <c r="AF13" t="n">
        <v>2.44370359076959e-06</v>
      </c>
      <c r="AG13" t="n">
        <v>19</v>
      </c>
      <c r="AH13" t="n">
        <v>255767.7186022124</v>
      </c>
    </row>
    <row r="14">
      <c r="A14" t="n">
        <v>12</v>
      </c>
      <c r="B14" t="n">
        <v>45</v>
      </c>
      <c r="C14" t="inlineStr">
        <is>
          <t xml:space="preserve">CONCLUIDO	</t>
        </is>
      </c>
      <c r="D14" t="n">
        <v>7.1964</v>
      </c>
      <c r="E14" t="n">
        <v>13.9</v>
      </c>
      <c r="F14" t="n">
        <v>11.78</v>
      </c>
      <c r="G14" t="n">
        <v>117.84</v>
      </c>
      <c r="H14" t="n">
        <v>2.01</v>
      </c>
      <c r="I14" t="n">
        <v>6</v>
      </c>
      <c r="J14" t="n">
        <v>113.88</v>
      </c>
      <c r="K14" t="n">
        <v>39.72</v>
      </c>
      <c r="L14" t="n">
        <v>13</v>
      </c>
      <c r="M14" t="n">
        <v>4</v>
      </c>
      <c r="N14" t="n">
        <v>16.16</v>
      </c>
      <c r="O14" t="n">
        <v>14278.75</v>
      </c>
      <c r="P14" t="n">
        <v>88.67</v>
      </c>
      <c r="Q14" t="n">
        <v>194.63</v>
      </c>
      <c r="R14" t="n">
        <v>25.41</v>
      </c>
      <c r="S14" t="n">
        <v>17.82</v>
      </c>
      <c r="T14" t="n">
        <v>1637.22</v>
      </c>
      <c r="U14" t="n">
        <v>0.7</v>
      </c>
      <c r="V14" t="n">
        <v>0.77</v>
      </c>
      <c r="W14" t="n">
        <v>1.15</v>
      </c>
      <c r="X14" t="n">
        <v>0.1</v>
      </c>
      <c r="Y14" t="n">
        <v>0.5</v>
      </c>
      <c r="Z14" t="n">
        <v>10</v>
      </c>
      <c r="AA14" t="n">
        <v>204.5873724807216</v>
      </c>
      <c r="AB14" t="n">
        <v>279.9254687858619</v>
      </c>
      <c r="AC14" t="n">
        <v>253.2097749228844</v>
      </c>
      <c r="AD14" t="n">
        <v>204587.3724807216</v>
      </c>
      <c r="AE14" t="n">
        <v>279925.4687858619</v>
      </c>
      <c r="AF14" t="n">
        <v>2.451333777615594e-06</v>
      </c>
      <c r="AG14" t="n">
        <v>19</v>
      </c>
      <c r="AH14" t="n">
        <v>253209.7749228844</v>
      </c>
    </row>
    <row r="15">
      <c r="A15" t="n">
        <v>13</v>
      </c>
      <c r="B15" t="n">
        <v>45</v>
      </c>
      <c r="C15" t="inlineStr">
        <is>
          <t xml:space="preserve">CONCLUIDO	</t>
        </is>
      </c>
      <c r="D15" t="n">
        <v>7.1996</v>
      </c>
      <c r="E15" t="n">
        <v>13.89</v>
      </c>
      <c r="F15" t="n">
        <v>11.78</v>
      </c>
      <c r="G15" t="n">
        <v>117.78</v>
      </c>
      <c r="H15" t="n">
        <v>2.14</v>
      </c>
      <c r="I15" t="n">
        <v>6</v>
      </c>
      <c r="J15" t="n">
        <v>115.16</v>
      </c>
      <c r="K15" t="n">
        <v>39.72</v>
      </c>
      <c r="L15" t="n">
        <v>14</v>
      </c>
      <c r="M15" t="n">
        <v>2</v>
      </c>
      <c r="N15" t="n">
        <v>16.45</v>
      </c>
      <c r="O15" t="n">
        <v>14437.35</v>
      </c>
      <c r="P15" t="n">
        <v>88.94</v>
      </c>
      <c r="Q15" t="n">
        <v>194.63</v>
      </c>
      <c r="R15" t="n">
        <v>25.23</v>
      </c>
      <c r="S15" t="n">
        <v>17.82</v>
      </c>
      <c r="T15" t="n">
        <v>1548.27</v>
      </c>
      <c r="U15" t="n">
        <v>0.71</v>
      </c>
      <c r="V15" t="n">
        <v>0.77</v>
      </c>
      <c r="W15" t="n">
        <v>1.15</v>
      </c>
      <c r="X15" t="n">
        <v>0.09</v>
      </c>
      <c r="Y15" t="n">
        <v>0.5</v>
      </c>
      <c r="Z15" t="n">
        <v>10</v>
      </c>
      <c r="AA15" t="n">
        <v>204.7575829427562</v>
      </c>
      <c r="AB15" t="n">
        <v>280.1583582491732</v>
      </c>
      <c r="AC15" t="n">
        <v>253.4204377426798</v>
      </c>
      <c r="AD15" t="n">
        <v>204757.5829427562</v>
      </c>
      <c r="AE15" t="n">
        <v>280158.3582491732</v>
      </c>
      <c r="AF15" t="n">
        <v>2.452423804307881e-06</v>
      </c>
      <c r="AG15" t="n">
        <v>19</v>
      </c>
      <c r="AH15" t="n">
        <v>253420.4377426798</v>
      </c>
    </row>
    <row r="16">
      <c r="A16" t="n">
        <v>14</v>
      </c>
      <c r="B16" t="n">
        <v>45</v>
      </c>
      <c r="C16" t="inlineStr">
        <is>
          <t xml:space="preserve">CONCLUIDO	</t>
        </is>
      </c>
      <c r="D16" t="n">
        <v>7.1987</v>
      </c>
      <c r="E16" t="n">
        <v>13.89</v>
      </c>
      <c r="F16" t="n">
        <v>11.78</v>
      </c>
      <c r="G16" t="n">
        <v>117.8</v>
      </c>
      <c r="H16" t="n">
        <v>2.27</v>
      </c>
      <c r="I16" t="n">
        <v>6</v>
      </c>
      <c r="J16" t="n">
        <v>116.45</v>
      </c>
      <c r="K16" t="n">
        <v>39.72</v>
      </c>
      <c r="L16" t="n">
        <v>15</v>
      </c>
      <c r="M16" t="n">
        <v>1</v>
      </c>
      <c r="N16" t="n">
        <v>16.74</v>
      </c>
      <c r="O16" t="n">
        <v>14596.38</v>
      </c>
      <c r="P16" t="n">
        <v>88.93000000000001</v>
      </c>
      <c r="Q16" t="n">
        <v>194.63</v>
      </c>
      <c r="R16" t="n">
        <v>25.19</v>
      </c>
      <c r="S16" t="n">
        <v>17.82</v>
      </c>
      <c r="T16" t="n">
        <v>1527.23</v>
      </c>
      <c r="U16" t="n">
        <v>0.71</v>
      </c>
      <c r="V16" t="n">
        <v>0.77</v>
      </c>
      <c r="W16" t="n">
        <v>1.15</v>
      </c>
      <c r="X16" t="n">
        <v>0.09</v>
      </c>
      <c r="Y16" t="n">
        <v>0.5</v>
      </c>
      <c r="Z16" t="n">
        <v>10</v>
      </c>
      <c r="AA16" t="n">
        <v>204.7595729264313</v>
      </c>
      <c r="AB16" t="n">
        <v>280.1610810326293</v>
      </c>
      <c r="AC16" t="n">
        <v>253.4229006675042</v>
      </c>
      <c r="AD16" t="n">
        <v>204759.5729264313</v>
      </c>
      <c r="AE16" t="n">
        <v>280161.0810326293</v>
      </c>
      <c r="AF16" t="n">
        <v>2.452117234300675e-06</v>
      </c>
      <c r="AG16" t="n">
        <v>19</v>
      </c>
      <c r="AH16" t="n">
        <v>253422.9006675042</v>
      </c>
    </row>
    <row r="17">
      <c r="A17" t="n">
        <v>15</v>
      </c>
      <c r="B17" t="n">
        <v>45</v>
      </c>
      <c r="C17" t="inlineStr">
        <is>
          <t xml:space="preserve">CONCLUIDO	</t>
        </is>
      </c>
      <c r="D17" t="n">
        <v>7.1974</v>
      </c>
      <c r="E17" t="n">
        <v>13.89</v>
      </c>
      <c r="F17" t="n">
        <v>11.78</v>
      </c>
      <c r="G17" t="n">
        <v>117.83</v>
      </c>
      <c r="H17" t="n">
        <v>2.4</v>
      </c>
      <c r="I17" t="n">
        <v>6</v>
      </c>
      <c r="J17" t="n">
        <v>117.75</v>
      </c>
      <c r="K17" t="n">
        <v>39.72</v>
      </c>
      <c r="L17" t="n">
        <v>16</v>
      </c>
      <c r="M17" t="n">
        <v>0</v>
      </c>
      <c r="N17" t="n">
        <v>17.03</v>
      </c>
      <c r="O17" t="n">
        <v>14755.84</v>
      </c>
      <c r="P17" t="n">
        <v>89.64</v>
      </c>
      <c r="Q17" t="n">
        <v>194.63</v>
      </c>
      <c r="R17" t="n">
        <v>25.22</v>
      </c>
      <c r="S17" t="n">
        <v>17.82</v>
      </c>
      <c r="T17" t="n">
        <v>1542.68</v>
      </c>
      <c r="U17" t="n">
        <v>0.71</v>
      </c>
      <c r="V17" t="n">
        <v>0.77</v>
      </c>
      <c r="W17" t="n">
        <v>1.15</v>
      </c>
      <c r="X17" t="n">
        <v>0.1</v>
      </c>
      <c r="Y17" t="n">
        <v>0.5</v>
      </c>
      <c r="Z17" t="n">
        <v>10</v>
      </c>
      <c r="AA17" t="n">
        <v>205.3102011159417</v>
      </c>
      <c r="AB17" t="n">
        <v>280.9144748135183</v>
      </c>
      <c r="AC17" t="n">
        <v>254.1043916033402</v>
      </c>
      <c r="AD17" t="n">
        <v>205310.2011159417</v>
      </c>
      <c r="AE17" t="n">
        <v>280914.4748135183</v>
      </c>
      <c r="AF17" t="n">
        <v>2.451674410956934e-06</v>
      </c>
      <c r="AG17" t="n">
        <v>19</v>
      </c>
      <c r="AH17" t="n">
        <v>254104.3916033402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5.3647</v>
      </c>
      <c r="E2" t="n">
        <v>18.64</v>
      </c>
      <c r="F2" t="n">
        <v>13.82</v>
      </c>
      <c r="G2" t="n">
        <v>7.9</v>
      </c>
      <c r="H2" t="n">
        <v>0.14</v>
      </c>
      <c r="I2" t="n">
        <v>105</v>
      </c>
      <c r="J2" t="n">
        <v>124.63</v>
      </c>
      <c r="K2" t="n">
        <v>45</v>
      </c>
      <c r="L2" t="n">
        <v>1</v>
      </c>
      <c r="M2" t="n">
        <v>103</v>
      </c>
      <c r="N2" t="n">
        <v>18.64</v>
      </c>
      <c r="O2" t="n">
        <v>15605.44</v>
      </c>
      <c r="P2" t="n">
        <v>144.32</v>
      </c>
      <c r="Q2" t="n">
        <v>194.65</v>
      </c>
      <c r="R2" t="n">
        <v>88.76000000000001</v>
      </c>
      <c r="S2" t="n">
        <v>17.82</v>
      </c>
      <c r="T2" t="n">
        <v>32819.59</v>
      </c>
      <c r="U2" t="n">
        <v>0.2</v>
      </c>
      <c r="V2" t="n">
        <v>0.66</v>
      </c>
      <c r="W2" t="n">
        <v>1.31</v>
      </c>
      <c r="X2" t="n">
        <v>2.14</v>
      </c>
      <c r="Y2" t="n">
        <v>0.5</v>
      </c>
      <c r="Z2" t="n">
        <v>10</v>
      </c>
      <c r="AA2" t="n">
        <v>332.4852532955258</v>
      </c>
      <c r="AB2" t="n">
        <v>454.9209917730842</v>
      </c>
      <c r="AC2" t="n">
        <v>411.5039708038823</v>
      </c>
      <c r="AD2" t="n">
        <v>332485.2532955258</v>
      </c>
      <c r="AE2" t="n">
        <v>454920.9917730842</v>
      </c>
      <c r="AF2" t="n">
        <v>1.803902332248098e-06</v>
      </c>
      <c r="AG2" t="n">
        <v>25</v>
      </c>
      <c r="AH2" t="n">
        <v>411503.9708038823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6.2527</v>
      </c>
      <c r="E3" t="n">
        <v>15.99</v>
      </c>
      <c r="F3" t="n">
        <v>12.63</v>
      </c>
      <c r="G3" t="n">
        <v>15.79</v>
      </c>
      <c r="H3" t="n">
        <v>0.28</v>
      </c>
      <c r="I3" t="n">
        <v>48</v>
      </c>
      <c r="J3" t="n">
        <v>125.95</v>
      </c>
      <c r="K3" t="n">
        <v>45</v>
      </c>
      <c r="L3" t="n">
        <v>2</v>
      </c>
      <c r="M3" t="n">
        <v>46</v>
      </c>
      <c r="N3" t="n">
        <v>18.95</v>
      </c>
      <c r="O3" t="n">
        <v>15767.7</v>
      </c>
      <c r="P3" t="n">
        <v>130.87</v>
      </c>
      <c r="Q3" t="n">
        <v>194.65</v>
      </c>
      <c r="R3" t="n">
        <v>51.85</v>
      </c>
      <c r="S3" t="n">
        <v>17.82</v>
      </c>
      <c r="T3" t="n">
        <v>14650.35</v>
      </c>
      <c r="U3" t="n">
        <v>0.34</v>
      </c>
      <c r="V3" t="n">
        <v>0.72</v>
      </c>
      <c r="W3" t="n">
        <v>1.21</v>
      </c>
      <c r="X3" t="n">
        <v>0.95</v>
      </c>
      <c r="Y3" t="n">
        <v>0.5</v>
      </c>
      <c r="Z3" t="n">
        <v>10</v>
      </c>
      <c r="AA3" t="n">
        <v>269.5430152590424</v>
      </c>
      <c r="AB3" t="n">
        <v>368.8006448760033</v>
      </c>
      <c r="AC3" t="n">
        <v>333.6028289439928</v>
      </c>
      <c r="AD3" t="n">
        <v>269543.0152590424</v>
      </c>
      <c r="AE3" t="n">
        <v>368800.6448760033</v>
      </c>
      <c r="AF3" t="n">
        <v>2.102495966754466e-06</v>
      </c>
      <c r="AG3" t="n">
        <v>21</v>
      </c>
      <c r="AH3" t="n">
        <v>333602.8289439928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6.5582</v>
      </c>
      <c r="E4" t="n">
        <v>15.25</v>
      </c>
      <c r="F4" t="n">
        <v>12.3</v>
      </c>
      <c r="G4" t="n">
        <v>23.06</v>
      </c>
      <c r="H4" t="n">
        <v>0.42</v>
      </c>
      <c r="I4" t="n">
        <v>32</v>
      </c>
      <c r="J4" t="n">
        <v>127.27</v>
      </c>
      <c r="K4" t="n">
        <v>45</v>
      </c>
      <c r="L4" t="n">
        <v>3</v>
      </c>
      <c r="M4" t="n">
        <v>30</v>
      </c>
      <c r="N4" t="n">
        <v>19.27</v>
      </c>
      <c r="O4" t="n">
        <v>15930.42</v>
      </c>
      <c r="P4" t="n">
        <v>126.48</v>
      </c>
      <c r="Q4" t="n">
        <v>194.66</v>
      </c>
      <c r="R4" t="n">
        <v>41.47</v>
      </c>
      <c r="S4" t="n">
        <v>17.82</v>
      </c>
      <c r="T4" t="n">
        <v>9537.43</v>
      </c>
      <c r="U4" t="n">
        <v>0.43</v>
      </c>
      <c r="V4" t="n">
        <v>0.74</v>
      </c>
      <c r="W4" t="n">
        <v>1.19</v>
      </c>
      <c r="X4" t="n">
        <v>0.61</v>
      </c>
      <c r="Y4" t="n">
        <v>0.5</v>
      </c>
      <c r="Z4" t="n">
        <v>10</v>
      </c>
      <c r="AA4" t="n">
        <v>252.9494039074077</v>
      </c>
      <c r="AB4" t="n">
        <v>346.0965337660666</v>
      </c>
      <c r="AC4" t="n">
        <v>313.0655663330723</v>
      </c>
      <c r="AD4" t="n">
        <v>252949.4039074077</v>
      </c>
      <c r="AE4" t="n">
        <v>346096.5337660665</v>
      </c>
      <c r="AF4" t="n">
        <v>2.205221592139258e-06</v>
      </c>
      <c r="AG4" t="n">
        <v>20</v>
      </c>
      <c r="AH4" t="n">
        <v>313065.5663330723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6.7092</v>
      </c>
      <c r="E5" t="n">
        <v>14.9</v>
      </c>
      <c r="F5" t="n">
        <v>12.16</v>
      </c>
      <c r="G5" t="n">
        <v>30.4</v>
      </c>
      <c r="H5" t="n">
        <v>0.55</v>
      </c>
      <c r="I5" t="n">
        <v>24</v>
      </c>
      <c r="J5" t="n">
        <v>128.59</v>
      </c>
      <c r="K5" t="n">
        <v>45</v>
      </c>
      <c r="L5" t="n">
        <v>4</v>
      </c>
      <c r="M5" t="n">
        <v>22</v>
      </c>
      <c r="N5" t="n">
        <v>19.59</v>
      </c>
      <c r="O5" t="n">
        <v>16093.6</v>
      </c>
      <c r="P5" t="n">
        <v>124.17</v>
      </c>
      <c r="Q5" t="n">
        <v>194.63</v>
      </c>
      <c r="R5" t="n">
        <v>37.08</v>
      </c>
      <c r="S5" t="n">
        <v>17.82</v>
      </c>
      <c r="T5" t="n">
        <v>7380.6</v>
      </c>
      <c r="U5" t="n">
        <v>0.48</v>
      </c>
      <c r="V5" t="n">
        <v>0.75</v>
      </c>
      <c r="W5" t="n">
        <v>1.18</v>
      </c>
      <c r="X5" t="n">
        <v>0.47</v>
      </c>
      <c r="Y5" t="n">
        <v>0.5</v>
      </c>
      <c r="Z5" t="n">
        <v>10</v>
      </c>
      <c r="AA5" t="n">
        <v>248.3171983649649</v>
      </c>
      <c r="AB5" t="n">
        <v>339.7585457844138</v>
      </c>
      <c r="AC5" t="n">
        <v>307.3324670289645</v>
      </c>
      <c r="AD5" t="n">
        <v>248317.1983649649</v>
      </c>
      <c r="AE5" t="n">
        <v>339758.5457844138</v>
      </c>
      <c r="AF5" t="n">
        <v>2.255995960169057e-06</v>
      </c>
      <c r="AG5" t="n">
        <v>20</v>
      </c>
      <c r="AH5" t="n">
        <v>307332.4670289645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6.8191</v>
      </c>
      <c r="E6" t="n">
        <v>14.66</v>
      </c>
      <c r="F6" t="n">
        <v>12.05</v>
      </c>
      <c r="G6" t="n">
        <v>38.04</v>
      </c>
      <c r="H6" t="n">
        <v>0.68</v>
      </c>
      <c r="I6" t="n">
        <v>19</v>
      </c>
      <c r="J6" t="n">
        <v>129.92</v>
      </c>
      <c r="K6" t="n">
        <v>45</v>
      </c>
      <c r="L6" t="n">
        <v>5</v>
      </c>
      <c r="M6" t="n">
        <v>17</v>
      </c>
      <c r="N6" t="n">
        <v>19.92</v>
      </c>
      <c r="O6" t="n">
        <v>16257.24</v>
      </c>
      <c r="P6" t="n">
        <v>122.12</v>
      </c>
      <c r="Q6" t="n">
        <v>194.63</v>
      </c>
      <c r="R6" t="n">
        <v>33.61</v>
      </c>
      <c r="S6" t="n">
        <v>17.82</v>
      </c>
      <c r="T6" t="n">
        <v>5673.5</v>
      </c>
      <c r="U6" t="n">
        <v>0.53</v>
      </c>
      <c r="V6" t="n">
        <v>0.75</v>
      </c>
      <c r="W6" t="n">
        <v>1.17</v>
      </c>
      <c r="X6" t="n">
        <v>0.36</v>
      </c>
      <c r="Y6" t="n">
        <v>0.5</v>
      </c>
      <c r="Z6" t="n">
        <v>10</v>
      </c>
      <c r="AA6" t="n">
        <v>244.7730526600966</v>
      </c>
      <c r="AB6" t="n">
        <v>334.909289274342</v>
      </c>
      <c r="AC6" t="n">
        <v>302.9460167542381</v>
      </c>
      <c r="AD6" t="n">
        <v>244773.0526600966</v>
      </c>
      <c r="AE6" t="n">
        <v>334909.289274342</v>
      </c>
      <c r="AF6" t="n">
        <v>2.292950284980149e-06</v>
      </c>
      <c r="AG6" t="n">
        <v>20</v>
      </c>
      <c r="AH6" t="n">
        <v>302946.0167542382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6.8784</v>
      </c>
      <c r="E7" t="n">
        <v>14.54</v>
      </c>
      <c r="F7" t="n">
        <v>12</v>
      </c>
      <c r="G7" t="n">
        <v>44.99</v>
      </c>
      <c r="H7" t="n">
        <v>0.8100000000000001</v>
      </c>
      <c r="I7" t="n">
        <v>16</v>
      </c>
      <c r="J7" t="n">
        <v>131.25</v>
      </c>
      <c r="K7" t="n">
        <v>45</v>
      </c>
      <c r="L7" t="n">
        <v>6</v>
      </c>
      <c r="M7" t="n">
        <v>14</v>
      </c>
      <c r="N7" t="n">
        <v>20.25</v>
      </c>
      <c r="O7" t="n">
        <v>16421.36</v>
      </c>
      <c r="P7" t="n">
        <v>120.74</v>
      </c>
      <c r="Q7" t="n">
        <v>194.63</v>
      </c>
      <c r="R7" t="n">
        <v>32.1</v>
      </c>
      <c r="S7" t="n">
        <v>17.82</v>
      </c>
      <c r="T7" t="n">
        <v>4935.27</v>
      </c>
      <c r="U7" t="n">
        <v>0.5600000000000001</v>
      </c>
      <c r="V7" t="n">
        <v>0.76</v>
      </c>
      <c r="W7" t="n">
        <v>1.16</v>
      </c>
      <c r="X7" t="n">
        <v>0.31</v>
      </c>
      <c r="Y7" t="n">
        <v>0.5</v>
      </c>
      <c r="Z7" t="n">
        <v>10</v>
      </c>
      <c r="AA7" t="n">
        <v>235.9622213883318</v>
      </c>
      <c r="AB7" t="n">
        <v>322.8539212218773</v>
      </c>
      <c r="AC7" t="n">
        <v>292.0411961088815</v>
      </c>
      <c r="AD7" t="n">
        <v>235962.2213883318</v>
      </c>
      <c r="AE7" t="n">
        <v>322853.9212218773</v>
      </c>
      <c r="AF7" t="n">
        <v>2.312890152689865e-06</v>
      </c>
      <c r="AG7" t="n">
        <v>19</v>
      </c>
      <c r="AH7" t="n">
        <v>292041.1961088816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6.9271</v>
      </c>
      <c r="E8" t="n">
        <v>14.44</v>
      </c>
      <c r="F8" t="n">
        <v>11.95</v>
      </c>
      <c r="G8" t="n">
        <v>51.2</v>
      </c>
      <c r="H8" t="n">
        <v>0.93</v>
      </c>
      <c r="I8" t="n">
        <v>14</v>
      </c>
      <c r="J8" t="n">
        <v>132.58</v>
      </c>
      <c r="K8" t="n">
        <v>45</v>
      </c>
      <c r="L8" t="n">
        <v>7</v>
      </c>
      <c r="M8" t="n">
        <v>12</v>
      </c>
      <c r="N8" t="n">
        <v>20.59</v>
      </c>
      <c r="O8" t="n">
        <v>16585.95</v>
      </c>
      <c r="P8" t="n">
        <v>119.31</v>
      </c>
      <c r="Q8" t="n">
        <v>194.63</v>
      </c>
      <c r="R8" t="n">
        <v>30.52</v>
      </c>
      <c r="S8" t="n">
        <v>17.82</v>
      </c>
      <c r="T8" t="n">
        <v>4153.04</v>
      </c>
      <c r="U8" t="n">
        <v>0.58</v>
      </c>
      <c r="V8" t="n">
        <v>0.76</v>
      </c>
      <c r="W8" t="n">
        <v>1.16</v>
      </c>
      <c r="X8" t="n">
        <v>0.26</v>
      </c>
      <c r="Y8" t="n">
        <v>0.5</v>
      </c>
      <c r="Z8" t="n">
        <v>10</v>
      </c>
      <c r="AA8" t="n">
        <v>234.0447859421668</v>
      </c>
      <c r="AB8" t="n">
        <v>320.2304014531539</v>
      </c>
      <c r="AC8" t="n">
        <v>289.6680613847512</v>
      </c>
      <c r="AD8" t="n">
        <v>234044.7859421668</v>
      </c>
      <c r="AE8" t="n">
        <v>320230.4014531539</v>
      </c>
      <c r="AF8" t="n">
        <v>2.329265727014708e-06</v>
      </c>
      <c r="AG8" t="n">
        <v>19</v>
      </c>
      <c r="AH8" t="n">
        <v>289668.0613847512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6.9715</v>
      </c>
      <c r="E9" t="n">
        <v>14.34</v>
      </c>
      <c r="F9" t="n">
        <v>11.91</v>
      </c>
      <c r="G9" t="n">
        <v>59.53</v>
      </c>
      <c r="H9" t="n">
        <v>1.06</v>
      </c>
      <c r="I9" t="n">
        <v>12</v>
      </c>
      <c r="J9" t="n">
        <v>133.92</v>
      </c>
      <c r="K9" t="n">
        <v>45</v>
      </c>
      <c r="L9" t="n">
        <v>8</v>
      </c>
      <c r="M9" t="n">
        <v>10</v>
      </c>
      <c r="N9" t="n">
        <v>20.93</v>
      </c>
      <c r="O9" t="n">
        <v>16751.02</v>
      </c>
      <c r="P9" t="n">
        <v>118.22</v>
      </c>
      <c r="Q9" t="n">
        <v>194.64</v>
      </c>
      <c r="R9" t="n">
        <v>29.12</v>
      </c>
      <c r="S9" t="n">
        <v>17.82</v>
      </c>
      <c r="T9" t="n">
        <v>3461.63</v>
      </c>
      <c r="U9" t="n">
        <v>0.61</v>
      </c>
      <c r="V9" t="n">
        <v>0.76</v>
      </c>
      <c r="W9" t="n">
        <v>1.16</v>
      </c>
      <c r="X9" t="n">
        <v>0.22</v>
      </c>
      <c r="Y9" t="n">
        <v>0.5</v>
      </c>
      <c r="Z9" t="n">
        <v>10</v>
      </c>
      <c r="AA9" t="n">
        <v>232.4918753125335</v>
      </c>
      <c r="AB9" t="n">
        <v>318.1056406201089</v>
      </c>
      <c r="AC9" t="n">
        <v>287.7460847434908</v>
      </c>
      <c r="AD9" t="n">
        <v>232491.8753125335</v>
      </c>
      <c r="AE9" t="n">
        <v>318105.6406201089</v>
      </c>
      <c r="AF9" t="n">
        <v>2.344195408740026e-06</v>
      </c>
      <c r="AG9" t="n">
        <v>19</v>
      </c>
      <c r="AH9" t="n">
        <v>287746.0847434908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6.9919</v>
      </c>
      <c r="E10" t="n">
        <v>14.3</v>
      </c>
      <c r="F10" t="n">
        <v>11.89</v>
      </c>
      <c r="G10" t="n">
        <v>64.84999999999999</v>
      </c>
      <c r="H10" t="n">
        <v>1.18</v>
      </c>
      <c r="I10" t="n">
        <v>11</v>
      </c>
      <c r="J10" t="n">
        <v>135.27</v>
      </c>
      <c r="K10" t="n">
        <v>45</v>
      </c>
      <c r="L10" t="n">
        <v>9</v>
      </c>
      <c r="M10" t="n">
        <v>9</v>
      </c>
      <c r="N10" t="n">
        <v>21.27</v>
      </c>
      <c r="O10" t="n">
        <v>16916.71</v>
      </c>
      <c r="P10" t="n">
        <v>116.85</v>
      </c>
      <c r="Q10" t="n">
        <v>194.64</v>
      </c>
      <c r="R10" t="n">
        <v>28.72</v>
      </c>
      <c r="S10" t="n">
        <v>17.82</v>
      </c>
      <c r="T10" t="n">
        <v>3267.93</v>
      </c>
      <c r="U10" t="n">
        <v>0.62</v>
      </c>
      <c r="V10" t="n">
        <v>0.76</v>
      </c>
      <c r="W10" t="n">
        <v>1.15</v>
      </c>
      <c r="X10" t="n">
        <v>0.2</v>
      </c>
      <c r="Y10" t="n">
        <v>0.5</v>
      </c>
      <c r="Z10" t="n">
        <v>10</v>
      </c>
      <c r="AA10" t="n">
        <v>231.1070206928161</v>
      </c>
      <c r="AB10" t="n">
        <v>316.2108214339386</v>
      </c>
      <c r="AC10" t="n">
        <v>286.0321044410525</v>
      </c>
      <c r="AD10" t="n">
        <v>231107.0206928161</v>
      </c>
      <c r="AE10" t="n">
        <v>316210.8214339386</v>
      </c>
      <c r="AF10" t="n">
        <v>2.351054992235443e-06</v>
      </c>
      <c r="AG10" t="n">
        <v>19</v>
      </c>
      <c r="AH10" t="n">
        <v>286032.1044410525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7.0193</v>
      </c>
      <c r="E11" t="n">
        <v>14.25</v>
      </c>
      <c r="F11" t="n">
        <v>11.86</v>
      </c>
      <c r="G11" t="n">
        <v>71.15000000000001</v>
      </c>
      <c r="H11" t="n">
        <v>1.29</v>
      </c>
      <c r="I11" t="n">
        <v>10</v>
      </c>
      <c r="J11" t="n">
        <v>136.61</v>
      </c>
      <c r="K11" t="n">
        <v>45</v>
      </c>
      <c r="L11" t="n">
        <v>10</v>
      </c>
      <c r="M11" t="n">
        <v>8</v>
      </c>
      <c r="N11" t="n">
        <v>21.61</v>
      </c>
      <c r="O11" t="n">
        <v>17082.76</v>
      </c>
      <c r="P11" t="n">
        <v>115.85</v>
      </c>
      <c r="Q11" t="n">
        <v>194.63</v>
      </c>
      <c r="R11" t="n">
        <v>27.64</v>
      </c>
      <c r="S11" t="n">
        <v>17.82</v>
      </c>
      <c r="T11" t="n">
        <v>2732.63</v>
      </c>
      <c r="U11" t="n">
        <v>0.64</v>
      </c>
      <c r="V11" t="n">
        <v>0.77</v>
      </c>
      <c r="W11" t="n">
        <v>1.15</v>
      </c>
      <c r="X11" t="n">
        <v>0.17</v>
      </c>
      <c r="Y11" t="n">
        <v>0.5</v>
      </c>
      <c r="Z11" t="n">
        <v>10</v>
      </c>
      <c r="AA11" t="n">
        <v>229.9081440186044</v>
      </c>
      <c r="AB11" t="n">
        <v>314.5704654775769</v>
      </c>
      <c r="AC11" t="n">
        <v>284.5483017549114</v>
      </c>
      <c r="AD11" t="n">
        <v>229908.1440186044</v>
      </c>
      <c r="AE11" t="n">
        <v>314570.4654775769</v>
      </c>
      <c r="AF11" t="n">
        <v>2.360268354381247e-06</v>
      </c>
      <c r="AG11" t="n">
        <v>19</v>
      </c>
      <c r="AH11" t="n">
        <v>284548.3017549114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7.0358</v>
      </c>
      <c r="E12" t="n">
        <v>14.21</v>
      </c>
      <c r="F12" t="n">
        <v>11.85</v>
      </c>
      <c r="G12" t="n">
        <v>79.01000000000001</v>
      </c>
      <c r="H12" t="n">
        <v>1.41</v>
      </c>
      <c r="I12" t="n">
        <v>9</v>
      </c>
      <c r="J12" t="n">
        <v>137.96</v>
      </c>
      <c r="K12" t="n">
        <v>45</v>
      </c>
      <c r="L12" t="n">
        <v>11</v>
      </c>
      <c r="M12" t="n">
        <v>7</v>
      </c>
      <c r="N12" t="n">
        <v>21.96</v>
      </c>
      <c r="O12" t="n">
        <v>17249.3</v>
      </c>
      <c r="P12" t="n">
        <v>115.1</v>
      </c>
      <c r="Q12" t="n">
        <v>194.63</v>
      </c>
      <c r="R12" t="n">
        <v>27.52</v>
      </c>
      <c r="S12" t="n">
        <v>17.82</v>
      </c>
      <c r="T12" t="n">
        <v>2677.8</v>
      </c>
      <c r="U12" t="n">
        <v>0.65</v>
      </c>
      <c r="V12" t="n">
        <v>0.77</v>
      </c>
      <c r="W12" t="n">
        <v>1.15</v>
      </c>
      <c r="X12" t="n">
        <v>0.16</v>
      </c>
      <c r="Y12" t="n">
        <v>0.5</v>
      </c>
      <c r="Z12" t="n">
        <v>10</v>
      </c>
      <c r="AA12" t="n">
        <v>229.083575569356</v>
      </c>
      <c r="AB12" t="n">
        <v>313.4422545479233</v>
      </c>
      <c r="AC12" t="n">
        <v>283.5277656929296</v>
      </c>
      <c r="AD12" t="n">
        <v>229083.575569356</v>
      </c>
      <c r="AE12" t="n">
        <v>313442.2545479233</v>
      </c>
      <c r="AF12" t="n">
        <v>2.365816546914305e-06</v>
      </c>
      <c r="AG12" t="n">
        <v>19</v>
      </c>
      <c r="AH12" t="n">
        <v>283527.7656929296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7.067</v>
      </c>
      <c r="E13" t="n">
        <v>14.15</v>
      </c>
      <c r="F13" t="n">
        <v>11.81</v>
      </c>
      <c r="G13" t="n">
        <v>88.59999999999999</v>
      </c>
      <c r="H13" t="n">
        <v>1.52</v>
      </c>
      <c r="I13" t="n">
        <v>8</v>
      </c>
      <c r="J13" t="n">
        <v>139.32</v>
      </c>
      <c r="K13" t="n">
        <v>45</v>
      </c>
      <c r="L13" t="n">
        <v>12</v>
      </c>
      <c r="M13" t="n">
        <v>6</v>
      </c>
      <c r="N13" t="n">
        <v>22.32</v>
      </c>
      <c r="O13" t="n">
        <v>17416.34</v>
      </c>
      <c r="P13" t="n">
        <v>113.22</v>
      </c>
      <c r="Q13" t="n">
        <v>194.63</v>
      </c>
      <c r="R13" t="n">
        <v>26.38</v>
      </c>
      <c r="S13" t="n">
        <v>17.82</v>
      </c>
      <c r="T13" t="n">
        <v>2112.59</v>
      </c>
      <c r="U13" t="n">
        <v>0.68</v>
      </c>
      <c r="V13" t="n">
        <v>0.77</v>
      </c>
      <c r="W13" t="n">
        <v>1.15</v>
      </c>
      <c r="X13" t="n">
        <v>0.13</v>
      </c>
      <c r="Y13" t="n">
        <v>0.5</v>
      </c>
      <c r="Z13" t="n">
        <v>10</v>
      </c>
      <c r="AA13" t="n">
        <v>227.1605356410313</v>
      </c>
      <c r="AB13" t="n">
        <v>310.8110664794567</v>
      </c>
      <c r="AC13" t="n">
        <v>281.1476945208209</v>
      </c>
      <c r="AD13" t="n">
        <v>227160.5356410313</v>
      </c>
      <c r="AE13" t="n">
        <v>310811.0664794567</v>
      </c>
      <c r="AF13" t="n">
        <v>2.376307674613177e-06</v>
      </c>
      <c r="AG13" t="n">
        <v>19</v>
      </c>
      <c r="AH13" t="n">
        <v>281147.6945208209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7.0594</v>
      </c>
      <c r="E14" t="n">
        <v>14.17</v>
      </c>
      <c r="F14" t="n">
        <v>11.83</v>
      </c>
      <c r="G14" t="n">
        <v>88.72</v>
      </c>
      <c r="H14" t="n">
        <v>1.63</v>
      </c>
      <c r="I14" t="n">
        <v>8</v>
      </c>
      <c r="J14" t="n">
        <v>140.67</v>
      </c>
      <c r="K14" t="n">
        <v>45</v>
      </c>
      <c r="L14" t="n">
        <v>13</v>
      </c>
      <c r="M14" t="n">
        <v>6</v>
      </c>
      <c r="N14" t="n">
        <v>22.68</v>
      </c>
      <c r="O14" t="n">
        <v>17583.88</v>
      </c>
      <c r="P14" t="n">
        <v>112.16</v>
      </c>
      <c r="Q14" t="n">
        <v>194.63</v>
      </c>
      <c r="R14" t="n">
        <v>26.74</v>
      </c>
      <c r="S14" t="n">
        <v>17.82</v>
      </c>
      <c r="T14" t="n">
        <v>2292.44</v>
      </c>
      <c r="U14" t="n">
        <v>0.67</v>
      </c>
      <c r="V14" t="n">
        <v>0.77</v>
      </c>
      <c r="W14" t="n">
        <v>1.15</v>
      </c>
      <c r="X14" t="n">
        <v>0.14</v>
      </c>
      <c r="Y14" t="n">
        <v>0.5</v>
      </c>
      <c r="Z14" t="n">
        <v>10</v>
      </c>
      <c r="AA14" t="n">
        <v>226.4663750606478</v>
      </c>
      <c r="AB14" t="n">
        <v>309.861285349173</v>
      </c>
      <c r="AC14" t="n">
        <v>280.288559168585</v>
      </c>
      <c r="AD14" t="n">
        <v>226466.3750606478</v>
      </c>
      <c r="AE14" t="n">
        <v>309861.285349173</v>
      </c>
      <c r="AF14" t="n">
        <v>2.373752143507041e-06</v>
      </c>
      <c r="AG14" t="n">
        <v>19</v>
      </c>
      <c r="AH14" t="n">
        <v>280288.559168585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7.0884</v>
      </c>
      <c r="E15" t="n">
        <v>14.11</v>
      </c>
      <c r="F15" t="n">
        <v>11.8</v>
      </c>
      <c r="G15" t="n">
        <v>101.11</v>
      </c>
      <c r="H15" t="n">
        <v>1.74</v>
      </c>
      <c r="I15" t="n">
        <v>7</v>
      </c>
      <c r="J15" t="n">
        <v>142.04</v>
      </c>
      <c r="K15" t="n">
        <v>45</v>
      </c>
      <c r="L15" t="n">
        <v>14</v>
      </c>
      <c r="M15" t="n">
        <v>5</v>
      </c>
      <c r="N15" t="n">
        <v>23.04</v>
      </c>
      <c r="O15" t="n">
        <v>17751.93</v>
      </c>
      <c r="P15" t="n">
        <v>112.05</v>
      </c>
      <c r="Q15" t="n">
        <v>194.63</v>
      </c>
      <c r="R15" t="n">
        <v>25.85</v>
      </c>
      <c r="S15" t="n">
        <v>17.82</v>
      </c>
      <c r="T15" t="n">
        <v>1853.65</v>
      </c>
      <c r="U15" t="n">
        <v>0.6899999999999999</v>
      </c>
      <c r="V15" t="n">
        <v>0.77</v>
      </c>
      <c r="W15" t="n">
        <v>1.15</v>
      </c>
      <c r="X15" t="n">
        <v>0.11</v>
      </c>
      <c r="Y15" t="n">
        <v>0.5</v>
      </c>
      <c r="Z15" t="n">
        <v>10</v>
      </c>
      <c r="AA15" t="n">
        <v>225.9585075568853</v>
      </c>
      <c r="AB15" t="n">
        <v>309.1663986249924</v>
      </c>
      <c r="AC15" t="n">
        <v>279.6599914580805</v>
      </c>
      <c r="AD15" t="n">
        <v>225958.5075568853</v>
      </c>
      <c r="AE15" t="n">
        <v>309166.3986249925</v>
      </c>
      <c r="AF15" t="n">
        <v>2.383503512201506e-06</v>
      </c>
      <c r="AG15" t="n">
        <v>19</v>
      </c>
      <c r="AH15" t="n">
        <v>279659.9914580805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7.0796</v>
      </c>
      <c r="E16" t="n">
        <v>14.12</v>
      </c>
      <c r="F16" t="n">
        <v>11.81</v>
      </c>
      <c r="G16" t="n">
        <v>101.26</v>
      </c>
      <c r="H16" t="n">
        <v>1.85</v>
      </c>
      <c r="I16" t="n">
        <v>7</v>
      </c>
      <c r="J16" t="n">
        <v>143.4</v>
      </c>
      <c r="K16" t="n">
        <v>45</v>
      </c>
      <c r="L16" t="n">
        <v>15</v>
      </c>
      <c r="M16" t="n">
        <v>5</v>
      </c>
      <c r="N16" t="n">
        <v>23.41</v>
      </c>
      <c r="O16" t="n">
        <v>17920.49</v>
      </c>
      <c r="P16" t="n">
        <v>110.69</v>
      </c>
      <c r="Q16" t="n">
        <v>194.63</v>
      </c>
      <c r="R16" t="n">
        <v>26.31</v>
      </c>
      <c r="S16" t="n">
        <v>17.82</v>
      </c>
      <c r="T16" t="n">
        <v>2081.55</v>
      </c>
      <c r="U16" t="n">
        <v>0.68</v>
      </c>
      <c r="V16" t="n">
        <v>0.77</v>
      </c>
      <c r="W16" t="n">
        <v>1.15</v>
      </c>
      <c r="X16" t="n">
        <v>0.13</v>
      </c>
      <c r="Y16" t="n">
        <v>0.5</v>
      </c>
      <c r="Z16" t="n">
        <v>10</v>
      </c>
      <c r="AA16" t="n">
        <v>225.0419101271066</v>
      </c>
      <c r="AB16" t="n">
        <v>307.9122695841453</v>
      </c>
      <c r="AC16" t="n">
        <v>278.5255547327102</v>
      </c>
      <c r="AD16" t="n">
        <v>225041.9101271066</v>
      </c>
      <c r="AE16" t="n">
        <v>307912.2695841453</v>
      </c>
      <c r="AF16" t="n">
        <v>2.380544476183875e-06</v>
      </c>
      <c r="AG16" t="n">
        <v>19</v>
      </c>
      <c r="AH16" t="n">
        <v>278525.5547327102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7.1076</v>
      </c>
      <c r="E17" t="n">
        <v>14.07</v>
      </c>
      <c r="F17" t="n">
        <v>11.78</v>
      </c>
      <c r="G17" t="n">
        <v>117.84</v>
      </c>
      <c r="H17" t="n">
        <v>1.96</v>
      </c>
      <c r="I17" t="n">
        <v>6</v>
      </c>
      <c r="J17" t="n">
        <v>144.77</v>
      </c>
      <c r="K17" t="n">
        <v>45</v>
      </c>
      <c r="L17" t="n">
        <v>16</v>
      </c>
      <c r="M17" t="n">
        <v>4</v>
      </c>
      <c r="N17" t="n">
        <v>23.78</v>
      </c>
      <c r="O17" t="n">
        <v>18089.56</v>
      </c>
      <c r="P17" t="n">
        <v>109.03</v>
      </c>
      <c r="Q17" t="n">
        <v>194.63</v>
      </c>
      <c r="R17" t="n">
        <v>25.43</v>
      </c>
      <c r="S17" t="n">
        <v>17.82</v>
      </c>
      <c r="T17" t="n">
        <v>1647.25</v>
      </c>
      <c r="U17" t="n">
        <v>0.7</v>
      </c>
      <c r="V17" t="n">
        <v>0.77</v>
      </c>
      <c r="W17" t="n">
        <v>1.15</v>
      </c>
      <c r="X17" t="n">
        <v>0.1</v>
      </c>
      <c r="Y17" t="n">
        <v>0.5</v>
      </c>
      <c r="Z17" t="n">
        <v>10</v>
      </c>
      <c r="AA17" t="n">
        <v>223.3679097393513</v>
      </c>
      <c r="AB17" t="n">
        <v>305.6218284019346</v>
      </c>
      <c r="AC17" t="n">
        <v>276.4537100422746</v>
      </c>
      <c r="AD17" t="n">
        <v>223367.9097393512</v>
      </c>
      <c r="AE17" t="n">
        <v>305621.8284019346</v>
      </c>
      <c r="AF17" t="n">
        <v>2.389959590785428e-06</v>
      </c>
      <c r="AG17" t="n">
        <v>19</v>
      </c>
      <c r="AH17" t="n">
        <v>276453.7100422746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7.1117</v>
      </c>
      <c r="E18" t="n">
        <v>14.06</v>
      </c>
      <c r="F18" t="n">
        <v>11.78</v>
      </c>
      <c r="G18" t="n">
        <v>117.76</v>
      </c>
      <c r="H18" t="n">
        <v>2.06</v>
      </c>
      <c r="I18" t="n">
        <v>6</v>
      </c>
      <c r="J18" t="n">
        <v>146.15</v>
      </c>
      <c r="K18" t="n">
        <v>45</v>
      </c>
      <c r="L18" t="n">
        <v>17</v>
      </c>
      <c r="M18" t="n">
        <v>4</v>
      </c>
      <c r="N18" t="n">
        <v>24.15</v>
      </c>
      <c r="O18" t="n">
        <v>18259.16</v>
      </c>
      <c r="P18" t="n">
        <v>108.74</v>
      </c>
      <c r="Q18" t="n">
        <v>194.64</v>
      </c>
      <c r="R18" t="n">
        <v>25.11</v>
      </c>
      <c r="S18" t="n">
        <v>17.82</v>
      </c>
      <c r="T18" t="n">
        <v>1490.31</v>
      </c>
      <c r="U18" t="n">
        <v>0.71</v>
      </c>
      <c r="V18" t="n">
        <v>0.77</v>
      </c>
      <c r="W18" t="n">
        <v>1.15</v>
      </c>
      <c r="X18" t="n">
        <v>0.09</v>
      </c>
      <c r="Y18" t="n">
        <v>0.5</v>
      </c>
      <c r="Z18" t="n">
        <v>10</v>
      </c>
      <c r="AA18" t="n">
        <v>223.0918663022465</v>
      </c>
      <c r="AB18" t="n">
        <v>305.2441335931113</v>
      </c>
      <c r="AC18" t="n">
        <v>276.1120618959072</v>
      </c>
      <c r="AD18" t="n">
        <v>223091.8663022465</v>
      </c>
      <c r="AE18" t="n">
        <v>305244.1335931112</v>
      </c>
      <c r="AF18" t="n">
        <v>2.391338232566369e-06</v>
      </c>
      <c r="AG18" t="n">
        <v>19</v>
      </c>
      <c r="AH18" t="n">
        <v>276112.0618959072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7.1083</v>
      </c>
      <c r="E19" t="n">
        <v>14.07</v>
      </c>
      <c r="F19" t="n">
        <v>11.78</v>
      </c>
      <c r="G19" t="n">
        <v>117.83</v>
      </c>
      <c r="H19" t="n">
        <v>2.16</v>
      </c>
      <c r="I19" t="n">
        <v>6</v>
      </c>
      <c r="J19" t="n">
        <v>147.53</v>
      </c>
      <c r="K19" t="n">
        <v>45</v>
      </c>
      <c r="L19" t="n">
        <v>18</v>
      </c>
      <c r="M19" t="n">
        <v>4</v>
      </c>
      <c r="N19" t="n">
        <v>24.53</v>
      </c>
      <c r="O19" t="n">
        <v>18429.27</v>
      </c>
      <c r="P19" t="n">
        <v>107.36</v>
      </c>
      <c r="Q19" t="n">
        <v>194.64</v>
      </c>
      <c r="R19" t="n">
        <v>25.42</v>
      </c>
      <c r="S19" t="n">
        <v>17.82</v>
      </c>
      <c r="T19" t="n">
        <v>1641.71</v>
      </c>
      <c r="U19" t="n">
        <v>0.7</v>
      </c>
      <c r="V19" t="n">
        <v>0.77</v>
      </c>
      <c r="W19" t="n">
        <v>1.14</v>
      </c>
      <c r="X19" t="n">
        <v>0.1</v>
      </c>
      <c r="Y19" t="n">
        <v>0.5</v>
      </c>
      <c r="Z19" t="n">
        <v>10</v>
      </c>
      <c r="AA19" t="n">
        <v>222.0801479096718</v>
      </c>
      <c r="AB19" t="n">
        <v>303.8598558545258</v>
      </c>
      <c r="AC19" t="n">
        <v>274.8598976818459</v>
      </c>
      <c r="AD19" t="n">
        <v>222080.1479096718</v>
      </c>
      <c r="AE19" t="n">
        <v>303859.8558545258</v>
      </c>
      <c r="AF19" t="n">
        <v>2.390194968650466e-06</v>
      </c>
      <c r="AG19" t="n">
        <v>19</v>
      </c>
      <c r="AH19" t="n">
        <v>274859.8976818459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7.1277</v>
      </c>
      <c r="E20" t="n">
        <v>14.03</v>
      </c>
      <c r="F20" t="n">
        <v>11.77</v>
      </c>
      <c r="G20" t="n">
        <v>141.24</v>
      </c>
      <c r="H20" t="n">
        <v>2.26</v>
      </c>
      <c r="I20" t="n">
        <v>5</v>
      </c>
      <c r="J20" t="n">
        <v>148.91</v>
      </c>
      <c r="K20" t="n">
        <v>45</v>
      </c>
      <c r="L20" t="n">
        <v>19</v>
      </c>
      <c r="M20" t="n">
        <v>3</v>
      </c>
      <c r="N20" t="n">
        <v>24.92</v>
      </c>
      <c r="O20" t="n">
        <v>18599.92</v>
      </c>
      <c r="P20" t="n">
        <v>105.37</v>
      </c>
      <c r="Q20" t="n">
        <v>194.63</v>
      </c>
      <c r="R20" t="n">
        <v>25.03</v>
      </c>
      <c r="S20" t="n">
        <v>17.82</v>
      </c>
      <c r="T20" t="n">
        <v>1451.82</v>
      </c>
      <c r="U20" t="n">
        <v>0.71</v>
      </c>
      <c r="V20" t="n">
        <v>0.77</v>
      </c>
      <c r="W20" t="n">
        <v>1.14</v>
      </c>
      <c r="X20" t="n">
        <v>0.08</v>
      </c>
      <c r="Y20" t="n">
        <v>0.5</v>
      </c>
      <c r="Z20" t="n">
        <v>10</v>
      </c>
      <c r="AA20" t="n">
        <v>220.299920512783</v>
      </c>
      <c r="AB20" t="n">
        <v>301.424070192014</v>
      </c>
      <c r="AC20" t="n">
        <v>272.6565799843167</v>
      </c>
      <c r="AD20" t="n">
        <v>220299.9205127831</v>
      </c>
      <c r="AE20" t="n">
        <v>301424.070192014</v>
      </c>
      <c r="AF20" t="n">
        <v>2.39671829805297e-06</v>
      </c>
      <c r="AG20" t="n">
        <v>19</v>
      </c>
      <c r="AH20" t="n">
        <v>272656.5799843167</v>
      </c>
    </row>
    <row r="21">
      <c r="A21" t="n">
        <v>19</v>
      </c>
      <c r="B21" t="n">
        <v>60</v>
      </c>
      <c r="C21" t="inlineStr">
        <is>
          <t xml:space="preserve">CONCLUIDO	</t>
        </is>
      </c>
      <c r="D21" t="n">
        <v>7.127</v>
      </c>
      <c r="E21" t="n">
        <v>14.03</v>
      </c>
      <c r="F21" t="n">
        <v>11.77</v>
      </c>
      <c r="G21" t="n">
        <v>141.25</v>
      </c>
      <c r="H21" t="n">
        <v>2.36</v>
      </c>
      <c r="I21" t="n">
        <v>5</v>
      </c>
      <c r="J21" t="n">
        <v>150.3</v>
      </c>
      <c r="K21" t="n">
        <v>45</v>
      </c>
      <c r="L21" t="n">
        <v>20</v>
      </c>
      <c r="M21" t="n">
        <v>3</v>
      </c>
      <c r="N21" t="n">
        <v>25.3</v>
      </c>
      <c r="O21" t="n">
        <v>18771.1</v>
      </c>
      <c r="P21" t="n">
        <v>106.11</v>
      </c>
      <c r="Q21" t="n">
        <v>194.63</v>
      </c>
      <c r="R21" t="n">
        <v>25.06</v>
      </c>
      <c r="S21" t="n">
        <v>17.82</v>
      </c>
      <c r="T21" t="n">
        <v>1466.54</v>
      </c>
      <c r="U21" t="n">
        <v>0.71</v>
      </c>
      <c r="V21" t="n">
        <v>0.77</v>
      </c>
      <c r="W21" t="n">
        <v>1.15</v>
      </c>
      <c r="X21" t="n">
        <v>0.08</v>
      </c>
      <c r="Y21" t="n">
        <v>0.5</v>
      </c>
      <c r="Z21" t="n">
        <v>10</v>
      </c>
      <c r="AA21" t="n">
        <v>220.8738826783759</v>
      </c>
      <c r="AB21" t="n">
        <v>302.2093905484014</v>
      </c>
      <c r="AC21" t="n">
        <v>273.3669504680948</v>
      </c>
      <c r="AD21" t="n">
        <v>220873.8826783759</v>
      </c>
      <c r="AE21" t="n">
        <v>302209.3905484014</v>
      </c>
      <c r="AF21" t="n">
        <v>2.396482920187931e-06</v>
      </c>
      <c r="AG21" t="n">
        <v>19</v>
      </c>
      <c r="AH21" t="n">
        <v>273366.9504680948</v>
      </c>
    </row>
    <row r="22">
      <c r="A22" t="n">
        <v>20</v>
      </c>
      <c r="B22" t="n">
        <v>60</v>
      </c>
      <c r="C22" t="inlineStr">
        <is>
          <t xml:space="preserve">CONCLUIDO	</t>
        </is>
      </c>
      <c r="D22" t="n">
        <v>7.1259</v>
      </c>
      <c r="E22" t="n">
        <v>14.03</v>
      </c>
      <c r="F22" t="n">
        <v>11.77</v>
      </c>
      <c r="G22" t="n">
        <v>141.28</v>
      </c>
      <c r="H22" t="n">
        <v>2.45</v>
      </c>
      <c r="I22" t="n">
        <v>5</v>
      </c>
      <c r="J22" t="n">
        <v>151.69</v>
      </c>
      <c r="K22" t="n">
        <v>45</v>
      </c>
      <c r="L22" t="n">
        <v>21</v>
      </c>
      <c r="M22" t="n">
        <v>2</v>
      </c>
      <c r="N22" t="n">
        <v>25.7</v>
      </c>
      <c r="O22" t="n">
        <v>18942.82</v>
      </c>
      <c r="P22" t="n">
        <v>105.87</v>
      </c>
      <c r="Q22" t="n">
        <v>194.63</v>
      </c>
      <c r="R22" t="n">
        <v>25.02</v>
      </c>
      <c r="S22" t="n">
        <v>17.82</v>
      </c>
      <c r="T22" t="n">
        <v>1450.15</v>
      </c>
      <c r="U22" t="n">
        <v>0.71</v>
      </c>
      <c r="V22" t="n">
        <v>0.77</v>
      </c>
      <c r="W22" t="n">
        <v>1.15</v>
      </c>
      <c r="X22" t="n">
        <v>0.09</v>
      </c>
      <c r="Y22" t="n">
        <v>0.5</v>
      </c>
      <c r="Z22" t="n">
        <v>10</v>
      </c>
      <c r="AA22" t="n">
        <v>220.7047070209076</v>
      </c>
      <c r="AB22" t="n">
        <v>301.9779169503502</v>
      </c>
      <c r="AC22" t="n">
        <v>273.1575683853663</v>
      </c>
      <c r="AD22" t="n">
        <v>220704.7070209076</v>
      </c>
      <c r="AE22" t="n">
        <v>301977.9169503502</v>
      </c>
      <c r="AF22" t="n">
        <v>2.396113040685728e-06</v>
      </c>
      <c r="AG22" t="n">
        <v>19</v>
      </c>
      <c r="AH22" t="n">
        <v>273157.5683853663</v>
      </c>
    </row>
    <row r="23">
      <c r="A23" t="n">
        <v>21</v>
      </c>
      <c r="B23" t="n">
        <v>60</v>
      </c>
      <c r="C23" t="inlineStr">
        <is>
          <t xml:space="preserve">CONCLUIDO	</t>
        </is>
      </c>
      <c r="D23" t="n">
        <v>7.1289</v>
      </c>
      <c r="E23" t="n">
        <v>14.03</v>
      </c>
      <c r="F23" t="n">
        <v>11.77</v>
      </c>
      <c r="G23" t="n">
        <v>141.21</v>
      </c>
      <c r="H23" t="n">
        <v>2.54</v>
      </c>
      <c r="I23" t="n">
        <v>5</v>
      </c>
      <c r="J23" t="n">
        <v>153.09</v>
      </c>
      <c r="K23" t="n">
        <v>45</v>
      </c>
      <c r="L23" t="n">
        <v>22</v>
      </c>
      <c r="M23" t="n">
        <v>2</v>
      </c>
      <c r="N23" t="n">
        <v>26.09</v>
      </c>
      <c r="O23" t="n">
        <v>19115.09</v>
      </c>
      <c r="P23" t="n">
        <v>105.11</v>
      </c>
      <c r="Q23" t="n">
        <v>194.63</v>
      </c>
      <c r="R23" t="n">
        <v>24.85</v>
      </c>
      <c r="S23" t="n">
        <v>17.82</v>
      </c>
      <c r="T23" t="n">
        <v>1364.44</v>
      </c>
      <c r="U23" t="n">
        <v>0.72</v>
      </c>
      <c r="V23" t="n">
        <v>0.77</v>
      </c>
      <c r="W23" t="n">
        <v>1.15</v>
      </c>
      <c r="X23" t="n">
        <v>0.08</v>
      </c>
      <c r="Y23" t="n">
        <v>0.5</v>
      </c>
      <c r="Z23" t="n">
        <v>10</v>
      </c>
      <c r="AA23" t="n">
        <v>220.0861565626758</v>
      </c>
      <c r="AB23" t="n">
        <v>301.1315889248775</v>
      </c>
      <c r="AC23" t="n">
        <v>272.3920127188156</v>
      </c>
      <c r="AD23" t="n">
        <v>220086.1565626758</v>
      </c>
      <c r="AE23" t="n">
        <v>301131.5889248775</v>
      </c>
      <c r="AF23" t="n">
        <v>2.397121802964466e-06</v>
      </c>
      <c r="AG23" t="n">
        <v>19</v>
      </c>
      <c r="AH23" t="n">
        <v>272392.0127188156</v>
      </c>
    </row>
    <row r="24">
      <c r="A24" t="n">
        <v>22</v>
      </c>
      <c r="B24" t="n">
        <v>60</v>
      </c>
      <c r="C24" t="inlineStr">
        <is>
          <t xml:space="preserve">CONCLUIDO	</t>
        </is>
      </c>
      <c r="D24" t="n">
        <v>7.1279</v>
      </c>
      <c r="E24" t="n">
        <v>14.03</v>
      </c>
      <c r="F24" t="n">
        <v>11.77</v>
      </c>
      <c r="G24" t="n">
        <v>141.23</v>
      </c>
      <c r="H24" t="n">
        <v>2.64</v>
      </c>
      <c r="I24" t="n">
        <v>5</v>
      </c>
      <c r="J24" t="n">
        <v>154.49</v>
      </c>
      <c r="K24" t="n">
        <v>45</v>
      </c>
      <c r="L24" t="n">
        <v>23</v>
      </c>
      <c r="M24" t="n">
        <v>1</v>
      </c>
      <c r="N24" t="n">
        <v>26.49</v>
      </c>
      <c r="O24" t="n">
        <v>19287.9</v>
      </c>
      <c r="P24" t="n">
        <v>104.81</v>
      </c>
      <c r="Q24" t="n">
        <v>194.63</v>
      </c>
      <c r="R24" t="n">
        <v>24.87</v>
      </c>
      <c r="S24" t="n">
        <v>17.82</v>
      </c>
      <c r="T24" t="n">
        <v>1373.93</v>
      </c>
      <c r="U24" t="n">
        <v>0.72</v>
      </c>
      <c r="V24" t="n">
        <v>0.77</v>
      </c>
      <c r="W24" t="n">
        <v>1.15</v>
      </c>
      <c r="X24" t="n">
        <v>0.08</v>
      </c>
      <c r="Y24" t="n">
        <v>0.5</v>
      </c>
      <c r="Z24" t="n">
        <v>10</v>
      </c>
      <c r="AA24" t="n">
        <v>219.8698271851201</v>
      </c>
      <c r="AB24" t="n">
        <v>300.8355975267274</v>
      </c>
      <c r="AC24" t="n">
        <v>272.1242703242783</v>
      </c>
      <c r="AD24" t="n">
        <v>219869.8271851201</v>
      </c>
      <c r="AE24" t="n">
        <v>300835.5975267274</v>
      </c>
      <c r="AF24" t="n">
        <v>2.396785548871553e-06</v>
      </c>
      <c r="AG24" t="n">
        <v>19</v>
      </c>
      <c r="AH24" t="n">
        <v>272124.2703242783</v>
      </c>
    </row>
    <row r="25">
      <c r="A25" t="n">
        <v>23</v>
      </c>
      <c r="B25" t="n">
        <v>60</v>
      </c>
      <c r="C25" t="inlineStr">
        <is>
          <t xml:space="preserve">CONCLUIDO	</t>
        </is>
      </c>
      <c r="D25" t="n">
        <v>7.1274</v>
      </c>
      <c r="E25" t="n">
        <v>14.03</v>
      </c>
      <c r="F25" t="n">
        <v>11.77</v>
      </c>
      <c r="G25" t="n">
        <v>141.24</v>
      </c>
      <c r="H25" t="n">
        <v>2.73</v>
      </c>
      <c r="I25" t="n">
        <v>5</v>
      </c>
      <c r="J25" t="n">
        <v>155.9</v>
      </c>
      <c r="K25" t="n">
        <v>45</v>
      </c>
      <c r="L25" t="n">
        <v>24</v>
      </c>
      <c r="M25" t="n">
        <v>0</v>
      </c>
      <c r="N25" t="n">
        <v>26.9</v>
      </c>
      <c r="O25" t="n">
        <v>19461.27</v>
      </c>
      <c r="P25" t="n">
        <v>105.64</v>
      </c>
      <c r="Q25" t="n">
        <v>194.63</v>
      </c>
      <c r="R25" t="n">
        <v>24.88</v>
      </c>
      <c r="S25" t="n">
        <v>17.82</v>
      </c>
      <c r="T25" t="n">
        <v>1376.59</v>
      </c>
      <c r="U25" t="n">
        <v>0.72</v>
      </c>
      <c r="V25" t="n">
        <v>0.77</v>
      </c>
      <c r="W25" t="n">
        <v>1.15</v>
      </c>
      <c r="X25" t="n">
        <v>0.08</v>
      </c>
      <c r="Y25" t="n">
        <v>0.5</v>
      </c>
      <c r="Z25" t="n">
        <v>10</v>
      </c>
      <c r="AA25" t="n">
        <v>220.5098956737403</v>
      </c>
      <c r="AB25" t="n">
        <v>301.7113674706858</v>
      </c>
      <c r="AC25" t="n">
        <v>272.9164580139364</v>
      </c>
      <c r="AD25" t="n">
        <v>220509.8956737402</v>
      </c>
      <c r="AE25" t="n">
        <v>301711.3674706858</v>
      </c>
      <c r="AF25" t="n">
        <v>2.396617421825097e-06</v>
      </c>
      <c r="AG25" t="n">
        <v>19</v>
      </c>
      <c r="AH25" t="n">
        <v>272916.4580139365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2024-09-25T21:10:00Z</dcterms:created>
  <dcterms:modified xmlns:dcterms="http://purl.org/dc/terms/" xmlns:xsi="http://www.w3.org/2001/XMLSchema-instance" xsi:type="dcterms:W3CDTF">2024-09-25T21:10:00Z</dcterms:modified>
</cp:coreProperties>
</file>