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gráficos!$A$7:$A$530</f>
              <numCache>
                <formatCode>General</formatCode>
                <ptCount val="5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</numCache>
            </numRef>
          </xVal>
          <yVal>
            <numRef>
              <f>gráficos!$B$7:$B$530</f>
              <numCache>
                <formatCode>General</formatCode>
                <ptCount val="5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1.2646</v>
      </c>
      <c r="E2" t="n">
        <v>79.08</v>
      </c>
      <c r="F2" t="n">
        <v>54.86</v>
      </c>
      <c r="G2" t="n">
        <v>5.9</v>
      </c>
      <c r="H2" t="n">
        <v>0.09</v>
      </c>
      <c r="I2" t="n">
        <v>558</v>
      </c>
      <c r="J2" t="n">
        <v>194.77</v>
      </c>
      <c r="K2" t="n">
        <v>54.38</v>
      </c>
      <c r="L2" t="n">
        <v>1</v>
      </c>
      <c r="M2" t="n">
        <v>556</v>
      </c>
      <c r="N2" t="n">
        <v>39.4</v>
      </c>
      <c r="O2" t="n">
        <v>24256.19</v>
      </c>
      <c r="P2" t="n">
        <v>770.39</v>
      </c>
      <c r="Q2" t="n">
        <v>419.56</v>
      </c>
      <c r="R2" t="n">
        <v>609.55</v>
      </c>
      <c r="S2" t="n">
        <v>59.57</v>
      </c>
      <c r="T2" t="n">
        <v>270119.35</v>
      </c>
      <c r="U2" t="n">
        <v>0.1</v>
      </c>
      <c r="V2" t="n">
        <v>0.63</v>
      </c>
      <c r="W2" t="n">
        <v>7.72</v>
      </c>
      <c r="X2" t="n">
        <v>16.68</v>
      </c>
      <c r="Y2" t="n">
        <v>0.5</v>
      </c>
      <c r="Z2" t="n">
        <v>10</v>
      </c>
      <c r="AA2" t="n">
        <v>1939.267101963652</v>
      </c>
      <c r="AB2" t="n">
        <v>2653.390803333079</v>
      </c>
      <c r="AC2" t="n">
        <v>2400.154909120351</v>
      </c>
      <c r="AD2" t="n">
        <v>1939267.101963652</v>
      </c>
      <c r="AE2" t="n">
        <v>2653390.803333079</v>
      </c>
      <c r="AF2" t="n">
        <v>9.317433042649915e-07</v>
      </c>
      <c r="AG2" t="n">
        <v>46</v>
      </c>
      <c r="AH2" t="n">
        <v>2400154.909120352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1.7823</v>
      </c>
      <c r="E3" t="n">
        <v>56.11</v>
      </c>
      <c r="F3" t="n">
        <v>44.76</v>
      </c>
      <c r="G3" t="n">
        <v>11.83</v>
      </c>
      <c r="H3" t="n">
        <v>0.18</v>
      </c>
      <c r="I3" t="n">
        <v>227</v>
      </c>
      <c r="J3" t="n">
        <v>196.32</v>
      </c>
      <c r="K3" t="n">
        <v>54.38</v>
      </c>
      <c r="L3" t="n">
        <v>2</v>
      </c>
      <c r="M3" t="n">
        <v>225</v>
      </c>
      <c r="N3" t="n">
        <v>39.95</v>
      </c>
      <c r="O3" t="n">
        <v>24447.22</v>
      </c>
      <c r="P3" t="n">
        <v>628.36</v>
      </c>
      <c r="Q3" t="n">
        <v>419.5</v>
      </c>
      <c r="R3" t="n">
        <v>278.83</v>
      </c>
      <c r="S3" t="n">
        <v>59.57</v>
      </c>
      <c r="T3" t="n">
        <v>106417.21</v>
      </c>
      <c r="U3" t="n">
        <v>0.21</v>
      </c>
      <c r="V3" t="n">
        <v>0.77</v>
      </c>
      <c r="W3" t="n">
        <v>7.18</v>
      </c>
      <c r="X3" t="n">
        <v>6.59</v>
      </c>
      <c r="Y3" t="n">
        <v>0.5</v>
      </c>
      <c r="Z3" t="n">
        <v>10</v>
      </c>
      <c r="AA3" t="n">
        <v>1166.686749342271</v>
      </c>
      <c r="AB3" t="n">
        <v>1596.312281036865</v>
      </c>
      <c r="AC3" t="n">
        <v>1443.962477373064</v>
      </c>
      <c r="AD3" t="n">
        <v>1166686.749342271</v>
      </c>
      <c r="AE3" t="n">
        <v>1596312.281036865</v>
      </c>
      <c r="AF3" t="n">
        <v>1.313178942900122e-06</v>
      </c>
      <c r="AG3" t="n">
        <v>33</v>
      </c>
      <c r="AH3" t="n">
        <v>1443962.477373064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1.9864</v>
      </c>
      <c r="E4" t="n">
        <v>50.34</v>
      </c>
      <c r="F4" t="n">
        <v>42.27</v>
      </c>
      <c r="G4" t="n">
        <v>17.73</v>
      </c>
      <c r="H4" t="n">
        <v>0.27</v>
      </c>
      <c r="I4" t="n">
        <v>143</v>
      </c>
      <c r="J4" t="n">
        <v>197.88</v>
      </c>
      <c r="K4" t="n">
        <v>54.38</v>
      </c>
      <c r="L4" t="n">
        <v>3</v>
      </c>
      <c r="M4" t="n">
        <v>141</v>
      </c>
      <c r="N4" t="n">
        <v>40.5</v>
      </c>
      <c r="O4" t="n">
        <v>24639</v>
      </c>
      <c r="P4" t="n">
        <v>592.92</v>
      </c>
      <c r="Q4" t="n">
        <v>419.33</v>
      </c>
      <c r="R4" t="n">
        <v>198.09</v>
      </c>
      <c r="S4" t="n">
        <v>59.57</v>
      </c>
      <c r="T4" t="n">
        <v>66466.06</v>
      </c>
      <c r="U4" t="n">
        <v>0.3</v>
      </c>
      <c r="V4" t="n">
        <v>0.82</v>
      </c>
      <c r="W4" t="n">
        <v>7.02</v>
      </c>
      <c r="X4" t="n">
        <v>4.1</v>
      </c>
      <c r="Y4" t="n">
        <v>0.5</v>
      </c>
      <c r="Z4" t="n">
        <v>10</v>
      </c>
      <c r="AA4" t="n">
        <v>1002.186593987731</v>
      </c>
      <c r="AB4" t="n">
        <v>1371.235911246119</v>
      </c>
      <c r="AC4" t="n">
        <v>1240.367080418478</v>
      </c>
      <c r="AD4" t="n">
        <v>1002186.593987731</v>
      </c>
      <c r="AE4" t="n">
        <v>1371235.911246119</v>
      </c>
      <c r="AF4" t="n">
        <v>1.463557567287663e-06</v>
      </c>
      <c r="AG4" t="n">
        <v>30</v>
      </c>
      <c r="AH4" t="n">
        <v>1240367.080418478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2.0951</v>
      </c>
      <c r="E5" t="n">
        <v>47.73</v>
      </c>
      <c r="F5" t="n">
        <v>41.13</v>
      </c>
      <c r="G5" t="n">
        <v>23.5</v>
      </c>
      <c r="H5" t="n">
        <v>0.36</v>
      </c>
      <c r="I5" t="n">
        <v>105</v>
      </c>
      <c r="J5" t="n">
        <v>199.44</v>
      </c>
      <c r="K5" t="n">
        <v>54.38</v>
      </c>
      <c r="L5" t="n">
        <v>4</v>
      </c>
      <c r="M5" t="n">
        <v>103</v>
      </c>
      <c r="N5" t="n">
        <v>41.06</v>
      </c>
      <c r="O5" t="n">
        <v>24831.54</v>
      </c>
      <c r="P5" t="n">
        <v>576.8</v>
      </c>
      <c r="Q5" t="n">
        <v>419.27</v>
      </c>
      <c r="R5" t="n">
        <v>161.13</v>
      </c>
      <c r="S5" t="n">
        <v>59.57</v>
      </c>
      <c r="T5" t="n">
        <v>48176.42</v>
      </c>
      <c r="U5" t="n">
        <v>0.37</v>
      </c>
      <c r="V5" t="n">
        <v>0.84</v>
      </c>
      <c r="W5" t="n">
        <v>6.96</v>
      </c>
      <c r="X5" t="n">
        <v>2.97</v>
      </c>
      <c r="Y5" t="n">
        <v>0.5</v>
      </c>
      <c r="Z5" t="n">
        <v>10</v>
      </c>
      <c r="AA5" t="n">
        <v>926.7473444231243</v>
      </c>
      <c r="AB5" t="n">
        <v>1268.016601847022</v>
      </c>
      <c r="AC5" t="n">
        <v>1146.99887703922</v>
      </c>
      <c r="AD5" t="n">
        <v>926747.3444231243</v>
      </c>
      <c r="AE5" t="n">
        <v>1268016.601847022</v>
      </c>
      <c r="AF5" t="n">
        <v>1.543646525988916e-06</v>
      </c>
      <c r="AG5" t="n">
        <v>28</v>
      </c>
      <c r="AH5" t="n">
        <v>1146998.87703922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2.1633</v>
      </c>
      <c r="E6" t="n">
        <v>46.22</v>
      </c>
      <c r="F6" t="n">
        <v>40.48</v>
      </c>
      <c r="G6" t="n">
        <v>29.26</v>
      </c>
      <c r="H6" t="n">
        <v>0.44</v>
      </c>
      <c r="I6" t="n">
        <v>83</v>
      </c>
      <c r="J6" t="n">
        <v>201.01</v>
      </c>
      <c r="K6" t="n">
        <v>54.38</v>
      </c>
      <c r="L6" t="n">
        <v>5</v>
      </c>
      <c r="M6" t="n">
        <v>81</v>
      </c>
      <c r="N6" t="n">
        <v>41.63</v>
      </c>
      <c r="O6" t="n">
        <v>25024.84</v>
      </c>
      <c r="P6" t="n">
        <v>567.3099999999999</v>
      </c>
      <c r="Q6" t="n">
        <v>419.27</v>
      </c>
      <c r="R6" t="n">
        <v>140.05</v>
      </c>
      <c r="S6" t="n">
        <v>59.57</v>
      </c>
      <c r="T6" t="n">
        <v>37745.76</v>
      </c>
      <c r="U6" t="n">
        <v>0.43</v>
      </c>
      <c r="V6" t="n">
        <v>0.85</v>
      </c>
      <c r="W6" t="n">
        <v>6.92</v>
      </c>
      <c r="X6" t="n">
        <v>2.31</v>
      </c>
      <c r="Y6" t="n">
        <v>0.5</v>
      </c>
      <c r="Z6" t="n">
        <v>10</v>
      </c>
      <c r="AA6" t="n">
        <v>885.1311401293099</v>
      </c>
      <c r="AB6" t="n">
        <v>1211.075475154869</v>
      </c>
      <c r="AC6" t="n">
        <v>1095.492131561192</v>
      </c>
      <c r="AD6" t="n">
        <v>885131.1401293098</v>
      </c>
      <c r="AE6" t="n">
        <v>1211075.475154869</v>
      </c>
      <c r="AF6" t="n">
        <v>1.593895532276179e-06</v>
      </c>
      <c r="AG6" t="n">
        <v>27</v>
      </c>
      <c r="AH6" t="n">
        <v>1095492.131561192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2.2055</v>
      </c>
      <c r="E7" t="n">
        <v>45.34</v>
      </c>
      <c r="F7" t="n">
        <v>40.14</v>
      </c>
      <c r="G7" t="n">
        <v>34.91</v>
      </c>
      <c r="H7" t="n">
        <v>0.53</v>
      </c>
      <c r="I7" t="n">
        <v>69</v>
      </c>
      <c r="J7" t="n">
        <v>202.58</v>
      </c>
      <c r="K7" t="n">
        <v>54.38</v>
      </c>
      <c r="L7" t="n">
        <v>6</v>
      </c>
      <c r="M7" t="n">
        <v>67</v>
      </c>
      <c r="N7" t="n">
        <v>42.2</v>
      </c>
      <c r="O7" t="n">
        <v>25218.93</v>
      </c>
      <c r="P7" t="n">
        <v>562.29</v>
      </c>
      <c r="Q7" t="n">
        <v>419.26</v>
      </c>
      <c r="R7" t="n">
        <v>128.93</v>
      </c>
      <c r="S7" t="n">
        <v>59.57</v>
      </c>
      <c r="T7" t="n">
        <v>32255.29</v>
      </c>
      <c r="U7" t="n">
        <v>0.46</v>
      </c>
      <c r="V7" t="n">
        <v>0.86</v>
      </c>
      <c r="W7" t="n">
        <v>6.91</v>
      </c>
      <c r="X7" t="n">
        <v>1.98</v>
      </c>
      <c r="Y7" t="n">
        <v>0.5</v>
      </c>
      <c r="Z7" t="n">
        <v>10</v>
      </c>
      <c r="AA7" t="n">
        <v>865.7317846347298</v>
      </c>
      <c r="AB7" t="n">
        <v>1184.532421128021</v>
      </c>
      <c r="AC7" t="n">
        <v>1071.482309357257</v>
      </c>
      <c r="AD7" t="n">
        <v>865731.7846347298</v>
      </c>
      <c r="AE7" t="n">
        <v>1184532.421128022</v>
      </c>
      <c r="AF7" t="n">
        <v>1.624988025902608e-06</v>
      </c>
      <c r="AG7" t="n">
        <v>27</v>
      </c>
      <c r="AH7" t="n">
        <v>1071482.309357257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2.2383</v>
      </c>
      <c r="E8" t="n">
        <v>44.68</v>
      </c>
      <c r="F8" t="n">
        <v>39.86</v>
      </c>
      <c r="G8" t="n">
        <v>40.54</v>
      </c>
      <c r="H8" t="n">
        <v>0.61</v>
      </c>
      <c r="I8" t="n">
        <v>59</v>
      </c>
      <c r="J8" t="n">
        <v>204.16</v>
      </c>
      <c r="K8" t="n">
        <v>54.38</v>
      </c>
      <c r="L8" t="n">
        <v>7</v>
      </c>
      <c r="M8" t="n">
        <v>57</v>
      </c>
      <c r="N8" t="n">
        <v>42.78</v>
      </c>
      <c r="O8" t="n">
        <v>25413.94</v>
      </c>
      <c r="P8" t="n">
        <v>558.03</v>
      </c>
      <c r="Q8" t="n">
        <v>419.28</v>
      </c>
      <c r="R8" t="n">
        <v>119.78</v>
      </c>
      <c r="S8" t="n">
        <v>59.57</v>
      </c>
      <c r="T8" t="n">
        <v>27730.7</v>
      </c>
      <c r="U8" t="n">
        <v>0.5</v>
      </c>
      <c r="V8" t="n">
        <v>0.87</v>
      </c>
      <c r="W8" t="n">
        <v>6.89</v>
      </c>
      <c r="X8" t="n">
        <v>1.7</v>
      </c>
      <c r="Y8" t="n">
        <v>0.5</v>
      </c>
      <c r="Z8" t="n">
        <v>10</v>
      </c>
      <c r="AA8" t="n">
        <v>843.8895264020487</v>
      </c>
      <c r="AB8" t="n">
        <v>1154.646879801642</v>
      </c>
      <c r="AC8" t="n">
        <v>1044.449002150447</v>
      </c>
      <c r="AD8" t="n">
        <v>843889.5264020487</v>
      </c>
      <c r="AE8" t="n">
        <v>1154646.879801642</v>
      </c>
      <c r="AF8" t="n">
        <v>1.649154703413198e-06</v>
      </c>
      <c r="AG8" t="n">
        <v>26</v>
      </c>
      <c r="AH8" t="n">
        <v>1044449.002150447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2.2675</v>
      </c>
      <c r="E9" t="n">
        <v>44.1</v>
      </c>
      <c r="F9" t="n">
        <v>39.6</v>
      </c>
      <c r="G9" t="n">
        <v>46.59</v>
      </c>
      <c r="H9" t="n">
        <v>0.6899999999999999</v>
      </c>
      <c r="I9" t="n">
        <v>51</v>
      </c>
      <c r="J9" t="n">
        <v>205.75</v>
      </c>
      <c r="K9" t="n">
        <v>54.38</v>
      </c>
      <c r="L9" t="n">
        <v>8</v>
      </c>
      <c r="M9" t="n">
        <v>49</v>
      </c>
      <c r="N9" t="n">
        <v>43.37</v>
      </c>
      <c r="O9" t="n">
        <v>25609.61</v>
      </c>
      <c r="P9" t="n">
        <v>554.03</v>
      </c>
      <c r="Q9" t="n">
        <v>419.25</v>
      </c>
      <c r="R9" t="n">
        <v>110.95</v>
      </c>
      <c r="S9" t="n">
        <v>59.57</v>
      </c>
      <c r="T9" t="n">
        <v>23356.7</v>
      </c>
      <c r="U9" t="n">
        <v>0.54</v>
      </c>
      <c r="V9" t="n">
        <v>0.87</v>
      </c>
      <c r="W9" t="n">
        <v>6.88</v>
      </c>
      <c r="X9" t="n">
        <v>1.44</v>
      </c>
      <c r="Y9" t="n">
        <v>0.5</v>
      </c>
      <c r="Z9" t="n">
        <v>10</v>
      </c>
      <c r="AA9" t="n">
        <v>830.6770979056167</v>
      </c>
      <c r="AB9" t="n">
        <v>1136.569052241618</v>
      </c>
      <c r="AC9" t="n">
        <v>1028.09649708036</v>
      </c>
      <c r="AD9" t="n">
        <v>830677.0979056167</v>
      </c>
      <c r="AE9" t="n">
        <v>1136569.052241618</v>
      </c>
      <c r="AF9" t="n">
        <v>1.670668940709211e-06</v>
      </c>
      <c r="AG9" t="n">
        <v>26</v>
      </c>
      <c r="AH9" t="n">
        <v>1028096.497080361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2.2894</v>
      </c>
      <c r="E10" t="n">
        <v>43.68</v>
      </c>
      <c r="F10" t="n">
        <v>39.41</v>
      </c>
      <c r="G10" t="n">
        <v>52.55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551.13</v>
      </c>
      <c r="Q10" t="n">
        <v>419.27</v>
      </c>
      <c r="R10" t="n">
        <v>105.08</v>
      </c>
      <c r="S10" t="n">
        <v>59.57</v>
      </c>
      <c r="T10" t="n">
        <v>20450.55</v>
      </c>
      <c r="U10" t="n">
        <v>0.57</v>
      </c>
      <c r="V10" t="n">
        <v>0.88</v>
      </c>
      <c r="W10" t="n">
        <v>6.86</v>
      </c>
      <c r="X10" t="n">
        <v>1.25</v>
      </c>
      <c r="Y10" t="n">
        <v>0.5</v>
      </c>
      <c r="Z10" t="n">
        <v>10</v>
      </c>
      <c r="AA10" t="n">
        <v>821.1020967742065</v>
      </c>
      <c r="AB10" t="n">
        <v>1123.468113274385</v>
      </c>
      <c r="AC10" t="n">
        <v>1016.245893340877</v>
      </c>
      <c r="AD10" t="n">
        <v>821102.0967742065</v>
      </c>
      <c r="AE10" t="n">
        <v>1123468.113274385</v>
      </c>
      <c r="AF10" t="n">
        <v>1.686804618681221e-06</v>
      </c>
      <c r="AG10" t="n">
        <v>26</v>
      </c>
      <c r="AH10" t="n">
        <v>1016245.893340877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2.3038</v>
      </c>
      <c r="E11" t="n">
        <v>43.41</v>
      </c>
      <c r="F11" t="n">
        <v>39.3</v>
      </c>
      <c r="G11" t="n">
        <v>57.51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549.03</v>
      </c>
      <c r="Q11" t="n">
        <v>419.24</v>
      </c>
      <c r="R11" t="n">
        <v>101.17</v>
      </c>
      <c r="S11" t="n">
        <v>59.57</v>
      </c>
      <c r="T11" t="n">
        <v>18515.1</v>
      </c>
      <c r="U11" t="n">
        <v>0.59</v>
      </c>
      <c r="V11" t="n">
        <v>0.88</v>
      </c>
      <c r="W11" t="n">
        <v>6.86</v>
      </c>
      <c r="X11" t="n">
        <v>1.13</v>
      </c>
      <c r="Y11" t="n">
        <v>0.5</v>
      </c>
      <c r="Z11" t="n">
        <v>10</v>
      </c>
      <c r="AA11" t="n">
        <v>814.7248734848048</v>
      </c>
      <c r="AB11" t="n">
        <v>1114.74251502659</v>
      </c>
      <c r="AC11" t="n">
        <v>1008.353053943398</v>
      </c>
      <c r="AD11" t="n">
        <v>814724.8734848048</v>
      </c>
      <c r="AE11" t="n">
        <v>1114742.51502659</v>
      </c>
      <c r="AF11" t="n">
        <v>1.697414379539528e-06</v>
      </c>
      <c r="AG11" t="n">
        <v>26</v>
      </c>
      <c r="AH11" t="n">
        <v>1008353.053943398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2.3162</v>
      </c>
      <c r="E12" t="n">
        <v>43.17</v>
      </c>
      <c r="F12" t="n">
        <v>39.22</v>
      </c>
      <c r="G12" t="n">
        <v>63.6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547.96</v>
      </c>
      <c r="Q12" t="n">
        <v>419.24</v>
      </c>
      <c r="R12" t="n">
        <v>99.09999999999999</v>
      </c>
      <c r="S12" t="n">
        <v>59.57</v>
      </c>
      <c r="T12" t="n">
        <v>17501.97</v>
      </c>
      <c r="U12" t="n">
        <v>0.6</v>
      </c>
      <c r="V12" t="n">
        <v>0.88</v>
      </c>
      <c r="W12" t="n">
        <v>6.84</v>
      </c>
      <c r="X12" t="n">
        <v>1.05</v>
      </c>
      <c r="Y12" t="n">
        <v>0.5</v>
      </c>
      <c r="Z12" t="n">
        <v>10</v>
      </c>
      <c r="AA12" t="n">
        <v>803.2315927854099</v>
      </c>
      <c r="AB12" t="n">
        <v>1099.016901325919</v>
      </c>
      <c r="AC12" t="n">
        <v>994.1282707432816</v>
      </c>
      <c r="AD12" t="n">
        <v>803231.5927854099</v>
      </c>
      <c r="AE12" t="n">
        <v>1099016.901325919</v>
      </c>
      <c r="AF12" t="n">
        <v>1.706550562500849e-06</v>
      </c>
      <c r="AG12" t="n">
        <v>25</v>
      </c>
      <c r="AH12" t="n">
        <v>994128.2707432816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2.3299</v>
      </c>
      <c r="E13" t="n">
        <v>42.92</v>
      </c>
      <c r="F13" t="n">
        <v>39.08</v>
      </c>
      <c r="G13" t="n">
        <v>68.97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545.6900000000001</v>
      </c>
      <c r="Q13" t="n">
        <v>419.29</v>
      </c>
      <c r="R13" t="n">
        <v>94.16</v>
      </c>
      <c r="S13" t="n">
        <v>59.57</v>
      </c>
      <c r="T13" t="n">
        <v>15045.3</v>
      </c>
      <c r="U13" t="n">
        <v>0.63</v>
      </c>
      <c r="V13" t="n">
        <v>0.88</v>
      </c>
      <c r="W13" t="n">
        <v>6.85</v>
      </c>
      <c r="X13" t="n">
        <v>0.92</v>
      </c>
      <c r="Y13" t="n">
        <v>0.5</v>
      </c>
      <c r="Z13" t="n">
        <v>10</v>
      </c>
      <c r="AA13" t="n">
        <v>796.9625737583167</v>
      </c>
      <c r="AB13" t="n">
        <v>1090.43935292345</v>
      </c>
      <c r="AC13" t="n">
        <v>986.3693515216793</v>
      </c>
      <c r="AD13" t="n">
        <v>796962.5737583167</v>
      </c>
      <c r="AE13" t="n">
        <v>1090439.35292345</v>
      </c>
      <c r="AF13" t="n">
        <v>1.716644571095211e-06</v>
      </c>
      <c r="AG13" t="n">
        <v>25</v>
      </c>
      <c r="AH13" t="n">
        <v>986369.3515216793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2.3345</v>
      </c>
      <c r="E14" t="n">
        <v>42.84</v>
      </c>
      <c r="F14" t="n">
        <v>39.07</v>
      </c>
      <c r="G14" t="n">
        <v>73.26000000000001</v>
      </c>
      <c r="H14" t="n">
        <v>1.08</v>
      </c>
      <c r="I14" t="n">
        <v>32</v>
      </c>
      <c r="J14" t="n">
        <v>213.78</v>
      </c>
      <c r="K14" t="n">
        <v>54.38</v>
      </c>
      <c r="L14" t="n">
        <v>13</v>
      </c>
      <c r="M14" t="n">
        <v>30</v>
      </c>
      <c r="N14" t="n">
        <v>46.4</v>
      </c>
      <c r="O14" t="n">
        <v>26600.32</v>
      </c>
      <c r="P14" t="n">
        <v>545.6</v>
      </c>
      <c r="Q14" t="n">
        <v>419.25</v>
      </c>
      <c r="R14" t="n">
        <v>93.94</v>
      </c>
      <c r="S14" t="n">
        <v>59.57</v>
      </c>
      <c r="T14" t="n">
        <v>14946.04</v>
      </c>
      <c r="U14" t="n">
        <v>0.63</v>
      </c>
      <c r="V14" t="n">
        <v>0.88</v>
      </c>
      <c r="W14" t="n">
        <v>6.85</v>
      </c>
      <c r="X14" t="n">
        <v>0.91</v>
      </c>
      <c r="Y14" t="n">
        <v>0.5</v>
      </c>
      <c r="Z14" t="n">
        <v>10</v>
      </c>
      <c r="AA14" t="n">
        <v>795.6249776125115</v>
      </c>
      <c r="AB14" t="n">
        <v>1088.609194866182</v>
      </c>
      <c r="AC14" t="n">
        <v>984.7138611807542</v>
      </c>
      <c r="AD14" t="n">
        <v>795624.9776125115</v>
      </c>
      <c r="AE14" t="n">
        <v>1088609.194866182</v>
      </c>
      <c r="AF14" t="n">
        <v>1.720033800258281e-06</v>
      </c>
      <c r="AG14" t="n">
        <v>25</v>
      </c>
      <c r="AH14" t="n">
        <v>984713.8611807541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2.3466</v>
      </c>
      <c r="E15" t="n">
        <v>42.61</v>
      </c>
      <c r="F15" t="n">
        <v>38.97</v>
      </c>
      <c r="G15" t="n">
        <v>80.63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543.66</v>
      </c>
      <c r="Q15" t="n">
        <v>419.26</v>
      </c>
      <c r="R15" t="n">
        <v>90.41</v>
      </c>
      <c r="S15" t="n">
        <v>59.57</v>
      </c>
      <c r="T15" t="n">
        <v>13193.62</v>
      </c>
      <c r="U15" t="n">
        <v>0.66</v>
      </c>
      <c r="V15" t="n">
        <v>0.89</v>
      </c>
      <c r="W15" t="n">
        <v>6.85</v>
      </c>
      <c r="X15" t="n">
        <v>0.8100000000000001</v>
      </c>
      <c r="Y15" t="n">
        <v>0.5</v>
      </c>
      <c r="Z15" t="n">
        <v>10</v>
      </c>
      <c r="AA15" t="n">
        <v>790.2682083357461</v>
      </c>
      <c r="AB15" t="n">
        <v>1081.279826817731</v>
      </c>
      <c r="AC15" t="n">
        <v>978.0839977320139</v>
      </c>
      <c r="AD15" t="n">
        <v>790268.2083357461</v>
      </c>
      <c r="AE15" t="n">
        <v>1081279.82681773</v>
      </c>
      <c r="AF15" t="n">
        <v>1.728948946535054e-06</v>
      </c>
      <c r="AG15" t="n">
        <v>25</v>
      </c>
      <c r="AH15" t="n">
        <v>978083.9977320139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2.3545</v>
      </c>
      <c r="E16" t="n">
        <v>42.47</v>
      </c>
      <c r="F16" t="n">
        <v>38.9</v>
      </c>
      <c r="G16" t="n">
        <v>86.45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542.79</v>
      </c>
      <c r="Q16" t="n">
        <v>419.24</v>
      </c>
      <c r="R16" t="n">
        <v>88.61</v>
      </c>
      <c r="S16" t="n">
        <v>59.57</v>
      </c>
      <c r="T16" t="n">
        <v>12303.41</v>
      </c>
      <c r="U16" t="n">
        <v>0.67</v>
      </c>
      <c r="V16" t="n">
        <v>0.89</v>
      </c>
      <c r="W16" t="n">
        <v>6.83</v>
      </c>
      <c r="X16" t="n">
        <v>0.74</v>
      </c>
      <c r="Y16" t="n">
        <v>0.5</v>
      </c>
      <c r="Z16" t="n">
        <v>10</v>
      </c>
      <c r="AA16" t="n">
        <v>787.2010717415584</v>
      </c>
      <c r="AB16" t="n">
        <v>1077.083235217046</v>
      </c>
      <c r="AC16" t="n">
        <v>974.2879229437453</v>
      </c>
      <c r="AD16" t="n">
        <v>787201.0717415584</v>
      </c>
      <c r="AE16" t="n">
        <v>1077083.235217046</v>
      </c>
      <c r="AF16" t="n">
        <v>1.734769579228153e-06</v>
      </c>
      <c r="AG16" t="n">
        <v>25</v>
      </c>
      <c r="AH16" t="n">
        <v>974287.9229437454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2.3585</v>
      </c>
      <c r="E17" t="n">
        <v>42.4</v>
      </c>
      <c r="F17" t="n">
        <v>38.87</v>
      </c>
      <c r="G17" t="n">
        <v>89.70999999999999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541.74</v>
      </c>
      <c r="Q17" t="n">
        <v>419.25</v>
      </c>
      <c r="R17" t="n">
        <v>87.55</v>
      </c>
      <c r="S17" t="n">
        <v>59.57</v>
      </c>
      <c r="T17" t="n">
        <v>11781.84</v>
      </c>
      <c r="U17" t="n">
        <v>0.68</v>
      </c>
      <c r="V17" t="n">
        <v>0.89</v>
      </c>
      <c r="W17" t="n">
        <v>6.83</v>
      </c>
      <c r="X17" t="n">
        <v>0.71</v>
      </c>
      <c r="Y17" t="n">
        <v>0.5</v>
      </c>
      <c r="Z17" t="n">
        <v>10</v>
      </c>
      <c r="AA17" t="n">
        <v>785.0388106822677</v>
      </c>
      <c r="AB17" t="n">
        <v>1074.124734243499</v>
      </c>
      <c r="AC17" t="n">
        <v>971.6117771508317</v>
      </c>
      <c r="AD17" t="n">
        <v>785038.8106822676</v>
      </c>
      <c r="AE17" t="n">
        <v>1074124.734243499</v>
      </c>
      <c r="AF17" t="n">
        <v>1.737716735022127e-06</v>
      </c>
      <c r="AG17" t="n">
        <v>25</v>
      </c>
      <c r="AH17" t="n">
        <v>971611.7771508317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2.3657</v>
      </c>
      <c r="E18" t="n">
        <v>42.27</v>
      </c>
      <c r="F18" t="n">
        <v>38.82</v>
      </c>
      <c r="G18" t="n">
        <v>97.05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541.59</v>
      </c>
      <c r="Q18" t="n">
        <v>419.24</v>
      </c>
      <c r="R18" t="n">
        <v>85.55</v>
      </c>
      <c r="S18" t="n">
        <v>59.57</v>
      </c>
      <c r="T18" t="n">
        <v>10791.63</v>
      </c>
      <c r="U18" t="n">
        <v>0.7</v>
      </c>
      <c r="V18" t="n">
        <v>0.89</v>
      </c>
      <c r="W18" t="n">
        <v>6.84</v>
      </c>
      <c r="X18" t="n">
        <v>0.66</v>
      </c>
      <c r="Y18" t="n">
        <v>0.5</v>
      </c>
      <c r="Z18" t="n">
        <v>10</v>
      </c>
      <c r="AA18" t="n">
        <v>782.9499146484709</v>
      </c>
      <c r="AB18" t="n">
        <v>1071.266614534469</v>
      </c>
      <c r="AC18" t="n">
        <v>969.0264323754355</v>
      </c>
      <c r="AD18" t="n">
        <v>782949.9146484709</v>
      </c>
      <c r="AE18" t="n">
        <v>1071266.61453447</v>
      </c>
      <c r="AF18" t="n">
        <v>1.743021615451281e-06</v>
      </c>
      <c r="AG18" t="n">
        <v>25</v>
      </c>
      <c r="AH18" t="n">
        <v>969026.4323754356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2.3699</v>
      </c>
      <c r="E19" t="n">
        <v>42.2</v>
      </c>
      <c r="F19" t="n">
        <v>38.79</v>
      </c>
      <c r="G19" t="n">
        <v>101.18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540.89</v>
      </c>
      <c r="Q19" t="n">
        <v>419.25</v>
      </c>
      <c r="R19" t="n">
        <v>84.72</v>
      </c>
      <c r="S19" t="n">
        <v>59.57</v>
      </c>
      <c r="T19" t="n">
        <v>10381.46</v>
      </c>
      <c r="U19" t="n">
        <v>0.7</v>
      </c>
      <c r="V19" t="n">
        <v>0.89</v>
      </c>
      <c r="W19" t="n">
        <v>6.83</v>
      </c>
      <c r="X19" t="n">
        <v>0.62</v>
      </c>
      <c r="Y19" t="n">
        <v>0.5</v>
      </c>
      <c r="Z19" t="n">
        <v>10</v>
      </c>
      <c r="AA19" t="n">
        <v>781.1109475701672</v>
      </c>
      <c r="AB19" t="n">
        <v>1068.750458648432</v>
      </c>
      <c r="AC19" t="n">
        <v>966.7504148757149</v>
      </c>
      <c r="AD19" t="n">
        <v>781110.9475701672</v>
      </c>
      <c r="AE19" t="n">
        <v>1068750.458648432</v>
      </c>
      <c r="AF19" t="n">
        <v>1.746116129034954e-06</v>
      </c>
      <c r="AG19" t="n">
        <v>25</v>
      </c>
      <c r="AH19" t="n">
        <v>966750.4148757149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2.3729</v>
      </c>
      <c r="E20" t="n">
        <v>42.14</v>
      </c>
      <c r="F20" t="n">
        <v>38.77</v>
      </c>
      <c r="G20" t="n">
        <v>105.74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540.5700000000001</v>
      </c>
      <c r="Q20" t="n">
        <v>419.23</v>
      </c>
      <c r="R20" t="n">
        <v>84.02</v>
      </c>
      <c r="S20" t="n">
        <v>59.57</v>
      </c>
      <c r="T20" t="n">
        <v>10035.06</v>
      </c>
      <c r="U20" t="n">
        <v>0.71</v>
      </c>
      <c r="V20" t="n">
        <v>0.89</v>
      </c>
      <c r="W20" t="n">
        <v>6.83</v>
      </c>
      <c r="X20" t="n">
        <v>0.61</v>
      </c>
      <c r="Y20" t="n">
        <v>0.5</v>
      </c>
      <c r="Z20" t="n">
        <v>10</v>
      </c>
      <c r="AA20" t="n">
        <v>779.9869219918344</v>
      </c>
      <c r="AB20" t="n">
        <v>1067.212517263649</v>
      </c>
      <c r="AC20" t="n">
        <v>965.3592524581808</v>
      </c>
      <c r="AD20" t="n">
        <v>779986.9219918344</v>
      </c>
      <c r="AE20" t="n">
        <v>1067212.517263649</v>
      </c>
      <c r="AF20" t="n">
        <v>1.748326495880435e-06</v>
      </c>
      <c r="AG20" t="n">
        <v>25</v>
      </c>
      <c r="AH20" t="n">
        <v>965359.2524581808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2.3768</v>
      </c>
      <c r="E21" t="n">
        <v>42.07</v>
      </c>
      <c r="F21" t="n">
        <v>38.74</v>
      </c>
      <c r="G21" t="n">
        <v>110.69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540.21</v>
      </c>
      <c r="Q21" t="n">
        <v>419.25</v>
      </c>
      <c r="R21" t="n">
        <v>82.95</v>
      </c>
      <c r="S21" t="n">
        <v>59.57</v>
      </c>
      <c r="T21" t="n">
        <v>9504.48</v>
      </c>
      <c r="U21" t="n">
        <v>0.72</v>
      </c>
      <c r="V21" t="n">
        <v>0.89</v>
      </c>
      <c r="W21" t="n">
        <v>6.83</v>
      </c>
      <c r="X21" t="n">
        <v>0.58</v>
      </c>
      <c r="Y21" t="n">
        <v>0.5</v>
      </c>
      <c r="Z21" t="n">
        <v>10</v>
      </c>
      <c r="AA21" t="n">
        <v>778.5811404068523</v>
      </c>
      <c r="AB21" t="n">
        <v>1065.28906488037</v>
      </c>
      <c r="AC21" t="n">
        <v>963.61937167078</v>
      </c>
      <c r="AD21" t="n">
        <v>778581.1404068524</v>
      </c>
      <c r="AE21" t="n">
        <v>1065289.06488037</v>
      </c>
      <c r="AF21" t="n">
        <v>1.75119997277956e-06</v>
      </c>
      <c r="AG21" t="n">
        <v>25</v>
      </c>
      <c r="AH21" t="n">
        <v>963619.37167078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2.3805</v>
      </c>
      <c r="E22" t="n">
        <v>42.01</v>
      </c>
      <c r="F22" t="n">
        <v>38.71</v>
      </c>
      <c r="G22" t="n">
        <v>116.14</v>
      </c>
      <c r="H22" t="n">
        <v>1.64</v>
      </c>
      <c r="I22" t="n">
        <v>20</v>
      </c>
      <c r="J22" t="n">
        <v>227</v>
      </c>
      <c r="K22" t="n">
        <v>54.38</v>
      </c>
      <c r="L22" t="n">
        <v>21</v>
      </c>
      <c r="M22" t="n">
        <v>18</v>
      </c>
      <c r="N22" t="n">
        <v>51.62</v>
      </c>
      <c r="O22" t="n">
        <v>28230.92</v>
      </c>
      <c r="P22" t="n">
        <v>540.05</v>
      </c>
      <c r="Q22" t="n">
        <v>419.23</v>
      </c>
      <c r="R22" t="n">
        <v>82.3</v>
      </c>
      <c r="S22" t="n">
        <v>59.57</v>
      </c>
      <c r="T22" t="n">
        <v>9187.76</v>
      </c>
      <c r="U22" t="n">
        <v>0.72</v>
      </c>
      <c r="V22" t="n">
        <v>0.89</v>
      </c>
      <c r="W22" t="n">
        <v>6.83</v>
      </c>
      <c r="X22" t="n">
        <v>0.55</v>
      </c>
      <c r="Y22" t="n">
        <v>0.5</v>
      </c>
      <c r="Z22" t="n">
        <v>10</v>
      </c>
      <c r="AA22" t="n">
        <v>777.4339375753661</v>
      </c>
      <c r="AB22" t="n">
        <v>1063.719411355313</v>
      </c>
      <c r="AC22" t="n">
        <v>962.1995236751319</v>
      </c>
      <c r="AD22" t="n">
        <v>777433.9375753661</v>
      </c>
      <c r="AE22" t="n">
        <v>1063719.411355313</v>
      </c>
      <c r="AF22" t="n">
        <v>1.753926091888986e-06</v>
      </c>
      <c r="AG22" t="n">
        <v>25</v>
      </c>
      <c r="AH22" t="n">
        <v>962199.5236751318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2.3854</v>
      </c>
      <c r="E23" t="n">
        <v>41.92</v>
      </c>
      <c r="F23" t="n">
        <v>38.67</v>
      </c>
      <c r="G23" t="n">
        <v>122.11</v>
      </c>
      <c r="H23" t="n">
        <v>1.71</v>
      </c>
      <c r="I23" t="n">
        <v>19</v>
      </c>
      <c r="J23" t="n">
        <v>228.69</v>
      </c>
      <c r="K23" t="n">
        <v>54.38</v>
      </c>
      <c r="L23" t="n">
        <v>22</v>
      </c>
      <c r="M23" t="n">
        <v>17</v>
      </c>
      <c r="N23" t="n">
        <v>52.31</v>
      </c>
      <c r="O23" t="n">
        <v>28438.91</v>
      </c>
      <c r="P23" t="n">
        <v>538.71</v>
      </c>
      <c r="Q23" t="n">
        <v>419.25</v>
      </c>
      <c r="R23" t="n">
        <v>80.92</v>
      </c>
      <c r="S23" t="n">
        <v>59.57</v>
      </c>
      <c r="T23" t="n">
        <v>8499.940000000001</v>
      </c>
      <c r="U23" t="n">
        <v>0.74</v>
      </c>
      <c r="V23" t="n">
        <v>0.89</v>
      </c>
      <c r="W23" t="n">
        <v>6.82</v>
      </c>
      <c r="X23" t="n">
        <v>0.5</v>
      </c>
      <c r="Y23" t="n">
        <v>0.5</v>
      </c>
      <c r="Z23" t="n">
        <v>10</v>
      </c>
      <c r="AA23" t="n">
        <v>774.7759255011701</v>
      </c>
      <c r="AB23" t="n">
        <v>1060.082601972182</v>
      </c>
      <c r="AC23" t="n">
        <v>958.9098062752324</v>
      </c>
      <c r="AD23" t="n">
        <v>774775.9255011701</v>
      </c>
      <c r="AE23" t="n">
        <v>1060082.601972182</v>
      </c>
      <c r="AF23" t="n">
        <v>1.757536357736605e-06</v>
      </c>
      <c r="AG23" t="n">
        <v>25</v>
      </c>
      <c r="AH23" t="n">
        <v>958909.8062752325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2.3885</v>
      </c>
      <c r="E24" t="n">
        <v>41.87</v>
      </c>
      <c r="F24" t="n">
        <v>38.65</v>
      </c>
      <c r="G24" t="n">
        <v>128.83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538.91</v>
      </c>
      <c r="Q24" t="n">
        <v>419.24</v>
      </c>
      <c r="R24" t="n">
        <v>80.19</v>
      </c>
      <c r="S24" t="n">
        <v>59.57</v>
      </c>
      <c r="T24" t="n">
        <v>8139.82</v>
      </c>
      <c r="U24" t="n">
        <v>0.74</v>
      </c>
      <c r="V24" t="n">
        <v>0.89</v>
      </c>
      <c r="W24" t="n">
        <v>6.82</v>
      </c>
      <c r="X24" t="n">
        <v>0.49</v>
      </c>
      <c r="Y24" t="n">
        <v>0.5</v>
      </c>
      <c r="Z24" t="n">
        <v>10</v>
      </c>
      <c r="AA24" t="n">
        <v>774.1685634822359</v>
      </c>
      <c r="AB24" t="n">
        <v>1059.251582462955</v>
      </c>
      <c r="AC24" t="n">
        <v>958.1580981016227</v>
      </c>
      <c r="AD24" t="n">
        <v>774168.5634822359</v>
      </c>
      <c r="AE24" t="n">
        <v>1059251.582462955</v>
      </c>
      <c r="AF24" t="n">
        <v>1.759820403476935e-06</v>
      </c>
      <c r="AG24" t="n">
        <v>25</v>
      </c>
      <c r="AH24" t="n">
        <v>958158.0981016228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2.3889</v>
      </c>
      <c r="E25" t="n">
        <v>41.86</v>
      </c>
      <c r="F25" t="n">
        <v>38.64</v>
      </c>
      <c r="G25" t="n">
        <v>128.81</v>
      </c>
      <c r="H25" t="n">
        <v>1.84</v>
      </c>
      <c r="I25" t="n">
        <v>18</v>
      </c>
      <c r="J25" t="n">
        <v>232.08</v>
      </c>
      <c r="K25" t="n">
        <v>54.38</v>
      </c>
      <c r="L25" t="n">
        <v>24</v>
      </c>
      <c r="M25" t="n">
        <v>16</v>
      </c>
      <c r="N25" t="n">
        <v>53.71</v>
      </c>
      <c r="O25" t="n">
        <v>28857.81</v>
      </c>
      <c r="P25" t="n">
        <v>537.48</v>
      </c>
      <c r="Q25" t="n">
        <v>419.23</v>
      </c>
      <c r="R25" t="n">
        <v>79.90000000000001</v>
      </c>
      <c r="S25" t="n">
        <v>59.57</v>
      </c>
      <c r="T25" t="n">
        <v>7993.14</v>
      </c>
      <c r="U25" t="n">
        <v>0.75</v>
      </c>
      <c r="V25" t="n">
        <v>0.89</v>
      </c>
      <c r="W25" t="n">
        <v>6.83</v>
      </c>
      <c r="X25" t="n">
        <v>0.48</v>
      </c>
      <c r="Y25" t="n">
        <v>0.5</v>
      </c>
      <c r="Z25" t="n">
        <v>10</v>
      </c>
      <c r="AA25" t="n">
        <v>772.6057138616918</v>
      </c>
      <c r="AB25" t="n">
        <v>1057.113222664067</v>
      </c>
      <c r="AC25" t="n">
        <v>956.2238203607343</v>
      </c>
      <c r="AD25" t="n">
        <v>772605.7138616918</v>
      </c>
      <c r="AE25" t="n">
        <v>1057113.222664067</v>
      </c>
      <c r="AF25" t="n">
        <v>1.760115119056333e-06</v>
      </c>
      <c r="AG25" t="n">
        <v>25</v>
      </c>
      <c r="AH25" t="n">
        <v>956223.8203607342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2.3936</v>
      </c>
      <c r="E26" t="n">
        <v>41.78</v>
      </c>
      <c r="F26" t="n">
        <v>38.6</v>
      </c>
      <c r="G26" t="n">
        <v>136.24</v>
      </c>
      <c r="H26" t="n">
        <v>1.9</v>
      </c>
      <c r="I26" t="n">
        <v>17</v>
      </c>
      <c r="J26" t="n">
        <v>233.79</v>
      </c>
      <c r="K26" t="n">
        <v>54.38</v>
      </c>
      <c r="L26" t="n">
        <v>25</v>
      </c>
      <c r="M26" t="n">
        <v>15</v>
      </c>
      <c r="N26" t="n">
        <v>54.42</v>
      </c>
      <c r="O26" t="n">
        <v>29068.74</v>
      </c>
      <c r="P26" t="n">
        <v>538.65</v>
      </c>
      <c r="Q26" t="n">
        <v>419.24</v>
      </c>
      <c r="R26" t="n">
        <v>78.59999999999999</v>
      </c>
      <c r="S26" t="n">
        <v>59.57</v>
      </c>
      <c r="T26" t="n">
        <v>7351.49</v>
      </c>
      <c r="U26" t="n">
        <v>0.76</v>
      </c>
      <c r="V26" t="n">
        <v>0.9</v>
      </c>
      <c r="W26" t="n">
        <v>6.82</v>
      </c>
      <c r="X26" t="n">
        <v>0.44</v>
      </c>
      <c r="Y26" t="n">
        <v>0.5</v>
      </c>
      <c r="Z26" t="n">
        <v>10</v>
      </c>
      <c r="AA26" t="n">
        <v>772.5530657391269</v>
      </c>
      <c r="AB26" t="n">
        <v>1057.041187180103</v>
      </c>
      <c r="AC26" t="n">
        <v>956.1586598422571</v>
      </c>
      <c r="AD26" t="n">
        <v>772553.0657391269</v>
      </c>
      <c r="AE26" t="n">
        <v>1057041.187180103</v>
      </c>
      <c r="AF26" t="n">
        <v>1.763578027114253e-06</v>
      </c>
      <c r="AG26" t="n">
        <v>25</v>
      </c>
      <c r="AH26" t="n">
        <v>956158.659842257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2.3963</v>
      </c>
      <c r="E27" t="n">
        <v>41.73</v>
      </c>
      <c r="F27" t="n">
        <v>38.59</v>
      </c>
      <c r="G27" t="n">
        <v>144.72</v>
      </c>
      <c r="H27" t="n">
        <v>1.96</v>
      </c>
      <c r="I27" t="n">
        <v>16</v>
      </c>
      <c r="J27" t="n">
        <v>235.51</v>
      </c>
      <c r="K27" t="n">
        <v>54.38</v>
      </c>
      <c r="L27" t="n">
        <v>26</v>
      </c>
      <c r="M27" t="n">
        <v>14</v>
      </c>
      <c r="N27" t="n">
        <v>55.14</v>
      </c>
      <c r="O27" t="n">
        <v>29280.69</v>
      </c>
      <c r="P27" t="n">
        <v>538.02</v>
      </c>
      <c r="Q27" t="n">
        <v>419.24</v>
      </c>
      <c r="R27" t="n">
        <v>78.37</v>
      </c>
      <c r="S27" t="n">
        <v>59.57</v>
      </c>
      <c r="T27" t="n">
        <v>7241.2</v>
      </c>
      <c r="U27" t="n">
        <v>0.76</v>
      </c>
      <c r="V27" t="n">
        <v>0.9</v>
      </c>
      <c r="W27" t="n">
        <v>6.82</v>
      </c>
      <c r="X27" t="n">
        <v>0.43</v>
      </c>
      <c r="Y27" t="n">
        <v>0.5</v>
      </c>
      <c r="Z27" t="n">
        <v>10</v>
      </c>
      <c r="AA27" t="n">
        <v>771.2272329523221</v>
      </c>
      <c r="AB27" t="n">
        <v>1055.227124269582</v>
      </c>
      <c r="AC27" t="n">
        <v>954.5177285498631</v>
      </c>
      <c r="AD27" t="n">
        <v>771227.2329523221</v>
      </c>
      <c r="AE27" t="n">
        <v>1055227.124269582</v>
      </c>
      <c r="AF27" t="n">
        <v>1.765567357275185e-06</v>
      </c>
      <c r="AG27" t="n">
        <v>25</v>
      </c>
      <c r="AH27" t="n">
        <v>954517.7285498631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2.3958</v>
      </c>
      <c r="E28" t="n">
        <v>41.74</v>
      </c>
      <c r="F28" t="n">
        <v>38.6</v>
      </c>
      <c r="G28" t="n">
        <v>144.75</v>
      </c>
      <c r="H28" t="n">
        <v>2.02</v>
      </c>
      <c r="I28" t="n">
        <v>16</v>
      </c>
      <c r="J28" t="n">
        <v>237.24</v>
      </c>
      <c r="K28" t="n">
        <v>54.38</v>
      </c>
      <c r="L28" t="n">
        <v>27</v>
      </c>
      <c r="M28" t="n">
        <v>14</v>
      </c>
      <c r="N28" t="n">
        <v>55.86</v>
      </c>
      <c r="O28" t="n">
        <v>29493.67</v>
      </c>
      <c r="P28" t="n">
        <v>538.86</v>
      </c>
      <c r="Q28" t="n">
        <v>419.23</v>
      </c>
      <c r="R28" t="n">
        <v>78.65000000000001</v>
      </c>
      <c r="S28" t="n">
        <v>59.57</v>
      </c>
      <c r="T28" t="n">
        <v>7379.93</v>
      </c>
      <c r="U28" t="n">
        <v>0.76</v>
      </c>
      <c r="V28" t="n">
        <v>0.9</v>
      </c>
      <c r="W28" t="n">
        <v>6.82</v>
      </c>
      <c r="X28" t="n">
        <v>0.44</v>
      </c>
      <c r="Y28" t="n">
        <v>0.5</v>
      </c>
      <c r="Z28" t="n">
        <v>10</v>
      </c>
      <c r="AA28" t="n">
        <v>772.2144370732913</v>
      </c>
      <c r="AB28" t="n">
        <v>1056.577860500264</v>
      </c>
      <c r="AC28" t="n">
        <v>955.7395524104592</v>
      </c>
      <c r="AD28" t="n">
        <v>772214.4370732913</v>
      </c>
      <c r="AE28" t="n">
        <v>1056577.860500264</v>
      </c>
      <c r="AF28" t="n">
        <v>1.765198962800938e-06</v>
      </c>
      <c r="AG28" t="n">
        <v>25</v>
      </c>
      <c r="AH28" t="n">
        <v>955739.5524104591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2.4005</v>
      </c>
      <c r="E29" t="n">
        <v>41.66</v>
      </c>
      <c r="F29" t="n">
        <v>38.56</v>
      </c>
      <c r="G29" t="n">
        <v>154.23</v>
      </c>
      <c r="H29" t="n">
        <v>2.08</v>
      </c>
      <c r="I29" t="n">
        <v>15</v>
      </c>
      <c r="J29" t="n">
        <v>238.97</v>
      </c>
      <c r="K29" t="n">
        <v>54.38</v>
      </c>
      <c r="L29" t="n">
        <v>28</v>
      </c>
      <c r="M29" t="n">
        <v>13</v>
      </c>
      <c r="N29" t="n">
        <v>56.6</v>
      </c>
      <c r="O29" t="n">
        <v>29707.68</v>
      </c>
      <c r="P29" t="n">
        <v>537.37</v>
      </c>
      <c r="Q29" t="n">
        <v>419.23</v>
      </c>
      <c r="R29" t="n">
        <v>77.09</v>
      </c>
      <c r="S29" t="n">
        <v>59.57</v>
      </c>
      <c r="T29" t="n">
        <v>6603.94</v>
      </c>
      <c r="U29" t="n">
        <v>0.77</v>
      </c>
      <c r="V29" t="n">
        <v>0.9</v>
      </c>
      <c r="W29" t="n">
        <v>6.82</v>
      </c>
      <c r="X29" t="n">
        <v>0.39</v>
      </c>
      <c r="Y29" t="n">
        <v>0.5</v>
      </c>
      <c r="Z29" t="n">
        <v>10</v>
      </c>
      <c r="AA29" t="n">
        <v>769.4825962503227</v>
      </c>
      <c r="AB29" t="n">
        <v>1052.840035365967</v>
      </c>
      <c r="AC29" t="n">
        <v>952.3584600609089</v>
      </c>
      <c r="AD29" t="n">
        <v>769482.5962503226</v>
      </c>
      <c r="AE29" t="n">
        <v>1052840.035365967</v>
      </c>
      <c r="AF29" t="n">
        <v>1.768661870858858e-06</v>
      </c>
      <c r="AG29" t="n">
        <v>25</v>
      </c>
      <c r="AH29" t="n">
        <v>952358.4600609089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2.4005</v>
      </c>
      <c r="E30" t="n">
        <v>41.66</v>
      </c>
      <c r="F30" t="n">
        <v>38.56</v>
      </c>
      <c r="G30" t="n">
        <v>154.23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537.3</v>
      </c>
      <c r="Q30" t="n">
        <v>419.23</v>
      </c>
      <c r="R30" t="n">
        <v>77.09</v>
      </c>
      <c r="S30" t="n">
        <v>59.57</v>
      </c>
      <c r="T30" t="n">
        <v>6607</v>
      </c>
      <c r="U30" t="n">
        <v>0.77</v>
      </c>
      <c r="V30" t="n">
        <v>0.9</v>
      </c>
      <c r="W30" t="n">
        <v>6.82</v>
      </c>
      <c r="X30" t="n">
        <v>0.39</v>
      </c>
      <c r="Y30" t="n">
        <v>0.5</v>
      </c>
      <c r="Z30" t="n">
        <v>10</v>
      </c>
      <c r="AA30" t="n">
        <v>769.4120670365594</v>
      </c>
      <c r="AB30" t="n">
        <v>1052.743534184167</v>
      </c>
      <c r="AC30" t="n">
        <v>952.2711688164594</v>
      </c>
      <c r="AD30" t="n">
        <v>769412.0670365593</v>
      </c>
      <c r="AE30" t="n">
        <v>1052743.534184167</v>
      </c>
      <c r="AF30" t="n">
        <v>1.768661870858858e-06</v>
      </c>
      <c r="AG30" t="n">
        <v>25</v>
      </c>
      <c r="AH30" t="n">
        <v>952271.1688164594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2.4042</v>
      </c>
      <c r="E31" t="n">
        <v>41.59</v>
      </c>
      <c r="F31" t="n">
        <v>38.53</v>
      </c>
      <c r="G31" t="n">
        <v>165.14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12</v>
      </c>
      <c r="N31" t="n">
        <v>58.1</v>
      </c>
      <c r="O31" t="n">
        <v>30139.04</v>
      </c>
      <c r="P31" t="n">
        <v>538.22</v>
      </c>
      <c r="Q31" t="n">
        <v>419.23</v>
      </c>
      <c r="R31" t="n">
        <v>76.42</v>
      </c>
      <c r="S31" t="n">
        <v>59.57</v>
      </c>
      <c r="T31" t="n">
        <v>6273.22</v>
      </c>
      <c r="U31" t="n">
        <v>0.78</v>
      </c>
      <c r="V31" t="n">
        <v>0.9</v>
      </c>
      <c r="W31" t="n">
        <v>6.82</v>
      </c>
      <c r="X31" t="n">
        <v>0.37</v>
      </c>
      <c r="Y31" t="n">
        <v>0.5</v>
      </c>
      <c r="Z31" t="n">
        <v>10</v>
      </c>
      <c r="AA31" t="n">
        <v>769.3767743584365</v>
      </c>
      <c r="AB31" t="n">
        <v>1052.695245184956</v>
      </c>
      <c r="AC31" t="n">
        <v>952.2274884515593</v>
      </c>
      <c r="AD31" t="n">
        <v>769376.7743584365</v>
      </c>
      <c r="AE31" t="n">
        <v>1052695.245184956</v>
      </c>
      <c r="AF31" t="n">
        <v>1.771387989968284e-06</v>
      </c>
      <c r="AG31" t="n">
        <v>25</v>
      </c>
      <c r="AH31" t="n">
        <v>952227.4884515593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2.4043</v>
      </c>
      <c r="E32" t="n">
        <v>41.59</v>
      </c>
      <c r="F32" t="n">
        <v>38.53</v>
      </c>
      <c r="G32" t="n">
        <v>165.14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537.41</v>
      </c>
      <c r="Q32" t="n">
        <v>419.23</v>
      </c>
      <c r="R32" t="n">
        <v>76.38</v>
      </c>
      <c r="S32" t="n">
        <v>59.57</v>
      </c>
      <c r="T32" t="n">
        <v>6255.43</v>
      </c>
      <c r="U32" t="n">
        <v>0.78</v>
      </c>
      <c r="V32" t="n">
        <v>0.9</v>
      </c>
      <c r="W32" t="n">
        <v>6.82</v>
      </c>
      <c r="X32" t="n">
        <v>0.37</v>
      </c>
      <c r="Y32" t="n">
        <v>0.5</v>
      </c>
      <c r="Z32" t="n">
        <v>10</v>
      </c>
      <c r="AA32" t="n">
        <v>768.5371323779733</v>
      </c>
      <c r="AB32" t="n">
        <v>1051.546409984896</v>
      </c>
      <c r="AC32" t="n">
        <v>951.1882964705932</v>
      </c>
      <c r="AD32" t="n">
        <v>768537.1323779733</v>
      </c>
      <c r="AE32" t="n">
        <v>1051546.409984896</v>
      </c>
      <c r="AF32" t="n">
        <v>1.771461668863134e-06</v>
      </c>
      <c r="AG32" t="n">
        <v>25</v>
      </c>
      <c r="AH32" t="n">
        <v>951188.2964705932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2.4075</v>
      </c>
      <c r="E33" t="n">
        <v>41.54</v>
      </c>
      <c r="F33" t="n">
        <v>38.52</v>
      </c>
      <c r="G33" t="n">
        <v>177.76</v>
      </c>
      <c r="H33" t="n">
        <v>2.31</v>
      </c>
      <c r="I33" t="n">
        <v>13</v>
      </c>
      <c r="J33" t="n">
        <v>246</v>
      </c>
      <c r="K33" t="n">
        <v>54.38</v>
      </c>
      <c r="L33" t="n">
        <v>32</v>
      </c>
      <c r="M33" t="n">
        <v>11</v>
      </c>
      <c r="N33" t="n">
        <v>59.63</v>
      </c>
      <c r="O33" t="n">
        <v>30574.64</v>
      </c>
      <c r="P33" t="n">
        <v>535.67</v>
      </c>
      <c r="Q33" t="n">
        <v>419.23</v>
      </c>
      <c r="R33" t="n">
        <v>75.89</v>
      </c>
      <c r="S33" t="n">
        <v>59.57</v>
      </c>
      <c r="T33" t="n">
        <v>6016.87</v>
      </c>
      <c r="U33" t="n">
        <v>0.78</v>
      </c>
      <c r="V33" t="n">
        <v>0.9</v>
      </c>
      <c r="W33" t="n">
        <v>6.81</v>
      </c>
      <c r="X33" t="n">
        <v>0.35</v>
      </c>
      <c r="Y33" t="n">
        <v>0.5</v>
      </c>
      <c r="Z33" t="n">
        <v>10</v>
      </c>
      <c r="AA33" t="n">
        <v>765.9831301045506</v>
      </c>
      <c r="AB33" t="n">
        <v>1048.051911399771</v>
      </c>
      <c r="AC33" t="n">
        <v>948.0273079258727</v>
      </c>
      <c r="AD33" t="n">
        <v>765983.1301045506</v>
      </c>
      <c r="AE33" t="n">
        <v>1048051.911399771</v>
      </c>
      <c r="AF33" t="n">
        <v>1.773819393498314e-06</v>
      </c>
      <c r="AG33" t="n">
        <v>25</v>
      </c>
      <c r="AH33" t="n">
        <v>948027.3079258727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2.4076</v>
      </c>
      <c r="E34" t="n">
        <v>41.54</v>
      </c>
      <c r="F34" t="n">
        <v>38.51</v>
      </c>
      <c r="G34" t="n">
        <v>177.75</v>
      </c>
      <c r="H34" t="n">
        <v>2.37</v>
      </c>
      <c r="I34" t="n">
        <v>13</v>
      </c>
      <c r="J34" t="n">
        <v>247.78</v>
      </c>
      <c r="K34" t="n">
        <v>54.38</v>
      </c>
      <c r="L34" t="n">
        <v>33</v>
      </c>
      <c r="M34" t="n">
        <v>11</v>
      </c>
      <c r="N34" t="n">
        <v>60.41</v>
      </c>
      <c r="O34" t="n">
        <v>30794.11</v>
      </c>
      <c r="P34" t="n">
        <v>538.66</v>
      </c>
      <c r="Q34" t="n">
        <v>419.23</v>
      </c>
      <c r="R34" t="n">
        <v>75.61</v>
      </c>
      <c r="S34" t="n">
        <v>59.57</v>
      </c>
      <c r="T34" t="n">
        <v>5877.32</v>
      </c>
      <c r="U34" t="n">
        <v>0.79</v>
      </c>
      <c r="V34" t="n">
        <v>0.9</v>
      </c>
      <c r="W34" t="n">
        <v>6.82</v>
      </c>
      <c r="X34" t="n">
        <v>0.35</v>
      </c>
      <c r="Y34" t="n">
        <v>0.5</v>
      </c>
      <c r="Z34" t="n">
        <v>10</v>
      </c>
      <c r="AA34" t="n">
        <v>768.9479615897983</v>
      </c>
      <c r="AB34" t="n">
        <v>1052.108524637021</v>
      </c>
      <c r="AC34" t="n">
        <v>951.696763689252</v>
      </c>
      <c r="AD34" t="n">
        <v>768947.9615897983</v>
      </c>
      <c r="AE34" t="n">
        <v>1052108.524637021</v>
      </c>
      <c r="AF34" t="n">
        <v>1.773893072393163e-06</v>
      </c>
      <c r="AG34" t="n">
        <v>25</v>
      </c>
      <c r="AH34" t="n">
        <v>951696.763689252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2.4081</v>
      </c>
      <c r="E35" t="n">
        <v>41.53</v>
      </c>
      <c r="F35" t="n">
        <v>38.5</v>
      </c>
      <c r="G35" t="n">
        <v>177.71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11</v>
      </c>
      <c r="N35" t="n">
        <v>61.2</v>
      </c>
      <c r="O35" t="n">
        <v>31014.73</v>
      </c>
      <c r="P35" t="n">
        <v>538.8</v>
      </c>
      <c r="Q35" t="n">
        <v>419.23</v>
      </c>
      <c r="R35" t="n">
        <v>75.42</v>
      </c>
      <c r="S35" t="n">
        <v>59.57</v>
      </c>
      <c r="T35" t="n">
        <v>5782.67</v>
      </c>
      <c r="U35" t="n">
        <v>0.79</v>
      </c>
      <c r="V35" t="n">
        <v>0.9</v>
      </c>
      <c r="W35" t="n">
        <v>6.82</v>
      </c>
      <c r="X35" t="n">
        <v>0.34</v>
      </c>
      <c r="Y35" t="n">
        <v>0.5</v>
      </c>
      <c r="Z35" t="n">
        <v>10</v>
      </c>
      <c r="AA35" t="n">
        <v>768.9505658377968</v>
      </c>
      <c r="AB35" t="n">
        <v>1052.112087884024</v>
      </c>
      <c r="AC35" t="n">
        <v>951.6999868649616</v>
      </c>
      <c r="AD35" t="n">
        <v>768950.5658377968</v>
      </c>
      <c r="AE35" t="n">
        <v>1052112.087884024</v>
      </c>
      <c r="AF35" t="n">
        <v>1.77426146686741e-06</v>
      </c>
      <c r="AG35" t="n">
        <v>25</v>
      </c>
      <c r="AH35" t="n">
        <v>951699.9868649616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2.4127</v>
      </c>
      <c r="E36" t="n">
        <v>41.45</v>
      </c>
      <c r="F36" t="n">
        <v>38.46</v>
      </c>
      <c r="G36" t="n">
        <v>192.32</v>
      </c>
      <c r="H36" t="n">
        <v>2.48</v>
      </c>
      <c r="I36" t="n">
        <v>12</v>
      </c>
      <c r="J36" t="n">
        <v>251.37</v>
      </c>
      <c r="K36" t="n">
        <v>54.38</v>
      </c>
      <c r="L36" t="n">
        <v>35</v>
      </c>
      <c r="M36" t="n">
        <v>10</v>
      </c>
      <c r="N36" t="n">
        <v>61.99</v>
      </c>
      <c r="O36" t="n">
        <v>31236.5</v>
      </c>
      <c r="P36" t="n">
        <v>536.11</v>
      </c>
      <c r="Q36" t="n">
        <v>419.23</v>
      </c>
      <c r="R36" t="n">
        <v>74.13</v>
      </c>
      <c r="S36" t="n">
        <v>59.57</v>
      </c>
      <c r="T36" t="n">
        <v>5140.75</v>
      </c>
      <c r="U36" t="n">
        <v>0.8</v>
      </c>
      <c r="V36" t="n">
        <v>0.9</v>
      </c>
      <c r="W36" t="n">
        <v>6.81</v>
      </c>
      <c r="X36" t="n">
        <v>0.3</v>
      </c>
      <c r="Y36" t="n">
        <v>0.5</v>
      </c>
      <c r="Z36" t="n">
        <v>10</v>
      </c>
      <c r="AA36" t="n">
        <v>758.2025120652462</v>
      </c>
      <c r="AB36" t="n">
        <v>1037.406126541753</v>
      </c>
      <c r="AC36" t="n">
        <v>938.3975418332509</v>
      </c>
      <c r="AD36" t="n">
        <v>758202.5120652462</v>
      </c>
      <c r="AE36" t="n">
        <v>1037406.126541753</v>
      </c>
      <c r="AF36" t="n">
        <v>1.77765069603048e-06</v>
      </c>
      <c r="AG36" t="n">
        <v>24</v>
      </c>
      <c r="AH36" t="n">
        <v>938397.5418332509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2.4129</v>
      </c>
      <c r="E37" t="n">
        <v>41.44</v>
      </c>
      <c r="F37" t="n">
        <v>38.46</v>
      </c>
      <c r="G37" t="n">
        <v>192.3</v>
      </c>
      <c r="H37" t="n">
        <v>2.53</v>
      </c>
      <c r="I37" t="n">
        <v>12</v>
      </c>
      <c r="J37" t="n">
        <v>253.18</v>
      </c>
      <c r="K37" t="n">
        <v>54.38</v>
      </c>
      <c r="L37" t="n">
        <v>36</v>
      </c>
      <c r="M37" t="n">
        <v>10</v>
      </c>
      <c r="N37" t="n">
        <v>62.8</v>
      </c>
      <c r="O37" t="n">
        <v>31459.45</v>
      </c>
      <c r="P37" t="n">
        <v>538.33</v>
      </c>
      <c r="Q37" t="n">
        <v>419.23</v>
      </c>
      <c r="R37" t="n">
        <v>74</v>
      </c>
      <c r="S37" t="n">
        <v>59.57</v>
      </c>
      <c r="T37" t="n">
        <v>5074.05</v>
      </c>
      <c r="U37" t="n">
        <v>0.8100000000000001</v>
      </c>
      <c r="V37" t="n">
        <v>0.9</v>
      </c>
      <c r="W37" t="n">
        <v>6.81</v>
      </c>
      <c r="X37" t="n">
        <v>0.3</v>
      </c>
      <c r="Y37" t="n">
        <v>0.5</v>
      </c>
      <c r="Z37" t="n">
        <v>10</v>
      </c>
      <c r="AA37" t="n">
        <v>760.378719154944</v>
      </c>
      <c r="AB37" t="n">
        <v>1040.383709089358</v>
      </c>
      <c r="AC37" t="n">
        <v>941.0909480815759</v>
      </c>
      <c r="AD37" t="n">
        <v>760378.7191549439</v>
      </c>
      <c r="AE37" t="n">
        <v>1040383.709089359</v>
      </c>
      <c r="AF37" t="n">
        <v>1.777798053820179e-06</v>
      </c>
      <c r="AG37" t="n">
        <v>24</v>
      </c>
      <c r="AH37" t="n">
        <v>941090.9480815759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2.412</v>
      </c>
      <c r="E38" t="n">
        <v>41.46</v>
      </c>
      <c r="F38" t="n">
        <v>38.48</v>
      </c>
      <c r="G38" t="n">
        <v>192.38</v>
      </c>
      <c r="H38" t="n">
        <v>2.58</v>
      </c>
      <c r="I38" t="n">
        <v>12</v>
      </c>
      <c r="J38" t="n">
        <v>255</v>
      </c>
      <c r="K38" t="n">
        <v>54.38</v>
      </c>
      <c r="L38" t="n">
        <v>37</v>
      </c>
      <c r="M38" t="n">
        <v>10</v>
      </c>
      <c r="N38" t="n">
        <v>63.62</v>
      </c>
      <c r="O38" t="n">
        <v>31683.59</v>
      </c>
      <c r="P38" t="n">
        <v>539.49</v>
      </c>
      <c r="Q38" t="n">
        <v>419.23</v>
      </c>
      <c r="R38" t="n">
        <v>74.43000000000001</v>
      </c>
      <c r="S38" t="n">
        <v>59.57</v>
      </c>
      <c r="T38" t="n">
        <v>5288.34</v>
      </c>
      <c r="U38" t="n">
        <v>0.8</v>
      </c>
      <c r="V38" t="n">
        <v>0.9</v>
      </c>
      <c r="W38" t="n">
        <v>6.82</v>
      </c>
      <c r="X38" t="n">
        <v>0.31</v>
      </c>
      <c r="Y38" t="n">
        <v>0.5</v>
      </c>
      <c r="Z38" t="n">
        <v>10</v>
      </c>
      <c r="AA38" t="n">
        <v>761.7921385805561</v>
      </c>
      <c r="AB38" t="n">
        <v>1042.317611903145</v>
      </c>
      <c r="AC38" t="n">
        <v>942.8402819250645</v>
      </c>
      <c r="AD38" t="n">
        <v>761792.138580556</v>
      </c>
      <c r="AE38" t="n">
        <v>1042317.611903145</v>
      </c>
      <c r="AF38" t="n">
        <v>1.777134943766535e-06</v>
      </c>
      <c r="AG38" t="n">
        <v>24</v>
      </c>
      <c r="AH38" t="n">
        <v>942840.2819250645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2.4123</v>
      </c>
      <c r="E39" t="n">
        <v>41.45</v>
      </c>
      <c r="F39" t="n">
        <v>38.47</v>
      </c>
      <c r="G39" t="n">
        <v>192.36</v>
      </c>
      <c r="H39" t="n">
        <v>2.63</v>
      </c>
      <c r="I39" t="n">
        <v>12</v>
      </c>
      <c r="J39" t="n">
        <v>256.82</v>
      </c>
      <c r="K39" t="n">
        <v>54.38</v>
      </c>
      <c r="L39" t="n">
        <v>38</v>
      </c>
      <c r="M39" t="n">
        <v>10</v>
      </c>
      <c r="N39" t="n">
        <v>64.45</v>
      </c>
      <c r="O39" t="n">
        <v>31909.08</v>
      </c>
      <c r="P39" t="n">
        <v>537.61</v>
      </c>
      <c r="Q39" t="n">
        <v>419.25</v>
      </c>
      <c r="R39" t="n">
        <v>74.43000000000001</v>
      </c>
      <c r="S39" t="n">
        <v>59.57</v>
      </c>
      <c r="T39" t="n">
        <v>5289.99</v>
      </c>
      <c r="U39" t="n">
        <v>0.8</v>
      </c>
      <c r="V39" t="n">
        <v>0.9</v>
      </c>
      <c r="W39" t="n">
        <v>6.81</v>
      </c>
      <c r="X39" t="n">
        <v>0.31</v>
      </c>
      <c r="Y39" t="n">
        <v>0.5</v>
      </c>
      <c r="Z39" t="n">
        <v>10</v>
      </c>
      <c r="AA39" t="n">
        <v>759.8188755638802</v>
      </c>
      <c r="AB39" t="n">
        <v>1039.617706389509</v>
      </c>
      <c r="AC39" t="n">
        <v>940.3980516043084</v>
      </c>
      <c r="AD39" t="n">
        <v>759818.8755638802</v>
      </c>
      <c r="AE39" t="n">
        <v>1039617.706389509</v>
      </c>
      <c r="AF39" t="n">
        <v>1.777355980451083e-06</v>
      </c>
      <c r="AG39" t="n">
        <v>24</v>
      </c>
      <c r="AH39" t="n">
        <v>940398.0516043084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2.4168</v>
      </c>
      <c r="E40" t="n">
        <v>41.38</v>
      </c>
      <c r="F40" t="n">
        <v>38.43</v>
      </c>
      <c r="G40" t="n">
        <v>209.63</v>
      </c>
      <c r="H40" t="n">
        <v>2.68</v>
      </c>
      <c r="I40" t="n">
        <v>11</v>
      </c>
      <c r="J40" t="n">
        <v>258.66</v>
      </c>
      <c r="K40" t="n">
        <v>54.38</v>
      </c>
      <c r="L40" t="n">
        <v>39</v>
      </c>
      <c r="M40" t="n">
        <v>9</v>
      </c>
      <c r="N40" t="n">
        <v>65.28</v>
      </c>
      <c r="O40" t="n">
        <v>32135.68</v>
      </c>
      <c r="P40" t="n">
        <v>537.77</v>
      </c>
      <c r="Q40" t="n">
        <v>419.25</v>
      </c>
      <c r="R40" t="n">
        <v>73.18000000000001</v>
      </c>
      <c r="S40" t="n">
        <v>59.57</v>
      </c>
      <c r="T40" t="n">
        <v>4672.32</v>
      </c>
      <c r="U40" t="n">
        <v>0.8100000000000001</v>
      </c>
      <c r="V40" t="n">
        <v>0.9</v>
      </c>
      <c r="W40" t="n">
        <v>6.81</v>
      </c>
      <c r="X40" t="n">
        <v>0.27</v>
      </c>
      <c r="Y40" t="n">
        <v>0.5</v>
      </c>
      <c r="Z40" t="n">
        <v>10</v>
      </c>
      <c r="AA40" t="n">
        <v>758.8166262887075</v>
      </c>
      <c r="AB40" t="n">
        <v>1038.2463847151</v>
      </c>
      <c r="AC40" t="n">
        <v>939.1576069458433</v>
      </c>
      <c r="AD40" t="n">
        <v>758816.6262887075</v>
      </c>
      <c r="AE40" t="n">
        <v>1038246.3847151</v>
      </c>
      <c r="AF40" t="n">
        <v>1.780671530719304e-06</v>
      </c>
      <c r="AG40" t="n">
        <v>24</v>
      </c>
      <c r="AH40" t="n">
        <v>939157.6069458433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2.4158</v>
      </c>
      <c r="E41" t="n">
        <v>41.39</v>
      </c>
      <c r="F41" t="n">
        <v>38.45</v>
      </c>
      <c r="G41" t="n">
        <v>209.72</v>
      </c>
      <c r="H41" t="n">
        <v>2.73</v>
      </c>
      <c r="I41" t="n">
        <v>11</v>
      </c>
      <c r="J41" t="n">
        <v>260.51</v>
      </c>
      <c r="K41" t="n">
        <v>54.38</v>
      </c>
      <c r="L41" t="n">
        <v>40</v>
      </c>
      <c r="M41" t="n">
        <v>9</v>
      </c>
      <c r="N41" t="n">
        <v>66.13</v>
      </c>
      <c r="O41" t="n">
        <v>32363.54</v>
      </c>
      <c r="P41" t="n">
        <v>539.65</v>
      </c>
      <c r="Q41" t="n">
        <v>419.23</v>
      </c>
      <c r="R41" t="n">
        <v>73.47</v>
      </c>
      <c r="S41" t="n">
        <v>59.57</v>
      </c>
      <c r="T41" t="n">
        <v>4817.84</v>
      </c>
      <c r="U41" t="n">
        <v>0.8100000000000001</v>
      </c>
      <c r="V41" t="n">
        <v>0.9</v>
      </c>
      <c r="W41" t="n">
        <v>6.82</v>
      </c>
      <c r="X41" t="n">
        <v>0.29</v>
      </c>
      <c r="Y41" t="n">
        <v>0.5</v>
      </c>
      <c r="Z41" t="n">
        <v>10</v>
      </c>
      <c r="AA41" t="n">
        <v>760.9726261397631</v>
      </c>
      <c r="AB41" t="n">
        <v>1041.196318827315</v>
      </c>
      <c r="AC41" t="n">
        <v>941.8260034866468</v>
      </c>
      <c r="AD41" t="n">
        <v>760972.626139763</v>
      </c>
      <c r="AE41" t="n">
        <v>1041196.318827315</v>
      </c>
      <c r="AF41" t="n">
        <v>1.77993474177081e-06</v>
      </c>
      <c r="AG41" t="n">
        <v>24</v>
      </c>
      <c r="AH41" t="n">
        <v>941826.0034866468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1.4451</v>
      </c>
      <c r="E2" t="n">
        <v>69.2</v>
      </c>
      <c r="F2" t="n">
        <v>51.92</v>
      </c>
      <c r="G2" t="n">
        <v>6.71</v>
      </c>
      <c r="H2" t="n">
        <v>0.11</v>
      </c>
      <c r="I2" t="n">
        <v>464</v>
      </c>
      <c r="J2" t="n">
        <v>159.12</v>
      </c>
      <c r="K2" t="n">
        <v>50.28</v>
      </c>
      <c r="L2" t="n">
        <v>1</v>
      </c>
      <c r="M2" t="n">
        <v>462</v>
      </c>
      <c r="N2" t="n">
        <v>27.84</v>
      </c>
      <c r="O2" t="n">
        <v>19859.16</v>
      </c>
      <c r="P2" t="n">
        <v>640.77</v>
      </c>
      <c r="Q2" t="n">
        <v>419.52</v>
      </c>
      <c r="R2" t="n">
        <v>513.97</v>
      </c>
      <c r="S2" t="n">
        <v>59.57</v>
      </c>
      <c r="T2" t="n">
        <v>222802.52</v>
      </c>
      <c r="U2" t="n">
        <v>0.12</v>
      </c>
      <c r="V2" t="n">
        <v>0.67</v>
      </c>
      <c r="W2" t="n">
        <v>7.54</v>
      </c>
      <c r="X2" t="n">
        <v>13.74</v>
      </c>
      <c r="Y2" t="n">
        <v>0.5</v>
      </c>
      <c r="Z2" t="n">
        <v>10</v>
      </c>
      <c r="AA2" t="n">
        <v>1465.509076912027</v>
      </c>
      <c r="AB2" t="n">
        <v>2005.174172728479</v>
      </c>
      <c r="AC2" t="n">
        <v>1813.803163962899</v>
      </c>
      <c r="AD2" t="n">
        <v>1465509.076912027</v>
      </c>
      <c r="AE2" t="n">
        <v>2005174.172728479</v>
      </c>
      <c r="AF2" t="n">
        <v>1.077760862024202e-06</v>
      </c>
      <c r="AG2" t="n">
        <v>41</v>
      </c>
      <c r="AH2" t="n">
        <v>1813803.163962899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1.9082</v>
      </c>
      <c r="E3" t="n">
        <v>52.4</v>
      </c>
      <c r="F3" t="n">
        <v>43.8</v>
      </c>
      <c r="G3" t="n">
        <v>13.48</v>
      </c>
      <c r="H3" t="n">
        <v>0.22</v>
      </c>
      <c r="I3" t="n">
        <v>195</v>
      </c>
      <c r="J3" t="n">
        <v>160.54</v>
      </c>
      <c r="K3" t="n">
        <v>50.28</v>
      </c>
      <c r="L3" t="n">
        <v>2</v>
      </c>
      <c r="M3" t="n">
        <v>193</v>
      </c>
      <c r="N3" t="n">
        <v>28.26</v>
      </c>
      <c r="O3" t="n">
        <v>20034.4</v>
      </c>
      <c r="P3" t="n">
        <v>539.79</v>
      </c>
      <c r="Q3" t="n">
        <v>419.33</v>
      </c>
      <c r="R3" t="n">
        <v>247.69</v>
      </c>
      <c r="S3" t="n">
        <v>59.57</v>
      </c>
      <c r="T3" t="n">
        <v>91004.95</v>
      </c>
      <c r="U3" t="n">
        <v>0.24</v>
      </c>
      <c r="V3" t="n">
        <v>0.79</v>
      </c>
      <c r="W3" t="n">
        <v>7.12</v>
      </c>
      <c r="X3" t="n">
        <v>5.63</v>
      </c>
      <c r="Y3" t="n">
        <v>0.5</v>
      </c>
      <c r="Z3" t="n">
        <v>10</v>
      </c>
      <c r="AA3" t="n">
        <v>968.5213339050798</v>
      </c>
      <c r="AB3" t="n">
        <v>1325.173617194582</v>
      </c>
      <c r="AC3" t="n">
        <v>1198.700907062383</v>
      </c>
      <c r="AD3" t="n">
        <v>968521.3339050799</v>
      </c>
      <c r="AE3" t="n">
        <v>1325173.617194582</v>
      </c>
      <c r="AF3" t="n">
        <v>1.423142534713572e-06</v>
      </c>
      <c r="AG3" t="n">
        <v>31</v>
      </c>
      <c r="AH3" t="n">
        <v>1198700.907062383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2.0808</v>
      </c>
      <c r="E4" t="n">
        <v>48.06</v>
      </c>
      <c r="F4" t="n">
        <v>41.74</v>
      </c>
      <c r="G4" t="n">
        <v>20.2</v>
      </c>
      <c r="H4" t="n">
        <v>0.33</v>
      </c>
      <c r="I4" t="n">
        <v>124</v>
      </c>
      <c r="J4" t="n">
        <v>161.97</v>
      </c>
      <c r="K4" t="n">
        <v>50.28</v>
      </c>
      <c r="L4" t="n">
        <v>3</v>
      </c>
      <c r="M4" t="n">
        <v>122</v>
      </c>
      <c r="N4" t="n">
        <v>28.69</v>
      </c>
      <c r="O4" t="n">
        <v>20210.21</v>
      </c>
      <c r="P4" t="n">
        <v>513.63</v>
      </c>
      <c r="Q4" t="n">
        <v>419.31</v>
      </c>
      <c r="R4" t="n">
        <v>180.27</v>
      </c>
      <c r="S4" t="n">
        <v>59.57</v>
      </c>
      <c r="T4" t="n">
        <v>57651.16</v>
      </c>
      <c r="U4" t="n">
        <v>0.33</v>
      </c>
      <c r="V4" t="n">
        <v>0.83</v>
      </c>
      <c r="W4" t="n">
        <v>7.01</v>
      </c>
      <c r="X4" t="n">
        <v>3.57</v>
      </c>
      <c r="Y4" t="n">
        <v>0.5</v>
      </c>
      <c r="Z4" t="n">
        <v>10</v>
      </c>
      <c r="AA4" t="n">
        <v>851.8765465926123</v>
      </c>
      <c r="AB4" t="n">
        <v>1165.575073188834</v>
      </c>
      <c r="AC4" t="n">
        <v>1054.334224098581</v>
      </c>
      <c r="AD4" t="n">
        <v>851876.5465926123</v>
      </c>
      <c r="AE4" t="n">
        <v>1165575.073188834</v>
      </c>
      <c r="AF4" t="n">
        <v>1.551868245588513e-06</v>
      </c>
      <c r="AG4" t="n">
        <v>28</v>
      </c>
      <c r="AH4" t="n">
        <v>1054334.224098581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2.1729</v>
      </c>
      <c r="E5" t="n">
        <v>46.02</v>
      </c>
      <c r="F5" t="n">
        <v>40.77</v>
      </c>
      <c r="G5" t="n">
        <v>26.88</v>
      </c>
      <c r="H5" t="n">
        <v>0.43</v>
      </c>
      <c r="I5" t="n">
        <v>91</v>
      </c>
      <c r="J5" t="n">
        <v>163.4</v>
      </c>
      <c r="K5" t="n">
        <v>50.28</v>
      </c>
      <c r="L5" t="n">
        <v>4</v>
      </c>
      <c r="M5" t="n">
        <v>89</v>
      </c>
      <c r="N5" t="n">
        <v>29.12</v>
      </c>
      <c r="O5" t="n">
        <v>20386.62</v>
      </c>
      <c r="P5" t="n">
        <v>500.72</v>
      </c>
      <c r="Q5" t="n">
        <v>419.29</v>
      </c>
      <c r="R5" t="n">
        <v>149.06</v>
      </c>
      <c r="S5" t="n">
        <v>59.57</v>
      </c>
      <c r="T5" t="n">
        <v>42211.96</v>
      </c>
      <c r="U5" t="n">
        <v>0.4</v>
      </c>
      <c r="V5" t="n">
        <v>0.85</v>
      </c>
      <c r="W5" t="n">
        <v>6.94</v>
      </c>
      <c r="X5" t="n">
        <v>2.6</v>
      </c>
      <c r="Y5" t="n">
        <v>0.5</v>
      </c>
      <c r="Z5" t="n">
        <v>10</v>
      </c>
      <c r="AA5" t="n">
        <v>801.3313777759474</v>
      </c>
      <c r="AB5" t="n">
        <v>1096.416943318403</v>
      </c>
      <c r="AC5" t="n">
        <v>991.7764490789388</v>
      </c>
      <c r="AD5" t="n">
        <v>801331.3777759474</v>
      </c>
      <c r="AE5" t="n">
        <v>1096416.943318403</v>
      </c>
      <c r="AF5" t="n">
        <v>1.620556762225721e-06</v>
      </c>
      <c r="AG5" t="n">
        <v>27</v>
      </c>
      <c r="AH5" t="n">
        <v>991776.4490789388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2.2288</v>
      </c>
      <c r="E6" t="n">
        <v>44.87</v>
      </c>
      <c r="F6" t="n">
        <v>40.22</v>
      </c>
      <c r="G6" t="n">
        <v>33.52</v>
      </c>
      <c r="H6" t="n">
        <v>0.54</v>
      </c>
      <c r="I6" t="n">
        <v>72</v>
      </c>
      <c r="J6" t="n">
        <v>164.83</v>
      </c>
      <c r="K6" t="n">
        <v>50.28</v>
      </c>
      <c r="L6" t="n">
        <v>5</v>
      </c>
      <c r="M6" t="n">
        <v>70</v>
      </c>
      <c r="N6" t="n">
        <v>29.55</v>
      </c>
      <c r="O6" t="n">
        <v>20563.61</v>
      </c>
      <c r="P6" t="n">
        <v>493.13</v>
      </c>
      <c r="Q6" t="n">
        <v>419.26</v>
      </c>
      <c r="R6" t="n">
        <v>131.24</v>
      </c>
      <c r="S6" t="n">
        <v>59.57</v>
      </c>
      <c r="T6" t="n">
        <v>33395.11</v>
      </c>
      <c r="U6" t="n">
        <v>0.45</v>
      </c>
      <c r="V6" t="n">
        <v>0.86</v>
      </c>
      <c r="W6" t="n">
        <v>6.92</v>
      </c>
      <c r="X6" t="n">
        <v>2.06</v>
      </c>
      <c r="Y6" t="n">
        <v>0.5</v>
      </c>
      <c r="Z6" t="n">
        <v>10</v>
      </c>
      <c r="AA6" t="n">
        <v>770.06353592144</v>
      </c>
      <c r="AB6" t="n">
        <v>1053.634902653239</v>
      </c>
      <c r="AC6" t="n">
        <v>953.0774663298872</v>
      </c>
      <c r="AD6" t="n">
        <v>770063.53592144</v>
      </c>
      <c r="AE6" t="n">
        <v>1053634.902653239</v>
      </c>
      <c r="AF6" t="n">
        <v>1.662247186547327e-06</v>
      </c>
      <c r="AG6" t="n">
        <v>26</v>
      </c>
      <c r="AH6" t="n">
        <v>953077.4663298872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2.267</v>
      </c>
      <c r="E7" t="n">
        <v>44.11</v>
      </c>
      <c r="F7" t="n">
        <v>39.85</v>
      </c>
      <c r="G7" t="n">
        <v>39.85</v>
      </c>
      <c r="H7" t="n">
        <v>0.64</v>
      </c>
      <c r="I7" t="n">
        <v>60</v>
      </c>
      <c r="J7" t="n">
        <v>166.27</v>
      </c>
      <c r="K7" t="n">
        <v>50.28</v>
      </c>
      <c r="L7" t="n">
        <v>6</v>
      </c>
      <c r="M7" t="n">
        <v>58</v>
      </c>
      <c r="N7" t="n">
        <v>29.99</v>
      </c>
      <c r="O7" t="n">
        <v>20741.2</v>
      </c>
      <c r="P7" t="n">
        <v>487.86</v>
      </c>
      <c r="Q7" t="n">
        <v>419.24</v>
      </c>
      <c r="R7" t="n">
        <v>119.3</v>
      </c>
      <c r="S7" t="n">
        <v>59.57</v>
      </c>
      <c r="T7" t="n">
        <v>27485.19</v>
      </c>
      <c r="U7" t="n">
        <v>0.5</v>
      </c>
      <c r="V7" t="n">
        <v>0.87</v>
      </c>
      <c r="W7" t="n">
        <v>6.89</v>
      </c>
      <c r="X7" t="n">
        <v>1.69</v>
      </c>
      <c r="Y7" t="n">
        <v>0.5</v>
      </c>
      <c r="Z7" t="n">
        <v>10</v>
      </c>
      <c r="AA7" t="n">
        <v>753.9579251849265</v>
      </c>
      <c r="AB7" t="n">
        <v>1031.598495514143</v>
      </c>
      <c r="AC7" t="n">
        <v>933.144182959854</v>
      </c>
      <c r="AD7" t="n">
        <v>753957.9251849265</v>
      </c>
      <c r="AE7" t="n">
        <v>1031598.495514143</v>
      </c>
      <c r="AF7" t="n">
        <v>1.690736886173183e-06</v>
      </c>
      <c r="AG7" t="n">
        <v>26</v>
      </c>
      <c r="AH7" t="n">
        <v>933144.182959854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2.2958</v>
      </c>
      <c r="E8" t="n">
        <v>43.56</v>
      </c>
      <c r="F8" t="n">
        <v>39.59</v>
      </c>
      <c r="G8" t="n">
        <v>46.58</v>
      </c>
      <c r="H8" t="n">
        <v>0.74</v>
      </c>
      <c r="I8" t="n">
        <v>51</v>
      </c>
      <c r="J8" t="n">
        <v>167.72</v>
      </c>
      <c r="K8" t="n">
        <v>50.28</v>
      </c>
      <c r="L8" t="n">
        <v>7</v>
      </c>
      <c r="M8" t="n">
        <v>49</v>
      </c>
      <c r="N8" t="n">
        <v>30.44</v>
      </c>
      <c r="O8" t="n">
        <v>20919.39</v>
      </c>
      <c r="P8" t="n">
        <v>483.94</v>
      </c>
      <c r="Q8" t="n">
        <v>419.27</v>
      </c>
      <c r="R8" t="n">
        <v>110.57</v>
      </c>
      <c r="S8" t="n">
        <v>59.57</v>
      </c>
      <c r="T8" t="n">
        <v>23166.1</v>
      </c>
      <c r="U8" t="n">
        <v>0.54</v>
      </c>
      <c r="V8" t="n">
        <v>0.87</v>
      </c>
      <c r="W8" t="n">
        <v>6.88</v>
      </c>
      <c r="X8" t="n">
        <v>1.42</v>
      </c>
      <c r="Y8" t="n">
        <v>0.5</v>
      </c>
      <c r="Z8" t="n">
        <v>10</v>
      </c>
      <c r="AA8" t="n">
        <v>742.2517734431099</v>
      </c>
      <c r="AB8" t="n">
        <v>1015.581622262023</v>
      </c>
      <c r="AC8" t="n">
        <v>918.6559376110936</v>
      </c>
      <c r="AD8" t="n">
        <v>742251.7734431098</v>
      </c>
      <c r="AE8" t="n">
        <v>1015581.622262023</v>
      </c>
      <c r="AF8" t="n">
        <v>1.712216031440844e-06</v>
      </c>
      <c r="AG8" t="n">
        <v>26</v>
      </c>
      <c r="AH8" t="n">
        <v>918655.9376110936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2.3185</v>
      </c>
      <c r="E9" t="n">
        <v>43.13</v>
      </c>
      <c r="F9" t="n">
        <v>39.39</v>
      </c>
      <c r="G9" t="n">
        <v>53.71</v>
      </c>
      <c r="H9" t="n">
        <v>0.84</v>
      </c>
      <c r="I9" t="n">
        <v>44</v>
      </c>
      <c r="J9" t="n">
        <v>169.17</v>
      </c>
      <c r="K9" t="n">
        <v>50.28</v>
      </c>
      <c r="L9" t="n">
        <v>8</v>
      </c>
      <c r="M9" t="n">
        <v>42</v>
      </c>
      <c r="N9" t="n">
        <v>30.89</v>
      </c>
      <c r="O9" t="n">
        <v>21098.19</v>
      </c>
      <c r="P9" t="n">
        <v>480.49</v>
      </c>
      <c r="Q9" t="n">
        <v>419.25</v>
      </c>
      <c r="R9" t="n">
        <v>104.13</v>
      </c>
      <c r="S9" t="n">
        <v>59.57</v>
      </c>
      <c r="T9" t="n">
        <v>19979.99</v>
      </c>
      <c r="U9" t="n">
        <v>0.57</v>
      </c>
      <c r="V9" t="n">
        <v>0.88</v>
      </c>
      <c r="W9" t="n">
        <v>6.87</v>
      </c>
      <c r="X9" t="n">
        <v>1.23</v>
      </c>
      <c r="Y9" t="n">
        <v>0.5</v>
      </c>
      <c r="Z9" t="n">
        <v>10</v>
      </c>
      <c r="AA9" t="n">
        <v>726.0585108023909</v>
      </c>
      <c r="AB9" t="n">
        <v>993.4252859206628</v>
      </c>
      <c r="AC9" t="n">
        <v>898.61417091354</v>
      </c>
      <c r="AD9" t="n">
        <v>726058.5108023909</v>
      </c>
      <c r="AE9" t="n">
        <v>993425.2859206628</v>
      </c>
      <c r="AF9" t="n">
        <v>1.729145774412229e-06</v>
      </c>
      <c r="AG9" t="n">
        <v>25</v>
      </c>
      <c r="AH9" t="n">
        <v>898614.1709135399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2.3349</v>
      </c>
      <c r="E10" t="n">
        <v>42.83</v>
      </c>
      <c r="F10" t="n">
        <v>39.25</v>
      </c>
      <c r="G10" t="n">
        <v>60.38</v>
      </c>
      <c r="H10" t="n">
        <v>0.9399999999999999</v>
      </c>
      <c r="I10" t="n">
        <v>39</v>
      </c>
      <c r="J10" t="n">
        <v>170.62</v>
      </c>
      <c r="K10" t="n">
        <v>50.28</v>
      </c>
      <c r="L10" t="n">
        <v>9</v>
      </c>
      <c r="M10" t="n">
        <v>37</v>
      </c>
      <c r="N10" t="n">
        <v>31.34</v>
      </c>
      <c r="O10" t="n">
        <v>21277.6</v>
      </c>
      <c r="P10" t="n">
        <v>477.77</v>
      </c>
      <c r="Q10" t="n">
        <v>419.24</v>
      </c>
      <c r="R10" t="n">
        <v>99.44</v>
      </c>
      <c r="S10" t="n">
        <v>59.57</v>
      </c>
      <c r="T10" t="n">
        <v>17662.93</v>
      </c>
      <c r="U10" t="n">
        <v>0.6</v>
      </c>
      <c r="V10" t="n">
        <v>0.88</v>
      </c>
      <c r="W10" t="n">
        <v>6.86</v>
      </c>
      <c r="X10" t="n">
        <v>1.08</v>
      </c>
      <c r="Y10" t="n">
        <v>0.5</v>
      </c>
      <c r="Z10" t="n">
        <v>10</v>
      </c>
      <c r="AA10" t="n">
        <v>719.1578678383828</v>
      </c>
      <c r="AB10" t="n">
        <v>983.9835217824256</v>
      </c>
      <c r="AC10" t="n">
        <v>890.0735154930567</v>
      </c>
      <c r="AD10" t="n">
        <v>719157.8678383828</v>
      </c>
      <c r="AE10" t="n">
        <v>983983.5217824256</v>
      </c>
      <c r="AF10" t="n">
        <v>1.741376954356315e-06</v>
      </c>
      <c r="AG10" t="n">
        <v>25</v>
      </c>
      <c r="AH10" t="n">
        <v>890073.5154930566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2.3442</v>
      </c>
      <c r="E11" t="n">
        <v>42.66</v>
      </c>
      <c r="F11" t="n">
        <v>39.17</v>
      </c>
      <c r="G11" t="n">
        <v>65.29000000000001</v>
      </c>
      <c r="H11" t="n">
        <v>1.03</v>
      </c>
      <c r="I11" t="n">
        <v>36</v>
      </c>
      <c r="J11" t="n">
        <v>172.08</v>
      </c>
      <c r="K11" t="n">
        <v>50.28</v>
      </c>
      <c r="L11" t="n">
        <v>10</v>
      </c>
      <c r="M11" t="n">
        <v>34</v>
      </c>
      <c r="N11" t="n">
        <v>31.8</v>
      </c>
      <c r="O11" t="n">
        <v>21457.64</v>
      </c>
      <c r="P11" t="n">
        <v>476.67</v>
      </c>
      <c r="Q11" t="n">
        <v>419.25</v>
      </c>
      <c r="R11" t="n">
        <v>97.26000000000001</v>
      </c>
      <c r="S11" t="n">
        <v>59.57</v>
      </c>
      <c r="T11" t="n">
        <v>16585.06</v>
      </c>
      <c r="U11" t="n">
        <v>0.61</v>
      </c>
      <c r="V11" t="n">
        <v>0.88</v>
      </c>
      <c r="W11" t="n">
        <v>6.85</v>
      </c>
      <c r="X11" t="n">
        <v>1.01</v>
      </c>
      <c r="Y11" t="n">
        <v>0.5</v>
      </c>
      <c r="Z11" t="n">
        <v>10</v>
      </c>
      <c r="AA11" t="n">
        <v>715.7432736072241</v>
      </c>
      <c r="AB11" t="n">
        <v>979.3115233140884</v>
      </c>
      <c r="AC11" t="n">
        <v>885.8474060013466</v>
      </c>
      <c r="AD11" t="n">
        <v>715743.2736072241</v>
      </c>
      <c r="AE11" t="n">
        <v>979311.5233140884</v>
      </c>
      <c r="AF11" t="n">
        <v>1.748312928348997e-06</v>
      </c>
      <c r="AG11" t="n">
        <v>25</v>
      </c>
      <c r="AH11" t="n">
        <v>885847.4060013467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2.3587</v>
      </c>
      <c r="E12" t="n">
        <v>42.4</v>
      </c>
      <c r="F12" t="n">
        <v>39.04</v>
      </c>
      <c r="G12" t="n">
        <v>73.2</v>
      </c>
      <c r="H12" t="n">
        <v>1.12</v>
      </c>
      <c r="I12" t="n">
        <v>32</v>
      </c>
      <c r="J12" t="n">
        <v>173.55</v>
      </c>
      <c r="K12" t="n">
        <v>50.28</v>
      </c>
      <c r="L12" t="n">
        <v>11</v>
      </c>
      <c r="M12" t="n">
        <v>30</v>
      </c>
      <c r="N12" t="n">
        <v>32.27</v>
      </c>
      <c r="O12" t="n">
        <v>21638.31</v>
      </c>
      <c r="P12" t="n">
        <v>474.14</v>
      </c>
      <c r="Q12" t="n">
        <v>419.24</v>
      </c>
      <c r="R12" t="n">
        <v>92.78</v>
      </c>
      <c r="S12" t="n">
        <v>59.57</v>
      </c>
      <c r="T12" t="n">
        <v>14364.02</v>
      </c>
      <c r="U12" t="n">
        <v>0.64</v>
      </c>
      <c r="V12" t="n">
        <v>0.89</v>
      </c>
      <c r="W12" t="n">
        <v>6.85</v>
      </c>
      <c r="X12" t="n">
        <v>0.88</v>
      </c>
      <c r="Y12" t="n">
        <v>0.5</v>
      </c>
      <c r="Z12" t="n">
        <v>10</v>
      </c>
      <c r="AA12" t="n">
        <v>709.6304971568708</v>
      </c>
      <c r="AB12" t="n">
        <v>970.9477528980509</v>
      </c>
      <c r="AC12" t="n">
        <v>878.2818620951903</v>
      </c>
      <c r="AD12" t="n">
        <v>709630.4971568708</v>
      </c>
      <c r="AE12" t="n">
        <v>970947.7528980509</v>
      </c>
      <c r="AF12" t="n">
        <v>1.75912708134834e-06</v>
      </c>
      <c r="AG12" t="n">
        <v>25</v>
      </c>
      <c r="AH12" t="n">
        <v>878281.8620951902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2.3642</v>
      </c>
      <c r="E13" t="n">
        <v>42.3</v>
      </c>
      <c r="F13" t="n">
        <v>39.01</v>
      </c>
      <c r="G13" t="n">
        <v>78.01000000000001</v>
      </c>
      <c r="H13" t="n">
        <v>1.22</v>
      </c>
      <c r="I13" t="n">
        <v>30</v>
      </c>
      <c r="J13" t="n">
        <v>175.02</v>
      </c>
      <c r="K13" t="n">
        <v>50.28</v>
      </c>
      <c r="L13" t="n">
        <v>12</v>
      </c>
      <c r="M13" t="n">
        <v>28</v>
      </c>
      <c r="N13" t="n">
        <v>32.74</v>
      </c>
      <c r="O13" t="n">
        <v>21819.6</v>
      </c>
      <c r="P13" t="n">
        <v>473.13</v>
      </c>
      <c r="Q13" t="n">
        <v>419.24</v>
      </c>
      <c r="R13" t="n">
        <v>91.90000000000001</v>
      </c>
      <c r="S13" t="n">
        <v>59.57</v>
      </c>
      <c r="T13" t="n">
        <v>13937.39</v>
      </c>
      <c r="U13" t="n">
        <v>0.65</v>
      </c>
      <c r="V13" t="n">
        <v>0.89</v>
      </c>
      <c r="W13" t="n">
        <v>6.84</v>
      </c>
      <c r="X13" t="n">
        <v>0.84</v>
      </c>
      <c r="Y13" t="n">
        <v>0.5</v>
      </c>
      <c r="Z13" t="n">
        <v>10</v>
      </c>
      <c r="AA13" t="n">
        <v>707.305589362764</v>
      </c>
      <c r="AB13" t="n">
        <v>967.7667114864606</v>
      </c>
      <c r="AC13" t="n">
        <v>875.4044148113024</v>
      </c>
      <c r="AD13" t="n">
        <v>707305.5893627639</v>
      </c>
      <c r="AE13" t="n">
        <v>967766.7114864606</v>
      </c>
      <c r="AF13" t="n">
        <v>1.763229001451539e-06</v>
      </c>
      <c r="AG13" t="n">
        <v>25</v>
      </c>
      <c r="AH13" t="n">
        <v>875404.4148113024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2.3749</v>
      </c>
      <c r="E14" t="n">
        <v>42.11</v>
      </c>
      <c r="F14" t="n">
        <v>38.91</v>
      </c>
      <c r="G14" t="n">
        <v>86.47</v>
      </c>
      <c r="H14" t="n">
        <v>1.31</v>
      </c>
      <c r="I14" t="n">
        <v>27</v>
      </c>
      <c r="J14" t="n">
        <v>176.49</v>
      </c>
      <c r="K14" t="n">
        <v>50.28</v>
      </c>
      <c r="L14" t="n">
        <v>13</v>
      </c>
      <c r="M14" t="n">
        <v>25</v>
      </c>
      <c r="N14" t="n">
        <v>33.21</v>
      </c>
      <c r="O14" t="n">
        <v>22001.54</v>
      </c>
      <c r="P14" t="n">
        <v>471.12</v>
      </c>
      <c r="Q14" t="n">
        <v>419.24</v>
      </c>
      <c r="R14" t="n">
        <v>88.65000000000001</v>
      </c>
      <c r="S14" t="n">
        <v>59.57</v>
      </c>
      <c r="T14" t="n">
        <v>12326.75</v>
      </c>
      <c r="U14" t="n">
        <v>0.67</v>
      </c>
      <c r="V14" t="n">
        <v>0.89</v>
      </c>
      <c r="W14" t="n">
        <v>6.84</v>
      </c>
      <c r="X14" t="n">
        <v>0.75</v>
      </c>
      <c r="Y14" t="n">
        <v>0.5</v>
      </c>
      <c r="Z14" t="n">
        <v>10</v>
      </c>
      <c r="AA14" t="n">
        <v>702.7125234777002</v>
      </c>
      <c r="AB14" t="n">
        <v>961.4822761107507</v>
      </c>
      <c r="AC14" t="n">
        <v>869.7197571275898</v>
      </c>
      <c r="AD14" t="n">
        <v>702712.5234777002</v>
      </c>
      <c r="AE14" t="n">
        <v>961482.2761107507</v>
      </c>
      <c r="AF14" t="n">
        <v>1.771209100561399e-06</v>
      </c>
      <c r="AG14" t="n">
        <v>25</v>
      </c>
      <c r="AH14" t="n">
        <v>869719.7571275898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2.3813</v>
      </c>
      <c r="E15" t="n">
        <v>41.99</v>
      </c>
      <c r="F15" t="n">
        <v>38.86</v>
      </c>
      <c r="G15" t="n">
        <v>93.27</v>
      </c>
      <c r="H15" t="n">
        <v>1.4</v>
      </c>
      <c r="I15" t="n">
        <v>25</v>
      </c>
      <c r="J15" t="n">
        <v>177.97</v>
      </c>
      <c r="K15" t="n">
        <v>50.28</v>
      </c>
      <c r="L15" t="n">
        <v>14</v>
      </c>
      <c r="M15" t="n">
        <v>23</v>
      </c>
      <c r="N15" t="n">
        <v>33.69</v>
      </c>
      <c r="O15" t="n">
        <v>22184.13</v>
      </c>
      <c r="P15" t="n">
        <v>469.32</v>
      </c>
      <c r="Q15" t="n">
        <v>419.24</v>
      </c>
      <c r="R15" t="n">
        <v>87.18000000000001</v>
      </c>
      <c r="S15" t="n">
        <v>59.57</v>
      </c>
      <c r="T15" t="n">
        <v>11600.48</v>
      </c>
      <c r="U15" t="n">
        <v>0.68</v>
      </c>
      <c r="V15" t="n">
        <v>0.89</v>
      </c>
      <c r="W15" t="n">
        <v>6.83</v>
      </c>
      <c r="X15" t="n">
        <v>0.7</v>
      </c>
      <c r="Y15" t="n">
        <v>0.5</v>
      </c>
      <c r="Z15" t="n">
        <v>10</v>
      </c>
      <c r="AA15" t="n">
        <v>699.3907914511824</v>
      </c>
      <c r="AB15" t="n">
        <v>956.9373358075946</v>
      </c>
      <c r="AC15" t="n">
        <v>865.6085795481033</v>
      </c>
      <c r="AD15" t="n">
        <v>699390.7914511824</v>
      </c>
      <c r="AE15" t="n">
        <v>956937.3358075947</v>
      </c>
      <c r="AF15" t="n">
        <v>1.775982243954213e-06</v>
      </c>
      <c r="AG15" t="n">
        <v>25</v>
      </c>
      <c r="AH15" t="n">
        <v>865608.5795481033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2.3843</v>
      </c>
      <c r="E16" t="n">
        <v>41.94</v>
      </c>
      <c r="F16" t="n">
        <v>38.84</v>
      </c>
      <c r="G16" t="n">
        <v>97.11</v>
      </c>
      <c r="H16" t="n">
        <v>1.48</v>
      </c>
      <c r="I16" t="n">
        <v>24</v>
      </c>
      <c r="J16" t="n">
        <v>179.46</v>
      </c>
      <c r="K16" t="n">
        <v>50.28</v>
      </c>
      <c r="L16" t="n">
        <v>15</v>
      </c>
      <c r="M16" t="n">
        <v>22</v>
      </c>
      <c r="N16" t="n">
        <v>34.18</v>
      </c>
      <c r="O16" t="n">
        <v>22367.38</v>
      </c>
      <c r="P16" t="n">
        <v>469.11</v>
      </c>
      <c r="Q16" t="n">
        <v>419.24</v>
      </c>
      <c r="R16" t="n">
        <v>86.29000000000001</v>
      </c>
      <c r="S16" t="n">
        <v>59.57</v>
      </c>
      <c r="T16" t="n">
        <v>11158.45</v>
      </c>
      <c r="U16" t="n">
        <v>0.6899999999999999</v>
      </c>
      <c r="V16" t="n">
        <v>0.89</v>
      </c>
      <c r="W16" t="n">
        <v>6.84</v>
      </c>
      <c r="X16" t="n">
        <v>0.68</v>
      </c>
      <c r="Y16" t="n">
        <v>0.5</v>
      </c>
      <c r="Z16" t="n">
        <v>10</v>
      </c>
      <c r="AA16" t="n">
        <v>698.4872704998331</v>
      </c>
      <c r="AB16" t="n">
        <v>955.7010985814276</v>
      </c>
      <c r="AC16" t="n">
        <v>864.4903270677316</v>
      </c>
      <c r="AD16" t="n">
        <v>698487.2704998332</v>
      </c>
      <c r="AE16" t="n">
        <v>955701.0985814276</v>
      </c>
      <c r="AF16" t="n">
        <v>1.778219654919594e-06</v>
      </c>
      <c r="AG16" t="n">
        <v>25</v>
      </c>
      <c r="AH16" t="n">
        <v>864490.3270677316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2.3929</v>
      </c>
      <c r="E17" t="n">
        <v>41.79</v>
      </c>
      <c r="F17" t="n">
        <v>38.76</v>
      </c>
      <c r="G17" t="n">
        <v>105.7</v>
      </c>
      <c r="H17" t="n">
        <v>1.57</v>
      </c>
      <c r="I17" t="n">
        <v>22</v>
      </c>
      <c r="J17" t="n">
        <v>180.95</v>
      </c>
      <c r="K17" t="n">
        <v>50.28</v>
      </c>
      <c r="L17" t="n">
        <v>16</v>
      </c>
      <c r="M17" t="n">
        <v>20</v>
      </c>
      <c r="N17" t="n">
        <v>34.67</v>
      </c>
      <c r="O17" t="n">
        <v>22551.28</v>
      </c>
      <c r="P17" t="n">
        <v>467.13</v>
      </c>
      <c r="Q17" t="n">
        <v>419.26</v>
      </c>
      <c r="R17" t="n">
        <v>83.72</v>
      </c>
      <c r="S17" t="n">
        <v>59.57</v>
      </c>
      <c r="T17" t="n">
        <v>9887.57</v>
      </c>
      <c r="U17" t="n">
        <v>0.71</v>
      </c>
      <c r="V17" t="n">
        <v>0.89</v>
      </c>
      <c r="W17" t="n">
        <v>6.83</v>
      </c>
      <c r="X17" t="n">
        <v>0.59</v>
      </c>
      <c r="Y17" t="n">
        <v>0.5</v>
      </c>
      <c r="Z17" t="n">
        <v>10</v>
      </c>
      <c r="AA17" t="n">
        <v>694.4871916168305</v>
      </c>
      <c r="AB17" t="n">
        <v>950.2280141826777</v>
      </c>
      <c r="AC17" t="n">
        <v>859.5395861624763</v>
      </c>
      <c r="AD17" t="n">
        <v>694487.1916168305</v>
      </c>
      <c r="AE17" t="n">
        <v>950228.0141826777</v>
      </c>
      <c r="AF17" t="n">
        <v>1.784633566353688e-06</v>
      </c>
      <c r="AG17" t="n">
        <v>25</v>
      </c>
      <c r="AH17" t="n">
        <v>859539.5861624763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2.3959</v>
      </c>
      <c r="E18" t="n">
        <v>41.74</v>
      </c>
      <c r="F18" t="n">
        <v>38.74</v>
      </c>
      <c r="G18" t="n">
        <v>110.68</v>
      </c>
      <c r="H18" t="n">
        <v>1.65</v>
      </c>
      <c r="I18" t="n">
        <v>21</v>
      </c>
      <c r="J18" t="n">
        <v>182.45</v>
      </c>
      <c r="K18" t="n">
        <v>50.28</v>
      </c>
      <c r="L18" t="n">
        <v>17</v>
      </c>
      <c r="M18" t="n">
        <v>19</v>
      </c>
      <c r="N18" t="n">
        <v>35.17</v>
      </c>
      <c r="O18" t="n">
        <v>22735.98</v>
      </c>
      <c r="P18" t="n">
        <v>466.39</v>
      </c>
      <c r="Q18" t="n">
        <v>419.25</v>
      </c>
      <c r="R18" t="n">
        <v>82.91</v>
      </c>
      <c r="S18" t="n">
        <v>59.57</v>
      </c>
      <c r="T18" t="n">
        <v>9484.610000000001</v>
      </c>
      <c r="U18" t="n">
        <v>0.72</v>
      </c>
      <c r="V18" t="n">
        <v>0.89</v>
      </c>
      <c r="W18" t="n">
        <v>6.83</v>
      </c>
      <c r="X18" t="n">
        <v>0.57</v>
      </c>
      <c r="Y18" t="n">
        <v>0.5</v>
      </c>
      <c r="Z18" t="n">
        <v>10</v>
      </c>
      <c r="AA18" t="n">
        <v>693.0591529765079</v>
      </c>
      <c r="AB18" t="n">
        <v>948.27410871437</v>
      </c>
      <c r="AC18" t="n">
        <v>857.7721586897402</v>
      </c>
      <c r="AD18" t="n">
        <v>693059.1529765079</v>
      </c>
      <c r="AE18" t="n">
        <v>948274.1087143699</v>
      </c>
      <c r="AF18" t="n">
        <v>1.786870977319069e-06</v>
      </c>
      <c r="AG18" t="n">
        <v>25</v>
      </c>
      <c r="AH18" t="n">
        <v>857772.1586897402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2.4002</v>
      </c>
      <c r="E19" t="n">
        <v>41.66</v>
      </c>
      <c r="F19" t="n">
        <v>38.69</v>
      </c>
      <c r="G19" t="n">
        <v>116.08</v>
      </c>
      <c r="H19" t="n">
        <v>1.74</v>
      </c>
      <c r="I19" t="n">
        <v>20</v>
      </c>
      <c r="J19" t="n">
        <v>183.95</v>
      </c>
      <c r="K19" t="n">
        <v>50.28</v>
      </c>
      <c r="L19" t="n">
        <v>18</v>
      </c>
      <c r="M19" t="n">
        <v>18</v>
      </c>
      <c r="N19" t="n">
        <v>35.67</v>
      </c>
      <c r="O19" t="n">
        <v>22921.24</v>
      </c>
      <c r="P19" t="n">
        <v>465.73</v>
      </c>
      <c r="Q19" t="n">
        <v>419.26</v>
      </c>
      <c r="R19" t="n">
        <v>81.81999999999999</v>
      </c>
      <c r="S19" t="n">
        <v>59.57</v>
      </c>
      <c r="T19" t="n">
        <v>8947.08</v>
      </c>
      <c r="U19" t="n">
        <v>0.73</v>
      </c>
      <c r="V19" t="n">
        <v>0.89</v>
      </c>
      <c r="W19" t="n">
        <v>6.82</v>
      </c>
      <c r="X19" t="n">
        <v>0.53</v>
      </c>
      <c r="Y19" t="n">
        <v>0.5</v>
      </c>
      <c r="Z19" t="n">
        <v>10</v>
      </c>
      <c r="AA19" t="n">
        <v>691.3943883273301</v>
      </c>
      <c r="AB19" t="n">
        <v>945.9963042771319</v>
      </c>
      <c r="AC19" t="n">
        <v>855.7117447110737</v>
      </c>
      <c r="AD19" t="n">
        <v>691394.3883273301</v>
      </c>
      <c r="AE19" t="n">
        <v>945996.3042771319</v>
      </c>
      <c r="AF19" t="n">
        <v>1.790077933036115e-06</v>
      </c>
      <c r="AG19" t="n">
        <v>25</v>
      </c>
      <c r="AH19" t="n">
        <v>855711.7447110737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2.4033</v>
      </c>
      <c r="E20" t="n">
        <v>41.61</v>
      </c>
      <c r="F20" t="n">
        <v>38.67</v>
      </c>
      <c r="G20" t="n">
        <v>122.13</v>
      </c>
      <c r="H20" t="n">
        <v>1.82</v>
      </c>
      <c r="I20" t="n">
        <v>19</v>
      </c>
      <c r="J20" t="n">
        <v>185.46</v>
      </c>
      <c r="K20" t="n">
        <v>50.28</v>
      </c>
      <c r="L20" t="n">
        <v>19</v>
      </c>
      <c r="M20" t="n">
        <v>17</v>
      </c>
      <c r="N20" t="n">
        <v>36.18</v>
      </c>
      <c r="O20" t="n">
        <v>23107.19</v>
      </c>
      <c r="P20" t="n">
        <v>464.13</v>
      </c>
      <c r="Q20" t="n">
        <v>419.24</v>
      </c>
      <c r="R20" t="n">
        <v>80.98</v>
      </c>
      <c r="S20" t="n">
        <v>59.57</v>
      </c>
      <c r="T20" t="n">
        <v>8532.23</v>
      </c>
      <c r="U20" t="n">
        <v>0.74</v>
      </c>
      <c r="V20" t="n">
        <v>0.89</v>
      </c>
      <c r="W20" t="n">
        <v>6.83</v>
      </c>
      <c r="X20" t="n">
        <v>0.51</v>
      </c>
      <c r="Y20" t="n">
        <v>0.5</v>
      </c>
      <c r="Z20" t="n">
        <v>10</v>
      </c>
      <c r="AA20" t="n">
        <v>689.0874835367258</v>
      </c>
      <c r="AB20" t="n">
        <v>942.8398953691706</v>
      </c>
      <c r="AC20" t="n">
        <v>852.8565790392403</v>
      </c>
      <c r="AD20" t="n">
        <v>689087.4835367259</v>
      </c>
      <c r="AE20" t="n">
        <v>942839.8953691706</v>
      </c>
      <c r="AF20" t="n">
        <v>1.79238992436701e-06</v>
      </c>
      <c r="AG20" t="n">
        <v>25</v>
      </c>
      <c r="AH20" t="n">
        <v>852856.5790392403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2.4058</v>
      </c>
      <c r="E21" t="n">
        <v>41.57</v>
      </c>
      <c r="F21" t="n">
        <v>38.66</v>
      </c>
      <c r="G21" t="n">
        <v>128.87</v>
      </c>
      <c r="H21" t="n">
        <v>1.9</v>
      </c>
      <c r="I21" t="n">
        <v>18</v>
      </c>
      <c r="J21" t="n">
        <v>186.97</v>
      </c>
      <c r="K21" t="n">
        <v>50.28</v>
      </c>
      <c r="L21" t="n">
        <v>20</v>
      </c>
      <c r="M21" t="n">
        <v>16</v>
      </c>
      <c r="N21" t="n">
        <v>36.69</v>
      </c>
      <c r="O21" t="n">
        <v>23293.82</v>
      </c>
      <c r="P21" t="n">
        <v>463.93</v>
      </c>
      <c r="Q21" t="n">
        <v>419.26</v>
      </c>
      <c r="R21" t="n">
        <v>80.51000000000001</v>
      </c>
      <c r="S21" t="n">
        <v>59.57</v>
      </c>
      <c r="T21" t="n">
        <v>8300.24</v>
      </c>
      <c r="U21" t="n">
        <v>0.74</v>
      </c>
      <c r="V21" t="n">
        <v>0.89</v>
      </c>
      <c r="W21" t="n">
        <v>6.82</v>
      </c>
      <c r="X21" t="n">
        <v>0.5</v>
      </c>
      <c r="Y21" t="n">
        <v>0.5</v>
      </c>
      <c r="Z21" t="n">
        <v>10</v>
      </c>
      <c r="AA21" t="n">
        <v>688.3355438907994</v>
      </c>
      <c r="AB21" t="n">
        <v>941.8110583723781</v>
      </c>
      <c r="AC21" t="n">
        <v>851.9259328014398</v>
      </c>
      <c r="AD21" t="n">
        <v>688335.5438907994</v>
      </c>
      <c r="AE21" t="n">
        <v>941811.058372378</v>
      </c>
      <c r="AF21" t="n">
        <v>1.794254433504828e-06</v>
      </c>
      <c r="AG21" t="n">
        <v>25</v>
      </c>
      <c r="AH21" t="n">
        <v>851925.9328014398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2.4106</v>
      </c>
      <c r="E22" t="n">
        <v>41.48</v>
      </c>
      <c r="F22" t="n">
        <v>38.61</v>
      </c>
      <c r="G22" t="n">
        <v>136.28</v>
      </c>
      <c r="H22" t="n">
        <v>1.98</v>
      </c>
      <c r="I22" t="n">
        <v>17</v>
      </c>
      <c r="J22" t="n">
        <v>188.49</v>
      </c>
      <c r="K22" t="n">
        <v>50.28</v>
      </c>
      <c r="L22" t="n">
        <v>21</v>
      </c>
      <c r="M22" t="n">
        <v>15</v>
      </c>
      <c r="N22" t="n">
        <v>37.21</v>
      </c>
      <c r="O22" t="n">
        <v>23481.16</v>
      </c>
      <c r="P22" t="n">
        <v>462.3</v>
      </c>
      <c r="Q22" t="n">
        <v>419.23</v>
      </c>
      <c r="R22" t="n">
        <v>78.76000000000001</v>
      </c>
      <c r="S22" t="n">
        <v>59.57</v>
      </c>
      <c r="T22" t="n">
        <v>7431.21</v>
      </c>
      <c r="U22" t="n">
        <v>0.76</v>
      </c>
      <c r="V22" t="n">
        <v>0.9</v>
      </c>
      <c r="W22" t="n">
        <v>6.83</v>
      </c>
      <c r="X22" t="n">
        <v>0.45</v>
      </c>
      <c r="Y22" t="n">
        <v>0.5</v>
      </c>
      <c r="Z22" t="n">
        <v>10</v>
      </c>
      <c r="AA22" t="n">
        <v>685.6059524760215</v>
      </c>
      <c r="AB22" t="n">
        <v>938.0763109776047</v>
      </c>
      <c r="AC22" t="n">
        <v>848.547624456273</v>
      </c>
      <c r="AD22" t="n">
        <v>685605.9524760215</v>
      </c>
      <c r="AE22" t="n">
        <v>938076.3109776047</v>
      </c>
      <c r="AF22" t="n">
        <v>1.797834291049438e-06</v>
      </c>
      <c r="AG22" t="n">
        <v>25</v>
      </c>
      <c r="AH22" t="n">
        <v>848547.6244562729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2.4093</v>
      </c>
      <c r="E23" t="n">
        <v>41.51</v>
      </c>
      <c r="F23" t="n">
        <v>38.63</v>
      </c>
      <c r="G23" t="n">
        <v>136.35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15</v>
      </c>
      <c r="N23" t="n">
        <v>37.74</v>
      </c>
      <c r="O23" t="n">
        <v>23669.2</v>
      </c>
      <c r="P23" t="n">
        <v>462</v>
      </c>
      <c r="Q23" t="n">
        <v>419.23</v>
      </c>
      <c r="R23" t="n">
        <v>79.75</v>
      </c>
      <c r="S23" t="n">
        <v>59.57</v>
      </c>
      <c r="T23" t="n">
        <v>7923.06</v>
      </c>
      <c r="U23" t="n">
        <v>0.75</v>
      </c>
      <c r="V23" t="n">
        <v>0.89</v>
      </c>
      <c r="W23" t="n">
        <v>6.82</v>
      </c>
      <c r="X23" t="n">
        <v>0.47</v>
      </c>
      <c r="Y23" t="n">
        <v>0.5</v>
      </c>
      <c r="Z23" t="n">
        <v>10</v>
      </c>
      <c r="AA23" t="n">
        <v>685.60821625079</v>
      </c>
      <c r="AB23" t="n">
        <v>938.0794083741134</v>
      </c>
      <c r="AC23" t="n">
        <v>848.5504262416061</v>
      </c>
      <c r="AD23" t="n">
        <v>685608.2162507899</v>
      </c>
      <c r="AE23" t="n">
        <v>938079.4083741134</v>
      </c>
      <c r="AF23" t="n">
        <v>1.796864746297772e-06</v>
      </c>
      <c r="AG23" t="n">
        <v>25</v>
      </c>
      <c r="AH23" t="n">
        <v>848550.4262416061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2.4131</v>
      </c>
      <c r="E24" t="n">
        <v>41.44</v>
      </c>
      <c r="F24" t="n">
        <v>38.6</v>
      </c>
      <c r="G24" t="n">
        <v>144.75</v>
      </c>
      <c r="H24" t="n">
        <v>2.13</v>
      </c>
      <c r="I24" t="n">
        <v>16</v>
      </c>
      <c r="J24" t="n">
        <v>191.55</v>
      </c>
      <c r="K24" t="n">
        <v>50.28</v>
      </c>
      <c r="L24" t="n">
        <v>23</v>
      </c>
      <c r="M24" t="n">
        <v>14</v>
      </c>
      <c r="N24" t="n">
        <v>38.27</v>
      </c>
      <c r="O24" t="n">
        <v>23857.96</v>
      </c>
      <c r="P24" t="n">
        <v>461.61</v>
      </c>
      <c r="Q24" t="n">
        <v>419.23</v>
      </c>
      <c r="R24" t="n">
        <v>78.7</v>
      </c>
      <c r="S24" t="n">
        <v>59.57</v>
      </c>
      <c r="T24" t="n">
        <v>7407.85</v>
      </c>
      <c r="U24" t="n">
        <v>0.76</v>
      </c>
      <c r="V24" t="n">
        <v>0.9</v>
      </c>
      <c r="W24" t="n">
        <v>6.82</v>
      </c>
      <c r="X24" t="n">
        <v>0.44</v>
      </c>
      <c r="Y24" t="n">
        <v>0.5</v>
      </c>
      <c r="Z24" t="n">
        <v>10</v>
      </c>
      <c r="AA24" t="n">
        <v>677.5664483032151</v>
      </c>
      <c r="AB24" t="n">
        <v>927.0763066904786</v>
      </c>
      <c r="AC24" t="n">
        <v>838.5974451397072</v>
      </c>
      <c r="AD24" t="n">
        <v>677566.4483032151</v>
      </c>
      <c r="AE24" t="n">
        <v>927076.3066904787</v>
      </c>
      <c r="AF24" t="n">
        <v>1.799698800187255e-06</v>
      </c>
      <c r="AG24" t="n">
        <v>24</v>
      </c>
      <c r="AH24" t="n">
        <v>838597.4451397073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2.4172</v>
      </c>
      <c r="E25" t="n">
        <v>41.37</v>
      </c>
      <c r="F25" t="n">
        <v>38.56</v>
      </c>
      <c r="G25" t="n">
        <v>154.25</v>
      </c>
      <c r="H25" t="n">
        <v>2.21</v>
      </c>
      <c r="I25" t="n">
        <v>15</v>
      </c>
      <c r="J25" t="n">
        <v>193.08</v>
      </c>
      <c r="K25" t="n">
        <v>50.28</v>
      </c>
      <c r="L25" t="n">
        <v>24</v>
      </c>
      <c r="M25" t="n">
        <v>13</v>
      </c>
      <c r="N25" t="n">
        <v>38.8</v>
      </c>
      <c r="O25" t="n">
        <v>24047.45</v>
      </c>
      <c r="P25" t="n">
        <v>460.01</v>
      </c>
      <c r="Q25" t="n">
        <v>419.25</v>
      </c>
      <c r="R25" t="n">
        <v>77.3</v>
      </c>
      <c r="S25" t="n">
        <v>59.57</v>
      </c>
      <c r="T25" t="n">
        <v>6710.99</v>
      </c>
      <c r="U25" t="n">
        <v>0.77</v>
      </c>
      <c r="V25" t="n">
        <v>0.9</v>
      </c>
      <c r="W25" t="n">
        <v>6.82</v>
      </c>
      <c r="X25" t="n">
        <v>0.4</v>
      </c>
      <c r="Y25" t="n">
        <v>0.5</v>
      </c>
      <c r="Z25" t="n">
        <v>10</v>
      </c>
      <c r="AA25" t="n">
        <v>675.0436986176953</v>
      </c>
      <c r="AB25" t="n">
        <v>923.6245692748893</v>
      </c>
      <c r="AC25" t="n">
        <v>835.475136698518</v>
      </c>
      <c r="AD25" t="n">
        <v>675043.6986176954</v>
      </c>
      <c r="AE25" t="n">
        <v>923624.5692748893</v>
      </c>
      <c r="AF25" t="n">
        <v>1.802756595173276e-06</v>
      </c>
      <c r="AG25" t="n">
        <v>24</v>
      </c>
      <c r="AH25" t="n">
        <v>835475.1366985179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2.4178</v>
      </c>
      <c r="E26" t="n">
        <v>41.36</v>
      </c>
      <c r="F26" t="n">
        <v>38.55</v>
      </c>
      <c r="G26" t="n">
        <v>154.21</v>
      </c>
      <c r="H26" t="n">
        <v>2.28</v>
      </c>
      <c r="I26" t="n">
        <v>15</v>
      </c>
      <c r="J26" t="n">
        <v>194.62</v>
      </c>
      <c r="K26" t="n">
        <v>50.28</v>
      </c>
      <c r="L26" t="n">
        <v>25</v>
      </c>
      <c r="M26" t="n">
        <v>13</v>
      </c>
      <c r="N26" t="n">
        <v>39.34</v>
      </c>
      <c r="O26" t="n">
        <v>24237.67</v>
      </c>
      <c r="P26" t="n">
        <v>458.79</v>
      </c>
      <c r="Q26" t="n">
        <v>419.23</v>
      </c>
      <c r="R26" t="n">
        <v>76.94</v>
      </c>
      <c r="S26" t="n">
        <v>59.57</v>
      </c>
      <c r="T26" t="n">
        <v>6531.39</v>
      </c>
      <c r="U26" t="n">
        <v>0.77</v>
      </c>
      <c r="V26" t="n">
        <v>0.9</v>
      </c>
      <c r="W26" t="n">
        <v>6.82</v>
      </c>
      <c r="X26" t="n">
        <v>0.39</v>
      </c>
      <c r="Y26" t="n">
        <v>0.5</v>
      </c>
      <c r="Z26" t="n">
        <v>10</v>
      </c>
      <c r="AA26" t="n">
        <v>673.6836543982979</v>
      </c>
      <c r="AB26" t="n">
        <v>921.7636967729933</v>
      </c>
      <c r="AC26" t="n">
        <v>833.791863256452</v>
      </c>
      <c r="AD26" t="n">
        <v>673683.6543982979</v>
      </c>
      <c r="AE26" t="n">
        <v>921763.6967729933</v>
      </c>
      <c r="AF26" t="n">
        <v>1.803204077366353e-06</v>
      </c>
      <c r="AG26" t="n">
        <v>24</v>
      </c>
      <c r="AH26" t="n">
        <v>833791.8632564519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2.4211</v>
      </c>
      <c r="E27" t="n">
        <v>41.3</v>
      </c>
      <c r="F27" t="n">
        <v>38.53</v>
      </c>
      <c r="G27" t="n">
        <v>165.12</v>
      </c>
      <c r="H27" t="n">
        <v>2.35</v>
      </c>
      <c r="I27" t="n">
        <v>14</v>
      </c>
      <c r="J27" t="n">
        <v>196.17</v>
      </c>
      <c r="K27" t="n">
        <v>50.28</v>
      </c>
      <c r="L27" t="n">
        <v>26</v>
      </c>
      <c r="M27" t="n">
        <v>12</v>
      </c>
      <c r="N27" t="n">
        <v>39.89</v>
      </c>
      <c r="O27" t="n">
        <v>24428.62</v>
      </c>
      <c r="P27" t="n">
        <v>459.51</v>
      </c>
      <c r="Q27" t="n">
        <v>419.23</v>
      </c>
      <c r="R27" t="n">
        <v>76.09999999999999</v>
      </c>
      <c r="S27" t="n">
        <v>59.57</v>
      </c>
      <c r="T27" t="n">
        <v>6117.08</v>
      </c>
      <c r="U27" t="n">
        <v>0.78</v>
      </c>
      <c r="V27" t="n">
        <v>0.9</v>
      </c>
      <c r="W27" t="n">
        <v>6.82</v>
      </c>
      <c r="X27" t="n">
        <v>0.37</v>
      </c>
      <c r="Y27" t="n">
        <v>0.5</v>
      </c>
      <c r="Z27" t="n">
        <v>10</v>
      </c>
      <c r="AA27" t="n">
        <v>673.6832837372942</v>
      </c>
      <c r="AB27" t="n">
        <v>921.7631896182558</v>
      </c>
      <c r="AC27" t="n">
        <v>833.7914045038505</v>
      </c>
      <c r="AD27" t="n">
        <v>673683.2837372943</v>
      </c>
      <c r="AE27" t="n">
        <v>921763.1896182557</v>
      </c>
      <c r="AF27" t="n">
        <v>1.805665229428272e-06</v>
      </c>
      <c r="AG27" t="n">
        <v>24</v>
      </c>
      <c r="AH27" t="n">
        <v>833791.4045038505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2.4208</v>
      </c>
      <c r="E28" t="n">
        <v>41.31</v>
      </c>
      <c r="F28" t="n">
        <v>38.53</v>
      </c>
      <c r="G28" t="n">
        <v>165.14</v>
      </c>
      <c r="H28" t="n">
        <v>2.42</v>
      </c>
      <c r="I28" t="n">
        <v>14</v>
      </c>
      <c r="J28" t="n">
        <v>197.73</v>
      </c>
      <c r="K28" t="n">
        <v>50.28</v>
      </c>
      <c r="L28" t="n">
        <v>27</v>
      </c>
      <c r="M28" t="n">
        <v>12</v>
      </c>
      <c r="N28" t="n">
        <v>40.45</v>
      </c>
      <c r="O28" t="n">
        <v>24620.33</v>
      </c>
      <c r="P28" t="n">
        <v>455.88</v>
      </c>
      <c r="Q28" t="n">
        <v>419.23</v>
      </c>
      <c r="R28" t="n">
        <v>76.41</v>
      </c>
      <c r="S28" t="n">
        <v>59.57</v>
      </c>
      <c r="T28" t="n">
        <v>6271.64</v>
      </c>
      <c r="U28" t="n">
        <v>0.78</v>
      </c>
      <c r="V28" t="n">
        <v>0.9</v>
      </c>
      <c r="W28" t="n">
        <v>6.82</v>
      </c>
      <c r="X28" t="n">
        <v>0.37</v>
      </c>
      <c r="Y28" t="n">
        <v>0.5</v>
      </c>
      <c r="Z28" t="n">
        <v>10</v>
      </c>
      <c r="AA28" t="n">
        <v>670.1195843255367</v>
      </c>
      <c r="AB28" t="n">
        <v>916.8871788637671</v>
      </c>
      <c r="AC28" t="n">
        <v>829.3807533722462</v>
      </c>
      <c r="AD28" t="n">
        <v>670119.5843255367</v>
      </c>
      <c r="AE28" t="n">
        <v>916887.1788637671</v>
      </c>
      <c r="AF28" t="n">
        <v>1.805441488331734e-06</v>
      </c>
      <c r="AG28" t="n">
        <v>24</v>
      </c>
      <c r="AH28" t="n">
        <v>829380.7533722462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2.424</v>
      </c>
      <c r="E29" t="n">
        <v>41.25</v>
      </c>
      <c r="F29" t="n">
        <v>38.51</v>
      </c>
      <c r="G29" t="n">
        <v>177.74</v>
      </c>
      <c r="H29" t="n">
        <v>2.49</v>
      </c>
      <c r="I29" t="n">
        <v>13</v>
      </c>
      <c r="J29" t="n">
        <v>199.29</v>
      </c>
      <c r="K29" t="n">
        <v>50.28</v>
      </c>
      <c r="L29" t="n">
        <v>28</v>
      </c>
      <c r="M29" t="n">
        <v>11</v>
      </c>
      <c r="N29" t="n">
        <v>41.01</v>
      </c>
      <c r="O29" t="n">
        <v>24812.8</v>
      </c>
      <c r="P29" t="n">
        <v>458.11</v>
      </c>
      <c r="Q29" t="n">
        <v>419.24</v>
      </c>
      <c r="R29" t="n">
        <v>75.68000000000001</v>
      </c>
      <c r="S29" t="n">
        <v>59.57</v>
      </c>
      <c r="T29" t="n">
        <v>5911.11</v>
      </c>
      <c r="U29" t="n">
        <v>0.79</v>
      </c>
      <c r="V29" t="n">
        <v>0.9</v>
      </c>
      <c r="W29" t="n">
        <v>6.82</v>
      </c>
      <c r="X29" t="n">
        <v>0.35</v>
      </c>
      <c r="Y29" t="n">
        <v>0.5</v>
      </c>
      <c r="Z29" t="n">
        <v>10</v>
      </c>
      <c r="AA29" t="n">
        <v>671.65158228511</v>
      </c>
      <c r="AB29" t="n">
        <v>918.9833260590352</v>
      </c>
      <c r="AC29" t="n">
        <v>831.2768472211592</v>
      </c>
      <c r="AD29" t="n">
        <v>671651.5822851099</v>
      </c>
      <c r="AE29" t="n">
        <v>918983.3260590353</v>
      </c>
      <c r="AF29" t="n">
        <v>1.807828060028141e-06</v>
      </c>
      <c r="AG29" t="n">
        <v>24</v>
      </c>
      <c r="AH29" t="n">
        <v>831276.8472211591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2.425</v>
      </c>
      <c r="E30" t="n">
        <v>41.24</v>
      </c>
      <c r="F30" t="n">
        <v>38.49</v>
      </c>
      <c r="G30" t="n">
        <v>177.66</v>
      </c>
      <c r="H30" t="n">
        <v>2.56</v>
      </c>
      <c r="I30" t="n">
        <v>13</v>
      </c>
      <c r="J30" t="n">
        <v>200.85</v>
      </c>
      <c r="K30" t="n">
        <v>50.28</v>
      </c>
      <c r="L30" t="n">
        <v>29</v>
      </c>
      <c r="M30" t="n">
        <v>11</v>
      </c>
      <c r="N30" t="n">
        <v>41.57</v>
      </c>
      <c r="O30" t="n">
        <v>25006.03</v>
      </c>
      <c r="P30" t="n">
        <v>457.3</v>
      </c>
      <c r="Q30" t="n">
        <v>419.24</v>
      </c>
      <c r="R30" t="n">
        <v>75.11</v>
      </c>
      <c r="S30" t="n">
        <v>59.57</v>
      </c>
      <c r="T30" t="n">
        <v>5626.78</v>
      </c>
      <c r="U30" t="n">
        <v>0.79</v>
      </c>
      <c r="V30" t="n">
        <v>0.9</v>
      </c>
      <c r="W30" t="n">
        <v>6.81</v>
      </c>
      <c r="X30" t="n">
        <v>0.33</v>
      </c>
      <c r="Y30" t="n">
        <v>0.5</v>
      </c>
      <c r="Z30" t="n">
        <v>10</v>
      </c>
      <c r="AA30" t="n">
        <v>670.6087881003101</v>
      </c>
      <c r="AB30" t="n">
        <v>917.5565290505592</v>
      </c>
      <c r="AC30" t="n">
        <v>829.9862217166501</v>
      </c>
      <c r="AD30" t="n">
        <v>670608.7881003101</v>
      </c>
      <c r="AE30" t="n">
        <v>917556.5290505593</v>
      </c>
      <c r="AF30" t="n">
        <v>1.808573863683268e-06</v>
      </c>
      <c r="AG30" t="n">
        <v>24</v>
      </c>
      <c r="AH30" t="n">
        <v>829986.2217166501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2.4285</v>
      </c>
      <c r="E31" t="n">
        <v>41.18</v>
      </c>
      <c r="F31" t="n">
        <v>38.47</v>
      </c>
      <c r="G31" t="n">
        <v>192.33</v>
      </c>
      <c r="H31" t="n">
        <v>2.63</v>
      </c>
      <c r="I31" t="n">
        <v>12</v>
      </c>
      <c r="J31" t="n">
        <v>202.43</v>
      </c>
      <c r="K31" t="n">
        <v>50.28</v>
      </c>
      <c r="L31" t="n">
        <v>30</v>
      </c>
      <c r="M31" t="n">
        <v>10</v>
      </c>
      <c r="N31" t="n">
        <v>42.15</v>
      </c>
      <c r="O31" t="n">
        <v>25200.04</v>
      </c>
      <c r="P31" t="n">
        <v>455.03</v>
      </c>
      <c r="Q31" t="n">
        <v>419.23</v>
      </c>
      <c r="R31" t="n">
        <v>74.20999999999999</v>
      </c>
      <c r="S31" t="n">
        <v>59.57</v>
      </c>
      <c r="T31" t="n">
        <v>5179.03</v>
      </c>
      <c r="U31" t="n">
        <v>0.8</v>
      </c>
      <c r="V31" t="n">
        <v>0.9</v>
      </c>
      <c r="W31" t="n">
        <v>6.81</v>
      </c>
      <c r="X31" t="n">
        <v>0.3</v>
      </c>
      <c r="Y31" t="n">
        <v>0.5</v>
      </c>
      <c r="Z31" t="n">
        <v>10</v>
      </c>
      <c r="AA31" t="n">
        <v>667.5930636605281</v>
      </c>
      <c r="AB31" t="n">
        <v>913.430281827677</v>
      </c>
      <c r="AC31" t="n">
        <v>826.2537777374953</v>
      </c>
      <c r="AD31" t="n">
        <v>667593.063660528</v>
      </c>
      <c r="AE31" t="n">
        <v>913430.281827677</v>
      </c>
      <c r="AF31" t="n">
        <v>1.811184176476213e-06</v>
      </c>
      <c r="AG31" t="n">
        <v>24</v>
      </c>
      <c r="AH31" t="n">
        <v>826253.7777374953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2.4282</v>
      </c>
      <c r="E32" t="n">
        <v>41.18</v>
      </c>
      <c r="F32" t="n">
        <v>38.47</v>
      </c>
      <c r="G32" t="n">
        <v>192.36</v>
      </c>
      <c r="H32" t="n">
        <v>2.7</v>
      </c>
      <c r="I32" t="n">
        <v>12</v>
      </c>
      <c r="J32" t="n">
        <v>204.01</v>
      </c>
      <c r="K32" t="n">
        <v>50.28</v>
      </c>
      <c r="L32" t="n">
        <v>31</v>
      </c>
      <c r="M32" t="n">
        <v>10</v>
      </c>
      <c r="N32" t="n">
        <v>42.73</v>
      </c>
      <c r="O32" t="n">
        <v>25394.96</v>
      </c>
      <c r="P32" t="n">
        <v>457.13</v>
      </c>
      <c r="Q32" t="n">
        <v>419.23</v>
      </c>
      <c r="R32" t="n">
        <v>74.52</v>
      </c>
      <c r="S32" t="n">
        <v>59.57</v>
      </c>
      <c r="T32" t="n">
        <v>5335.12</v>
      </c>
      <c r="U32" t="n">
        <v>0.8</v>
      </c>
      <c r="V32" t="n">
        <v>0.9</v>
      </c>
      <c r="W32" t="n">
        <v>6.81</v>
      </c>
      <c r="X32" t="n">
        <v>0.31</v>
      </c>
      <c r="Y32" t="n">
        <v>0.5</v>
      </c>
      <c r="Z32" t="n">
        <v>10</v>
      </c>
      <c r="AA32" t="n">
        <v>669.7469323212023</v>
      </c>
      <c r="AB32" t="n">
        <v>916.3772999511906</v>
      </c>
      <c r="AC32" t="n">
        <v>828.9195365874665</v>
      </c>
      <c r="AD32" t="n">
        <v>669746.9323212022</v>
      </c>
      <c r="AE32" t="n">
        <v>916377.2999511906</v>
      </c>
      <c r="AF32" t="n">
        <v>1.810960435379675e-06</v>
      </c>
      <c r="AG32" t="n">
        <v>24</v>
      </c>
      <c r="AH32" t="n">
        <v>828919.5365874665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2.428</v>
      </c>
      <c r="E33" t="n">
        <v>41.19</v>
      </c>
      <c r="F33" t="n">
        <v>38.48</v>
      </c>
      <c r="G33" t="n">
        <v>192.38</v>
      </c>
      <c r="H33" t="n">
        <v>2.76</v>
      </c>
      <c r="I33" t="n">
        <v>12</v>
      </c>
      <c r="J33" t="n">
        <v>205.59</v>
      </c>
      <c r="K33" t="n">
        <v>50.28</v>
      </c>
      <c r="L33" t="n">
        <v>32</v>
      </c>
      <c r="M33" t="n">
        <v>10</v>
      </c>
      <c r="N33" t="n">
        <v>43.31</v>
      </c>
      <c r="O33" t="n">
        <v>25590.57</v>
      </c>
      <c r="P33" t="n">
        <v>454.91</v>
      </c>
      <c r="Q33" t="n">
        <v>419.23</v>
      </c>
      <c r="R33" t="n">
        <v>74.52</v>
      </c>
      <c r="S33" t="n">
        <v>59.57</v>
      </c>
      <c r="T33" t="n">
        <v>5333.77</v>
      </c>
      <c r="U33" t="n">
        <v>0.8</v>
      </c>
      <c r="V33" t="n">
        <v>0.9</v>
      </c>
      <c r="W33" t="n">
        <v>6.81</v>
      </c>
      <c r="X33" t="n">
        <v>0.31</v>
      </c>
      <c r="Y33" t="n">
        <v>0.5</v>
      </c>
      <c r="Z33" t="n">
        <v>10</v>
      </c>
      <c r="AA33" t="n">
        <v>667.5900028522364</v>
      </c>
      <c r="AB33" t="n">
        <v>913.426093894739</v>
      </c>
      <c r="AC33" t="n">
        <v>826.2499894949989</v>
      </c>
      <c r="AD33" t="n">
        <v>667590.0028522364</v>
      </c>
      <c r="AE33" t="n">
        <v>913426.0938947389</v>
      </c>
      <c r="AF33" t="n">
        <v>1.810811274648649e-06</v>
      </c>
      <c r="AG33" t="n">
        <v>24</v>
      </c>
      <c r="AH33" t="n">
        <v>826249.9894949989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2.432</v>
      </c>
      <c r="E34" t="n">
        <v>41.12</v>
      </c>
      <c r="F34" t="n">
        <v>38.44</v>
      </c>
      <c r="G34" t="n">
        <v>209.67</v>
      </c>
      <c r="H34" t="n">
        <v>2.83</v>
      </c>
      <c r="I34" t="n">
        <v>11</v>
      </c>
      <c r="J34" t="n">
        <v>207.19</v>
      </c>
      <c r="K34" t="n">
        <v>50.28</v>
      </c>
      <c r="L34" t="n">
        <v>33</v>
      </c>
      <c r="M34" t="n">
        <v>9</v>
      </c>
      <c r="N34" t="n">
        <v>43.91</v>
      </c>
      <c r="O34" t="n">
        <v>25786.97</v>
      </c>
      <c r="P34" t="n">
        <v>454.03</v>
      </c>
      <c r="Q34" t="n">
        <v>419.23</v>
      </c>
      <c r="R34" t="n">
        <v>73.25</v>
      </c>
      <c r="S34" t="n">
        <v>59.57</v>
      </c>
      <c r="T34" t="n">
        <v>4703.17</v>
      </c>
      <c r="U34" t="n">
        <v>0.8100000000000001</v>
      </c>
      <c r="V34" t="n">
        <v>0.9</v>
      </c>
      <c r="W34" t="n">
        <v>6.81</v>
      </c>
      <c r="X34" t="n">
        <v>0.28</v>
      </c>
      <c r="Y34" t="n">
        <v>0.5</v>
      </c>
      <c r="Z34" t="n">
        <v>10</v>
      </c>
      <c r="AA34" t="n">
        <v>665.8361487566025</v>
      </c>
      <c r="AB34" t="n">
        <v>911.0263933465109</v>
      </c>
      <c r="AC34" t="n">
        <v>824.079312999093</v>
      </c>
      <c r="AD34" t="n">
        <v>665836.1487566024</v>
      </c>
      <c r="AE34" t="n">
        <v>911026.3933465108</v>
      </c>
      <c r="AF34" t="n">
        <v>1.813794489269158e-06</v>
      </c>
      <c r="AG34" t="n">
        <v>24</v>
      </c>
      <c r="AH34" t="n">
        <v>824079.312999093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2.4318</v>
      </c>
      <c r="E35" t="n">
        <v>41.12</v>
      </c>
      <c r="F35" t="n">
        <v>38.44</v>
      </c>
      <c r="G35" t="n">
        <v>209.69</v>
      </c>
      <c r="H35" t="n">
        <v>2.89</v>
      </c>
      <c r="I35" t="n">
        <v>11</v>
      </c>
      <c r="J35" t="n">
        <v>208.78</v>
      </c>
      <c r="K35" t="n">
        <v>50.28</v>
      </c>
      <c r="L35" t="n">
        <v>34</v>
      </c>
      <c r="M35" t="n">
        <v>9</v>
      </c>
      <c r="N35" t="n">
        <v>44.5</v>
      </c>
      <c r="O35" t="n">
        <v>25984.2</v>
      </c>
      <c r="P35" t="n">
        <v>454.88</v>
      </c>
      <c r="Q35" t="n">
        <v>419.23</v>
      </c>
      <c r="R35" t="n">
        <v>73.58</v>
      </c>
      <c r="S35" t="n">
        <v>59.57</v>
      </c>
      <c r="T35" t="n">
        <v>4869.33</v>
      </c>
      <c r="U35" t="n">
        <v>0.8100000000000001</v>
      </c>
      <c r="V35" t="n">
        <v>0.9</v>
      </c>
      <c r="W35" t="n">
        <v>6.81</v>
      </c>
      <c r="X35" t="n">
        <v>0.28</v>
      </c>
      <c r="Y35" t="n">
        <v>0.5</v>
      </c>
      <c r="Z35" t="n">
        <v>10</v>
      </c>
      <c r="AA35" t="n">
        <v>666.7227655286763</v>
      </c>
      <c r="AB35" t="n">
        <v>912.2395015288338</v>
      </c>
      <c r="AC35" t="n">
        <v>825.1766438391029</v>
      </c>
      <c r="AD35" t="n">
        <v>666722.7655286763</v>
      </c>
      <c r="AE35" t="n">
        <v>912239.5015288338</v>
      </c>
      <c r="AF35" t="n">
        <v>1.813645328538133e-06</v>
      </c>
      <c r="AG35" t="n">
        <v>24</v>
      </c>
      <c r="AH35" t="n">
        <v>825176.6438391029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2.4323</v>
      </c>
      <c r="E36" t="n">
        <v>41.11</v>
      </c>
      <c r="F36" t="n">
        <v>38.44</v>
      </c>
      <c r="G36" t="n">
        <v>209.65</v>
      </c>
      <c r="H36" t="n">
        <v>2.96</v>
      </c>
      <c r="I36" t="n">
        <v>11</v>
      </c>
      <c r="J36" t="n">
        <v>210.39</v>
      </c>
      <c r="K36" t="n">
        <v>50.28</v>
      </c>
      <c r="L36" t="n">
        <v>35</v>
      </c>
      <c r="M36" t="n">
        <v>9</v>
      </c>
      <c r="N36" t="n">
        <v>45.11</v>
      </c>
      <c r="O36" t="n">
        <v>26182.25</v>
      </c>
      <c r="P36" t="n">
        <v>454.36</v>
      </c>
      <c r="Q36" t="n">
        <v>419.24</v>
      </c>
      <c r="R36" t="n">
        <v>73.23</v>
      </c>
      <c r="S36" t="n">
        <v>59.57</v>
      </c>
      <c r="T36" t="n">
        <v>4694.55</v>
      </c>
      <c r="U36" t="n">
        <v>0.8100000000000001</v>
      </c>
      <c r="V36" t="n">
        <v>0.9</v>
      </c>
      <c r="W36" t="n">
        <v>6.81</v>
      </c>
      <c r="X36" t="n">
        <v>0.27</v>
      </c>
      <c r="Y36" t="n">
        <v>0.5</v>
      </c>
      <c r="Z36" t="n">
        <v>10</v>
      </c>
      <c r="AA36" t="n">
        <v>666.1024886180249</v>
      </c>
      <c r="AB36" t="n">
        <v>911.3908112949946</v>
      </c>
      <c r="AC36" t="n">
        <v>824.408951410037</v>
      </c>
      <c r="AD36" t="n">
        <v>666102.488618025</v>
      </c>
      <c r="AE36" t="n">
        <v>911390.8112949945</v>
      </c>
      <c r="AF36" t="n">
        <v>1.814018230365696e-06</v>
      </c>
      <c r="AG36" t="n">
        <v>24</v>
      </c>
      <c r="AH36" t="n">
        <v>824408.951410037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2.4347</v>
      </c>
      <c r="E37" t="n">
        <v>41.07</v>
      </c>
      <c r="F37" t="n">
        <v>38.43</v>
      </c>
      <c r="G37" t="n">
        <v>230.55</v>
      </c>
      <c r="H37" t="n">
        <v>3.02</v>
      </c>
      <c r="I37" t="n">
        <v>10</v>
      </c>
      <c r="J37" t="n">
        <v>212</v>
      </c>
      <c r="K37" t="n">
        <v>50.28</v>
      </c>
      <c r="L37" t="n">
        <v>36</v>
      </c>
      <c r="M37" t="n">
        <v>8</v>
      </c>
      <c r="N37" t="n">
        <v>45.72</v>
      </c>
      <c r="O37" t="n">
        <v>26381.14</v>
      </c>
      <c r="P37" t="n">
        <v>451.42</v>
      </c>
      <c r="Q37" t="n">
        <v>419.23</v>
      </c>
      <c r="R37" t="n">
        <v>72.79000000000001</v>
      </c>
      <c r="S37" t="n">
        <v>59.57</v>
      </c>
      <c r="T37" t="n">
        <v>4481.65</v>
      </c>
      <c r="U37" t="n">
        <v>0.82</v>
      </c>
      <c r="V37" t="n">
        <v>0.9</v>
      </c>
      <c r="W37" t="n">
        <v>6.81</v>
      </c>
      <c r="X37" t="n">
        <v>0.26</v>
      </c>
      <c r="Y37" t="n">
        <v>0.5</v>
      </c>
      <c r="Z37" t="n">
        <v>10</v>
      </c>
      <c r="AA37" t="n">
        <v>662.6747490763498</v>
      </c>
      <c r="AB37" t="n">
        <v>906.7008268328789</v>
      </c>
      <c r="AC37" t="n">
        <v>820.166572482551</v>
      </c>
      <c r="AD37" t="n">
        <v>662674.7490763498</v>
      </c>
      <c r="AE37" t="n">
        <v>906700.8268328789</v>
      </c>
      <c r="AF37" t="n">
        <v>1.815808159138001e-06</v>
      </c>
      <c r="AG37" t="n">
        <v>24</v>
      </c>
      <c r="AH37" t="n">
        <v>820166.572482551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2.4352</v>
      </c>
      <c r="E38" t="n">
        <v>41.06</v>
      </c>
      <c r="F38" t="n">
        <v>38.42</v>
      </c>
      <c r="G38" t="n">
        <v>230.51</v>
      </c>
      <c r="H38" t="n">
        <v>3.08</v>
      </c>
      <c r="I38" t="n">
        <v>10</v>
      </c>
      <c r="J38" t="n">
        <v>213.62</v>
      </c>
      <c r="K38" t="n">
        <v>50.28</v>
      </c>
      <c r="L38" t="n">
        <v>37</v>
      </c>
      <c r="M38" t="n">
        <v>8</v>
      </c>
      <c r="N38" t="n">
        <v>46.34</v>
      </c>
      <c r="O38" t="n">
        <v>26580.87</v>
      </c>
      <c r="P38" t="n">
        <v>452.74</v>
      </c>
      <c r="Q38" t="n">
        <v>419.24</v>
      </c>
      <c r="R38" t="n">
        <v>72.7</v>
      </c>
      <c r="S38" t="n">
        <v>59.57</v>
      </c>
      <c r="T38" t="n">
        <v>4435.67</v>
      </c>
      <c r="U38" t="n">
        <v>0.82</v>
      </c>
      <c r="V38" t="n">
        <v>0.9</v>
      </c>
      <c r="W38" t="n">
        <v>6.81</v>
      </c>
      <c r="X38" t="n">
        <v>0.26</v>
      </c>
      <c r="Y38" t="n">
        <v>0.5</v>
      </c>
      <c r="Z38" t="n">
        <v>10</v>
      </c>
      <c r="AA38" t="n">
        <v>663.8706544238378</v>
      </c>
      <c r="AB38" t="n">
        <v>908.3371172889319</v>
      </c>
      <c r="AC38" t="n">
        <v>821.6466976740268</v>
      </c>
      <c r="AD38" t="n">
        <v>663870.6544238378</v>
      </c>
      <c r="AE38" t="n">
        <v>908337.117288932</v>
      </c>
      <c r="AF38" t="n">
        <v>1.816181060965565e-06</v>
      </c>
      <c r="AG38" t="n">
        <v>24</v>
      </c>
      <c r="AH38" t="n">
        <v>821646.6976740267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2.4356</v>
      </c>
      <c r="E39" t="n">
        <v>41.06</v>
      </c>
      <c r="F39" t="n">
        <v>38.41</v>
      </c>
      <c r="G39" t="n">
        <v>230.47</v>
      </c>
      <c r="H39" t="n">
        <v>3.14</v>
      </c>
      <c r="I39" t="n">
        <v>10</v>
      </c>
      <c r="J39" t="n">
        <v>215.25</v>
      </c>
      <c r="K39" t="n">
        <v>50.28</v>
      </c>
      <c r="L39" t="n">
        <v>38</v>
      </c>
      <c r="M39" t="n">
        <v>8</v>
      </c>
      <c r="N39" t="n">
        <v>46.97</v>
      </c>
      <c r="O39" t="n">
        <v>26781.46</v>
      </c>
      <c r="P39" t="n">
        <v>453.17</v>
      </c>
      <c r="Q39" t="n">
        <v>419.24</v>
      </c>
      <c r="R39" t="n">
        <v>72.43000000000001</v>
      </c>
      <c r="S39" t="n">
        <v>59.57</v>
      </c>
      <c r="T39" t="n">
        <v>4298.68</v>
      </c>
      <c r="U39" t="n">
        <v>0.82</v>
      </c>
      <c r="V39" t="n">
        <v>0.9</v>
      </c>
      <c r="W39" t="n">
        <v>6.81</v>
      </c>
      <c r="X39" t="n">
        <v>0.25</v>
      </c>
      <c r="Y39" t="n">
        <v>0.5</v>
      </c>
      <c r="Z39" t="n">
        <v>10</v>
      </c>
      <c r="AA39" t="n">
        <v>664.2028062886367</v>
      </c>
      <c r="AB39" t="n">
        <v>908.7915821238558</v>
      </c>
      <c r="AC39" t="n">
        <v>822.0577890229509</v>
      </c>
      <c r="AD39" t="n">
        <v>664202.8062886366</v>
      </c>
      <c r="AE39" t="n">
        <v>908791.5821238558</v>
      </c>
      <c r="AF39" t="n">
        <v>1.816479382427616e-06</v>
      </c>
      <c r="AG39" t="n">
        <v>24</v>
      </c>
      <c r="AH39" t="n">
        <v>822057.7890229509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2.4351</v>
      </c>
      <c r="E40" t="n">
        <v>41.07</v>
      </c>
      <c r="F40" t="n">
        <v>38.42</v>
      </c>
      <c r="G40" t="n">
        <v>230.51</v>
      </c>
      <c r="H40" t="n">
        <v>3.2</v>
      </c>
      <c r="I40" t="n">
        <v>10</v>
      </c>
      <c r="J40" t="n">
        <v>216.88</v>
      </c>
      <c r="K40" t="n">
        <v>50.28</v>
      </c>
      <c r="L40" t="n">
        <v>39</v>
      </c>
      <c r="M40" t="n">
        <v>8</v>
      </c>
      <c r="N40" t="n">
        <v>47.6</v>
      </c>
      <c r="O40" t="n">
        <v>26982.93</v>
      </c>
      <c r="P40" t="n">
        <v>451.77</v>
      </c>
      <c r="Q40" t="n">
        <v>419.23</v>
      </c>
      <c r="R40" t="n">
        <v>72.56999999999999</v>
      </c>
      <c r="S40" t="n">
        <v>59.57</v>
      </c>
      <c r="T40" t="n">
        <v>4370.46</v>
      </c>
      <c r="U40" t="n">
        <v>0.82</v>
      </c>
      <c r="V40" t="n">
        <v>0.9</v>
      </c>
      <c r="W40" t="n">
        <v>6.81</v>
      </c>
      <c r="X40" t="n">
        <v>0.26</v>
      </c>
      <c r="Y40" t="n">
        <v>0.5</v>
      </c>
      <c r="Z40" t="n">
        <v>10</v>
      </c>
      <c r="AA40" t="n">
        <v>662.927706073551</v>
      </c>
      <c r="AB40" t="n">
        <v>907.0469337561244</v>
      </c>
      <c r="AC40" t="n">
        <v>820.4796474468063</v>
      </c>
      <c r="AD40" t="n">
        <v>662927.706073551</v>
      </c>
      <c r="AE40" t="n">
        <v>907046.9337561245</v>
      </c>
      <c r="AF40" t="n">
        <v>1.816106480600052e-06</v>
      </c>
      <c r="AG40" t="n">
        <v>24</v>
      </c>
      <c r="AH40" t="n">
        <v>820479.6474468063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2.4349</v>
      </c>
      <c r="E41" t="n">
        <v>41.07</v>
      </c>
      <c r="F41" t="n">
        <v>38.42</v>
      </c>
      <c r="G41" t="n">
        <v>230.53</v>
      </c>
      <c r="H41" t="n">
        <v>3.25</v>
      </c>
      <c r="I41" t="n">
        <v>10</v>
      </c>
      <c r="J41" t="n">
        <v>218.52</v>
      </c>
      <c r="K41" t="n">
        <v>50.28</v>
      </c>
      <c r="L41" t="n">
        <v>40</v>
      </c>
      <c r="M41" t="n">
        <v>8</v>
      </c>
      <c r="N41" t="n">
        <v>48.24</v>
      </c>
      <c r="O41" t="n">
        <v>27185.27</v>
      </c>
      <c r="P41" t="n">
        <v>448.05</v>
      </c>
      <c r="Q41" t="n">
        <v>419.24</v>
      </c>
      <c r="R41" t="n">
        <v>72.69</v>
      </c>
      <c r="S41" t="n">
        <v>59.57</v>
      </c>
      <c r="T41" t="n">
        <v>4432.61</v>
      </c>
      <c r="U41" t="n">
        <v>0.82</v>
      </c>
      <c r="V41" t="n">
        <v>0.9</v>
      </c>
      <c r="W41" t="n">
        <v>6.81</v>
      </c>
      <c r="X41" t="n">
        <v>0.26</v>
      </c>
      <c r="Y41" t="n">
        <v>0.5</v>
      </c>
      <c r="Z41" t="n">
        <v>10</v>
      </c>
      <c r="AA41" t="n">
        <v>659.2734576305909</v>
      </c>
      <c r="AB41" t="n">
        <v>902.0470298224031</v>
      </c>
      <c r="AC41" t="n">
        <v>815.95692732711</v>
      </c>
      <c r="AD41" t="n">
        <v>659273.4576305909</v>
      </c>
      <c r="AE41" t="n">
        <v>902047.0298224031</v>
      </c>
      <c r="AF41" t="n">
        <v>1.815957319869026e-06</v>
      </c>
      <c r="AG41" t="n">
        <v>24</v>
      </c>
      <c r="AH41" t="n">
        <v>815956.92732711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1.9187</v>
      </c>
      <c r="E2" t="n">
        <v>52.12</v>
      </c>
      <c r="F2" t="n">
        <v>45.75</v>
      </c>
      <c r="G2" t="n">
        <v>10.56</v>
      </c>
      <c r="H2" t="n">
        <v>0.22</v>
      </c>
      <c r="I2" t="n">
        <v>260</v>
      </c>
      <c r="J2" t="n">
        <v>80.84</v>
      </c>
      <c r="K2" t="n">
        <v>35.1</v>
      </c>
      <c r="L2" t="n">
        <v>1</v>
      </c>
      <c r="M2" t="n">
        <v>258</v>
      </c>
      <c r="N2" t="n">
        <v>9.74</v>
      </c>
      <c r="O2" t="n">
        <v>10204.21</v>
      </c>
      <c r="P2" t="n">
        <v>359.65</v>
      </c>
      <c r="Q2" t="n">
        <v>419.41</v>
      </c>
      <c r="R2" t="n">
        <v>311.38</v>
      </c>
      <c r="S2" t="n">
        <v>59.57</v>
      </c>
      <c r="T2" t="n">
        <v>122527.17</v>
      </c>
      <c r="U2" t="n">
        <v>0.19</v>
      </c>
      <c r="V2" t="n">
        <v>0.76</v>
      </c>
      <c r="W2" t="n">
        <v>7.22</v>
      </c>
      <c r="X2" t="n">
        <v>7.58</v>
      </c>
      <c r="Y2" t="n">
        <v>0.5</v>
      </c>
      <c r="Z2" t="n">
        <v>10</v>
      </c>
      <c r="AA2" t="n">
        <v>714.0736964768779</v>
      </c>
      <c r="AB2" t="n">
        <v>977.0271342278041</v>
      </c>
      <c r="AC2" t="n">
        <v>883.7810358032968</v>
      </c>
      <c r="AD2" t="n">
        <v>714073.6964768779</v>
      </c>
      <c r="AE2" t="n">
        <v>977027.1342278041</v>
      </c>
      <c r="AF2" t="n">
        <v>1.485699546730082e-06</v>
      </c>
      <c r="AG2" t="n">
        <v>31</v>
      </c>
      <c r="AH2" t="n">
        <v>883781.0358032968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2.2021</v>
      </c>
      <c r="E3" t="n">
        <v>45.41</v>
      </c>
      <c r="F3" t="n">
        <v>41.5</v>
      </c>
      <c r="G3" t="n">
        <v>21.28</v>
      </c>
      <c r="H3" t="n">
        <v>0.43</v>
      </c>
      <c r="I3" t="n">
        <v>117</v>
      </c>
      <c r="J3" t="n">
        <v>82.04000000000001</v>
      </c>
      <c r="K3" t="n">
        <v>35.1</v>
      </c>
      <c r="L3" t="n">
        <v>2</v>
      </c>
      <c r="M3" t="n">
        <v>115</v>
      </c>
      <c r="N3" t="n">
        <v>9.94</v>
      </c>
      <c r="O3" t="n">
        <v>10352.53</v>
      </c>
      <c r="P3" t="n">
        <v>323.34</v>
      </c>
      <c r="Q3" t="n">
        <v>419.26</v>
      </c>
      <c r="R3" t="n">
        <v>173.42</v>
      </c>
      <c r="S3" t="n">
        <v>59.57</v>
      </c>
      <c r="T3" t="n">
        <v>54260.9</v>
      </c>
      <c r="U3" t="n">
        <v>0.34</v>
      </c>
      <c r="V3" t="n">
        <v>0.83</v>
      </c>
      <c r="W3" t="n">
        <v>6.97</v>
      </c>
      <c r="X3" t="n">
        <v>3.34</v>
      </c>
      <c r="Y3" t="n">
        <v>0.5</v>
      </c>
      <c r="Z3" t="n">
        <v>10</v>
      </c>
      <c r="AA3" t="n">
        <v>578.0767325616488</v>
      </c>
      <c r="AB3" t="n">
        <v>790.9500884363817</v>
      </c>
      <c r="AC3" t="n">
        <v>715.4629221014339</v>
      </c>
      <c r="AD3" t="n">
        <v>578076.7325616488</v>
      </c>
      <c r="AE3" t="n">
        <v>790950.0884363818</v>
      </c>
      <c r="AF3" t="n">
        <v>1.705143572134421e-06</v>
      </c>
      <c r="AG3" t="n">
        <v>27</v>
      </c>
      <c r="AH3" t="n">
        <v>715462.922101434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2.2988</v>
      </c>
      <c r="E4" t="n">
        <v>43.5</v>
      </c>
      <c r="F4" t="n">
        <v>40.3</v>
      </c>
      <c r="G4" t="n">
        <v>31.82</v>
      </c>
      <c r="H4" t="n">
        <v>0.63</v>
      </c>
      <c r="I4" t="n">
        <v>76</v>
      </c>
      <c r="J4" t="n">
        <v>83.25</v>
      </c>
      <c r="K4" t="n">
        <v>35.1</v>
      </c>
      <c r="L4" t="n">
        <v>3</v>
      </c>
      <c r="M4" t="n">
        <v>74</v>
      </c>
      <c r="N4" t="n">
        <v>10.15</v>
      </c>
      <c r="O4" t="n">
        <v>10501.19</v>
      </c>
      <c r="P4" t="n">
        <v>311.1</v>
      </c>
      <c r="Q4" t="n">
        <v>419.27</v>
      </c>
      <c r="R4" t="n">
        <v>133.76</v>
      </c>
      <c r="S4" t="n">
        <v>59.57</v>
      </c>
      <c r="T4" t="n">
        <v>34636.73</v>
      </c>
      <c r="U4" t="n">
        <v>0.45</v>
      </c>
      <c r="V4" t="n">
        <v>0.86</v>
      </c>
      <c r="W4" t="n">
        <v>6.92</v>
      </c>
      <c r="X4" t="n">
        <v>2.13</v>
      </c>
      <c r="Y4" t="n">
        <v>0.5</v>
      </c>
      <c r="Z4" t="n">
        <v>10</v>
      </c>
      <c r="AA4" t="n">
        <v>540.6706511167083</v>
      </c>
      <c r="AB4" t="n">
        <v>739.7694375635688</v>
      </c>
      <c r="AC4" t="n">
        <v>669.1668807154279</v>
      </c>
      <c r="AD4" t="n">
        <v>540670.6511167083</v>
      </c>
      <c r="AE4" t="n">
        <v>739769.4375635688</v>
      </c>
      <c r="AF4" t="n">
        <v>1.780020908960813e-06</v>
      </c>
      <c r="AG4" t="n">
        <v>26</v>
      </c>
      <c r="AH4" t="n">
        <v>669166.8807154278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2.3475</v>
      </c>
      <c r="E5" t="n">
        <v>42.6</v>
      </c>
      <c r="F5" t="n">
        <v>39.74</v>
      </c>
      <c r="G5" t="n">
        <v>42.58</v>
      </c>
      <c r="H5" t="n">
        <v>0.83</v>
      </c>
      <c r="I5" t="n">
        <v>56</v>
      </c>
      <c r="J5" t="n">
        <v>84.45999999999999</v>
      </c>
      <c r="K5" t="n">
        <v>35.1</v>
      </c>
      <c r="L5" t="n">
        <v>4</v>
      </c>
      <c r="M5" t="n">
        <v>54</v>
      </c>
      <c r="N5" t="n">
        <v>10.36</v>
      </c>
      <c r="O5" t="n">
        <v>10650.22</v>
      </c>
      <c r="P5" t="n">
        <v>303.81</v>
      </c>
      <c r="Q5" t="n">
        <v>419.24</v>
      </c>
      <c r="R5" t="n">
        <v>115.65</v>
      </c>
      <c r="S5" t="n">
        <v>59.57</v>
      </c>
      <c r="T5" t="n">
        <v>25678.53</v>
      </c>
      <c r="U5" t="n">
        <v>0.52</v>
      </c>
      <c r="V5" t="n">
        <v>0.87</v>
      </c>
      <c r="W5" t="n">
        <v>6.89</v>
      </c>
      <c r="X5" t="n">
        <v>1.58</v>
      </c>
      <c r="Y5" t="n">
        <v>0.5</v>
      </c>
      <c r="Z5" t="n">
        <v>10</v>
      </c>
      <c r="AA5" t="n">
        <v>518.3815950683747</v>
      </c>
      <c r="AB5" t="n">
        <v>709.2725677544856</v>
      </c>
      <c r="AC5" t="n">
        <v>641.5805893582979</v>
      </c>
      <c r="AD5" t="n">
        <v>518381.5950683748</v>
      </c>
      <c r="AE5" t="n">
        <v>709272.5677544856</v>
      </c>
      <c r="AF5" t="n">
        <v>1.81773059151971e-06</v>
      </c>
      <c r="AG5" t="n">
        <v>25</v>
      </c>
      <c r="AH5" t="n">
        <v>641580.5893582979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2.3787</v>
      </c>
      <c r="E6" t="n">
        <v>42.04</v>
      </c>
      <c r="F6" t="n">
        <v>39.39</v>
      </c>
      <c r="G6" t="n">
        <v>53.71</v>
      </c>
      <c r="H6" t="n">
        <v>1.02</v>
      </c>
      <c r="I6" t="n">
        <v>44</v>
      </c>
      <c r="J6" t="n">
        <v>85.67</v>
      </c>
      <c r="K6" t="n">
        <v>35.1</v>
      </c>
      <c r="L6" t="n">
        <v>5</v>
      </c>
      <c r="M6" t="n">
        <v>42</v>
      </c>
      <c r="N6" t="n">
        <v>10.57</v>
      </c>
      <c r="O6" t="n">
        <v>10799.59</v>
      </c>
      <c r="P6" t="n">
        <v>298.55</v>
      </c>
      <c r="Q6" t="n">
        <v>419.24</v>
      </c>
      <c r="R6" t="n">
        <v>103.95</v>
      </c>
      <c r="S6" t="n">
        <v>59.57</v>
      </c>
      <c r="T6" t="n">
        <v>19888.77</v>
      </c>
      <c r="U6" t="n">
        <v>0.57</v>
      </c>
      <c r="V6" t="n">
        <v>0.88</v>
      </c>
      <c r="W6" t="n">
        <v>6.87</v>
      </c>
      <c r="X6" t="n">
        <v>1.23</v>
      </c>
      <c r="Y6" t="n">
        <v>0.5</v>
      </c>
      <c r="Z6" t="n">
        <v>10</v>
      </c>
      <c r="AA6" t="n">
        <v>508.0979162233268</v>
      </c>
      <c r="AB6" t="n">
        <v>695.2019846747999</v>
      </c>
      <c r="AC6" t="n">
        <v>628.8528829795497</v>
      </c>
      <c r="AD6" t="n">
        <v>508097.9162233268</v>
      </c>
      <c r="AE6" t="n">
        <v>695201.9846747998</v>
      </c>
      <c r="AF6" t="n">
        <v>1.841889566793582e-06</v>
      </c>
      <c r="AG6" t="n">
        <v>25</v>
      </c>
      <c r="AH6" t="n">
        <v>628852.8829795497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2.3965</v>
      </c>
      <c r="E7" t="n">
        <v>41.73</v>
      </c>
      <c r="F7" t="n">
        <v>39.2</v>
      </c>
      <c r="G7" t="n">
        <v>63.56</v>
      </c>
      <c r="H7" t="n">
        <v>1.21</v>
      </c>
      <c r="I7" t="n">
        <v>37</v>
      </c>
      <c r="J7" t="n">
        <v>86.88</v>
      </c>
      <c r="K7" t="n">
        <v>35.1</v>
      </c>
      <c r="L7" t="n">
        <v>6</v>
      </c>
      <c r="M7" t="n">
        <v>35</v>
      </c>
      <c r="N7" t="n">
        <v>10.78</v>
      </c>
      <c r="O7" t="n">
        <v>10949.33</v>
      </c>
      <c r="P7" t="n">
        <v>294.2</v>
      </c>
      <c r="Q7" t="n">
        <v>419.29</v>
      </c>
      <c r="R7" t="n">
        <v>98.02</v>
      </c>
      <c r="S7" t="n">
        <v>59.57</v>
      </c>
      <c r="T7" t="n">
        <v>16959.67</v>
      </c>
      <c r="U7" t="n">
        <v>0.61</v>
      </c>
      <c r="V7" t="n">
        <v>0.88</v>
      </c>
      <c r="W7" t="n">
        <v>6.85</v>
      </c>
      <c r="X7" t="n">
        <v>1.03</v>
      </c>
      <c r="Y7" t="n">
        <v>0.5</v>
      </c>
      <c r="Z7" t="n">
        <v>10</v>
      </c>
      <c r="AA7" t="n">
        <v>500.9984106191334</v>
      </c>
      <c r="AB7" t="n">
        <v>685.4881278990604</v>
      </c>
      <c r="AC7" t="n">
        <v>620.0661030610033</v>
      </c>
      <c r="AD7" t="n">
        <v>500998.4106191334</v>
      </c>
      <c r="AE7" t="n">
        <v>685488.1278990604</v>
      </c>
      <c r="AF7" t="n">
        <v>1.855672571917778e-06</v>
      </c>
      <c r="AG7" t="n">
        <v>25</v>
      </c>
      <c r="AH7" t="n">
        <v>620066.1030610034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2.4129</v>
      </c>
      <c r="E8" t="n">
        <v>41.44</v>
      </c>
      <c r="F8" t="n">
        <v>39.02</v>
      </c>
      <c r="G8" t="n">
        <v>75.52</v>
      </c>
      <c r="H8" t="n">
        <v>1.39</v>
      </c>
      <c r="I8" t="n">
        <v>31</v>
      </c>
      <c r="J8" t="n">
        <v>88.09999999999999</v>
      </c>
      <c r="K8" t="n">
        <v>35.1</v>
      </c>
      <c r="L8" t="n">
        <v>7</v>
      </c>
      <c r="M8" t="n">
        <v>29</v>
      </c>
      <c r="N8" t="n">
        <v>11</v>
      </c>
      <c r="O8" t="n">
        <v>11099.43</v>
      </c>
      <c r="P8" t="n">
        <v>289.41</v>
      </c>
      <c r="Q8" t="n">
        <v>419.23</v>
      </c>
      <c r="R8" t="n">
        <v>92.25</v>
      </c>
      <c r="S8" t="n">
        <v>59.57</v>
      </c>
      <c r="T8" t="n">
        <v>14107.52</v>
      </c>
      <c r="U8" t="n">
        <v>0.65</v>
      </c>
      <c r="V8" t="n">
        <v>0.89</v>
      </c>
      <c r="W8" t="n">
        <v>6.84</v>
      </c>
      <c r="X8" t="n">
        <v>0.85</v>
      </c>
      <c r="Y8" t="n">
        <v>0.5</v>
      </c>
      <c r="Z8" t="n">
        <v>10</v>
      </c>
      <c r="AA8" t="n">
        <v>487.1271083243124</v>
      </c>
      <c r="AB8" t="n">
        <v>666.5088001406189</v>
      </c>
      <c r="AC8" t="n">
        <v>602.8981357061737</v>
      </c>
      <c r="AD8" t="n">
        <v>487127.1083243124</v>
      </c>
      <c r="AE8" t="n">
        <v>666508.8001406188</v>
      </c>
      <c r="AF8" t="n">
        <v>1.868371520459172e-06</v>
      </c>
      <c r="AG8" t="n">
        <v>24</v>
      </c>
      <c r="AH8" t="n">
        <v>602898.1357061736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2.4245</v>
      </c>
      <c r="E9" t="n">
        <v>41.25</v>
      </c>
      <c r="F9" t="n">
        <v>38.89</v>
      </c>
      <c r="G9" t="n">
        <v>86.42</v>
      </c>
      <c r="H9" t="n">
        <v>1.57</v>
      </c>
      <c r="I9" t="n">
        <v>27</v>
      </c>
      <c r="J9" t="n">
        <v>89.31999999999999</v>
      </c>
      <c r="K9" t="n">
        <v>35.1</v>
      </c>
      <c r="L9" t="n">
        <v>8</v>
      </c>
      <c r="M9" t="n">
        <v>25</v>
      </c>
      <c r="N9" t="n">
        <v>11.22</v>
      </c>
      <c r="O9" t="n">
        <v>11249.89</v>
      </c>
      <c r="P9" t="n">
        <v>285.05</v>
      </c>
      <c r="Q9" t="n">
        <v>419.25</v>
      </c>
      <c r="R9" t="n">
        <v>88.06</v>
      </c>
      <c r="S9" t="n">
        <v>59.57</v>
      </c>
      <c r="T9" t="n">
        <v>12028.24</v>
      </c>
      <c r="U9" t="n">
        <v>0.68</v>
      </c>
      <c r="V9" t="n">
        <v>0.89</v>
      </c>
      <c r="W9" t="n">
        <v>6.84</v>
      </c>
      <c r="X9" t="n">
        <v>0.73</v>
      </c>
      <c r="Y9" t="n">
        <v>0.5</v>
      </c>
      <c r="Z9" t="n">
        <v>10</v>
      </c>
      <c r="AA9" t="n">
        <v>481.0952736378629</v>
      </c>
      <c r="AB9" t="n">
        <v>658.255777816853</v>
      </c>
      <c r="AC9" t="n">
        <v>595.4327702497985</v>
      </c>
      <c r="AD9" t="n">
        <v>481095.2736378629</v>
      </c>
      <c r="AE9" t="n">
        <v>658255.777816853</v>
      </c>
      <c r="AF9" t="n">
        <v>1.877353703573817e-06</v>
      </c>
      <c r="AG9" t="n">
        <v>24</v>
      </c>
      <c r="AH9" t="n">
        <v>595432.7702497985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2.4306</v>
      </c>
      <c r="E10" t="n">
        <v>41.14</v>
      </c>
      <c r="F10" t="n">
        <v>38.84</v>
      </c>
      <c r="G10" t="n">
        <v>97.09</v>
      </c>
      <c r="H10" t="n">
        <v>1.75</v>
      </c>
      <c r="I10" t="n">
        <v>24</v>
      </c>
      <c r="J10" t="n">
        <v>90.54000000000001</v>
      </c>
      <c r="K10" t="n">
        <v>35.1</v>
      </c>
      <c r="L10" t="n">
        <v>9</v>
      </c>
      <c r="M10" t="n">
        <v>22</v>
      </c>
      <c r="N10" t="n">
        <v>11.44</v>
      </c>
      <c r="O10" t="n">
        <v>11400.71</v>
      </c>
      <c r="P10" t="n">
        <v>281.9</v>
      </c>
      <c r="Q10" t="n">
        <v>419.27</v>
      </c>
      <c r="R10" t="n">
        <v>86.34</v>
      </c>
      <c r="S10" t="n">
        <v>59.57</v>
      </c>
      <c r="T10" t="n">
        <v>11187.43</v>
      </c>
      <c r="U10" t="n">
        <v>0.6899999999999999</v>
      </c>
      <c r="V10" t="n">
        <v>0.89</v>
      </c>
      <c r="W10" t="n">
        <v>6.83</v>
      </c>
      <c r="X10" t="n">
        <v>0.67</v>
      </c>
      <c r="Y10" t="n">
        <v>0.5</v>
      </c>
      <c r="Z10" t="n">
        <v>10</v>
      </c>
      <c r="AA10" t="n">
        <v>477.1104102543174</v>
      </c>
      <c r="AB10" t="n">
        <v>652.803511935721</v>
      </c>
      <c r="AC10" t="n">
        <v>590.5008609720584</v>
      </c>
      <c r="AD10" t="n">
        <v>477110.4102543174</v>
      </c>
      <c r="AE10" t="n">
        <v>652803.5119357209</v>
      </c>
      <c r="AF10" t="n">
        <v>1.882077092970311e-06</v>
      </c>
      <c r="AG10" t="n">
        <v>24</v>
      </c>
      <c r="AH10" t="n">
        <v>590500.8609720584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2.4407</v>
      </c>
      <c r="E11" t="n">
        <v>40.97</v>
      </c>
      <c r="F11" t="n">
        <v>38.72</v>
      </c>
      <c r="G11" t="n">
        <v>110.62</v>
      </c>
      <c r="H11" t="n">
        <v>1.91</v>
      </c>
      <c r="I11" t="n">
        <v>21</v>
      </c>
      <c r="J11" t="n">
        <v>91.77</v>
      </c>
      <c r="K11" t="n">
        <v>35.1</v>
      </c>
      <c r="L11" t="n">
        <v>10</v>
      </c>
      <c r="M11" t="n">
        <v>19</v>
      </c>
      <c r="N11" t="n">
        <v>11.67</v>
      </c>
      <c r="O11" t="n">
        <v>11551.91</v>
      </c>
      <c r="P11" t="n">
        <v>277.76</v>
      </c>
      <c r="Q11" t="n">
        <v>419.25</v>
      </c>
      <c r="R11" t="n">
        <v>82.33</v>
      </c>
      <c r="S11" t="n">
        <v>59.57</v>
      </c>
      <c r="T11" t="n">
        <v>9197.08</v>
      </c>
      <c r="U11" t="n">
        <v>0.72</v>
      </c>
      <c r="V11" t="n">
        <v>0.89</v>
      </c>
      <c r="W11" t="n">
        <v>6.83</v>
      </c>
      <c r="X11" t="n">
        <v>0.55</v>
      </c>
      <c r="Y11" t="n">
        <v>0.5</v>
      </c>
      <c r="Z11" t="n">
        <v>10</v>
      </c>
      <c r="AA11" t="n">
        <v>471.5879060567297</v>
      </c>
      <c r="AB11" t="n">
        <v>645.2473780568913</v>
      </c>
      <c r="AC11" t="n">
        <v>583.6658739055237</v>
      </c>
      <c r="AD11" t="n">
        <v>471587.9060567297</v>
      </c>
      <c r="AE11" t="n">
        <v>645247.3780568913</v>
      </c>
      <c r="AF11" t="n">
        <v>1.889897786889097e-06</v>
      </c>
      <c r="AG11" t="n">
        <v>24</v>
      </c>
      <c r="AH11" t="n">
        <v>583665.8739055237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2.4442</v>
      </c>
      <c r="E12" t="n">
        <v>40.91</v>
      </c>
      <c r="F12" t="n">
        <v>38.69</v>
      </c>
      <c r="G12" t="n">
        <v>122.19</v>
      </c>
      <c r="H12" t="n">
        <v>2.08</v>
      </c>
      <c r="I12" t="n">
        <v>19</v>
      </c>
      <c r="J12" t="n">
        <v>93</v>
      </c>
      <c r="K12" t="n">
        <v>35.1</v>
      </c>
      <c r="L12" t="n">
        <v>11</v>
      </c>
      <c r="M12" t="n">
        <v>17</v>
      </c>
      <c r="N12" t="n">
        <v>11.9</v>
      </c>
      <c r="O12" t="n">
        <v>11703.47</v>
      </c>
      <c r="P12" t="n">
        <v>273.37</v>
      </c>
      <c r="Q12" t="n">
        <v>419.24</v>
      </c>
      <c r="R12" t="n">
        <v>81.56999999999999</v>
      </c>
      <c r="S12" t="n">
        <v>59.57</v>
      </c>
      <c r="T12" t="n">
        <v>8825.389999999999</v>
      </c>
      <c r="U12" t="n">
        <v>0.73</v>
      </c>
      <c r="V12" t="n">
        <v>0.89</v>
      </c>
      <c r="W12" t="n">
        <v>6.83</v>
      </c>
      <c r="X12" t="n">
        <v>0.53</v>
      </c>
      <c r="Y12" t="n">
        <v>0.5</v>
      </c>
      <c r="Z12" t="n">
        <v>10</v>
      </c>
      <c r="AA12" t="n">
        <v>466.7710152088866</v>
      </c>
      <c r="AB12" t="n">
        <v>638.656695492646</v>
      </c>
      <c r="AC12" t="n">
        <v>577.7041968351289</v>
      </c>
      <c r="AD12" t="n">
        <v>466771.0152088866</v>
      </c>
      <c r="AE12" t="n">
        <v>638656.695492646</v>
      </c>
      <c r="AF12" t="n">
        <v>1.892607928346102e-06</v>
      </c>
      <c r="AG12" t="n">
        <v>24</v>
      </c>
      <c r="AH12" t="n">
        <v>577704.1968351288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2.4486</v>
      </c>
      <c r="E13" t="n">
        <v>40.84</v>
      </c>
      <c r="F13" t="n">
        <v>38.64</v>
      </c>
      <c r="G13" t="n">
        <v>128.79</v>
      </c>
      <c r="H13" t="n">
        <v>2.24</v>
      </c>
      <c r="I13" t="n">
        <v>18</v>
      </c>
      <c r="J13" t="n">
        <v>94.23</v>
      </c>
      <c r="K13" t="n">
        <v>35.1</v>
      </c>
      <c r="L13" t="n">
        <v>12</v>
      </c>
      <c r="M13" t="n">
        <v>16</v>
      </c>
      <c r="N13" t="n">
        <v>12.13</v>
      </c>
      <c r="O13" t="n">
        <v>11855.41</v>
      </c>
      <c r="P13" t="n">
        <v>269.05</v>
      </c>
      <c r="Q13" t="n">
        <v>419.25</v>
      </c>
      <c r="R13" t="n">
        <v>79.79000000000001</v>
      </c>
      <c r="S13" t="n">
        <v>59.57</v>
      </c>
      <c r="T13" t="n">
        <v>7940.74</v>
      </c>
      <c r="U13" t="n">
        <v>0.75</v>
      </c>
      <c r="V13" t="n">
        <v>0.89</v>
      </c>
      <c r="W13" t="n">
        <v>6.82</v>
      </c>
      <c r="X13" t="n">
        <v>0.47</v>
      </c>
      <c r="Y13" t="n">
        <v>0.5</v>
      </c>
      <c r="Z13" t="n">
        <v>10</v>
      </c>
      <c r="AA13" t="n">
        <v>461.9079490943447</v>
      </c>
      <c r="AB13" t="n">
        <v>632.0028338913944</v>
      </c>
      <c r="AC13" t="n">
        <v>571.6853704463474</v>
      </c>
      <c r="AD13" t="n">
        <v>461907.9490943447</v>
      </c>
      <c r="AE13" t="n">
        <v>632002.8338913944</v>
      </c>
      <c r="AF13" t="n">
        <v>1.896014963320622e-06</v>
      </c>
      <c r="AG13" t="n">
        <v>24</v>
      </c>
      <c r="AH13" t="n">
        <v>571685.3704463474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2.4537</v>
      </c>
      <c r="E14" t="n">
        <v>40.75</v>
      </c>
      <c r="F14" t="n">
        <v>38.59</v>
      </c>
      <c r="G14" t="n">
        <v>144.7</v>
      </c>
      <c r="H14" t="n">
        <v>2.39</v>
      </c>
      <c r="I14" t="n">
        <v>16</v>
      </c>
      <c r="J14" t="n">
        <v>95.45999999999999</v>
      </c>
      <c r="K14" t="n">
        <v>35.1</v>
      </c>
      <c r="L14" t="n">
        <v>13</v>
      </c>
      <c r="M14" t="n">
        <v>14</v>
      </c>
      <c r="N14" t="n">
        <v>12.36</v>
      </c>
      <c r="O14" t="n">
        <v>12007.73</v>
      </c>
      <c r="P14" t="n">
        <v>266.76</v>
      </c>
      <c r="Q14" t="n">
        <v>419.23</v>
      </c>
      <c r="R14" t="n">
        <v>78.14</v>
      </c>
      <c r="S14" t="n">
        <v>59.57</v>
      </c>
      <c r="T14" t="n">
        <v>7125.78</v>
      </c>
      <c r="U14" t="n">
        <v>0.76</v>
      </c>
      <c r="V14" t="n">
        <v>0.9</v>
      </c>
      <c r="W14" t="n">
        <v>6.82</v>
      </c>
      <c r="X14" t="n">
        <v>0.42</v>
      </c>
      <c r="Y14" t="n">
        <v>0.5</v>
      </c>
      <c r="Z14" t="n">
        <v>10</v>
      </c>
      <c r="AA14" t="n">
        <v>458.9787784108921</v>
      </c>
      <c r="AB14" t="n">
        <v>627.9950133364043</v>
      </c>
      <c r="AC14" t="n">
        <v>568.0600506601141</v>
      </c>
      <c r="AD14" t="n">
        <v>458978.7784108921</v>
      </c>
      <c r="AE14" t="n">
        <v>627995.0133364043</v>
      </c>
      <c r="AF14" t="n">
        <v>1.899964026586544e-06</v>
      </c>
      <c r="AG14" t="n">
        <v>24</v>
      </c>
      <c r="AH14" t="n">
        <v>568060.0506601142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2.4561</v>
      </c>
      <c r="E15" t="n">
        <v>40.71</v>
      </c>
      <c r="F15" t="n">
        <v>38.56</v>
      </c>
      <c r="G15" t="n">
        <v>154.26</v>
      </c>
      <c r="H15" t="n">
        <v>2.55</v>
      </c>
      <c r="I15" t="n">
        <v>15</v>
      </c>
      <c r="J15" t="n">
        <v>96.7</v>
      </c>
      <c r="K15" t="n">
        <v>35.1</v>
      </c>
      <c r="L15" t="n">
        <v>14</v>
      </c>
      <c r="M15" t="n">
        <v>13</v>
      </c>
      <c r="N15" t="n">
        <v>12.6</v>
      </c>
      <c r="O15" t="n">
        <v>12160.43</v>
      </c>
      <c r="P15" t="n">
        <v>262.16</v>
      </c>
      <c r="Q15" t="n">
        <v>419.23</v>
      </c>
      <c r="R15" t="n">
        <v>77.45</v>
      </c>
      <c r="S15" t="n">
        <v>59.57</v>
      </c>
      <c r="T15" t="n">
        <v>6785.42</v>
      </c>
      <c r="U15" t="n">
        <v>0.77</v>
      </c>
      <c r="V15" t="n">
        <v>0.9</v>
      </c>
      <c r="W15" t="n">
        <v>6.82</v>
      </c>
      <c r="X15" t="n">
        <v>0.4</v>
      </c>
      <c r="Y15" t="n">
        <v>0.5</v>
      </c>
      <c r="Z15" t="n">
        <v>10</v>
      </c>
      <c r="AA15" t="n">
        <v>454.1299913253487</v>
      </c>
      <c r="AB15" t="n">
        <v>621.3606889325748</v>
      </c>
      <c r="AC15" t="n">
        <v>562.0588968660534</v>
      </c>
      <c r="AD15" t="n">
        <v>454129.9913253487</v>
      </c>
      <c r="AE15" t="n">
        <v>621360.6889325748</v>
      </c>
      <c r="AF15" t="n">
        <v>1.901822409299919e-06</v>
      </c>
      <c r="AG15" t="n">
        <v>24</v>
      </c>
      <c r="AH15" t="n">
        <v>562058.8968660533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2.4585</v>
      </c>
      <c r="E16" t="n">
        <v>40.68</v>
      </c>
      <c r="F16" t="n">
        <v>38.54</v>
      </c>
      <c r="G16" t="n">
        <v>165.18</v>
      </c>
      <c r="H16" t="n">
        <v>2.69</v>
      </c>
      <c r="I16" t="n">
        <v>14</v>
      </c>
      <c r="J16" t="n">
        <v>97.94</v>
      </c>
      <c r="K16" t="n">
        <v>35.1</v>
      </c>
      <c r="L16" t="n">
        <v>15</v>
      </c>
      <c r="M16" t="n">
        <v>8</v>
      </c>
      <c r="N16" t="n">
        <v>12.84</v>
      </c>
      <c r="O16" t="n">
        <v>12313.51</v>
      </c>
      <c r="P16" t="n">
        <v>259.83</v>
      </c>
      <c r="Q16" t="n">
        <v>419.23</v>
      </c>
      <c r="R16" t="n">
        <v>76.55</v>
      </c>
      <c r="S16" t="n">
        <v>59.57</v>
      </c>
      <c r="T16" t="n">
        <v>6338.49</v>
      </c>
      <c r="U16" t="n">
        <v>0.78</v>
      </c>
      <c r="V16" t="n">
        <v>0.9</v>
      </c>
      <c r="W16" t="n">
        <v>6.82</v>
      </c>
      <c r="X16" t="n">
        <v>0.38</v>
      </c>
      <c r="Y16" t="n">
        <v>0.5</v>
      </c>
      <c r="Z16" t="n">
        <v>10</v>
      </c>
      <c r="AA16" t="n">
        <v>451.5330158814594</v>
      </c>
      <c r="AB16" t="n">
        <v>617.8073925597752</v>
      </c>
      <c r="AC16" t="n">
        <v>558.8447221119908</v>
      </c>
      <c r="AD16" t="n">
        <v>451533.0158814594</v>
      </c>
      <c r="AE16" t="n">
        <v>617807.3925597752</v>
      </c>
      <c r="AF16" t="n">
        <v>1.903680792013293e-06</v>
      </c>
      <c r="AG16" t="n">
        <v>24</v>
      </c>
      <c r="AH16" t="n">
        <v>558844.7221119908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2.4593</v>
      </c>
      <c r="E17" t="n">
        <v>40.66</v>
      </c>
      <c r="F17" t="n">
        <v>38.53</v>
      </c>
      <c r="G17" t="n">
        <v>165.13</v>
      </c>
      <c r="H17" t="n">
        <v>2.84</v>
      </c>
      <c r="I17" t="n">
        <v>14</v>
      </c>
      <c r="J17" t="n">
        <v>99.19</v>
      </c>
      <c r="K17" t="n">
        <v>35.1</v>
      </c>
      <c r="L17" t="n">
        <v>16</v>
      </c>
      <c r="M17" t="n">
        <v>2</v>
      </c>
      <c r="N17" t="n">
        <v>13.09</v>
      </c>
      <c r="O17" t="n">
        <v>12466.97</v>
      </c>
      <c r="P17" t="n">
        <v>259.72</v>
      </c>
      <c r="Q17" t="n">
        <v>419.26</v>
      </c>
      <c r="R17" t="n">
        <v>75.77</v>
      </c>
      <c r="S17" t="n">
        <v>59.57</v>
      </c>
      <c r="T17" t="n">
        <v>5952.04</v>
      </c>
      <c r="U17" t="n">
        <v>0.79</v>
      </c>
      <c r="V17" t="n">
        <v>0.9</v>
      </c>
      <c r="W17" t="n">
        <v>6.83</v>
      </c>
      <c r="X17" t="n">
        <v>0.37</v>
      </c>
      <c r="Y17" t="n">
        <v>0.5</v>
      </c>
      <c r="Z17" t="n">
        <v>10</v>
      </c>
      <c r="AA17" t="n">
        <v>451.3210845602474</v>
      </c>
      <c r="AB17" t="n">
        <v>617.5174187763427</v>
      </c>
      <c r="AC17" t="n">
        <v>558.5824230194685</v>
      </c>
      <c r="AD17" t="n">
        <v>451321.0845602474</v>
      </c>
      <c r="AE17" t="n">
        <v>617517.4187763426</v>
      </c>
      <c r="AF17" t="n">
        <v>1.904300252917751e-06</v>
      </c>
      <c r="AG17" t="n">
        <v>24</v>
      </c>
      <c r="AH17" t="n">
        <v>558582.4230194684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2.4582</v>
      </c>
      <c r="E18" t="n">
        <v>40.68</v>
      </c>
      <c r="F18" t="n">
        <v>38.55</v>
      </c>
      <c r="G18" t="n">
        <v>165.2</v>
      </c>
      <c r="H18" t="n">
        <v>2.98</v>
      </c>
      <c r="I18" t="n">
        <v>14</v>
      </c>
      <c r="J18" t="n">
        <v>100.43</v>
      </c>
      <c r="K18" t="n">
        <v>35.1</v>
      </c>
      <c r="L18" t="n">
        <v>17</v>
      </c>
      <c r="M18" t="n">
        <v>1</v>
      </c>
      <c r="N18" t="n">
        <v>13.33</v>
      </c>
      <c r="O18" t="n">
        <v>12620.82</v>
      </c>
      <c r="P18" t="n">
        <v>261.12</v>
      </c>
      <c r="Q18" t="n">
        <v>419.26</v>
      </c>
      <c r="R18" t="n">
        <v>76.28</v>
      </c>
      <c r="S18" t="n">
        <v>59.57</v>
      </c>
      <c r="T18" t="n">
        <v>6206.56</v>
      </c>
      <c r="U18" t="n">
        <v>0.78</v>
      </c>
      <c r="V18" t="n">
        <v>0.9</v>
      </c>
      <c r="W18" t="n">
        <v>6.84</v>
      </c>
      <c r="X18" t="n">
        <v>0.38</v>
      </c>
      <c r="Y18" t="n">
        <v>0.5</v>
      </c>
      <c r="Z18" t="n">
        <v>10</v>
      </c>
      <c r="AA18" t="n">
        <v>452.8468974913295</v>
      </c>
      <c r="AB18" t="n">
        <v>619.605103342765</v>
      </c>
      <c r="AC18" t="n">
        <v>560.4708619009551</v>
      </c>
      <c r="AD18" t="n">
        <v>452846.8974913295</v>
      </c>
      <c r="AE18" t="n">
        <v>619605.103342765</v>
      </c>
      <c r="AF18" t="n">
        <v>1.903448494174122e-06</v>
      </c>
      <c r="AG18" t="n">
        <v>24</v>
      </c>
      <c r="AH18" t="n">
        <v>560470.8619009551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2.4612</v>
      </c>
      <c r="E19" t="n">
        <v>40.63</v>
      </c>
      <c r="F19" t="n">
        <v>38.51</v>
      </c>
      <c r="G19" t="n">
        <v>177.76</v>
      </c>
      <c r="H19" t="n">
        <v>3.11</v>
      </c>
      <c r="I19" t="n">
        <v>13</v>
      </c>
      <c r="J19" t="n">
        <v>101.68</v>
      </c>
      <c r="K19" t="n">
        <v>35.1</v>
      </c>
      <c r="L19" t="n">
        <v>18</v>
      </c>
      <c r="M19" t="n">
        <v>0</v>
      </c>
      <c r="N19" t="n">
        <v>13.58</v>
      </c>
      <c r="O19" t="n">
        <v>12775.06</v>
      </c>
      <c r="P19" t="n">
        <v>263.74</v>
      </c>
      <c r="Q19" t="n">
        <v>419.3</v>
      </c>
      <c r="R19" t="n">
        <v>75.18000000000001</v>
      </c>
      <c r="S19" t="n">
        <v>59.57</v>
      </c>
      <c r="T19" t="n">
        <v>5660.8</v>
      </c>
      <c r="U19" t="n">
        <v>0.79</v>
      </c>
      <c r="V19" t="n">
        <v>0.9</v>
      </c>
      <c r="W19" t="n">
        <v>6.83</v>
      </c>
      <c r="X19" t="n">
        <v>0.35</v>
      </c>
      <c r="Y19" t="n">
        <v>0.5</v>
      </c>
      <c r="Z19" t="n">
        <v>10</v>
      </c>
      <c r="AA19" t="n">
        <v>455.0289553322571</v>
      </c>
      <c r="AB19" t="n">
        <v>622.59069114632</v>
      </c>
      <c r="AC19" t="n">
        <v>563.1715093948376</v>
      </c>
      <c r="AD19" t="n">
        <v>455028.955332257</v>
      </c>
      <c r="AE19" t="n">
        <v>622590.69114632</v>
      </c>
      <c r="AF19" t="n">
        <v>1.90577147256584e-06</v>
      </c>
      <c r="AG19" t="n">
        <v>24</v>
      </c>
      <c r="AH19" t="n">
        <v>563171.5093948375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1.7466</v>
      </c>
      <c r="E2" t="n">
        <v>57.26</v>
      </c>
      <c r="F2" t="n">
        <v>47.89</v>
      </c>
      <c r="G2" t="n">
        <v>8.710000000000001</v>
      </c>
      <c r="H2" t="n">
        <v>0.16</v>
      </c>
      <c r="I2" t="n">
        <v>330</v>
      </c>
      <c r="J2" t="n">
        <v>107.41</v>
      </c>
      <c r="K2" t="n">
        <v>41.65</v>
      </c>
      <c r="L2" t="n">
        <v>1</v>
      </c>
      <c r="M2" t="n">
        <v>328</v>
      </c>
      <c r="N2" t="n">
        <v>14.77</v>
      </c>
      <c r="O2" t="n">
        <v>13481.73</v>
      </c>
      <c r="P2" t="n">
        <v>456.82</v>
      </c>
      <c r="Q2" t="n">
        <v>419.52</v>
      </c>
      <c r="R2" t="n">
        <v>379.98</v>
      </c>
      <c r="S2" t="n">
        <v>59.57</v>
      </c>
      <c r="T2" t="n">
        <v>156477.55</v>
      </c>
      <c r="U2" t="n">
        <v>0.16</v>
      </c>
      <c r="V2" t="n">
        <v>0.72</v>
      </c>
      <c r="W2" t="n">
        <v>7.38</v>
      </c>
      <c r="X2" t="n">
        <v>9.710000000000001</v>
      </c>
      <c r="Y2" t="n">
        <v>0.5</v>
      </c>
      <c r="Z2" t="n">
        <v>10</v>
      </c>
      <c r="AA2" t="n">
        <v>933.0094527730129</v>
      </c>
      <c r="AB2" t="n">
        <v>1276.584694756062</v>
      </c>
      <c r="AC2" t="n">
        <v>1154.749243186415</v>
      </c>
      <c r="AD2" t="n">
        <v>933009.4527730129</v>
      </c>
      <c r="AE2" t="n">
        <v>1276584.694756062</v>
      </c>
      <c r="AF2" t="n">
        <v>1.332514612704452e-06</v>
      </c>
      <c r="AG2" t="n">
        <v>34</v>
      </c>
      <c r="AH2" t="n">
        <v>1154749.243186415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2.0985</v>
      </c>
      <c r="E3" t="n">
        <v>47.65</v>
      </c>
      <c r="F3" t="n">
        <v>42.37</v>
      </c>
      <c r="G3" t="n">
        <v>17.41</v>
      </c>
      <c r="H3" t="n">
        <v>0.32</v>
      </c>
      <c r="I3" t="n">
        <v>146</v>
      </c>
      <c r="J3" t="n">
        <v>108.68</v>
      </c>
      <c r="K3" t="n">
        <v>41.65</v>
      </c>
      <c r="L3" t="n">
        <v>2</v>
      </c>
      <c r="M3" t="n">
        <v>144</v>
      </c>
      <c r="N3" t="n">
        <v>15.03</v>
      </c>
      <c r="O3" t="n">
        <v>13638.32</v>
      </c>
      <c r="P3" t="n">
        <v>402.4</v>
      </c>
      <c r="Q3" t="n">
        <v>419.33</v>
      </c>
      <c r="R3" t="n">
        <v>201.42</v>
      </c>
      <c r="S3" t="n">
        <v>59.57</v>
      </c>
      <c r="T3" t="n">
        <v>68115.41</v>
      </c>
      <c r="U3" t="n">
        <v>0.3</v>
      </c>
      <c r="V3" t="n">
        <v>0.82</v>
      </c>
      <c r="W3" t="n">
        <v>7.03</v>
      </c>
      <c r="X3" t="n">
        <v>4.21</v>
      </c>
      <c r="Y3" t="n">
        <v>0.5</v>
      </c>
      <c r="Z3" t="n">
        <v>10</v>
      </c>
      <c r="AA3" t="n">
        <v>705.2486321202401</v>
      </c>
      <c r="AB3" t="n">
        <v>964.9522918406907</v>
      </c>
      <c r="AC3" t="n">
        <v>872.858599426462</v>
      </c>
      <c r="AD3" t="n">
        <v>705248.6321202401</v>
      </c>
      <c r="AE3" t="n">
        <v>964952.2918406907</v>
      </c>
      <c r="AF3" t="n">
        <v>1.600985866689736e-06</v>
      </c>
      <c r="AG3" t="n">
        <v>28</v>
      </c>
      <c r="AH3" t="n">
        <v>872858.599426462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2.2246</v>
      </c>
      <c r="E4" t="n">
        <v>44.95</v>
      </c>
      <c r="F4" t="n">
        <v>40.83</v>
      </c>
      <c r="G4" t="n">
        <v>26.06</v>
      </c>
      <c r="H4" t="n">
        <v>0.48</v>
      </c>
      <c r="I4" t="n">
        <v>94</v>
      </c>
      <c r="J4" t="n">
        <v>109.96</v>
      </c>
      <c r="K4" t="n">
        <v>41.65</v>
      </c>
      <c r="L4" t="n">
        <v>3</v>
      </c>
      <c r="M4" t="n">
        <v>92</v>
      </c>
      <c r="N4" t="n">
        <v>15.31</v>
      </c>
      <c r="O4" t="n">
        <v>13795.21</v>
      </c>
      <c r="P4" t="n">
        <v>385.74</v>
      </c>
      <c r="Q4" t="n">
        <v>419.29</v>
      </c>
      <c r="R4" t="n">
        <v>151.11</v>
      </c>
      <c r="S4" t="n">
        <v>59.57</v>
      </c>
      <c r="T4" t="n">
        <v>43222.86</v>
      </c>
      <c r="U4" t="n">
        <v>0.39</v>
      </c>
      <c r="V4" t="n">
        <v>0.85</v>
      </c>
      <c r="W4" t="n">
        <v>6.95</v>
      </c>
      <c r="X4" t="n">
        <v>2.66</v>
      </c>
      <c r="Y4" t="n">
        <v>0.5</v>
      </c>
      <c r="Z4" t="n">
        <v>10</v>
      </c>
      <c r="AA4" t="n">
        <v>649.3792326823765</v>
      </c>
      <c r="AB4" t="n">
        <v>888.5093147458583</v>
      </c>
      <c r="AC4" t="n">
        <v>803.7112327771681</v>
      </c>
      <c r="AD4" t="n">
        <v>649379.2326823765</v>
      </c>
      <c r="AE4" t="n">
        <v>888509.3147458583</v>
      </c>
      <c r="AF4" t="n">
        <v>1.697189973332374e-06</v>
      </c>
      <c r="AG4" t="n">
        <v>27</v>
      </c>
      <c r="AH4" t="n">
        <v>803711.2327771682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2.2885</v>
      </c>
      <c r="E5" t="n">
        <v>43.7</v>
      </c>
      <c r="F5" t="n">
        <v>40.13</v>
      </c>
      <c r="G5" t="n">
        <v>34.89</v>
      </c>
      <c r="H5" t="n">
        <v>0.63</v>
      </c>
      <c r="I5" t="n">
        <v>69</v>
      </c>
      <c r="J5" t="n">
        <v>111.23</v>
      </c>
      <c r="K5" t="n">
        <v>41.65</v>
      </c>
      <c r="L5" t="n">
        <v>4</v>
      </c>
      <c r="M5" t="n">
        <v>67</v>
      </c>
      <c r="N5" t="n">
        <v>15.58</v>
      </c>
      <c r="O5" t="n">
        <v>13952.52</v>
      </c>
      <c r="P5" t="n">
        <v>377.15</v>
      </c>
      <c r="Q5" t="n">
        <v>419.25</v>
      </c>
      <c r="R5" t="n">
        <v>128.01</v>
      </c>
      <c r="S5" t="n">
        <v>59.57</v>
      </c>
      <c r="T5" t="n">
        <v>31797.71</v>
      </c>
      <c r="U5" t="n">
        <v>0.47</v>
      </c>
      <c r="V5" t="n">
        <v>0.86</v>
      </c>
      <c r="W5" t="n">
        <v>6.91</v>
      </c>
      <c r="X5" t="n">
        <v>1.96</v>
      </c>
      <c r="Y5" t="n">
        <v>0.5</v>
      </c>
      <c r="Z5" t="n">
        <v>10</v>
      </c>
      <c r="AA5" t="n">
        <v>619.766787425815</v>
      </c>
      <c r="AB5" t="n">
        <v>847.9922607369477</v>
      </c>
      <c r="AC5" t="n">
        <v>767.0610695368257</v>
      </c>
      <c r="AD5" t="n">
        <v>619766.787425815</v>
      </c>
      <c r="AE5" t="n">
        <v>847992.2607369478</v>
      </c>
      <c r="AF5" t="n">
        <v>1.745940507943512e-06</v>
      </c>
      <c r="AG5" t="n">
        <v>26</v>
      </c>
      <c r="AH5" t="n">
        <v>767061.0695368256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2.3275</v>
      </c>
      <c r="E6" t="n">
        <v>42.96</v>
      </c>
      <c r="F6" t="n">
        <v>39.71</v>
      </c>
      <c r="G6" t="n">
        <v>43.32</v>
      </c>
      <c r="H6" t="n">
        <v>0.78</v>
      </c>
      <c r="I6" t="n">
        <v>55</v>
      </c>
      <c r="J6" t="n">
        <v>112.51</v>
      </c>
      <c r="K6" t="n">
        <v>41.65</v>
      </c>
      <c r="L6" t="n">
        <v>5</v>
      </c>
      <c r="M6" t="n">
        <v>53</v>
      </c>
      <c r="N6" t="n">
        <v>15.86</v>
      </c>
      <c r="O6" t="n">
        <v>14110.24</v>
      </c>
      <c r="P6" t="n">
        <v>371.49</v>
      </c>
      <c r="Q6" t="n">
        <v>419.24</v>
      </c>
      <c r="R6" t="n">
        <v>114.19</v>
      </c>
      <c r="S6" t="n">
        <v>59.57</v>
      </c>
      <c r="T6" t="n">
        <v>24956.77</v>
      </c>
      <c r="U6" t="n">
        <v>0.52</v>
      </c>
      <c r="V6" t="n">
        <v>0.87</v>
      </c>
      <c r="W6" t="n">
        <v>6.9</v>
      </c>
      <c r="X6" t="n">
        <v>1.54</v>
      </c>
      <c r="Y6" t="n">
        <v>0.5</v>
      </c>
      <c r="Z6" t="n">
        <v>10</v>
      </c>
      <c r="AA6" t="n">
        <v>599.2753605739749</v>
      </c>
      <c r="AB6" t="n">
        <v>819.9549865003098</v>
      </c>
      <c r="AC6" t="n">
        <v>741.6996334027709</v>
      </c>
      <c r="AD6" t="n">
        <v>599275.3605739749</v>
      </c>
      <c r="AE6" t="n">
        <v>819954.9865003098</v>
      </c>
      <c r="AF6" t="n">
        <v>1.775694355358761e-06</v>
      </c>
      <c r="AG6" t="n">
        <v>25</v>
      </c>
      <c r="AH6" t="n">
        <v>741699.633402771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2.3553</v>
      </c>
      <c r="E7" t="n">
        <v>42.46</v>
      </c>
      <c r="F7" t="n">
        <v>39.42</v>
      </c>
      <c r="G7" t="n">
        <v>52.56</v>
      </c>
      <c r="H7" t="n">
        <v>0.93</v>
      </c>
      <c r="I7" t="n">
        <v>45</v>
      </c>
      <c r="J7" t="n">
        <v>113.79</v>
      </c>
      <c r="K7" t="n">
        <v>41.65</v>
      </c>
      <c r="L7" t="n">
        <v>6</v>
      </c>
      <c r="M7" t="n">
        <v>43</v>
      </c>
      <c r="N7" t="n">
        <v>16.14</v>
      </c>
      <c r="O7" t="n">
        <v>14268.39</v>
      </c>
      <c r="P7" t="n">
        <v>366.78</v>
      </c>
      <c r="Q7" t="n">
        <v>419.25</v>
      </c>
      <c r="R7" t="n">
        <v>105.45</v>
      </c>
      <c r="S7" t="n">
        <v>59.57</v>
      </c>
      <c r="T7" t="n">
        <v>20636.25</v>
      </c>
      <c r="U7" t="n">
        <v>0.5600000000000001</v>
      </c>
      <c r="V7" t="n">
        <v>0.88</v>
      </c>
      <c r="W7" t="n">
        <v>6.86</v>
      </c>
      <c r="X7" t="n">
        <v>1.26</v>
      </c>
      <c r="Y7" t="n">
        <v>0.5</v>
      </c>
      <c r="Z7" t="n">
        <v>10</v>
      </c>
      <c r="AA7" t="n">
        <v>589.040093185355</v>
      </c>
      <c r="AB7" t="n">
        <v>805.9506421110715</v>
      </c>
      <c r="AC7" t="n">
        <v>729.0318439868207</v>
      </c>
      <c r="AD7" t="n">
        <v>589040.093185355</v>
      </c>
      <c r="AE7" t="n">
        <v>805950.6421110715</v>
      </c>
      <c r="AF7" t="n">
        <v>1.796903508131682e-06</v>
      </c>
      <c r="AG7" t="n">
        <v>25</v>
      </c>
      <c r="AH7" t="n">
        <v>729031.8439868207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2.3737</v>
      </c>
      <c r="E8" t="n">
        <v>42.13</v>
      </c>
      <c r="F8" t="n">
        <v>39.23</v>
      </c>
      <c r="G8" t="n">
        <v>60.35</v>
      </c>
      <c r="H8" t="n">
        <v>1.07</v>
      </c>
      <c r="I8" t="n">
        <v>39</v>
      </c>
      <c r="J8" t="n">
        <v>115.08</v>
      </c>
      <c r="K8" t="n">
        <v>41.65</v>
      </c>
      <c r="L8" t="n">
        <v>7</v>
      </c>
      <c r="M8" t="n">
        <v>37</v>
      </c>
      <c r="N8" t="n">
        <v>16.43</v>
      </c>
      <c r="O8" t="n">
        <v>14426.96</v>
      </c>
      <c r="P8" t="n">
        <v>362.88</v>
      </c>
      <c r="Q8" t="n">
        <v>419.25</v>
      </c>
      <c r="R8" t="n">
        <v>99.02</v>
      </c>
      <c r="S8" t="n">
        <v>59.57</v>
      </c>
      <c r="T8" t="n">
        <v>17448.44</v>
      </c>
      <c r="U8" t="n">
        <v>0.6</v>
      </c>
      <c r="V8" t="n">
        <v>0.88</v>
      </c>
      <c r="W8" t="n">
        <v>6.85</v>
      </c>
      <c r="X8" t="n">
        <v>1.06</v>
      </c>
      <c r="Y8" t="n">
        <v>0.5</v>
      </c>
      <c r="Z8" t="n">
        <v>10</v>
      </c>
      <c r="AA8" t="n">
        <v>581.6022387104504</v>
      </c>
      <c r="AB8" t="n">
        <v>795.7738414835262</v>
      </c>
      <c r="AC8" t="n">
        <v>719.8263029279391</v>
      </c>
      <c r="AD8" t="n">
        <v>581602.2387104504</v>
      </c>
      <c r="AE8" t="n">
        <v>795773.8414835262</v>
      </c>
      <c r="AF8" t="n">
        <v>1.810941220758363e-06</v>
      </c>
      <c r="AG8" t="n">
        <v>25</v>
      </c>
      <c r="AH8" t="n">
        <v>719826.3029279391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2.3875</v>
      </c>
      <c r="E9" t="n">
        <v>41.88</v>
      </c>
      <c r="F9" t="n">
        <v>39.09</v>
      </c>
      <c r="G9" t="n">
        <v>68.98999999999999</v>
      </c>
      <c r="H9" t="n">
        <v>1.21</v>
      </c>
      <c r="I9" t="n">
        <v>34</v>
      </c>
      <c r="J9" t="n">
        <v>116.37</v>
      </c>
      <c r="K9" t="n">
        <v>41.65</v>
      </c>
      <c r="L9" t="n">
        <v>8</v>
      </c>
      <c r="M9" t="n">
        <v>32</v>
      </c>
      <c r="N9" t="n">
        <v>16.72</v>
      </c>
      <c r="O9" t="n">
        <v>14585.96</v>
      </c>
      <c r="P9" t="n">
        <v>359.49</v>
      </c>
      <c r="Q9" t="n">
        <v>419.29</v>
      </c>
      <c r="R9" t="n">
        <v>94.42</v>
      </c>
      <c r="S9" t="n">
        <v>59.57</v>
      </c>
      <c r="T9" t="n">
        <v>15176.79</v>
      </c>
      <c r="U9" t="n">
        <v>0.63</v>
      </c>
      <c r="V9" t="n">
        <v>0.88</v>
      </c>
      <c r="W9" t="n">
        <v>6.85</v>
      </c>
      <c r="X9" t="n">
        <v>0.93</v>
      </c>
      <c r="Y9" t="n">
        <v>0.5</v>
      </c>
      <c r="Z9" t="n">
        <v>10</v>
      </c>
      <c r="AA9" t="n">
        <v>575.6307339174029</v>
      </c>
      <c r="AB9" t="n">
        <v>787.6033651814802</v>
      </c>
      <c r="AC9" t="n">
        <v>712.4356054168247</v>
      </c>
      <c r="AD9" t="n">
        <v>575630.7339174029</v>
      </c>
      <c r="AE9" t="n">
        <v>787603.3651814802</v>
      </c>
      <c r="AF9" t="n">
        <v>1.821469505228375e-06</v>
      </c>
      <c r="AG9" t="n">
        <v>25</v>
      </c>
      <c r="AH9" t="n">
        <v>712435.6054168247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2.3981</v>
      </c>
      <c r="E10" t="n">
        <v>41.7</v>
      </c>
      <c r="F10" t="n">
        <v>39</v>
      </c>
      <c r="G10" t="n">
        <v>77.98999999999999</v>
      </c>
      <c r="H10" t="n">
        <v>1.35</v>
      </c>
      <c r="I10" t="n">
        <v>30</v>
      </c>
      <c r="J10" t="n">
        <v>117.66</v>
      </c>
      <c r="K10" t="n">
        <v>41.65</v>
      </c>
      <c r="L10" t="n">
        <v>9</v>
      </c>
      <c r="M10" t="n">
        <v>28</v>
      </c>
      <c r="N10" t="n">
        <v>17.01</v>
      </c>
      <c r="O10" t="n">
        <v>14745.39</v>
      </c>
      <c r="P10" t="n">
        <v>357.62</v>
      </c>
      <c r="Q10" t="n">
        <v>419.27</v>
      </c>
      <c r="R10" t="n">
        <v>91.76000000000001</v>
      </c>
      <c r="S10" t="n">
        <v>59.57</v>
      </c>
      <c r="T10" t="n">
        <v>13863.96</v>
      </c>
      <c r="U10" t="n">
        <v>0.65</v>
      </c>
      <c r="V10" t="n">
        <v>0.89</v>
      </c>
      <c r="W10" t="n">
        <v>6.84</v>
      </c>
      <c r="X10" t="n">
        <v>0.83</v>
      </c>
      <c r="Y10" t="n">
        <v>0.5</v>
      </c>
      <c r="Z10" t="n">
        <v>10</v>
      </c>
      <c r="AA10" t="n">
        <v>571.8497737391618</v>
      </c>
      <c r="AB10" t="n">
        <v>782.4300886614201</v>
      </c>
      <c r="AC10" t="n">
        <v>707.7560591470999</v>
      </c>
      <c r="AD10" t="n">
        <v>571849.7737391618</v>
      </c>
      <c r="AE10" t="n">
        <v>782430.08866142</v>
      </c>
      <c r="AF10" t="n">
        <v>1.829556448372006e-06</v>
      </c>
      <c r="AG10" t="n">
        <v>25</v>
      </c>
      <c r="AH10" t="n">
        <v>707756.0591470998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2.4068</v>
      </c>
      <c r="E11" t="n">
        <v>41.55</v>
      </c>
      <c r="F11" t="n">
        <v>38.91</v>
      </c>
      <c r="G11" t="n">
        <v>86.47</v>
      </c>
      <c r="H11" t="n">
        <v>1.48</v>
      </c>
      <c r="I11" t="n">
        <v>27</v>
      </c>
      <c r="J11" t="n">
        <v>118.96</v>
      </c>
      <c r="K11" t="n">
        <v>41.65</v>
      </c>
      <c r="L11" t="n">
        <v>10</v>
      </c>
      <c r="M11" t="n">
        <v>25</v>
      </c>
      <c r="N11" t="n">
        <v>17.31</v>
      </c>
      <c r="O11" t="n">
        <v>14905.25</v>
      </c>
      <c r="P11" t="n">
        <v>354.54</v>
      </c>
      <c r="Q11" t="n">
        <v>419.27</v>
      </c>
      <c r="R11" t="n">
        <v>88.54000000000001</v>
      </c>
      <c r="S11" t="n">
        <v>59.57</v>
      </c>
      <c r="T11" t="n">
        <v>12270.04</v>
      </c>
      <c r="U11" t="n">
        <v>0.67</v>
      </c>
      <c r="V11" t="n">
        <v>0.89</v>
      </c>
      <c r="W11" t="n">
        <v>6.84</v>
      </c>
      <c r="X11" t="n">
        <v>0.75</v>
      </c>
      <c r="Y11" t="n">
        <v>0.5</v>
      </c>
      <c r="Z11" t="n">
        <v>10</v>
      </c>
      <c r="AA11" t="n">
        <v>567.2012280552838</v>
      </c>
      <c r="AB11" t="n">
        <v>776.0697433773763</v>
      </c>
      <c r="AC11" t="n">
        <v>702.0027362901648</v>
      </c>
      <c r="AD11" t="n">
        <v>567201.2280552838</v>
      </c>
      <c r="AE11" t="n">
        <v>776069.7433773763</v>
      </c>
      <c r="AF11" t="n">
        <v>1.8361938451031e-06</v>
      </c>
      <c r="AG11" t="n">
        <v>25</v>
      </c>
      <c r="AH11" t="n">
        <v>702002.7362901648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2.4165</v>
      </c>
      <c r="E12" t="n">
        <v>41.38</v>
      </c>
      <c r="F12" t="n">
        <v>38.81</v>
      </c>
      <c r="G12" t="n">
        <v>97.03</v>
      </c>
      <c r="H12" t="n">
        <v>1.61</v>
      </c>
      <c r="I12" t="n">
        <v>24</v>
      </c>
      <c r="J12" t="n">
        <v>120.26</v>
      </c>
      <c r="K12" t="n">
        <v>41.65</v>
      </c>
      <c r="L12" t="n">
        <v>11</v>
      </c>
      <c r="M12" t="n">
        <v>22</v>
      </c>
      <c r="N12" t="n">
        <v>17.61</v>
      </c>
      <c r="O12" t="n">
        <v>15065.56</v>
      </c>
      <c r="P12" t="n">
        <v>351.91</v>
      </c>
      <c r="Q12" t="n">
        <v>419.25</v>
      </c>
      <c r="R12" t="n">
        <v>85.58</v>
      </c>
      <c r="S12" t="n">
        <v>59.57</v>
      </c>
      <c r="T12" t="n">
        <v>10804.94</v>
      </c>
      <c r="U12" t="n">
        <v>0.7</v>
      </c>
      <c r="V12" t="n">
        <v>0.89</v>
      </c>
      <c r="W12" t="n">
        <v>6.83</v>
      </c>
      <c r="X12" t="n">
        <v>0.65</v>
      </c>
      <c r="Y12" t="n">
        <v>0.5</v>
      </c>
      <c r="Z12" t="n">
        <v>10</v>
      </c>
      <c r="AA12" t="n">
        <v>556.1629536279123</v>
      </c>
      <c r="AB12" t="n">
        <v>760.9666893315482</v>
      </c>
      <c r="AC12" t="n">
        <v>688.3410965252008</v>
      </c>
      <c r="AD12" t="n">
        <v>556162.9536279123</v>
      </c>
      <c r="AE12" t="n">
        <v>760966.6893315482</v>
      </c>
      <c r="AF12" t="n">
        <v>1.843594160998688e-06</v>
      </c>
      <c r="AG12" t="n">
        <v>24</v>
      </c>
      <c r="AH12" t="n">
        <v>688341.0965252008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2.4222</v>
      </c>
      <c r="E13" t="n">
        <v>41.29</v>
      </c>
      <c r="F13" t="n">
        <v>38.76</v>
      </c>
      <c r="G13" t="n">
        <v>105.71</v>
      </c>
      <c r="H13" t="n">
        <v>1.74</v>
      </c>
      <c r="I13" t="n">
        <v>22</v>
      </c>
      <c r="J13" t="n">
        <v>121.56</v>
      </c>
      <c r="K13" t="n">
        <v>41.65</v>
      </c>
      <c r="L13" t="n">
        <v>12</v>
      </c>
      <c r="M13" t="n">
        <v>20</v>
      </c>
      <c r="N13" t="n">
        <v>17.91</v>
      </c>
      <c r="O13" t="n">
        <v>15226.31</v>
      </c>
      <c r="P13" t="n">
        <v>349.3</v>
      </c>
      <c r="Q13" t="n">
        <v>419.23</v>
      </c>
      <c r="R13" t="n">
        <v>83.79000000000001</v>
      </c>
      <c r="S13" t="n">
        <v>59.57</v>
      </c>
      <c r="T13" t="n">
        <v>9918.360000000001</v>
      </c>
      <c r="U13" t="n">
        <v>0.71</v>
      </c>
      <c r="V13" t="n">
        <v>0.89</v>
      </c>
      <c r="W13" t="n">
        <v>6.83</v>
      </c>
      <c r="X13" t="n">
        <v>0.6</v>
      </c>
      <c r="Y13" t="n">
        <v>0.5</v>
      </c>
      <c r="Z13" t="n">
        <v>10</v>
      </c>
      <c r="AA13" t="n">
        <v>552.5762709838001</v>
      </c>
      <c r="AB13" t="n">
        <v>756.0592319046028</v>
      </c>
      <c r="AC13" t="n">
        <v>683.9019999474235</v>
      </c>
      <c r="AD13" t="n">
        <v>552576.2709838001</v>
      </c>
      <c r="AE13" t="n">
        <v>756059.2319046028</v>
      </c>
      <c r="AF13" t="n">
        <v>1.847942800236301e-06</v>
      </c>
      <c r="AG13" t="n">
        <v>24</v>
      </c>
      <c r="AH13" t="n">
        <v>683901.9999474235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2.4252</v>
      </c>
      <c r="E14" t="n">
        <v>41.23</v>
      </c>
      <c r="F14" t="n">
        <v>38.73</v>
      </c>
      <c r="G14" t="n">
        <v>110.66</v>
      </c>
      <c r="H14" t="n">
        <v>1.87</v>
      </c>
      <c r="I14" t="n">
        <v>21</v>
      </c>
      <c r="J14" t="n">
        <v>122.87</v>
      </c>
      <c r="K14" t="n">
        <v>41.65</v>
      </c>
      <c r="L14" t="n">
        <v>13</v>
      </c>
      <c r="M14" t="n">
        <v>19</v>
      </c>
      <c r="N14" t="n">
        <v>18.22</v>
      </c>
      <c r="O14" t="n">
        <v>15387.5</v>
      </c>
      <c r="P14" t="n">
        <v>346.09</v>
      </c>
      <c r="Q14" t="n">
        <v>419.24</v>
      </c>
      <c r="R14" t="n">
        <v>82.95</v>
      </c>
      <c r="S14" t="n">
        <v>59.57</v>
      </c>
      <c r="T14" t="n">
        <v>9506.02</v>
      </c>
      <c r="U14" t="n">
        <v>0.72</v>
      </c>
      <c r="V14" t="n">
        <v>0.89</v>
      </c>
      <c r="W14" t="n">
        <v>6.82</v>
      </c>
      <c r="X14" t="n">
        <v>0.57</v>
      </c>
      <c r="Y14" t="n">
        <v>0.5</v>
      </c>
      <c r="Z14" t="n">
        <v>10</v>
      </c>
      <c r="AA14" t="n">
        <v>548.8600179569895</v>
      </c>
      <c r="AB14" t="n">
        <v>750.9744905638081</v>
      </c>
      <c r="AC14" t="n">
        <v>679.3025391837149</v>
      </c>
      <c r="AD14" t="n">
        <v>548860.0179569895</v>
      </c>
      <c r="AE14" t="n">
        <v>750974.4905638081</v>
      </c>
      <c r="AF14" t="n">
        <v>1.850231557729781e-06</v>
      </c>
      <c r="AG14" t="n">
        <v>24</v>
      </c>
      <c r="AH14" t="n">
        <v>679302.5391837149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2.4312</v>
      </c>
      <c r="E15" t="n">
        <v>41.13</v>
      </c>
      <c r="F15" t="n">
        <v>38.67</v>
      </c>
      <c r="G15" t="n">
        <v>122.13</v>
      </c>
      <c r="H15" t="n">
        <v>1.99</v>
      </c>
      <c r="I15" t="n">
        <v>19</v>
      </c>
      <c r="J15" t="n">
        <v>124.18</v>
      </c>
      <c r="K15" t="n">
        <v>41.65</v>
      </c>
      <c r="L15" t="n">
        <v>14</v>
      </c>
      <c r="M15" t="n">
        <v>17</v>
      </c>
      <c r="N15" t="n">
        <v>18.53</v>
      </c>
      <c r="O15" t="n">
        <v>15549.15</v>
      </c>
      <c r="P15" t="n">
        <v>344.38</v>
      </c>
      <c r="Q15" t="n">
        <v>419.24</v>
      </c>
      <c r="R15" t="n">
        <v>81.12</v>
      </c>
      <c r="S15" t="n">
        <v>59.57</v>
      </c>
      <c r="T15" t="n">
        <v>8599.790000000001</v>
      </c>
      <c r="U15" t="n">
        <v>0.73</v>
      </c>
      <c r="V15" t="n">
        <v>0.89</v>
      </c>
      <c r="W15" t="n">
        <v>6.82</v>
      </c>
      <c r="X15" t="n">
        <v>0.51</v>
      </c>
      <c r="Y15" t="n">
        <v>0.5</v>
      </c>
      <c r="Z15" t="n">
        <v>10</v>
      </c>
      <c r="AA15" t="n">
        <v>546.1407094277662</v>
      </c>
      <c r="AB15" t="n">
        <v>747.2538126666993</v>
      </c>
      <c r="AC15" t="n">
        <v>675.9369575631019</v>
      </c>
      <c r="AD15" t="n">
        <v>546140.7094277662</v>
      </c>
      <c r="AE15" t="n">
        <v>747253.8126666993</v>
      </c>
      <c r="AF15" t="n">
        <v>1.854809072716743e-06</v>
      </c>
      <c r="AG15" t="n">
        <v>24</v>
      </c>
      <c r="AH15" t="n">
        <v>675936.9575631019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2.4343</v>
      </c>
      <c r="E16" t="n">
        <v>41.08</v>
      </c>
      <c r="F16" t="n">
        <v>38.64</v>
      </c>
      <c r="G16" t="n">
        <v>128.81</v>
      </c>
      <c r="H16" t="n">
        <v>2.11</v>
      </c>
      <c r="I16" t="n">
        <v>18</v>
      </c>
      <c r="J16" t="n">
        <v>125.49</v>
      </c>
      <c r="K16" t="n">
        <v>41.65</v>
      </c>
      <c r="L16" t="n">
        <v>15</v>
      </c>
      <c r="M16" t="n">
        <v>16</v>
      </c>
      <c r="N16" t="n">
        <v>18.84</v>
      </c>
      <c r="O16" t="n">
        <v>15711.24</v>
      </c>
      <c r="P16" t="n">
        <v>342.44</v>
      </c>
      <c r="Q16" t="n">
        <v>419.25</v>
      </c>
      <c r="R16" t="n">
        <v>79.92</v>
      </c>
      <c r="S16" t="n">
        <v>59.57</v>
      </c>
      <c r="T16" t="n">
        <v>8007.91</v>
      </c>
      <c r="U16" t="n">
        <v>0.75</v>
      </c>
      <c r="V16" t="n">
        <v>0.89</v>
      </c>
      <c r="W16" t="n">
        <v>6.83</v>
      </c>
      <c r="X16" t="n">
        <v>0.48</v>
      </c>
      <c r="Y16" t="n">
        <v>0.5</v>
      </c>
      <c r="Z16" t="n">
        <v>10</v>
      </c>
      <c r="AA16" t="n">
        <v>543.692344493052</v>
      </c>
      <c r="AB16" t="n">
        <v>743.9038517487858</v>
      </c>
      <c r="AC16" t="n">
        <v>672.9067122134943</v>
      </c>
      <c r="AD16" t="n">
        <v>543692.344493052</v>
      </c>
      <c r="AE16" t="n">
        <v>743903.8517487858</v>
      </c>
      <c r="AF16" t="n">
        <v>1.857174122126673e-06</v>
      </c>
      <c r="AG16" t="n">
        <v>24</v>
      </c>
      <c r="AH16" t="n">
        <v>672906.7122134943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2.4364</v>
      </c>
      <c r="E17" t="n">
        <v>41.04</v>
      </c>
      <c r="F17" t="n">
        <v>38.63</v>
      </c>
      <c r="G17" t="n">
        <v>136.35</v>
      </c>
      <c r="H17" t="n">
        <v>2.23</v>
      </c>
      <c r="I17" t="n">
        <v>17</v>
      </c>
      <c r="J17" t="n">
        <v>126.81</v>
      </c>
      <c r="K17" t="n">
        <v>41.65</v>
      </c>
      <c r="L17" t="n">
        <v>16</v>
      </c>
      <c r="M17" t="n">
        <v>15</v>
      </c>
      <c r="N17" t="n">
        <v>19.16</v>
      </c>
      <c r="O17" t="n">
        <v>15873.8</v>
      </c>
      <c r="P17" t="n">
        <v>340.62</v>
      </c>
      <c r="Q17" t="n">
        <v>419.24</v>
      </c>
      <c r="R17" t="n">
        <v>79.48</v>
      </c>
      <c r="S17" t="n">
        <v>59.57</v>
      </c>
      <c r="T17" t="n">
        <v>7791.6</v>
      </c>
      <c r="U17" t="n">
        <v>0.75</v>
      </c>
      <c r="V17" t="n">
        <v>0.9</v>
      </c>
      <c r="W17" t="n">
        <v>6.82</v>
      </c>
      <c r="X17" t="n">
        <v>0.47</v>
      </c>
      <c r="Y17" t="n">
        <v>0.5</v>
      </c>
      <c r="Z17" t="n">
        <v>10</v>
      </c>
      <c r="AA17" t="n">
        <v>541.5461883861058</v>
      </c>
      <c r="AB17" t="n">
        <v>740.9673862815368</v>
      </c>
      <c r="AC17" t="n">
        <v>670.2504988890844</v>
      </c>
      <c r="AD17" t="n">
        <v>541546.1883861058</v>
      </c>
      <c r="AE17" t="n">
        <v>740967.3862815369</v>
      </c>
      <c r="AF17" t="n">
        <v>1.858776252372109e-06</v>
      </c>
      <c r="AG17" t="n">
        <v>24</v>
      </c>
      <c r="AH17" t="n">
        <v>670250.4988890844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2.4396</v>
      </c>
      <c r="E18" t="n">
        <v>40.99</v>
      </c>
      <c r="F18" t="n">
        <v>38.6</v>
      </c>
      <c r="G18" t="n">
        <v>144.74</v>
      </c>
      <c r="H18" t="n">
        <v>2.34</v>
      </c>
      <c r="I18" t="n">
        <v>16</v>
      </c>
      <c r="J18" t="n">
        <v>128.13</v>
      </c>
      <c r="K18" t="n">
        <v>41.65</v>
      </c>
      <c r="L18" t="n">
        <v>17</v>
      </c>
      <c r="M18" t="n">
        <v>14</v>
      </c>
      <c r="N18" t="n">
        <v>19.48</v>
      </c>
      <c r="O18" t="n">
        <v>16036.82</v>
      </c>
      <c r="P18" t="n">
        <v>338.93</v>
      </c>
      <c r="Q18" t="n">
        <v>419.23</v>
      </c>
      <c r="R18" t="n">
        <v>78.39</v>
      </c>
      <c r="S18" t="n">
        <v>59.57</v>
      </c>
      <c r="T18" t="n">
        <v>7251.13</v>
      </c>
      <c r="U18" t="n">
        <v>0.76</v>
      </c>
      <c r="V18" t="n">
        <v>0.9</v>
      </c>
      <c r="W18" t="n">
        <v>6.83</v>
      </c>
      <c r="X18" t="n">
        <v>0.44</v>
      </c>
      <c r="Y18" t="n">
        <v>0.5</v>
      </c>
      <c r="Z18" t="n">
        <v>10</v>
      </c>
      <c r="AA18" t="n">
        <v>539.3412867157972</v>
      </c>
      <c r="AB18" t="n">
        <v>737.9505425428242</v>
      </c>
      <c r="AC18" t="n">
        <v>667.5215784826278</v>
      </c>
      <c r="AD18" t="n">
        <v>539341.2867157971</v>
      </c>
      <c r="AE18" t="n">
        <v>737950.5425428242</v>
      </c>
      <c r="AF18" t="n">
        <v>1.861217593698489e-06</v>
      </c>
      <c r="AG18" t="n">
        <v>24</v>
      </c>
      <c r="AH18" t="n">
        <v>667521.5784826278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2.4434</v>
      </c>
      <c r="E19" t="n">
        <v>40.93</v>
      </c>
      <c r="F19" t="n">
        <v>38.56</v>
      </c>
      <c r="G19" t="n">
        <v>154.23</v>
      </c>
      <c r="H19" t="n">
        <v>2.46</v>
      </c>
      <c r="I19" t="n">
        <v>15</v>
      </c>
      <c r="J19" t="n">
        <v>129.46</v>
      </c>
      <c r="K19" t="n">
        <v>41.65</v>
      </c>
      <c r="L19" t="n">
        <v>18</v>
      </c>
      <c r="M19" t="n">
        <v>13</v>
      </c>
      <c r="N19" t="n">
        <v>19.81</v>
      </c>
      <c r="O19" t="n">
        <v>16200.3</v>
      </c>
      <c r="P19" t="n">
        <v>335.28</v>
      </c>
      <c r="Q19" t="n">
        <v>419.24</v>
      </c>
      <c r="R19" t="n">
        <v>77.09</v>
      </c>
      <c r="S19" t="n">
        <v>59.57</v>
      </c>
      <c r="T19" t="n">
        <v>6605.11</v>
      </c>
      <c r="U19" t="n">
        <v>0.77</v>
      </c>
      <c r="V19" t="n">
        <v>0.9</v>
      </c>
      <c r="W19" t="n">
        <v>6.82</v>
      </c>
      <c r="X19" t="n">
        <v>0.39</v>
      </c>
      <c r="Y19" t="n">
        <v>0.5</v>
      </c>
      <c r="Z19" t="n">
        <v>10</v>
      </c>
      <c r="AA19" t="n">
        <v>535.0993404249975</v>
      </c>
      <c r="AB19" t="n">
        <v>732.1465244862894</v>
      </c>
      <c r="AC19" t="n">
        <v>662.2714877634182</v>
      </c>
      <c r="AD19" t="n">
        <v>535099.3404249975</v>
      </c>
      <c r="AE19" t="n">
        <v>732146.5244862895</v>
      </c>
      <c r="AF19" t="n">
        <v>1.864116686523564e-06</v>
      </c>
      <c r="AG19" t="n">
        <v>24</v>
      </c>
      <c r="AH19" t="n">
        <v>662271.4877634182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2.4463</v>
      </c>
      <c r="E20" t="n">
        <v>40.88</v>
      </c>
      <c r="F20" t="n">
        <v>38.53</v>
      </c>
      <c r="G20" t="n">
        <v>165.13</v>
      </c>
      <c r="H20" t="n">
        <v>2.57</v>
      </c>
      <c r="I20" t="n">
        <v>14</v>
      </c>
      <c r="J20" t="n">
        <v>130.79</v>
      </c>
      <c r="K20" t="n">
        <v>41.65</v>
      </c>
      <c r="L20" t="n">
        <v>19</v>
      </c>
      <c r="M20" t="n">
        <v>12</v>
      </c>
      <c r="N20" t="n">
        <v>20.14</v>
      </c>
      <c r="O20" t="n">
        <v>16364.25</v>
      </c>
      <c r="P20" t="n">
        <v>333.93</v>
      </c>
      <c r="Q20" t="n">
        <v>419.24</v>
      </c>
      <c r="R20" t="n">
        <v>76.39</v>
      </c>
      <c r="S20" t="n">
        <v>59.57</v>
      </c>
      <c r="T20" t="n">
        <v>6261.38</v>
      </c>
      <c r="U20" t="n">
        <v>0.78</v>
      </c>
      <c r="V20" t="n">
        <v>0.9</v>
      </c>
      <c r="W20" t="n">
        <v>6.82</v>
      </c>
      <c r="X20" t="n">
        <v>0.37</v>
      </c>
      <c r="Y20" t="n">
        <v>0.5</v>
      </c>
      <c r="Z20" t="n">
        <v>10</v>
      </c>
      <c r="AA20" t="n">
        <v>533.2907901439524</v>
      </c>
      <c r="AB20" t="n">
        <v>729.6719862041564</v>
      </c>
      <c r="AC20" t="n">
        <v>660.0331159418957</v>
      </c>
      <c r="AD20" t="n">
        <v>533290.7901439525</v>
      </c>
      <c r="AE20" t="n">
        <v>729671.9862041564</v>
      </c>
      <c r="AF20" t="n">
        <v>1.866329152100595e-06</v>
      </c>
      <c r="AG20" t="n">
        <v>24</v>
      </c>
      <c r="AH20" t="n">
        <v>660033.1159418958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2.4482</v>
      </c>
      <c r="E21" t="n">
        <v>40.85</v>
      </c>
      <c r="F21" t="n">
        <v>38.52</v>
      </c>
      <c r="G21" t="n">
        <v>177.79</v>
      </c>
      <c r="H21" t="n">
        <v>2.67</v>
      </c>
      <c r="I21" t="n">
        <v>13</v>
      </c>
      <c r="J21" t="n">
        <v>132.12</v>
      </c>
      <c r="K21" t="n">
        <v>41.65</v>
      </c>
      <c r="L21" t="n">
        <v>20</v>
      </c>
      <c r="M21" t="n">
        <v>11</v>
      </c>
      <c r="N21" t="n">
        <v>20.47</v>
      </c>
      <c r="O21" t="n">
        <v>16528.68</v>
      </c>
      <c r="P21" t="n">
        <v>331.14</v>
      </c>
      <c r="Q21" t="n">
        <v>419.23</v>
      </c>
      <c r="R21" t="n">
        <v>75.81999999999999</v>
      </c>
      <c r="S21" t="n">
        <v>59.57</v>
      </c>
      <c r="T21" t="n">
        <v>5979.19</v>
      </c>
      <c r="U21" t="n">
        <v>0.79</v>
      </c>
      <c r="V21" t="n">
        <v>0.9</v>
      </c>
      <c r="W21" t="n">
        <v>6.82</v>
      </c>
      <c r="X21" t="n">
        <v>0.36</v>
      </c>
      <c r="Y21" t="n">
        <v>0.5</v>
      </c>
      <c r="Z21" t="n">
        <v>10</v>
      </c>
      <c r="AA21" t="n">
        <v>530.2359194251253</v>
      </c>
      <c r="AB21" t="n">
        <v>725.4921773152727</v>
      </c>
      <c r="AC21" t="n">
        <v>656.2522221469683</v>
      </c>
      <c r="AD21" t="n">
        <v>530235.9194251254</v>
      </c>
      <c r="AE21" t="n">
        <v>725492.1773152726</v>
      </c>
      <c r="AF21" t="n">
        <v>1.867778698513133e-06</v>
      </c>
      <c r="AG21" t="n">
        <v>24</v>
      </c>
      <c r="AH21" t="n">
        <v>656252.2221469682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2.449</v>
      </c>
      <c r="E22" t="n">
        <v>40.83</v>
      </c>
      <c r="F22" t="n">
        <v>38.51</v>
      </c>
      <c r="G22" t="n">
        <v>177.73</v>
      </c>
      <c r="H22" t="n">
        <v>2.78</v>
      </c>
      <c r="I22" t="n">
        <v>13</v>
      </c>
      <c r="J22" t="n">
        <v>133.46</v>
      </c>
      <c r="K22" t="n">
        <v>41.65</v>
      </c>
      <c r="L22" t="n">
        <v>21</v>
      </c>
      <c r="M22" t="n">
        <v>11</v>
      </c>
      <c r="N22" t="n">
        <v>20.81</v>
      </c>
      <c r="O22" t="n">
        <v>16693.59</v>
      </c>
      <c r="P22" t="n">
        <v>329.12</v>
      </c>
      <c r="Q22" t="n">
        <v>419.25</v>
      </c>
      <c r="R22" t="n">
        <v>75.73</v>
      </c>
      <c r="S22" t="n">
        <v>59.57</v>
      </c>
      <c r="T22" t="n">
        <v>5933.06</v>
      </c>
      <c r="U22" t="n">
        <v>0.79</v>
      </c>
      <c r="V22" t="n">
        <v>0.9</v>
      </c>
      <c r="W22" t="n">
        <v>6.81</v>
      </c>
      <c r="X22" t="n">
        <v>0.35</v>
      </c>
      <c r="Y22" t="n">
        <v>0.5</v>
      </c>
      <c r="Z22" t="n">
        <v>10</v>
      </c>
      <c r="AA22" t="n">
        <v>528.1101539602738</v>
      </c>
      <c r="AB22" t="n">
        <v>722.5836112241094</v>
      </c>
      <c r="AC22" t="n">
        <v>653.6212455213475</v>
      </c>
      <c r="AD22" t="n">
        <v>528110.1539602738</v>
      </c>
      <c r="AE22" t="n">
        <v>722583.6112241094</v>
      </c>
      <c r="AF22" t="n">
        <v>1.868389033844728e-06</v>
      </c>
      <c r="AG22" t="n">
        <v>24</v>
      </c>
      <c r="AH22" t="n">
        <v>653621.2455213475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2.4532</v>
      </c>
      <c r="E23" t="n">
        <v>40.76</v>
      </c>
      <c r="F23" t="n">
        <v>38.46</v>
      </c>
      <c r="G23" t="n">
        <v>192.3</v>
      </c>
      <c r="H23" t="n">
        <v>2.88</v>
      </c>
      <c r="I23" t="n">
        <v>12</v>
      </c>
      <c r="J23" t="n">
        <v>134.8</v>
      </c>
      <c r="K23" t="n">
        <v>41.65</v>
      </c>
      <c r="L23" t="n">
        <v>22</v>
      </c>
      <c r="M23" t="n">
        <v>10</v>
      </c>
      <c r="N23" t="n">
        <v>21.15</v>
      </c>
      <c r="O23" t="n">
        <v>16859.1</v>
      </c>
      <c r="P23" t="n">
        <v>327.69</v>
      </c>
      <c r="Q23" t="n">
        <v>419.25</v>
      </c>
      <c r="R23" t="n">
        <v>73.97</v>
      </c>
      <c r="S23" t="n">
        <v>59.57</v>
      </c>
      <c r="T23" t="n">
        <v>5061.34</v>
      </c>
      <c r="U23" t="n">
        <v>0.8100000000000001</v>
      </c>
      <c r="V23" t="n">
        <v>0.9</v>
      </c>
      <c r="W23" t="n">
        <v>6.81</v>
      </c>
      <c r="X23" t="n">
        <v>0.3</v>
      </c>
      <c r="Y23" t="n">
        <v>0.5</v>
      </c>
      <c r="Z23" t="n">
        <v>10</v>
      </c>
      <c r="AA23" t="n">
        <v>526.0210522283526</v>
      </c>
      <c r="AB23" t="n">
        <v>719.7252100698308</v>
      </c>
      <c r="AC23" t="n">
        <v>651.0356461614422</v>
      </c>
      <c r="AD23" t="n">
        <v>526021.0522283525</v>
      </c>
      <c r="AE23" t="n">
        <v>719725.2100698309</v>
      </c>
      <c r="AF23" t="n">
        <v>1.871593294335601e-06</v>
      </c>
      <c r="AG23" t="n">
        <v>24</v>
      </c>
      <c r="AH23" t="n">
        <v>651035.6461614422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2.452</v>
      </c>
      <c r="E24" t="n">
        <v>40.78</v>
      </c>
      <c r="F24" t="n">
        <v>38.48</v>
      </c>
      <c r="G24" t="n">
        <v>192.4</v>
      </c>
      <c r="H24" t="n">
        <v>2.99</v>
      </c>
      <c r="I24" t="n">
        <v>12</v>
      </c>
      <c r="J24" t="n">
        <v>136.14</v>
      </c>
      <c r="K24" t="n">
        <v>41.65</v>
      </c>
      <c r="L24" t="n">
        <v>23</v>
      </c>
      <c r="M24" t="n">
        <v>10</v>
      </c>
      <c r="N24" t="n">
        <v>21.49</v>
      </c>
      <c r="O24" t="n">
        <v>17024.98</v>
      </c>
      <c r="P24" t="n">
        <v>323.38</v>
      </c>
      <c r="Q24" t="n">
        <v>419.23</v>
      </c>
      <c r="R24" t="n">
        <v>74.69</v>
      </c>
      <c r="S24" t="n">
        <v>59.57</v>
      </c>
      <c r="T24" t="n">
        <v>5418.8</v>
      </c>
      <c r="U24" t="n">
        <v>0.8</v>
      </c>
      <c r="V24" t="n">
        <v>0.9</v>
      </c>
      <c r="W24" t="n">
        <v>6.81</v>
      </c>
      <c r="X24" t="n">
        <v>0.32</v>
      </c>
      <c r="Y24" t="n">
        <v>0.5</v>
      </c>
      <c r="Z24" t="n">
        <v>10</v>
      </c>
      <c r="AA24" t="n">
        <v>521.9688658007861</v>
      </c>
      <c r="AB24" t="n">
        <v>714.1808298297864</v>
      </c>
      <c r="AC24" t="n">
        <v>646.0204137899209</v>
      </c>
      <c r="AD24" t="n">
        <v>521968.8658007862</v>
      </c>
      <c r="AE24" t="n">
        <v>714180.8298297863</v>
      </c>
      <c r="AF24" t="n">
        <v>1.870677791338209e-06</v>
      </c>
      <c r="AG24" t="n">
        <v>24</v>
      </c>
      <c r="AH24" t="n">
        <v>646020.4137899209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2.4552</v>
      </c>
      <c r="E25" t="n">
        <v>40.73</v>
      </c>
      <c r="F25" t="n">
        <v>38.45</v>
      </c>
      <c r="G25" t="n">
        <v>209.72</v>
      </c>
      <c r="H25" t="n">
        <v>3.09</v>
      </c>
      <c r="I25" t="n">
        <v>11</v>
      </c>
      <c r="J25" t="n">
        <v>137.49</v>
      </c>
      <c r="K25" t="n">
        <v>41.65</v>
      </c>
      <c r="L25" t="n">
        <v>24</v>
      </c>
      <c r="M25" t="n">
        <v>9</v>
      </c>
      <c r="N25" t="n">
        <v>21.84</v>
      </c>
      <c r="O25" t="n">
        <v>17191.35</v>
      </c>
      <c r="P25" t="n">
        <v>323.59</v>
      </c>
      <c r="Q25" t="n">
        <v>419.25</v>
      </c>
      <c r="R25" t="n">
        <v>73.79000000000001</v>
      </c>
      <c r="S25" t="n">
        <v>59.57</v>
      </c>
      <c r="T25" t="n">
        <v>4976.9</v>
      </c>
      <c r="U25" t="n">
        <v>0.8100000000000001</v>
      </c>
      <c r="V25" t="n">
        <v>0.9</v>
      </c>
      <c r="W25" t="n">
        <v>6.81</v>
      </c>
      <c r="X25" t="n">
        <v>0.29</v>
      </c>
      <c r="Y25" t="n">
        <v>0.5</v>
      </c>
      <c r="Z25" t="n">
        <v>10</v>
      </c>
      <c r="AA25" t="n">
        <v>521.6752037757591</v>
      </c>
      <c r="AB25" t="n">
        <v>713.77902849169</v>
      </c>
      <c r="AC25" t="n">
        <v>645.6569598076009</v>
      </c>
      <c r="AD25" t="n">
        <v>521675.2037757591</v>
      </c>
      <c r="AE25" t="n">
        <v>713779.0284916901</v>
      </c>
      <c r="AF25" t="n">
        <v>1.873119132664588e-06</v>
      </c>
      <c r="AG25" t="n">
        <v>24</v>
      </c>
      <c r="AH25" t="n">
        <v>645656.9598076008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2.4556</v>
      </c>
      <c r="E26" t="n">
        <v>40.72</v>
      </c>
      <c r="F26" t="n">
        <v>38.44</v>
      </c>
      <c r="G26" t="n">
        <v>209.68</v>
      </c>
      <c r="H26" t="n">
        <v>3.18</v>
      </c>
      <c r="I26" t="n">
        <v>11</v>
      </c>
      <c r="J26" t="n">
        <v>138.85</v>
      </c>
      <c r="K26" t="n">
        <v>41.65</v>
      </c>
      <c r="L26" t="n">
        <v>25</v>
      </c>
      <c r="M26" t="n">
        <v>9</v>
      </c>
      <c r="N26" t="n">
        <v>22.2</v>
      </c>
      <c r="O26" t="n">
        <v>17358.22</v>
      </c>
      <c r="P26" t="n">
        <v>319.34</v>
      </c>
      <c r="Q26" t="n">
        <v>419.26</v>
      </c>
      <c r="R26" t="n">
        <v>73.43000000000001</v>
      </c>
      <c r="S26" t="n">
        <v>59.57</v>
      </c>
      <c r="T26" t="n">
        <v>4797.76</v>
      </c>
      <c r="U26" t="n">
        <v>0.8100000000000001</v>
      </c>
      <c r="V26" t="n">
        <v>0.9</v>
      </c>
      <c r="W26" t="n">
        <v>6.81</v>
      </c>
      <c r="X26" t="n">
        <v>0.28</v>
      </c>
      <c r="Y26" t="n">
        <v>0.5</v>
      </c>
      <c r="Z26" t="n">
        <v>10</v>
      </c>
      <c r="AA26" t="n">
        <v>517.4200436045065</v>
      </c>
      <c r="AB26" t="n">
        <v>707.9569306209645</v>
      </c>
      <c r="AC26" t="n">
        <v>640.3905147862916</v>
      </c>
      <c r="AD26" t="n">
        <v>517420.0436045066</v>
      </c>
      <c r="AE26" t="n">
        <v>707956.9306209645</v>
      </c>
      <c r="AF26" t="n">
        <v>1.873424300330386e-06</v>
      </c>
      <c r="AG26" t="n">
        <v>24</v>
      </c>
      <c r="AH26" t="n">
        <v>640390.5147862916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2.4589</v>
      </c>
      <c r="E27" t="n">
        <v>40.67</v>
      </c>
      <c r="F27" t="n">
        <v>38.41</v>
      </c>
      <c r="G27" t="n">
        <v>230.46</v>
      </c>
      <c r="H27" t="n">
        <v>3.28</v>
      </c>
      <c r="I27" t="n">
        <v>10</v>
      </c>
      <c r="J27" t="n">
        <v>140.2</v>
      </c>
      <c r="K27" t="n">
        <v>41.65</v>
      </c>
      <c r="L27" t="n">
        <v>26</v>
      </c>
      <c r="M27" t="n">
        <v>6</v>
      </c>
      <c r="N27" t="n">
        <v>22.55</v>
      </c>
      <c r="O27" t="n">
        <v>17525.59</v>
      </c>
      <c r="P27" t="n">
        <v>318.82</v>
      </c>
      <c r="Q27" t="n">
        <v>419.25</v>
      </c>
      <c r="R27" t="n">
        <v>72.20999999999999</v>
      </c>
      <c r="S27" t="n">
        <v>59.57</v>
      </c>
      <c r="T27" t="n">
        <v>4189.11</v>
      </c>
      <c r="U27" t="n">
        <v>0.83</v>
      </c>
      <c r="V27" t="n">
        <v>0.9</v>
      </c>
      <c r="W27" t="n">
        <v>6.81</v>
      </c>
      <c r="X27" t="n">
        <v>0.25</v>
      </c>
      <c r="Y27" t="n">
        <v>0.5</v>
      </c>
      <c r="Z27" t="n">
        <v>10</v>
      </c>
      <c r="AA27" t="n">
        <v>516.4002494628901</v>
      </c>
      <c r="AB27" t="n">
        <v>706.5616032862627</v>
      </c>
      <c r="AC27" t="n">
        <v>639.1283555340593</v>
      </c>
      <c r="AD27" t="n">
        <v>516400.2494628901</v>
      </c>
      <c r="AE27" t="n">
        <v>706561.6032862626</v>
      </c>
      <c r="AF27" t="n">
        <v>1.875941933573214e-06</v>
      </c>
      <c r="AG27" t="n">
        <v>24</v>
      </c>
      <c r="AH27" t="n">
        <v>639128.3555340593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2.4582</v>
      </c>
      <c r="E28" t="n">
        <v>40.68</v>
      </c>
      <c r="F28" t="n">
        <v>38.42</v>
      </c>
      <c r="G28" t="n">
        <v>230.53</v>
      </c>
      <c r="H28" t="n">
        <v>3.37</v>
      </c>
      <c r="I28" t="n">
        <v>10</v>
      </c>
      <c r="J28" t="n">
        <v>141.56</v>
      </c>
      <c r="K28" t="n">
        <v>41.65</v>
      </c>
      <c r="L28" t="n">
        <v>27</v>
      </c>
      <c r="M28" t="n">
        <v>3</v>
      </c>
      <c r="N28" t="n">
        <v>22.91</v>
      </c>
      <c r="O28" t="n">
        <v>17693.46</v>
      </c>
      <c r="P28" t="n">
        <v>319.64</v>
      </c>
      <c r="Q28" t="n">
        <v>419.24</v>
      </c>
      <c r="R28" t="n">
        <v>72.48999999999999</v>
      </c>
      <c r="S28" t="n">
        <v>59.57</v>
      </c>
      <c r="T28" t="n">
        <v>4331.44</v>
      </c>
      <c r="U28" t="n">
        <v>0.82</v>
      </c>
      <c r="V28" t="n">
        <v>0.9</v>
      </c>
      <c r="W28" t="n">
        <v>6.82</v>
      </c>
      <c r="X28" t="n">
        <v>0.26</v>
      </c>
      <c r="Y28" t="n">
        <v>0.5</v>
      </c>
      <c r="Z28" t="n">
        <v>10</v>
      </c>
      <c r="AA28" t="n">
        <v>517.3184576422211</v>
      </c>
      <c r="AB28" t="n">
        <v>707.8179362257091</v>
      </c>
      <c r="AC28" t="n">
        <v>640.2647858210396</v>
      </c>
      <c r="AD28" t="n">
        <v>517318.4576422211</v>
      </c>
      <c r="AE28" t="n">
        <v>707817.9362257092</v>
      </c>
      <c r="AF28" t="n">
        <v>1.875407890158069e-06</v>
      </c>
      <c r="AG28" t="n">
        <v>24</v>
      </c>
      <c r="AH28" t="n">
        <v>640264.7858210396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2.4582</v>
      </c>
      <c r="E29" t="n">
        <v>40.68</v>
      </c>
      <c r="F29" t="n">
        <v>38.42</v>
      </c>
      <c r="G29" t="n">
        <v>230.53</v>
      </c>
      <c r="H29" t="n">
        <v>3.47</v>
      </c>
      <c r="I29" t="n">
        <v>10</v>
      </c>
      <c r="J29" t="n">
        <v>142.93</v>
      </c>
      <c r="K29" t="n">
        <v>41.65</v>
      </c>
      <c r="L29" t="n">
        <v>28</v>
      </c>
      <c r="M29" t="n">
        <v>1</v>
      </c>
      <c r="N29" t="n">
        <v>23.28</v>
      </c>
      <c r="O29" t="n">
        <v>17861.84</v>
      </c>
      <c r="P29" t="n">
        <v>321</v>
      </c>
      <c r="Q29" t="n">
        <v>419.25</v>
      </c>
      <c r="R29" t="n">
        <v>72.48</v>
      </c>
      <c r="S29" t="n">
        <v>59.57</v>
      </c>
      <c r="T29" t="n">
        <v>4325.08</v>
      </c>
      <c r="U29" t="n">
        <v>0.82</v>
      </c>
      <c r="V29" t="n">
        <v>0.9</v>
      </c>
      <c r="W29" t="n">
        <v>6.82</v>
      </c>
      <c r="X29" t="n">
        <v>0.26</v>
      </c>
      <c r="Y29" t="n">
        <v>0.5</v>
      </c>
      <c r="Z29" t="n">
        <v>10</v>
      </c>
      <c r="AA29" t="n">
        <v>518.6565756239536</v>
      </c>
      <c r="AB29" t="n">
        <v>709.6488082819145</v>
      </c>
      <c r="AC29" t="n">
        <v>641.9209220178458</v>
      </c>
      <c r="AD29" t="n">
        <v>518656.5756239535</v>
      </c>
      <c r="AE29" t="n">
        <v>709648.8082819146</v>
      </c>
      <c r="AF29" t="n">
        <v>1.875407890158069e-06</v>
      </c>
      <c r="AG29" t="n">
        <v>24</v>
      </c>
      <c r="AH29" t="n">
        <v>641920.9220178458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2.4579</v>
      </c>
      <c r="E30" t="n">
        <v>40.68</v>
      </c>
      <c r="F30" t="n">
        <v>38.43</v>
      </c>
      <c r="G30" t="n">
        <v>230.56</v>
      </c>
      <c r="H30" t="n">
        <v>3.56</v>
      </c>
      <c r="I30" t="n">
        <v>10</v>
      </c>
      <c r="J30" t="n">
        <v>144.3</v>
      </c>
      <c r="K30" t="n">
        <v>41.65</v>
      </c>
      <c r="L30" t="n">
        <v>29</v>
      </c>
      <c r="M30" t="n">
        <v>0</v>
      </c>
      <c r="N30" t="n">
        <v>23.65</v>
      </c>
      <c r="O30" t="n">
        <v>18030.73</v>
      </c>
      <c r="P30" t="n">
        <v>323.68</v>
      </c>
      <c r="Q30" t="n">
        <v>419.24</v>
      </c>
      <c r="R30" t="n">
        <v>72.54000000000001</v>
      </c>
      <c r="S30" t="n">
        <v>59.57</v>
      </c>
      <c r="T30" t="n">
        <v>4353.12</v>
      </c>
      <c r="U30" t="n">
        <v>0.82</v>
      </c>
      <c r="V30" t="n">
        <v>0.9</v>
      </c>
      <c r="W30" t="n">
        <v>6.82</v>
      </c>
      <c r="X30" t="n">
        <v>0.26</v>
      </c>
      <c r="Y30" t="n">
        <v>0.5</v>
      </c>
      <c r="Z30" t="n">
        <v>10</v>
      </c>
      <c r="AA30" t="n">
        <v>521.347835088699</v>
      </c>
      <c r="AB30" t="n">
        <v>713.3311082115672</v>
      </c>
      <c r="AC30" t="n">
        <v>645.2517884103529</v>
      </c>
      <c r="AD30" t="n">
        <v>521347.835088699</v>
      </c>
      <c r="AE30" t="n">
        <v>713331.1082115672</v>
      </c>
      <c r="AF30" t="n">
        <v>1.875179014408721e-06</v>
      </c>
      <c r="AG30" t="n">
        <v>24</v>
      </c>
      <c r="AH30" t="n">
        <v>645251.7884103529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2.0454</v>
      </c>
      <c r="E2" t="n">
        <v>48.89</v>
      </c>
      <c r="F2" t="n">
        <v>44.21</v>
      </c>
      <c r="G2" t="n">
        <v>12.75</v>
      </c>
      <c r="H2" t="n">
        <v>0.28</v>
      </c>
      <c r="I2" t="n">
        <v>208</v>
      </c>
      <c r="J2" t="n">
        <v>61.76</v>
      </c>
      <c r="K2" t="n">
        <v>28.92</v>
      </c>
      <c r="L2" t="n">
        <v>1</v>
      </c>
      <c r="M2" t="n">
        <v>206</v>
      </c>
      <c r="N2" t="n">
        <v>6.84</v>
      </c>
      <c r="O2" t="n">
        <v>7851.41</v>
      </c>
      <c r="P2" t="n">
        <v>287.07</v>
      </c>
      <c r="Q2" t="n">
        <v>419.36</v>
      </c>
      <c r="R2" t="n">
        <v>261.07</v>
      </c>
      <c r="S2" t="n">
        <v>59.57</v>
      </c>
      <c r="T2" t="n">
        <v>97628.39</v>
      </c>
      <c r="U2" t="n">
        <v>0.23</v>
      </c>
      <c r="V2" t="n">
        <v>0.78</v>
      </c>
      <c r="W2" t="n">
        <v>7.14</v>
      </c>
      <c r="X2" t="n">
        <v>6.04</v>
      </c>
      <c r="Y2" t="n">
        <v>0.5</v>
      </c>
      <c r="Z2" t="n">
        <v>10</v>
      </c>
      <c r="AA2" t="n">
        <v>574.1584471023765</v>
      </c>
      <c r="AB2" t="n">
        <v>785.5889174084508</v>
      </c>
      <c r="AC2" t="n">
        <v>710.6134137119579</v>
      </c>
      <c r="AD2" t="n">
        <v>574158.4471023765</v>
      </c>
      <c r="AE2" t="n">
        <v>785588.9174084509</v>
      </c>
      <c r="AF2" t="n">
        <v>1.603470595970736e-06</v>
      </c>
      <c r="AG2" t="n">
        <v>29</v>
      </c>
      <c r="AH2" t="n">
        <v>710613.413711958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2.2732</v>
      </c>
      <c r="E3" t="n">
        <v>43.99</v>
      </c>
      <c r="F3" t="n">
        <v>40.87</v>
      </c>
      <c r="G3" t="n">
        <v>25.82</v>
      </c>
      <c r="H3" t="n">
        <v>0.55</v>
      </c>
      <c r="I3" t="n">
        <v>95</v>
      </c>
      <c r="J3" t="n">
        <v>62.92</v>
      </c>
      <c r="K3" t="n">
        <v>28.92</v>
      </c>
      <c r="L3" t="n">
        <v>2</v>
      </c>
      <c r="M3" t="n">
        <v>93</v>
      </c>
      <c r="N3" t="n">
        <v>7</v>
      </c>
      <c r="O3" t="n">
        <v>7994.37</v>
      </c>
      <c r="P3" t="n">
        <v>261.5</v>
      </c>
      <c r="Q3" t="n">
        <v>419.36</v>
      </c>
      <c r="R3" t="n">
        <v>152.31</v>
      </c>
      <c r="S3" t="n">
        <v>59.57</v>
      </c>
      <c r="T3" t="n">
        <v>43814.64</v>
      </c>
      <c r="U3" t="n">
        <v>0.39</v>
      </c>
      <c r="V3" t="n">
        <v>0.85</v>
      </c>
      <c r="W3" t="n">
        <v>6.95</v>
      </c>
      <c r="X3" t="n">
        <v>2.71</v>
      </c>
      <c r="Y3" t="n">
        <v>0.5</v>
      </c>
      <c r="Z3" t="n">
        <v>10</v>
      </c>
      <c r="AA3" t="n">
        <v>486.0612053044874</v>
      </c>
      <c r="AB3" t="n">
        <v>665.0503846045718</v>
      </c>
      <c r="AC3" t="n">
        <v>601.5789093019879</v>
      </c>
      <c r="AD3" t="n">
        <v>486061.2053044874</v>
      </c>
      <c r="AE3" t="n">
        <v>665050.3846045719</v>
      </c>
      <c r="AF3" t="n">
        <v>1.782052096783357e-06</v>
      </c>
      <c r="AG3" t="n">
        <v>26</v>
      </c>
      <c r="AH3" t="n">
        <v>601578.9093019878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2.3509</v>
      </c>
      <c r="E4" t="n">
        <v>42.54</v>
      </c>
      <c r="F4" t="n">
        <v>39.89</v>
      </c>
      <c r="G4" t="n">
        <v>39.24</v>
      </c>
      <c r="H4" t="n">
        <v>0.8100000000000001</v>
      </c>
      <c r="I4" t="n">
        <v>61</v>
      </c>
      <c r="J4" t="n">
        <v>64.08</v>
      </c>
      <c r="K4" t="n">
        <v>28.92</v>
      </c>
      <c r="L4" t="n">
        <v>3</v>
      </c>
      <c r="M4" t="n">
        <v>59</v>
      </c>
      <c r="N4" t="n">
        <v>7.16</v>
      </c>
      <c r="O4" t="n">
        <v>8137.65</v>
      </c>
      <c r="P4" t="n">
        <v>251</v>
      </c>
      <c r="Q4" t="n">
        <v>419.24</v>
      </c>
      <c r="R4" t="n">
        <v>120.21</v>
      </c>
      <c r="S4" t="n">
        <v>59.57</v>
      </c>
      <c r="T4" t="n">
        <v>27935.7</v>
      </c>
      <c r="U4" t="n">
        <v>0.5</v>
      </c>
      <c r="V4" t="n">
        <v>0.87</v>
      </c>
      <c r="W4" t="n">
        <v>6.91</v>
      </c>
      <c r="X4" t="n">
        <v>1.73</v>
      </c>
      <c r="Y4" t="n">
        <v>0.5</v>
      </c>
      <c r="Z4" t="n">
        <v>10</v>
      </c>
      <c r="AA4" t="n">
        <v>457.4984713002959</v>
      </c>
      <c r="AB4" t="n">
        <v>625.969591841146</v>
      </c>
      <c r="AC4" t="n">
        <v>566.2279325496664</v>
      </c>
      <c r="AD4" t="n">
        <v>457498.4713002959</v>
      </c>
      <c r="AE4" t="n">
        <v>625969.591841146</v>
      </c>
      <c r="AF4" t="n">
        <v>1.842964224145695e-06</v>
      </c>
      <c r="AG4" t="n">
        <v>25</v>
      </c>
      <c r="AH4" t="n">
        <v>566227.9325496664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2.389</v>
      </c>
      <c r="E5" t="n">
        <v>41.86</v>
      </c>
      <c r="F5" t="n">
        <v>39.44</v>
      </c>
      <c r="G5" t="n">
        <v>52.58</v>
      </c>
      <c r="H5" t="n">
        <v>1.07</v>
      </c>
      <c r="I5" t="n">
        <v>45</v>
      </c>
      <c r="J5" t="n">
        <v>65.25</v>
      </c>
      <c r="K5" t="n">
        <v>28.92</v>
      </c>
      <c r="L5" t="n">
        <v>4</v>
      </c>
      <c r="M5" t="n">
        <v>43</v>
      </c>
      <c r="N5" t="n">
        <v>7.33</v>
      </c>
      <c r="O5" t="n">
        <v>8281.25</v>
      </c>
      <c r="P5" t="n">
        <v>243.72</v>
      </c>
      <c r="Q5" t="n">
        <v>419.25</v>
      </c>
      <c r="R5" t="n">
        <v>105.83</v>
      </c>
      <c r="S5" t="n">
        <v>59.57</v>
      </c>
      <c r="T5" t="n">
        <v>20824.09</v>
      </c>
      <c r="U5" t="n">
        <v>0.5600000000000001</v>
      </c>
      <c r="V5" t="n">
        <v>0.88</v>
      </c>
      <c r="W5" t="n">
        <v>6.87</v>
      </c>
      <c r="X5" t="n">
        <v>1.27</v>
      </c>
      <c r="Y5" t="n">
        <v>0.5</v>
      </c>
      <c r="Z5" t="n">
        <v>10</v>
      </c>
      <c r="AA5" t="n">
        <v>445.1092576688276</v>
      </c>
      <c r="AB5" t="n">
        <v>609.018123177041</v>
      </c>
      <c r="AC5" t="n">
        <v>550.8942882633279</v>
      </c>
      <c r="AD5" t="n">
        <v>445109.2576688277</v>
      </c>
      <c r="AE5" t="n">
        <v>609018.1231770411</v>
      </c>
      <c r="AF5" t="n">
        <v>1.872832332929544e-06</v>
      </c>
      <c r="AG5" t="n">
        <v>25</v>
      </c>
      <c r="AH5" t="n">
        <v>550894.2882633279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2.4138</v>
      </c>
      <c r="E6" t="n">
        <v>41.43</v>
      </c>
      <c r="F6" t="n">
        <v>39.15</v>
      </c>
      <c r="G6" t="n">
        <v>67.11</v>
      </c>
      <c r="H6" t="n">
        <v>1.31</v>
      </c>
      <c r="I6" t="n">
        <v>35</v>
      </c>
      <c r="J6" t="n">
        <v>66.42</v>
      </c>
      <c r="K6" t="n">
        <v>28.92</v>
      </c>
      <c r="L6" t="n">
        <v>5</v>
      </c>
      <c r="M6" t="n">
        <v>33</v>
      </c>
      <c r="N6" t="n">
        <v>7.49</v>
      </c>
      <c r="O6" t="n">
        <v>8425.16</v>
      </c>
      <c r="P6" t="n">
        <v>237.51</v>
      </c>
      <c r="Q6" t="n">
        <v>419.26</v>
      </c>
      <c r="R6" t="n">
        <v>96.33</v>
      </c>
      <c r="S6" t="n">
        <v>59.57</v>
      </c>
      <c r="T6" t="n">
        <v>16124.71</v>
      </c>
      <c r="U6" t="n">
        <v>0.62</v>
      </c>
      <c r="V6" t="n">
        <v>0.88</v>
      </c>
      <c r="W6" t="n">
        <v>6.86</v>
      </c>
      <c r="X6" t="n">
        <v>0.98</v>
      </c>
      <c r="Y6" t="n">
        <v>0.5</v>
      </c>
      <c r="Z6" t="n">
        <v>10</v>
      </c>
      <c r="AA6" t="n">
        <v>429.2027180106535</v>
      </c>
      <c r="AB6" t="n">
        <v>587.2540938697243</v>
      </c>
      <c r="AC6" t="n">
        <v>531.2073873670944</v>
      </c>
      <c r="AD6" t="n">
        <v>429202.7180106535</v>
      </c>
      <c r="AE6" t="n">
        <v>587254.0938697243</v>
      </c>
      <c r="AF6" t="n">
        <v>1.892274041534254e-06</v>
      </c>
      <c r="AG6" t="n">
        <v>24</v>
      </c>
      <c r="AH6" t="n">
        <v>531207.3873670944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2.4284</v>
      </c>
      <c r="E7" t="n">
        <v>41.18</v>
      </c>
      <c r="F7" t="n">
        <v>38.98</v>
      </c>
      <c r="G7" t="n">
        <v>80.65000000000001</v>
      </c>
      <c r="H7" t="n">
        <v>1.55</v>
      </c>
      <c r="I7" t="n">
        <v>29</v>
      </c>
      <c r="J7" t="n">
        <v>67.59</v>
      </c>
      <c r="K7" t="n">
        <v>28.92</v>
      </c>
      <c r="L7" t="n">
        <v>6</v>
      </c>
      <c r="M7" t="n">
        <v>27</v>
      </c>
      <c r="N7" t="n">
        <v>7.66</v>
      </c>
      <c r="O7" t="n">
        <v>8569.4</v>
      </c>
      <c r="P7" t="n">
        <v>231.86</v>
      </c>
      <c r="Q7" t="n">
        <v>419.26</v>
      </c>
      <c r="R7" t="n">
        <v>90.87</v>
      </c>
      <c r="S7" t="n">
        <v>59.57</v>
      </c>
      <c r="T7" t="n">
        <v>13424.8</v>
      </c>
      <c r="U7" t="n">
        <v>0.66</v>
      </c>
      <c r="V7" t="n">
        <v>0.89</v>
      </c>
      <c r="W7" t="n">
        <v>6.84</v>
      </c>
      <c r="X7" t="n">
        <v>0.82</v>
      </c>
      <c r="Y7" t="n">
        <v>0.5</v>
      </c>
      <c r="Z7" t="n">
        <v>10</v>
      </c>
      <c r="AA7" t="n">
        <v>421.8158994627086</v>
      </c>
      <c r="AB7" t="n">
        <v>577.1471228489916</v>
      </c>
      <c r="AC7" t="n">
        <v>522.0650114753574</v>
      </c>
      <c r="AD7" t="n">
        <v>421815.8994627086</v>
      </c>
      <c r="AE7" t="n">
        <v>577147.1228489915</v>
      </c>
      <c r="AF7" t="n">
        <v>1.903719563535414e-06</v>
      </c>
      <c r="AG7" t="n">
        <v>24</v>
      </c>
      <c r="AH7" t="n">
        <v>522065.0114753575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2.4407</v>
      </c>
      <c r="E8" t="n">
        <v>40.97</v>
      </c>
      <c r="F8" t="n">
        <v>38.83</v>
      </c>
      <c r="G8" t="n">
        <v>93.19</v>
      </c>
      <c r="H8" t="n">
        <v>1.78</v>
      </c>
      <c r="I8" t="n">
        <v>25</v>
      </c>
      <c r="J8" t="n">
        <v>68.76000000000001</v>
      </c>
      <c r="K8" t="n">
        <v>28.92</v>
      </c>
      <c r="L8" t="n">
        <v>7</v>
      </c>
      <c r="M8" t="n">
        <v>23</v>
      </c>
      <c r="N8" t="n">
        <v>7.83</v>
      </c>
      <c r="O8" t="n">
        <v>8713.950000000001</v>
      </c>
      <c r="P8" t="n">
        <v>226.26</v>
      </c>
      <c r="Q8" t="n">
        <v>419.23</v>
      </c>
      <c r="R8" t="n">
        <v>85.84</v>
      </c>
      <c r="S8" t="n">
        <v>59.57</v>
      </c>
      <c r="T8" t="n">
        <v>10932.78</v>
      </c>
      <c r="U8" t="n">
        <v>0.6899999999999999</v>
      </c>
      <c r="V8" t="n">
        <v>0.89</v>
      </c>
      <c r="W8" t="n">
        <v>6.84</v>
      </c>
      <c r="X8" t="n">
        <v>0.67</v>
      </c>
      <c r="Y8" t="n">
        <v>0.5</v>
      </c>
      <c r="Z8" t="n">
        <v>10</v>
      </c>
      <c r="AA8" t="n">
        <v>414.8234161415868</v>
      </c>
      <c r="AB8" t="n">
        <v>567.5796986824405</v>
      </c>
      <c r="AC8" t="n">
        <v>513.4106888432979</v>
      </c>
      <c r="AD8" t="n">
        <v>414823.4161415868</v>
      </c>
      <c r="AE8" t="n">
        <v>567579.6986824404</v>
      </c>
      <c r="AF8" t="n">
        <v>1.91336202385146e-06</v>
      </c>
      <c r="AG8" t="n">
        <v>24</v>
      </c>
      <c r="AH8" t="n">
        <v>513410.6888432979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2.4501</v>
      </c>
      <c r="E9" t="n">
        <v>40.81</v>
      </c>
      <c r="F9" t="n">
        <v>38.73</v>
      </c>
      <c r="G9" t="n">
        <v>110.65</v>
      </c>
      <c r="H9" t="n">
        <v>2</v>
      </c>
      <c r="I9" t="n">
        <v>21</v>
      </c>
      <c r="J9" t="n">
        <v>69.93000000000001</v>
      </c>
      <c r="K9" t="n">
        <v>28.92</v>
      </c>
      <c r="L9" t="n">
        <v>8</v>
      </c>
      <c r="M9" t="n">
        <v>18</v>
      </c>
      <c r="N9" t="n">
        <v>8.01</v>
      </c>
      <c r="O9" t="n">
        <v>8858.84</v>
      </c>
      <c r="P9" t="n">
        <v>220.78</v>
      </c>
      <c r="Q9" t="n">
        <v>419.23</v>
      </c>
      <c r="R9" t="n">
        <v>82.62</v>
      </c>
      <c r="S9" t="n">
        <v>59.57</v>
      </c>
      <c r="T9" t="n">
        <v>9339.629999999999</v>
      </c>
      <c r="U9" t="n">
        <v>0.72</v>
      </c>
      <c r="V9" t="n">
        <v>0.89</v>
      </c>
      <c r="W9" t="n">
        <v>6.83</v>
      </c>
      <c r="X9" t="n">
        <v>0.5600000000000001</v>
      </c>
      <c r="Y9" t="n">
        <v>0.5</v>
      </c>
      <c r="Z9" t="n">
        <v>10</v>
      </c>
      <c r="AA9" t="n">
        <v>408.3536989551894</v>
      </c>
      <c r="AB9" t="n">
        <v>558.7275462042336</v>
      </c>
      <c r="AC9" t="n">
        <v>505.4033733735369</v>
      </c>
      <c r="AD9" t="n">
        <v>408353.6989551894</v>
      </c>
      <c r="AE9" t="n">
        <v>558727.5462042335</v>
      </c>
      <c r="AF9" t="n">
        <v>1.920731058564535e-06</v>
      </c>
      <c r="AG9" t="n">
        <v>24</v>
      </c>
      <c r="AH9" t="n">
        <v>505403.3733735369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2.4543</v>
      </c>
      <c r="E10" t="n">
        <v>40.74</v>
      </c>
      <c r="F10" t="n">
        <v>38.69</v>
      </c>
      <c r="G10" t="n">
        <v>122.16</v>
      </c>
      <c r="H10" t="n">
        <v>2.21</v>
      </c>
      <c r="I10" t="n">
        <v>19</v>
      </c>
      <c r="J10" t="n">
        <v>71.11</v>
      </c>
      <c r="K10" t="n">
        <v>28.92</v>
      </c>
      <c r="L10" t="n">
        <v>9</v>
      </c>
      <c r="M10" t="n">
        <v>8</v>
      </c>
      <c r="N10" t="n">
        <v>8.19</v>
      </c>
      <c r="O10" t="n">
        <v>9004.040000000001</v>
      </c>
      <c r="P10" t="n">
        <v>216.42</v>
      </c>
      <c r="Q10" t="n">
        <v>419.27</v>
      </c>
      <c r="R10" t="n">
        <v>80.81999999999999</v>
      </c>
      <c r="S10" t="n">
        <v>59.57</v>
      </c>
      <c r="T10" t="n">
        <v>8449.540000000001</v>
      </c>
      <c r="U10" t="n">
        <v>0.74</v>
      </c>
      <c r="V10" t="n">
        <v>0.89</v>
      </c>
      <c r="W10" t="n">
        <v>6.84</v>
      </c>
      <c r="X10" t="n">
        <v>0.52</v>
      </c>
      <c r="Y10" t="n">
        <v>0.5</v>
      </c>
      <c r="Z10" t="n">
        <v>10</v>
      </c>
      <c r="AA10" t="n">
        <v>403.599012092401</v>
      </c>
      <c r="AB10" t="n">
        <v>552.2219738765862</v>
      </c>
      <c r="AC10" t="n">
        <v>499.5186837382121</v>
      </c>
      <c r="AD10" t="n">
        <v>403599.012092401</v>
      </c>
      <c r="AE10" t="n">
        <v>552221.9738765862</v>
      </c>
      <c r="AF10" t="n">
        <v>1.924023605989526e-06</v>
      </c>
      <c r="AG10" t="n">
        <v>24</v>
      </c>
      <c r="AH10" t="n">
        <v>499518.6837382121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2.4564</v>
      </c>
      <c r="E11" t="n">
        <v>40.71</v>
      </c>
      <c r="F11" t="n">
        <v>38.66</v>
      </c>
      <c r="G11" t="n">
        <v>128.88</v>
      </c>
      <c r="H11" t="n">
        <v>2.42</v>
      </c>
      <c r="I11" t="n">
        <v>18</v>
      </c>
      <c r="J11" t="n">
        <v>72.29000000000001</v>
      </c>
      <c r="K11" t="n">
        <v>28.92</v>
      </c>
      <c r="L11" t="n">
        <v>10</v>
      </c>
      <c r="M11" t="n">
        <v>0</v>
      </c>
      <c r="N11" t="n">
        <v>8.369999999999999</v>
      </c>
      <c r="O11" t="n">
        <v>9149.58</v>
      </c>
      <c r="P11" t="n">
        <v>216.7</v>
      </c>
      <c r="Q11" t="n">
        <v>419.28</v>
      </c>
      <c r="R11" t="n">
        <v>79.77</v>
      </c>
      <c r="S11" t="n">
        <v>59.57</v>
      </c>
      <c r="T11" t="n">
        <v>7932.34</v>
      </c>
      <c r="U11" t="n">
        <v>0.75</v>
      </c>
      <c r="V11" t="n">
        <v>0.89</v>
      </c>
      <c r="W11" t="n">
        <v>6.85</v>
      </c>
      <c r="X11" t="n">
        <v>0.5</v>
      </c>
      <c r="Y11" t="n">
        <v>0.5</v>
      </c>
      <c r="Z11" t="n">
        <v>10</v>
      </c>
      <c r="AA11" t="n">
        <v>403.6419711959476</v>
      </c>
      <c r="AB11" t="n">
        <v>552.2807524172806</v>
      </c>
      <c r="AC11" t="n">
        <v>499.5718525374788</v>
      </c>
      <c r="AD11" t="n">
        <v>403641.9711959476</v>
      </c>
      <c r="AE11" t="n">
        <v>552280.7524172806</v>
      </c>
      <c r="AF11" t="n">
        <v>1.925669879702022e-06</v>
      </c>
      <c r="AG11" t="n">
        <v>24</v>
      </c>
      <c r="AH11" t="n">
        <v>499571.8525374788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1.3981</v>
      </c>
      <c r="E2" t="n">
        <v>71.53</v>
      </c>
      <c r="F2" t="n">
        <v>52.65</v>
      </c>
      <c r="G2" t="n">
        <v>6.49</v>
      </c>
      <c r="H2" t="n">
        <v>0.11</v>
      </c>
      <c r="I2" t="n">
        <v>487</v>
      </c>
      <c r="J2" t="n">
        <v>167.88</v>
      </c>
      <c r="K2" t="n">
        <v>51.39</v>
      </c>
      <c r="L2" t="n">
        <v>1</v>
      </c>
      <c r="M2" t="n">
        <v>485</v>
      </c>
      <c r="N2" t="n">
        <v>30.49</v>
      </c>
      <c r="O2" t="n">
        <v>20939.59</v>
      </c>
      <c r="P2" t="n">
        <v>672.54</v>
      </c>
      <c r="Q2" t="n">
        <v>419.53</v>
      </c>
      <c r="R2" t="n">
        <v>537.01</v>
      </c>
      <c r="S2" t="n">
        <v>59.57</v>
      </c>
      <c r="T2" t="n">
        <v>234207.1</v>
      </c>
      <c r="U2" t="n">
        <v>0.11</v>
      </c>
      <c r="V2" t="n">
        <v>0.66</v>
      </c>
      <c r="W2" t="n">
        <v>7.6</v>
      </c>
      <c r="X2" t="n">
        <v>14.47</v>
      </c>
      <c r="Y2" t="n">
        <v>0.5</v>
      </c>
      <c r="Z2" t="n">
        <v>10</v>
      </c>
      <c r="AA2" t="n">
        <v>1572.291879003689</v>
      </c>
      <c r="AB2" t="n">
        <v>2151.279113475039</v>
      </c>
      <c r="AC2" t="n">
        <v>1945.96405422418</v>
      </c>
      <c r="AD2" t="n">
        <v>1572291.879003688</v>
      </c>
      <c r="AE2" t="n">
        <v>2151279.113475039</v>
      </c>
      <c r="AF2" t="n">
        <v>1.039365604664764e-06</v>
      </c>
      <c r="AG2" t="n">
        <v>42</v>
      </c>
      <c r="AH2" t="n">
        <v>1945964.05422418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1.8754</v>
      </c>
      <c r="E3" t="n">
        <v>53.32</v>
      </c>
      <c r="F3" t="n">
        <v>44.07</v>
      </c>
      <c r="G3" t="n">
        <v>13.03</v>
      </c>
      <c r="H3" t="n">
        <v>0.21</v>
      </c>
      <c r="I3" t="n">
        <v>203</v>
      </c>
      <c r="J3" t="n">
        <v>169.33</v>
      </c>
      <c r="K3" t="n">
        <v>51.39</v>
      </c>
      <c r="L3" t="n">
        <v>2</v>
      </c>
      <c r="M3" t="n">
        <v>201</v>
      </c>
      <c r="N3" t="n">
        <v>30.94</v>
      </c>
      <c r="O3" t="n">
        <v>21118.46</v>
      </c>
      <c r="P3" t="n">
        <v>562.42</v>
      </c>
      <c r="Q3" t="n">
        <v>419.38</v>
      </c>
      <c r="R3" t="n">
        <v>256.05</v>
      </c>
      <c r="S3" t="n">
        <v>59.57</v>
      </c>
      <c r="T3" t="n">
        <v>95144.24000000001</v>
      </c>
      <c r="U3" t="n">
        <v>0.23</v>
      </c>
      <c r="V3" t="n">
        <v>0.78</v>
      </c>
      <c r="W3" t="n">
        <v>7.15</v>
      </c>
      <c r="X3" t="n">
        <v>5.9</v>
      </c>
      <c r="Y3" t="n">
        <v>0.5</v>
      </c>
      <c r="Z3" t="n">
        <v>10</v>
      </c>
      <c r="AA3" t="n">
        <v>1013.663300570179</v>
      </c>
      <c r="AB3" t="n">
        <v>1386.938847508784</v>
      </c>
      <c r="AC3" t="n">
        <v>1254.571350483444</v>
      </c>
      <c r="AD3" t="n">
        <v>1013663.300570179</v>
      </c>
      <c r="AE3" t="n">
        <v>1386938.847508784</v>
      </c>
      <c r="AF3" t="n">
        <v>1.394196591794792e-06</v>
      </c>
      <c r="AG3" t="n">
        <v>31</v>
      </c>
      <c r="AH3" t="n">
        <v>1254571.350483444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2.0568</v>
      </c>
      <c r="E4" t="n">
        <v>48.62</v>
      </c>
      <c r="F4" t="n">
        <v>41.88</v>
      </c>
      <c r="G4" t="n">
        <v>19.48</v>
      </c>
      <c r="H4" t="n">
        <v>0.31</v>
      </c>
      <c r="I4" t="n">
        <v>129</v>
      </c>
      <c r="J4" t="n">
        <v>170.79</v>
      </c>
      <c r="K4" t="n">
        <v>51.39</v>
      </c>
      <c r="L4" t="n">
        <v>3</v>
      </c>
      <c r="M4" t="n">
        <v>127</v>
      </c>
      <c r="N4" t="n">
        <v>31.4</v>
      </c>
      <c r="O4" t="n">
        <v>21297.94</v>
      </c>
      <c r="P4" t="n">
        <v>533.6799999999999</v>
      </c>
      <c r="Q4" t="n">
        <v>419.29</v>
      </c>
      <c r="R4" t="n">
        <v>185.16</v>
      </c>
      <c r="S4" t="n">
        <v>59.57</v>
      </c>
      <c r="T4" t="n">
        <v>60071.63</v>
      </c>
      <c r="U4" t="n">
        <v>0.32</v>
      </c>
      <c r="V4" t="n">
        <v>0.83</v>
      </c>
      <c r="W4" t="n">
        <v>7.01</v>
      </c>
      <c r="X4" t="n">
        <v>3.71</v>
      </c>
      <c r="Y4" t="n">
        <v>0.5</v>
      </c>
      <c r="Z4" t="n">
        <v>10</v>
      </c>
      <c r="AA4" t="n">
        <v>892.1771431883931</v>
      </c>
      <c r="AB4" t="n">
        <v>1220.716127388022</v>
      </c>
      <c r="AC4" t="n">
        <v>1104.212693475954</v>
      </c>
      <c r="AD4" t="n">
        <v>892177.1431883931</v>
      </c>
      <c r="AE4" t="n">
        <v>1220716.127388022</v>
      </c>
      <c r="AF4" t="n">
        <v>1.529051695640145e-06</v>
      </c>
      <c r="AG4" t="n">
        <v>29</v>
      </c>
      <c r="AH4" t="n">
        <v>1104212.693475954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2.1523</v>
      </c>
      <c r="E5" t="n">
        <v>46.46</v>
      </c>
      <c r="F5" t="n">
        <v>40.87</v>
      </c>
      <c r="G5" t="n">
        <v>25.81</v>
      </c>
      <c r="H5" t="n">
        <v>0.41</v>
      </c>
      <c r="I5" t="n">
        <v>95</v>
      </c>
      <c r="J5" t="n">
        <v>172.25</v>
      </c>
      <c r="K5" t="n">
        <v>51.39</v>
      </c>
      <c r="L5" t="n">
        <v>4</v>
      </c>
      <c r="M5" t="n">
        <v>93</v>
      </c>
      <c r="N5" t="n">
        <v>31.86</v>
      </c>
      <c r="O5" t="n">
        <v>21478.05</v>
      </c>
      <c r="P5" t="n">
        <v>520.03</v>
      </c>
      <c r="Q5" t="n">
        <v>419.3</v>
      </c>
      <c r="R5" t="n">
        <v>152.25</v>
      </c>
      <c r="S5" t="n">
        <v>59.57</v>
      </c>
      <c r="T5" t="n">
        <v>43785.1</v>
      </c>
      <c r="U5" t="n">
        <v>0.39</v>
      </c>
      <c r="V5" t="n">
        <v>0.85</v>
      </c>
      <c r="W5" t="n">
        <v>6.95</v>
      </c>
      <c r="X5" t="n">
        <v>2.7</v>
      </c>
      <c r="Y5" t="n">
        <v>0.5</v>
      </c>
      <c r="Z5" t="n">
        <v>10</v>
      </c>
      <c r="AA5" t="n">
        <v>830.945323561889</v>
      </c>
      <c r="AB5" t="n">
        <v>1136.93605041781</v>
      </c>
      <c r="AC5" t="n">
        <v>1028.428469465702</v>
      </c>
      <c r="AD5" t="n">
        <v>830945.323561889</v>
      </c>
      <c r="AE5" t="n">
        <v>1136936.05041781</v>
      </c>
      <c r="AF5" t="n">
        <v>1.600047629582985e-06</v>
      </c>
      <c r="AG5" t="n">
        <v>27</v>
      </c>
      <c r="AH5" t="n">
        <v>1028428.469465702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2.2126</v>
      </c>
      <c r="E6" t="n">
        <v>45.2</v>
      </c>
      <c r="F6" t="n">
        <v>40.28</v>
      </c>
      <c r="G6" t="n">
        <v>32.23</v>
      </c>
      <c r="H6" t="n">
        <v>0.51</v>
      </c>
      <c r="I6" t="n">
        <v>75</v>
      </c>
      <c r="J6" t="n">
        <v>173.71</v>
      </c>
      <c r="K6" t="n">
        <v>51.39</v>
      </c>
      <c r="L6" t="n">
        <v>5</v>
      </c>
      <c r="M6" t="n">
        <v>73</v>
      </c>
      <c r="N6" t="n">
        <v>32.32</v>
      </c>
      <c r="O6" t="n">
        <v>21658.78</v>
      </c>
      <c r="P6" t="n">
        <v>511.72</v>
      </c>
      <c r="Q6" t="n">
        <v>419.3</v>
      </c>
      <c r="R6" t="n">
        <v>133.29</v>
      </c>
      <c r="S6" t="n">
        <v>59.57</v>
      </c>
      <c r="T6" t="n">
        <v>34406.92</v>
      </c>
      <c r="U6" t="n">
        <v>0.45</v>
      </c>
      <c r="V6" t="n">
        <v>0.86</v>
      </c>
      <c r="W6" t="n">
        <v>6.91</v>
      </c>
      <c r="X6" t="n">
        <v>2.12</v>
      </c>
      <c r="Y6" t="n">
        <v>0.5</v>
      </c>
      <c r="Z6" t="n">
        <v>10</v>
      </c>
      <c r="AA6" t="n">
        <v>803.4145347464687</v>
      </c>
      <c r="AB6" t="n">
        <v>1099.26721058787</v>
      </c>
      <c r="AC6" t="n">
        <v>994.3546908405826</v>
      </c>
      <c r="AD6" t="n">
        <v>803414.5347464686</v>
      </c>
      <c r="AE6" t="n">
        <v>1099267.21058787</v>
      </c>
      <c r="AF6" t="n">
        <v>1.644875428711292e-06</v>
      </c>
      <c r="AG6" t="n">
        <v>27</v>
      </c>
      <c r="AH6" t="n">
        <v>994354.6908405826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2.2527</v>
      </c>
      <c r="E7" t="n">
        <v>44.39</v>
      </c>
      <c r="F7" t="n">
        <v>39.92</v>
      </c>
      <c r="G7" t="n">
        <v>38.63</v>
      </c>
      <c r="H7" t="n">
        <v>0.61</v>
      </c>
      <c r="I7" t="n">
        <v>62</v>
      </c>
      <c r="J7" t="n">
        <v>175.18</v>
      </c>
      <c r="K7" t="n">
        <v>51.39</v>
      </c>
      <c r="L7" t="n">
        <v>6</v>
      </c>
      <c r="M7" t="n">
        <v>60</v>
      </c>
      <c r="N7" t="n">
        <v>32.79</v>
      </c>
      <c r="O7" t="n">
        <v>21840.16</v>
      </c>
      <c r="P7" t="n">
        <v>506.58</v>
      </c>
      <c r="Q7" t="n">
        <v>419.29</v>
      </c>
      <c r="R7" t="n">
        <v>121.68</v>
      </c>
      <c r="S7" t="n">
        <v>59.57</v>
      </c>
      <c r="T7" t="n">
        <v>28663.69</v>
      </c>
      <c r="U7" t="n">
        <v>0.49</v>
      </c>
      <c r="V7" t="n">
        <v>0.87</v>
      </c>
      <c r="W7" t="n">
        <v>6.89</v>
      </c>
      <c r="X7" t="n">
        <v>1.75</v>
      </c>
      <c r="Y7" t="n">
        <v>0.5</v>
      </c>
      <c r="Z7" t="n">
        <v>10</v>
      </c>
      <c r="AA7" t="n">
        <v>779.5661559575998</v>
      </c>
      <c r="AB7" t="n">
        <v>1066.636806612722</v>
      </c>
      <c r="AC7" t="n">
        <v>964.8384868237632</v>
      </c>
      <c r="AD7" t="n">
        <v>779566.1559575998</v>
      </c>
      <c r="AE7" t="n">
        <v>1066636.806612722</v>
      </c>
      <c r="AF7" t="n">
        <v>1.674686286838076e-06</v>
      </c>
      <c r="AG7" t="n">
        <v>26</v>
      </c>
      <c r="AH7" t="n">
        <v>964838.4868237632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2.2804</v>
      </c>
      <c r="E8" t="n">
        <v>43.85</v>
      </c>
      <c r="F8" t="n">
        <v>39.68</v>
      </c>
      <c r="G8" t="n">
        <v>44.92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503.11</v>
      </c>
      <c r="Q8" t="n">
        <v>419.27</v>
      </c>
      <c r="R8" t="n">
        <v>113.64</v>
      </c>
      <c r="S8" t="n">
        <v>59.57</v>
      </c>
      <c r="T8" t="n">
        <v>24692.18</v>
      </c>
      <c r="U8" t="n">
        <v>0.52</v>
      </c>
      <c r="V8" t="n">
        <v>0.87</v>
      </c>
      <c r="W8" t="n">
        <v>6.89</v>
      </c>
      <c r="X8" t="n">
        <v>1.52</v>
      </c>
      <c r="Y8" t="n">
        <v>0.5</v>
      </c>
      <c r="Z8" t="n">
        <v>10</v>
      </c>
      <c r="AA8" t="n">
        <v>768.24880941276</v>
      </c>
      <c r="AB8" t="n">
        <v>1051.15191378398</v>
      </c>
      <c r="AC8" t="n">
        <v>950.8314504334135</v>
      </c>
      <c r="AD8" t="n">
        <v>768248.80941276</v>
      </c>
      <c r="AE8" t="n">
        <v>1051151.91378398</v>
      </c>
      <c r="AF8" t="n">
        <v>1.695278824746104e-06</v>
      </c>
      <c r="AG8" t="n">
        <v>26</v>
      </c>
      <c r="AH8" t="n">
        <v>950831.4504334135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2.3047</v>
      </c>
      <c r="E9" t="n">
        <v>43.39</v>
      </c>
      <c r="F9" t="n">
        <v>39.46</v>
      </c>
      <c r="G9" t="n">
        <v>51.47</v>
      </c>
      <c r="H9" t="n">
        <v>0.8</v>
      </c>
      <c r="I9" t="n">
        <v>46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499.54</v>
      </c>
      <c r="Q9" t="n">
        <v>419.26</v>
      </c>
      <c r="R9" t="n">
        <v>106.52</v>
      </c>
      <c r="S9" t="n">
        <v>59.57</v>
      </c>
      <c r="T9" t="n">
        <v>21165.68</v>
      </c>
      <c r="U9" t="n">
        <v>0.5600000000000001</v>
      </c>
      <c r="V9" t="n">
        <v>0.88</v>
      </c>
      <c r="W9" t="n">
        <v>6.87</v>
      </c>
      <c r="X9" t="n">
        <v>1.29</v>
      </c>
      <c r="Y9" t="n">
        <v>0.5</v>
      </c>
      <c r="Z9" t="n">
        <v>10</v>
      </c>
      <c r="AA9" t="n">
        <v>757.9794865217416</v>
      </c>
      <c r="AB9" t="n">
        <v>1037.100973153938</v>
      </c>
      <c r="AC9" t="n">
        <v>938.1215118564827</v>
      </c>
      <c r="AD9" t="n">
        <v>757979.4865217416</v>
      </c>
      <c r="AE9" t="n">
        <v>1037100.973153938</v>
      </c>
      <c r="AF9" t="n">
        <v>1.713343758723183e-06</v>
      </c>
      <c r="AG9" t="n">
        <v>26</v>
      </c>
      <c r="AH9" t="n">
        <v>938121.5118564827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2.3219</v>
      </c>
      <c r="E10" t="n">
        <v>43.07</v>
      </c>
      <c r="F10" t="n">
        <v>39.31</v>
      </c>
      <c r="G10" t="n">
        <v>57.52</v>
      </c>
      <c r="H10" t="n">
        <v>0.89</v>
      </c>
      <c r="I10" t="n">
        <v>41</v>
      </c>
      <c r="J10" t="n">
        <v>179.63</v>
      </c>
      <c r="K10" t="n">
        <v>51.39</v>
      </c>
      <c r="L10" t="n">
        <v>9</v>
      </c>
      <c r="M10" t="n">
        <v>39</v>
      </c>
      <c r="N10" t="n">
        <v>34.24</v>
      </c>
      <c r="O10" t="n">
        <v>22388.15</v>
      </c>
      <c r="P10" t="n">
        <v>497.07</v>
      </c>
      <c r="Q10" t="n">
        <v>419.24</v>
      </c>
      <c r="R10" t="n">
        <v>101.21</v>
      </c>
      <c r="S10" t="n">
        <v>59.57</v>
      </c>
      <c r="T10" t="n">
        <v>18533.75</v>
      </c>
      <c r="U10" t="n">
        <v>0.59</v>
      </c>
      <c r="V10" t="n">
        <v>0.88</v>
      </c>
      <c r="W10" t="n">
        <v>6.87</v>
      </c>
      <c r="X10" t="n">
        <v>1.14</v>
      </c>
      <c r="Y10" t="n">
        <v>0.5</v>
      </c>
      <c r="Z10" t="n">
        <v>10</v>
      </c>
      <c r="AA10" t="n">
        <v>744.0907984632659</v>
      </c>
      <c r="AB10" t="n">
        <v>1018.097857426658</v>
      </c>
      <c r="AC10" t="n">
        <v>920.9320268231742</v>
      </c>
      <c r="AD10" t="n">
        <v>744090.7984632659</v>
      </c>
      <c r="AE10" t="n">
        <v>1018097.857426658</v>
      </c>
      <c r="AF10" t="n">
        <v>1.726130460962103e-06</v>
      </c>
      <c r="AG10" t="n">
        <v>25</v>
      </c>
      <c r="AH10" t="n">
        <v>920932.0268231742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2.3346</v>
      </c>
      <c r="E11" t="n">
        <v>42.83</v>
      </c>
      <c r="F11" t="n">
        <v>39.21</v>
      </c>
      <c r="G11" t="n">
        <v>63.58</v>
      </c>
      <c r="H11" t="n">
        <v>0.98</v>
      </c>
      <c r="I11" t="n">
        <v>37</v>
      </c>
      <c r="J11" t="n">
        <v>181.12</v>
      </c>
      <c r="K11" t="n">
        <v>51.39</v>
      </c>
      <c r="L11" t="n">
        <v>10</v>
      </c>
      <c r="M11" t="n">
        <v>35</v>
      </c>
      <c r="N11" t="n">
        <v>34.73</v>
      </c>
      <c r="O11" t="n">
        <v>22572.13</v>
      </c>
      <c r="P11" t="n">
        <v>495.12</v>
      </c>
      <c r="Q11" t="n">
        <v>419.25</v>
      </c>
      <c r="R11" t="n">
        <v>98.52</v>
      </c>
      <c r="S11" t="n">
        <v>59.57</v>
      </c>
      <c r="T11" t="n">
        <v>17212.69</v>
      </c>
      <c r="U11" t="n">
        <v>0.6</v>
      </c>
      <c r="V11" t="n">
        <v>0.88</v>
      </c>
      <c r="W11" t="n">
        <v>6.85</v>
      </c>
      <c r="X11" t="n">
        <v>1.04</v>
      </c>
      <c r="Y11" t="n">
        <v>0.5</v>
      </c>
      <c r="Z11" t="n">
        <v>10</v>
      </c>
      <c r="AA11" t="n">
        <v>738.820171918091</v>
      </c>
      <c r="AB11" t="n">
        <v>1010.886353663917</v>
      </c>
      <c r="AC11" t="n">
        <v>914.4087788581405</v>
      </c>
      <c r="AD11" t="n">
        <v>738820.171918091</v>
      </c>
      <c r="AE11" t="n">
        <v>1010886.353663917</v>
      </c>
      <c r="AF11" t="n">
        <v>1.735571805057119e-06</v>
      </c>
      <c r="AG11" t="n">
        <v>25</v>
      </c>
      <c r="AH11" t="n">
        <v>914408.7788581406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2.3463</v>
      </c>
      <c r="E12" t="n">
        <v>42.62</v>
      </c>
      <c r="F12" t="n">
        <v>39.1</v>
      </c>
      <c r="G12" t="n">
        <v>68.98999999999999</v>
      </c>
      <c r="H12" t="n">
        <v>1.07</v>
      </c>
      <c r="I12" t="n">
        <v>34</v>
      </c>
      <c r="J12" t="n">
        <v>182.62</v>
      </c>
      <c r="K12" t="n">
        <v>51.39</v>
      </c>
      <c r="L12" t="n">
        <v>11</v>
      </c>
      <c r="M12" t="n">
        <v>32</v>
      </c>
      <c r="N12" t="n">
        <v>35.22</v>
      </c>
      <c r="O12" t="n">
        <v>22756.91</v>
      </c>
      <c r="P12" t="n">
        <v>492.76</v>
      </c>
      <c r="Q12" t="n">
        <v>419.27</v>
      </c>
      <c r="R12" t="n">
        <v>94.51000000000001</v>
      </c>
      <c r="S12" t="n">
        <v>59.57</v>
      </c>
      <c r="T12" t="n">
        <v>15219.6</v>
      </c>
      <c r="U12" t="n">
        <v>0.63</v>
      </c>
      <c r="V12" t="n">
        <v>0.88</v>
      </c>
      <c r="W12" t="n">
        <v>6.85</v>
      </c>
      <c r="X12" t="n">
        <v>0.93</v>
      </c>
      <c r="Y12" t="n">
        <v>0.5</v>
      </c>
      <c r="Z12" t="n">
        <v>10</v>
      </c>
      <c r="AA12" t="n">
        <v>733.4096423632175</v>
      </c>
      <c r="AB12" t="n">
        <v>1003.483428431222</v>
      </c>
      <c r="AC12" t="n">
        <v>907.7123784195825</v>
      </c>
      <c r="AD12" t="n">
        <v>733409.6423632174</v>
      </c>
      <c r="AE12" t="n">
        <v>1003483.428431222</v>
      </c>
      <c r="AF12" t="n">
        <v>1.744269736231268e-06</v>
      </c>
      <c r="AG12" t="n">
        <v>25</v>
      </c>
      <c r="AH12" t="n">
        <v>907712.3784195825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2.3567</v>
      </c>
      <c r="E13" t="n">
        <v>42.43</v>
      </c>
      <c r="F13" t="n">
        <v>39.01</v>
      </c>
      <c r="G13" t="n">
        <v>75.5</v>
      </c>
      <c r="H13" t="n">
        <v>1.16</v>
      </c>
      <c r="I13" t="n">
        <v>31</v>
      </c>
      <c r="J13" t="n">
        <v>184.12</v>
      </c>
      <c r="K13" t="n">
        <v>51.39</v>
      </c>
      <c r="L13" t="n">
        <v>12</v>
      </c>
      <c r="M13" t="n">
        <v>29</v>
      </c>
      <c r="N13" t="n">
        <v>35.73</v>
      </c>
      <c r="O13" t="n">
        <v>22942.24</v>
      </c>
      <c r="P13" t="n">
        <v>491.48</v>
      </c>
      <c r="Q13" t="n">
        <v>419.26</v>
      </c>
      <c r="R13" t="n">
        <v>91.95999999999999</v>
      </c>
      <c r="S13" t="n">
        <v>59.57</v>
      </c>
      <c r="T13" t="n">
        <v>13958.53</v>
      </c>
      <c r="U13" t="n">
        <v>0.65</v>
      </c>
      <c r="V13" t="n">
        <v>0.89</v>
      </c>
      <c r="W13" t="n">
        <v>6.84</v>
      </c>
      <c r="X13" t="n">
        <v>0.85</v>
      </c>
      <c r="Y13" t="n">
        <v>0.5</v>
      </c>
      <c r="Z13" t="n">
        <v>10</v>
      </c>
      <c r="AA13" t="n">
        <v>729.4952653344712</v>
      </c>
      <c r="AB13" t="n">
        <v>998.1276050903643</v>
      </c>
      <c r="AC13" t="n">
        <v>902.8677073414317</v>
      </c>
      <c r="AD13" t="n">
        <v>729495.2653344712</v>
      </c>
      <c r="AE13" t="n">
        <v>998127.6050903643</v>
      </c>
      <c r="AF13" t="n">
        <v>1.75200123060829e-06</v>
      </c>
      <c r="AG13" t="n">
        <v>25</v>
      </c>
      <c r="AH13" t="n">
        <v>902867.7073414316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2.3667</v>
      </c>
      <c r="E14" t="n">
        <v>42.25</v>
      </c>
      <c r="F14" t="n">
        <v>38.93</v>
      </c>
      <c r="G14" t="n">
        <v>83.43000000000001</v>
      </c>
      <c r="H14" t="n">
        <v>1.24</v>
      </c>
      <c r="I14" t="n">
        <v>28</v>
      </c>
      <c r="J14" t="n">
        <v>185.63</v>
      </c>
      <c r="K14" t="n">
        <v>51.39</v>
      </c>
      <c r="L14" t="n">
        <v>13</v>
      </c>
      <c r="M14" t="n">
        <v>26</v>
      </c>
      <c r="N14" t="n">
        <v>36.24</v>
      </c>
      <c r="O14" t="n">
        <v>23128.27</v>
      </c>
      <c r="P14" t="n">
        <v>489.85</v>
      </c>
      <c r="Q14" t="n">
        <v>419.26</v>
      </c>
      <c r="R14" t="n">
        <v>89.29000000000001</v>
      </c>
      <c r="S14" t="n">
        <v>59.57</v>
      </c>
      <c r="T14" t="n">
        <v>12642.15</v>
      </c>
      <c r="U14" t="n">
        <v>0.67</v>
      </c>
      <c r="V14" t="n">
        <v>0.89</v>
      </c>
      <c r="W14" t="n">
        <v>6.84</v>
      </c>
      <c r="X14" t="n">
        <v>0.77</v>
      </c>
      <c r="Y14" t="n">
        <v>0.5</v>
      </c>
      <c r="Z14" t="n">
        <v>10</v>
      </c>
      <c r="AA14" t="n">
        <v>725.3647708843177</v>
      </c>
      <c r="AB14" t="n">
        <v>992.4760803591099</v>
      </c>
      <c r="AC14" t="n">
        <v>897.7555561985632</v>
      </c>
      <c r="AD14" t="n">
        <v>725364.7708843177</v>
      </c>
      <c r="AE14" t="n">
        <v>992476.0803591099</v>
      </c>
      <c r="AF14" t="n">
        <v>1.759435359816964e-06</v>
      </c>
      <c r="AG14" t="n">
        <v>25</v>
      </c>
      <c r="AH14" t="n">
        <v>897755.5561985632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2.373</v>
      </c>
      <c r="E15" t="n">
        <v>42.14</v>
      </c>
      <c r="F15" t="n">
        <v>38.89</v>
      </c>
      <c r="G15" t="n">
        <v>89.73999999999999</v>
      </c>
      <c r="H15" t="n">
        <v>1.33</v>
      </c>
      <c r="I15" t="n">
        <v>26</v>
      </c>
      <c r="J15" t="n">
        <v>187.14</v>
      </c>
      <c r="K15" t="n">
        <v>51.39</v>
      </c>
      <c r="L15" t="n">
        <v>14</v>
      </c>
      <c r="M15" t="n">
        <v>24</v>
      </c>
      <c r="N15" t="n">
        <v>36.75</v>
      </c>
      <c r="O15" t="n">
        <v>23314.98</v>
      </c>
      <c r="P15" t="n">
        <v>488.29</v>
      </c>
      <c r="Q15" t="n">
        <v>419.26</v>
      </c>
      <c r="R15" t="n">
        <v>87.92</v>
      </c>
      <c r="S15" t="n">
        <v>59.57</v>
      </c>
      <c r="T15" t="n">
        <v>11966.34</v>
      </c>
      <c r="U15" t="n">
        <v>0.68</v>
      </c>
      <c r="V15" t="n">
        <v>0.89</v>
      </c>
      <c r="W15" t="n">
        <v>6.83</v>
      </c>
      <c r="X15" t="n">
        <v>0.72</v>
      </c>
      <c r="Y15" t="n">
        <v>0.5</v>
      </c>
      <c r="Z15" t="n">
        <v>10</v>
      </c>
      <c r="AA15" t="n">
        <v>722.2511668974408</v>
      </c>
      <c r="AB15" t="n">
        <v>988.2159100217516</v>
      </c>
      <c r="AC15" t="n">
        <v>893.9019705390157</v>
      </c>
      <c r="AD15" t="n">
        <v>722251.1668974408</v>
      </c>
      <c r="AE15" t="n">
        <v>988215.9100217517</v>
      </c>
      <c r="AF15" t="n">
        <v>1.764118861218429e-06</v>
      </c>
      <c r="AG15" t="n">
        <v>25</v>
      </c>
      <c r="AH15" t="n">
        <v>893901.9705390157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2.3774</v>
      </c>
      <c r="E16" t="n">
        <v>42.06</v>
      </c>
      <c r="F16" t="n">
        <v>38.84</v>
      </c>
      <c r="G16" t="n">
        <v>93.22</v>
      </c>
      <c r="H16" t="n">
        <v>1.41</v>
      </c>
      <c r="I16" t="n">
        <v>25</v>
      </c>
      <c r="J16" t="n">
        <v>188.66</v>
      </c>
      <c r="K16" t="n">
        <v>51.39</v>
      </c>
      <c r="L16" t="n">
        <v>15</v>
      </c>
      <c r="M16" t="n">
        <v>23</v>
      </c>
      <c r="N16" t="n">
        <v>37.27</v>
      </c>
      <c r="O16" t="n">
        <v>23502.4</v>
      </c>
      <c r="P16" t="n">
        <v>487.35</v>
      </c>
      <c r="Q16" t="n">
        <v>419.23</v>
      </c>
      <c r="R16" t="n">
        <v>86.36</v>
      </c>
      <c r="S16" t="n">
        <v>59.57</v>
      </c>
      <c r="T16" t="n">
        <v>11192</v>
      </c>
      <c r="U16" t="n">
        <v>0.6899999999999999</v>
      </c>
      <c r="V16" t="n">
        <v>0.89</v>
      </c>
      <c r="W16" t="n">
        <v>6.84</v>
      </c>
      <c r="X16" t="n">
        <v>0.68</v>
      </c>
      <c r="Y16" t="n">
        <v>0.5</v>
      </c>
      <c r="Z16" t="n">
        <v>10</v>
      </c>
      <c r="AA16" t="n">
        <v>720.2086592092086</v>
      </c>
      <c r="AB16" t="n">
        <v>985.4212608936325</v>
      </c>
      <c r="AC16" t="n">
        <v>891.3740388013695</v>
      </c>
      <c r="AD16" t="n">
        <v>720208.6592092086</v>
      </c>
      <c r="AE16" t="n">
        <v>985421.2608936325</v>
      </c>
      <c r="AF16" t="n">
        <v>1.767389878070246e-06</v>
      </c>
      <c r="AG16" t="n">
        <v>25</v>
      </c>
      <c r="AH16" t="n">
        <v>891374.0388013695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2.3845</v>
      </c>
      <c r="E17" t="n">
        <v>41.94</v>
      </c>
      <c r="F17" t="n">
        <v>38.79</v>
      </c>
      <c r="G17" t="n">
        <v>101.18</v>
      </c>
      <c r="H17" t="n">
        <v>1.49</v>
      </c>
      <c r="I17" t="n">
        <v>23</v>
      </c>
      <c r="J17" t="n">
        <v>190.19</v>
      </c>
      <c r="K17" t="n">
        <v>51.39</v>
      </c>
      <c r="L17" t="n">
        <v>16</v>
      </c>
      <c r="M17" t="n">
        <v>21</v>
      </c>
      <c r="N17" t="n">
        <v>37.79</v>
      </c>
      <c r="O17" t="n">
        <v>23690.52</v>
      </c>
      <c r="P17" t="n">
        <v>486.25</v>
      </c>
      <c r="Q17" t="n">
        <v>419.23</v>
      </c>
      <c r="R17" t="n">
        <v>84.51000000000001</v>
      </c>
      <c r="S17" t="n">
        <v>59.57</v>
      </c>
      <c r="T17" t="n">
        <v>10275.46</v>
      </c>
      <c r="U17" t="n">
        <v>0.7</v>
      </c>
      <c r="V17" t="n">
        <v>0.89</v>
      </c>
      <c r="W17" t="n">
        <v>6.83</v>
      </c>
      <c r="X17" t="n">
        <v>0.62</v>
      </c>
      <c r="Y17" t="n">
        <v>0.5</v>
      </c>
      <c r="Z17" t="n">
        <v>10</v>
      </c>
      <c r="AA17" t="n">
        <v>717.3928390785877</v>
      </c>
      <c r="AB17" t="n">
        <v>981.5685315657004</v>
      </c>
      <c r="AC17" t="n">
        <v>887.8890085531557</v>
      </c>
      <c r="AD17" t="n">
        <v>717392.8390785877</v>
      </c>
      <c r="AE17" t="n">
        <v>981568.5315657004</v>
      </c>
      <c r="AF17" t="n">
        <v>1.772668109808404e-06</v>
      </c>
      <c r="AG17" t="n">
        <v>25</v>
      </c>
      <c r="AH17" t="n">
        <v>887889.0085531557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2.3877</v>
      </c>
      <c r="E18" t="n">
        <v>41.88</v>
      </c>
      <c r="F18" t="n">
        <v>38.76</v>
      </c>
      <c r="G18" t="n">
        <v>105.72</v>
      </c>
      <c r="H18" t="n">
        <v>1.57</v>
      </c>
      <c r="I18" t="n">
        <v>22</v>
      </c>
      <c r="J18" t="n">
        <v>191.72</v>
      </c>
      <c r="K18" t="n">
        <v>51.39</v>
      </c>
      <c r="L18" t="n">
        <v>17</v>
      </c>
      <c r="M18" t="n">
        <v>20</v>
      </c>
      <c r="N18" t="n">
        <v>38.33</v>
      </c>
      <c r="O18" t="n">
        <v>23879.37</v>
      </c>
      <c r="P18" t="n">
        <v>485.52</v>
      </c>
      <c r="Q18" t="n">
        <v>419.25</v>
      </c>
      <c r="R18" t="n">
        <v>83.98999999999999</v>
      </c>
      <c r="S18" t="n">
        <v>59.57</v>
      </c>
      <c r="T18" t="n">
        <v>10021.51</v>
      </c>
      <c r="U18" t="n">
        <v>0.71</v>
      </c>
      <c r="V18" t="n">
        <v>0.89</v>
      </c>
      <c r="W18" t="n">
        <v>6.83</v>
      </c>
      <c r="X18" t="n">
        <v>0.6</v>
      </c>
      <c r="Y18" t="n">
        <v>0.5</v>
      </c>
      <c r="Z18" t="n">
        <v>10</v>
      </c>
      <c r="AA18" t="n">
        <v>715.8819006886483</v>
      </c>
      <c r="AB18" t="n">
        <v>979.5011990026882</v>
      </c>
      <c r="AC18" t="n">
        <v>886.018979308438</v>
      </c>
      <c r="AD18" t="n">
        <v>715881.9006886483</v>
      </c>
      <c r="AE18" t="n">
        <v>979501.1990026882</v>
      </c>
      <c r="AF18" t="n">
        <v>1.77504703115518e-06</v>
      </c>
      <c r="AG18" t="n">
        <v>25</v>
      </c>
      <c r="AH18" t="n">
        <v>886018.979308438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2.3912</v>
      </c>
      <c r="E19" t="n">
        <v>41.82</v>
      </c>
      <c r="F19" t="n">
        <v>38.74</v>
      </c>
      <c r="G19" t="n">
        <v>110.67</v>
      </c>
      <c r="H19" t="n">
        <v>1.65</v>
      </c>
      <c r="I19" t="n">
        <v>21</v>
      </c>
      <c r="J19" t="n">
        <v>193.26</v>
      </c>
      <c r="K19" t="n">
        <v>51.39</v>
      </c>
      <c r="L19" t="n">
        <v>18</v>
      </c>
      <c r="M19" t="n">
        <v>19</v>
      </c>
      <c r="N19" t="n">
        <v>38.86</v>
      </c>
      <c r="O19" t="n">
        <v>24068.93</v>
      </c>
      <c r="P19" t="n">
        <v>484.86</v>
      </c>
      <c r="Q19" t="n">
        <v>419.26</v>
      </c>
      <c r="R19" t="n">
        <v>82.93000000000001</v>
      </c>
      <c r="S19" t="n">
        <v>59.57</v>
      </c>
      <c r="T19" t="n">
        <v>9495.9</v>
      </c>
      <c r="U19" t="n">
        <v>0.72</v>
      </c>
      <c r="V19" t="n">
        <v>0.89</v>
      </c>
      <c r="W19" t="n">
        <v>6.83</v>
      </c>
      <c r="X19" t="n">
        <v>0.57</v>
      </c>
      <c r="Y19" t="n">
        <v>0.5</v>
      </c>
      <c r="Z19" t="n">
        <v>10</v>
      </c>
      <c r="AA19" t="n">
        <v>714.3911928705309</v>
      </c>
      <c r="AB19" t="n">
        <v>977.4615468005525</v>
      </c>
      <c r="AC19" t="n">
        <v>884.1739886498042</v>
      </c>
      <c r="AD19" t="n">
        <v>714391.1928705309</v>
      </c>
      <c r="AE19" t="n">
        <v>977461.5468005525</v>
      </c>
      <c r="AF19" t="n">
        <v>1.777648976378216e-06</v>
      </c>
      <c r="AG19" t="n">
        <v>25</v>
      </c>
      <c r="AH19" t="n">
        <v>884173.9886498041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2.3961</v>
      </c>
      <c r="E20" t="n">
        <v>41.74</v>
      </c>
      <c r="F20" t="n">
        <v>38.69</v>
      </c>
      <c r="G20" t="n">
        <v>116.06</v>
      </c>
      <c r="H20" t="n">
        <v>1.73</v>
      </c>
      <c r="I20" t="n">
        <v>20</v>
      </c>
      <c r="J20" t="n">
        <v>194.8</v>
      </c>
      <c r="K20" t="n">
        <v>51.39</v>
      </c>
      <c r="L20" t="n">
        <v>19</v>
      </c>
      <c r="M20" t="n">
        <v>18</v>
      </c>
      <c r="N20" t="n">
        <v>39.41</v>
      </c>
      <c r="O20" t="n">
        <v>24259.23</v>
      </c>
      <c r="P20" t="n">
        <v>482.74</v>
      </c>
      <c r="Q20" t="n">
        <v>419.23</v>
      </c>
      <c r="R20" t="n">
        <v>81.31</v>
      </c>
      <c r="S20" t="n">
        <v>59.57</v>
      </c>
      <c r="T20" t="n">
        <v>8688.5</v>
      </c>
      <c r="U20" t="n">
        <v>0.73</v>
      </c>
      <c r="V20" t="n">
        <v>0.89</v>
      </c>
      <c r="W20" t="n">
        <v>6.82</v>
      </c>
      <c r="X20" t="n">
        <v>0.52</v>
      </c>
      <c r="Y20" t="n">
        <v>0.5</v>
      </c>
      <c r="Z20" t="n">
        <v>10</v>
      </c>
      <c r="AA20" t="n">
        <v>711.0747490847322</v>
      </c>
      <c r="AB20" t="n">
        <v>972.9238421016489</v>
      </c>
      <c r="AC20" t="n">
        <v>880.0693561186553</v>
      </c>
      <c r="AD20" t="n">
        <v>711074.7490847321</v>
      </c>
      <c r="AE20" t="n">
        <v>972923.8421016489</v>
      </c>
      <c r="AF20" t="n">
        <v>1.781291699690467e-06</v>
      </c>
      <c r="AG20" t="n">
        <v>25</v>
      </c>
      <c r="AH20" t="n">
        <v>880069.3561186553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2.3984</v>
      </c>
      <c r="E21" t="n">
        <v>41.69</v>
      </c>
      <c r="F21" t="n">
        <v>38.68</v>
      </c>
      <c r="G21" t="n">
        <v>122.14</v>
      </c>
      <c r="H21" t="n">
        <v>1.81</v>
      </c>
      <c r="I21" t="n">
        <v>19</v>
      </c>
      <c r="J21" t="n">
        <v>196.35</v>
      </c>
      <c r="K21" t="n">
        <v>51.39</v>
      </c>
      <c r="L21" t="n">
        <v>20</v>
      </c>
      <c r="M21" t="n">
        <v>17</v>
      </c>
      <c r="N21" t="n">
        <v>39.96</v>
      </c>
      <c r="O21" t="n">
        <v>24450.27</v>
      </c>
      <c r="P21" t="n">
        <v>482.83</v>
      </c>
      <c r="Q21" t="n">
        <v>419.24</v>
      </c>
      <c r="R21" t="n">
        <v>81.22</v>
      </c>
      <c r="S21" t="n">
        <v>59.57</v>
      </c>
      <c r="T21" t="n">
        <v>8650.82</v>
      </c>
      <c r="U21" t="n">
        <v>0.73</v>
      </c>
      <c r="V21" t="n">
        <v>0.89</v>
      </c>
      <c r="W21" t="n">
        <v>6.82</v>
      </c>
      <c r="X21" t="n">
        <v>0.51</v>
      </c>
      <c r="Y21" t="n">
        <v>0.5</v>
      </c>
      <c r="Z21" t="n">
        <v>10</v>
      </c>
      <c r="AA21" t="n">
        <v>710.6350397867827</v>
      </c>
      <c r="AB21" t="n">
        <v>972.3222124415894</v>
      </c>
      <c r="AC21" t="n">
        <v>879.5251451489595</v>
      </c>
      <c r="AD21" t="n">
        <v>710635.0397867827</v>
      </c>
      <c r="AE21" t="n">
        <v>972322.2124415893</v>
      </c>
      <c r="AF21" t="n">
        <v>1.783001549408462e-06</v>
      </c>
      <c r="AG21" t="n">
        <v>25</v>
      </c>
      <c r="AH21" t="n">
        <v>879525.1451489595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2.4025</v>
      </c>
      <c r="E22" t="n">
        <v>41.62</v>
      </c>
      <c r="F22" t="n">
        <v>38.64</v>
      </c>
      <c r="G22" t="n">
        <v>128.8</v>
      </c>
      <c r="H22" t="n">
        <v>1.88</v>
      </c>
      <c r="I22" t="n">
        <v>18</v>
      </c>
      <c r="J22" t="n">
        <v>197.9</v>
      </c>
      <c r="K22" t="n">
        <v>51.39</v>
      </c>
      <c r="L22" t="n">
        <v>21</v>
      </c>
      <c r="M22" t="n">
        <v>16</v>
      </c>
      <c r="N22" t="n">
        <v>40.51</v>
      </c>
      <c r="O22" t="n">
        <v>24642.07</v>
      </c>
      <c r="P22" t="n">
        <v>482.7</v>
      </c>
      <c r="Q22" t="n">
        <v>419.23</v>
      </c>
      <c r="R22" t="n">
        <v>79.76000000000001</v>
      </c>
      <c r="S22" t="n">
        <v>59.57</v>
      </c>
      <c r="T22" t="n">
        <v>7926.31</v>
      </c>
      <c r="U22" t="n">
        <v>0.75</v>
      </c>
      <c r="V22" t="n">
        <v>0.89</v>
      </c>
      <c r="W22" t="n">
        <v>6.83</v>
      </c>
      <c r="X22" t="n">
        <v>0.48</v>
      </c>
      <c r="Y22" t="n">
        <v>0.5</v>
      </c>
      <c r="Z22" t="n">
        <v>10</v>
      </c>
      <c r="AA22" t="n">
        <v>709.5312428506471</v>
      </c>
      <c r="AB22" t="n">
        <v>970.8119487774845</v>
      </c>
      <c r="AC22" t="n">
        <v>878.1590189292882</v>
      </c>
      <c r="AD22" t="n">
        <v>709531.2428506471</v>
      </c>
      <c r="AE22" t="n">
        <v>970811.9487774845</v>
      </c>
      <c r="AF22" t="n">
        <v>1.786049542384018e-06</v>
      </c>
      <c r="AG22" t="n">
        <v>25</v>
      </c>
      <c r="AH22" t="n">
        <v>878159.0189292883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2.4058</v>
      </c>
      <c r="E23" t="n">
        <v>41.57</v>
      </c>
      <c r="F23" t="n">
        <v>38.62</v>
      </c>
      <c r="G23" t="n">
        <v>136.3</v>
      </c>
      <c r="H23" t="n">
        <v>1.96</v>
      </c>
      <c r="I23" t="n">
        <v>17</v>
      </c>
      <c r="J23" t="n">
        <v>199.46</v>
      </c>
      <c r="K23" t="n">
        <v>51.39</v>
      </c>
      <c r="L23" t="n">
        <v>22</v>
      </c>
      <c r="M23" t="n">
        <v>15</v>
      </c>
      <c r="N23" t="n">
        <v>41.07</v>
      </c>
      <c r="O23" t="n">
        <v>24834.62</v>
      </c>
      <c r="P23" t="n">
        <v>481.47</v>
      </c>
      <c r="Q23" t="n">
        <v>419.23</v>
      </c>
      <c r="R23" t="n">
        <v>79.12</v>
      </c>
      <c r="S23" t="n">
        <v>59.57</v>
      </c>
      <c r="T23" t="n">
        <v>7609</v>
      </c>
      <c r="U23" t="n">
        <v>0.75</v>
      </c>
      <c r="V23" t="n">
        <v>0.9</v>
      </c>
      <c r="W23" t="n">
        <v>6.82</v>
      </c>
      <c r="X23" t="n">
        <v>0.45</v>
      </c>
      <c r="Y23" t="n">
        <v>0.5</v>
      </c>
      <c r="Z23" t="n">
        <v>10</v>
      </c>
      <c r="AA23" t="n">
        <v>707.5304722647002</v>
      </c>
      <c r="AB23" t="n">
        <v>968.0744061940234</v>
      </c>
      <c r="AC23" t="n">
        <v>875.6827435678276</v>
      </c>
      <c r="AD23" t="n">
        <v>707530.4722647002</v>
      </c>
      <c r="AE23" t="n">
        <v>968074.4061940233</v>
      </c>
      <c r="AF23" t="n">
        <v>1.788502805022881e-06</v>
      </c>
      <c r="AG23" t="n">
        <v>25</v>
      </c>
      <c r="AH23" t="n">
        <v>875682.7435678276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2.4086</v>
      </c>
      <c r="E24" t="n">
        <v>41.52</v>
      </c>
      <c r="F24" t="n">
        <v>38.6</v>
      </c>
      <c r="G24" t="n">
        <v>144.76</v>
      </c>
      <c r="H24" t="n">
        <v>2.03</v>
      </c>
      <c r="I24" t="n">
        <v>16</v>
      </c>
      <c r="J24" t="n">
        <v>201.03</v>
      </c>
      <c r="K24" t="n">
        <v>51.39</v>
      </c>
      <c r="L24" t="n">
        <v>23</v>
      </c>
      <c r="M24" t="n">
        <v>14</v>
      </c>
      <c r="N24" t="n">
        <v>41.64</v>
      </c>
      <c r="O24" t="n">
        <v>25027.94</v>
      </c>
      <c r="P24" t="n">
        <v>480.75</v>
      </c>
      <c r="Q24" t="n">
        <v>419.23</v>
      </c>
      <c r="R24" t="n">
        <v>78.76000000000001</v>
      </c>
      <c r="S24" t="n">
        <v>59.57</v>
      </c>
      <c r="T24" t="n">
        <v>7435.08</v>
      </c>
      <c r="U24" t="n">
        <v>0.76</v>
      </c>
      <c r="V24" t="n">
        <v>0.9</v>
      </c>
      <c r="W24" t="n">
        <v>6.82</v>
      </c>
      <c r="X24" t="n">
        <v>0.44</v>
      </c>
      <c r="Y24" t="n">
        <v>0.5</v>
      </c>
      <c r="Z24" t="n">
        <v>10</v>
      </c>
      <c r="AA24" t="n">
        <v>706.1580904001314</v>
      </c>
      <c r="AB24" t="n">
        <v>966.1966527817056</v>
      </c>
      <c r="AC24" t="n">
        <v>873.984200305738</v>
      </c>
      <c r="AD24" t="n">
        <v>706158.0904001314</v>
      </c>
      <c r="AE24" t="n">
        <v>966196.6527817056</v>
      </c>
      <c r="AF24" t="n">
        <v>1.79058436120131e-06</v>
      </c>
      <c r="AG24" t="n">
        <v>25</v>
      </c>
      <c r="AH24" t="n">
        <v>873984.200305738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2.4088</v>
      </c>
      <c r="E25" t="n">
        <v>41.52</v>
      </c>
      <c r="F25" t="n">
        <v>38.6</v>
      </c>
      <c r="G25" t="n">
        <v>144.75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14</v>
      </c>
      <c r="N25" t="n">
        <v>42.21</v>
      </c>
      <c r="O25" t="n">
        <v>25222.04</v>
      </c>
      <c r="P25" t="n">
        <v>480.89</v>
      </c>
      <c r="Q25" t="n">
        <v>419.24</v>
      </c>
      <c r="R25" t="n">
        <v>78.73</v>
      </c>
      <c r="S25" t="n">
        <v>59.57</v>
      </c>
      <c r="T25" t="n">
        <v>7418.81</v>
      </c>
      <c r="U25" t="n">
        <v>0.76</v>
      </c>
      <c r="V25" t="n">
        <v>0.9</v>
      </c>
      <c r="W25" t="n">
        <v>6.82</v>
      </c>
      <c r="X25" t="n">
        <v>0.44</v>
      </c>
      <c r="Y25" t="n">
        <v>0.5</v>
      </c>
      <c r="Z25" t="n">
        <v>10</v>
      </c>
      <c r="AA25" t="n">
        <v>706.2543028401676</v>
      </c>
      <c r="AB25" t="n">
        <v>966.3282948867565</v>
      </c>
      <c r="AC25" t="n">
        <v>874.1032786730437</v>
      </c>
      <c r="AD25" t="n">
        <v>706254.3028401677</v>
      </c>
      <c r="AE25" t="n">
        <v>966328.2948867565</v>
      </c>
      <c r="AF25" t="n">
        <v>1.790733043785483e-06</v>
      </c>
      <c r="AG25" t="n">
        <v>25</v>
      </c>
      <c r="AH25" t="n">
        <v>874103.2786730437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2.4129</v>
      </c>
      <c r="E26" t="n">
        <v>41.44</v>
      </c>
      <c r="F26" t="n">
        <v>38.56</v>
      </c>
      <c r="G26" t="n">
        <v>154.25</v>
      </c>
      <c r="H26" t="n">
        <v>2.17</v>
      </c>
      <c r="I26" t="n">
        <v>15</v>
      </c>
      <c r="J26" t="n">
        <v>204.19</v>
      </c>
      <c r="K26" t="n">
        <v>51.39</v>
      </c>
      <c r="L26" t="n">
        <v>25</v>
      </c>
      <c r="M26" t="n">
        <v>13</v>
      </c>
      <c r="N26" t="n">
        <v>42.79</v>
      </c>
      <c r="O26" t="n">
        <v>25417.05</v>
      </c>
      <c r="P26" t="n">
        <v>479.34</v>
      </c>
      <c r="Q26" t="n">
        <v>419.23</v>
      </c>
      <c r="R26" t="n">
        <v>77.26000000000001</v>
      </c>
      <c r="S26" t="n">
        <v>59.57</v>
      </c>
      <c r="T26" t="n">
        <v>6688.5</v>
      </c>
      <c r="U26" t="n">
        <v>0.77</v>
      </c>
      <c r="V26" t="n">
        <v>0.9</v>
      </c>
      <c r="W26" t="n">
        <v>6.82</v>
      </c>
      <c r="X26" t="n">
        <v>0.4</v>
      </c>
      <c r="Y26" t="n">
        <v>0.5</v>
      </c>
      <c r="Z26" t="n">
        <v>10</v>
      </c>
      <c r="AA26" t="n">
        <v>696.9223354169</v>
      </c>
      <c r="AB26" t="n">
        <v>953.559885360895</v>
      </c>
      <c r="AC26" t="n">
        <v>862.5534682317552</v>
      </c>
      <c r="AD26" t="n">
        <v>696922.3354169</v>
      </c>
      <c r="AE26" t="n">
        <v>953559.885360895</v>
      </c>
      <c r="AF26" t="n">
        <v>1.79378103676104e-06</v>
      </c>
      <c r="AG26" t="n">
        <v>24</v>
      </c>
      <c r="AH26" t="n">
        <v>862553.4682317552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2.4135</v>
      </c>
      <c r="E27" t="n">
        <v>41.43</v>
      </c>
      <c r="F27" t="n">
        <v>38.55</v>
      </c>
      <c r="G27" t="n">
        <v>154.21</v>
      </c>
      <c r="H27" t="n">
        <v>2.24</v>
      </c>
      <c r="I27" t="n">
        <v>15</v>
      </c>
      <c r="J27" t="n">
        <v>205.77</v>
      </c>
      <c r="K27" t="n">
        <v>51.39</v>
      </c>
      <c r="L27" t="n">
        <v>26</v>
      </c>
      <c r="M27" t="n">
        <v>13</v>
      </c>
      <c r="N27" t="n">
        <v>43.38</v>
      </c>
      <c r="O27" t="n">
        <v>25612.75</v>
      </c>
      <c r="P27" t="n">
        <v>478.62</v>
      </c>
      <c r="Q27" t="n">
        <v>419.24</v>
      </c>
      <c r="R27" t="n">
        <v>77.18000000000001</v>
      </c>
      <c r="S27" t="n">
        <v>59.57</v>
      </c>
      <c r="T27" t="n">
        <v>6652.28</v>
      </c>
      <c r="U27" t="n">
        <v>0.77</v>
      </c>
      <c r="V27" t="n">
        <v>0.9</v>
      </c>
      <c r="W27" t="n">
        <v>6.81</v>
      </c>
      <c r="X27" t="n">
        <v>0.39</v>
      </c>
      <c r="Y27" t="n">
        <v>0.5</v>
      </c>
      <c r="Z27" t="n">
        <v>10</v>
      </c>
      <c r="AA27" t="n">
        <v>696.0552613182494</v>
      </c>
      <c r="AB27" t="n">
        <v>952.373516326512</v>
      </c>
      <c r="AC27" t="n">
        <v>861.4803245929342</v>
      </c>
      <c r="AD27" t="n">
        <v>696055.2613182494</v>
      </c>
      <c r="AE27" t="n">
        <v>952373.516326512</v>
      </c>
      <c r="AF27" t="n">
        <v>1.79422708451356e-06</v>
      </c>
      <c r="AG27" t="n">
        <v>24</v>
      </c>
      <c r="AH27" t="n">
        <v>861480.3245929341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2.4164</v>
      </c>
      <c r="E28" t="n">
        <v>41.38</v>
      </c>
      <c r="F28" t="n">
        <v>38.54</v>
      </c>
      <c r="G28" t="n">
        <v>165.16</v>
      </c>
      <c r="H28" t="n">
        <v>2.31</v>
      </c>
      <c r="I28" t="n">
        <v>14</v>
      </c>
      <c r="J28" t="n">
        <v>207.37</v>
      </c>
      <c r="K28" t="n">
        <v>51.39</v>
      </c>
      <c r="L28" t="n">
        <v>27</v>
      </c>
      <c r="M28" t="n">
        <v>12</v>
      </c>
      <c r="N28" t="n">
        <v>43.97</v>
      </c>
      <c r="O28" t="n">
        <v>25809.25</v>
      </c>
      <c r="P28" t="n">
        <v>479.3</v>
      </c>
      <c r="Q28" t="n">
        <v>419.24</v>
      </c>
      <c r="R28" t="n">
        <v>76.34</v>
      </c>
      <c r="S28" t="n">
        <v>59.57</v>
      </c>
      <c r="T28" t="n">
        <v>6237.56</v>
      </c>
      <c r="U28" t="n">
        <v>0.78</v>
      </c>
      <c r="V28" t="n">
        <v>0.9</v>
      </c>
      <c r="W28" t="n">
        <v>6.82</v>
      </c>
      <c r="X28" t="n">
        <v>0.37</v>
      </c>
      <c r="Y28" t="n">
        <v>0.5</v>
      </c>
      <c r="Z28" t="n">
        <v>10</v>
      </c>
      <c r="AA28" t="n">
        <v>696.0853383960364</v>
      </c>
      <c r="AB28" t="n">
        <v>952.414669111247</v>
      </c>
      <c r="AC28" t="n">
        <v>861.5175498136525</v>
      </c>
      <c r="AD28" t="n">
        <v>696085.3383960364</v>
      </c>
      <c r="AE28" t="n">
        <v>952414.6691112471</v>
      </c>
      <c r="AF28" t="n">
        <v>1.796382981984076e-06</v>
      </c>
      <c r="AG28" t="n">
        <v>24</v>
      </c>
      <c r="AH28" t="n">
        <v>861517.5498136525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2.4163</v>
      </c>
      <c r="E29" t="n">
        <v>41.39</v>
      </c>
      <c r="F29" t="n">
        <v>38.54</v>
      </c>
      <c r="G29" t="n">
        <v>165.17</v>
      </c>
      <c r="H29" t="n">
        <v>2.38</v>
      </c>
      <c r="I29" t="n">
        <v>14</v>
      </c>
      <c r="J29" t="n">
        <v>208.97</v>
      </c>
      <c r="K29" t="n">
        <v>51.39</v>
      </c>
      <c r="L29" t="n">
        <v>28</v>
      </c>
      <c r="M29" t="n">
        <v>12</v>
      </c>
      <c r="N29" t="n">
        <v>44.57</v>
      </c>
      <c r="O29" t="n">
        <v>26006.56</v>
      </c>
      <c r="P29" t="n">
        <v>476.89</v>
      </c>
      <c r="Q29" t="n">
        <v>419.24</v>
      </c>
      <c r="R29" t="n">
        <v>76.48999999999999</v>
      </c>
      <c r="S29" t="n">
        <v>59.57</v>
      </c>
      <c r="T29" t="n">
        <v>6311.92</v>
      </c>
      <c r="U29" t="n">
        <v>0.78</v>
      </c>
      <c r="V29" t="n">
        <v>0.9</v>
      </c>
      <c r="W29" t="n">
        <v>6.82</v>
      </c>
      <c r="X29" t="n">
        <v>0.37</v>
      </c>
      <c r="Y29" t="n">
        <v>0.5</v>
      </c>
      <c r="Z29" t="n">
        <v>10</v>
      </c>
      <c r="AA29" t="n">
        <v>693.694972651416</v>
      </c>
      <c r="AB29" t="n">
        <v>949.1440652439636</v>
      </c>
      <c r="AC29" t="n">
        <v>858.5590877891412</v>
      </c>
      <c r="AD29" t="n">
        <v>693694.9726514161</v>
      </c>
      <c r="AE29" t="n">
        <v>949144.0652439636</v>
      </c>
      <c r="AF29" t="n">
        <v>1.796308640691989e-06</v>
      </c>
      <c r="AG29" t="n">
        <v>24</v>
      </c>
      <c r="AH29" t="n">
        <v>858559.0877891412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2.4194</v>
      </c>
      <c r="E30" t="n">
        <v>41.33</v>
      </c>
      <c r="F30" t="n">
        <v>38.52</v>
      </c>
      <c r="G30" t="n">
        <v>177.78</v>
      </c>
      <c r="H30" t="n">
        <v>2.45</v>
      </c>
      <c r="I30" t="n">
        <v>13</v>
      </c>
      <c r="J30" t="n">
        <v>210.57</v>
      </c>
      <c r="K30" t="n">
        <v>51.39</v>
      </c>
      <c r="L30" t="n">
        <v>29</v>
      </c>
      <c r="M30" t="n">
        <v>11</v>
      </c>
      <c r="N30" t="n">
        <v>45.18</v>
      </c>
      <c r="O30" t="n">
        <v>26204.71</v>
      </c>
      <c r="P30" t="n">
        <v>477.71</v>
      </c>
      <c r="Q30" t="n">
        <v>419.23</v>
      </c>
      <c r="R30" t="n">
        <v>75.84</v>
      </c>
      <c r="S30" t="n">
        <v>59.57</v>
      </c>
      <c r="T30" t="n">
        <v>5988.18</v>
      </c>
      <c r="U30" t="n">
        <v>0.79</v>
      </c>
      <c r="V30" t="n">
        <v>0.9</v>
      </c>
      <c r="W30" t="n">
        <v>6.82</v>
      </c>
      <c r="X30" t="n">
        <v>0.36</v>
      </c>
      <c r="Y30" t="n">
        <v>0.5</v>
      </c>
      <c r="Z30" t="n">
        <v>10</v>
      </c>
      <c r="AA30" t="n">
        <v>693.8108128072691</v>
      </c>
      <c r="AB30" t="n">
        <v>949.3025628557086</v>
      </c>
      <c r="AC30" t="n">
        <v>858.7024586112741</v>
      </c>
      <c r="AD30" t="n">
        <v>693810.8128072692</v>
      </c>
      <c r="AE30" t="n">
        <v>949302.5628557086</v>
      </c>
      <c r="AF30" t="n">
        <v>1.798613220746678e-06</v>
      </c>
      <c r="AG30" t="n">
        <v>24</v>
      </c>
      <c r="AH30" t="n">
        <v>858702.4586112741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2.42</v>
      </c>
      <c r="E31" t="n">
        <v>41.32</v>
      </c>
      <c r="F31" t="n">
        <v>38.51</v>
      </c>
      <c r="G31" t="n">
        <v>177.73</v>
      </c>
      <c r="H31" t="n">
        <v>2.51</v>
      </c>
      <c r="I31" t="n">
        <v>13</v>
      </c>
      <c r="J31" t="n">
        <v>212.19</v>
      </c>
      <c r="K31" t="n">
        <v>51.39</v>
      </c>
      <c r="L31" t="n">
        <v>30</v>
      </c>
      <c r="M31" t="n">
        <v>11</v>
      </c>
      <c r="N31" t="n">
        <v>45.79</v>
      </c>
      <c r="O31" t="n">
        <v>26403.69</v>
      </c>
      <c r="P31" t="n">
        <v>478.6</v>
      </c>
      <c r="Q31" t="n">
        <v>419.24</v>
      </c>
      <c r="R31" t="n">
        <v>75.67</v>
      </c>
      <c r="S31" t="n">
        <v>59.57</v>
      </c>
      <c r="T31" t="n">
        <v>5903.31</v>
      </c>
      <c r="U31" t="n">
        <v>0.79</v>
      </c>
      <c r="V31" t="n">
        <v>0.9</v>
      </c>
      <c r="W31" t="n">
        <v>6.81</v>
      </c>
      <c r="X31" t="n">
        <v>0.35</v>
      </c>
      <c r="Y31" t="n">
        <v>0.5</v>
      </c>
      <c r="Z31" t="n">
        <v>10</v>
      </c>
      <c r="AA31" t="n">
        <v>694.555939775105</v>
      </c>
      <c r="AB31" t="n">
        <v>950.3220784457836</v>
      </c>
      <c r="AC31" t="n">
        <v>859.6246730643314</v>
      </c>
      <c r="AD31" t="n">
        <v>694555.939775105</v>
      </c>
      <c r="AE31" t="n">
        <v>950322.0784457836</v>
      </c>
      <c r="AF31" t="n">
        <v>1.799059268499199e-06</v>
      </c>
      <c r="AG31" t="n">
        <v>24</v>
      </c>
      <c r="AH31" t="n">
        <v>859624.6730643314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2.4246</v>
      </c>
      <c r="E32" t="n">
        <v>41.24</v>
      </c>
      <c r="F32" t="n">
        <v>38.46</v>
      </c>
      <c r="G32" t="n">
        <v>192.32</v>
      </c>
      <c r="H32" t="n">
        <v>2.58</v>
      </c>
      <c r="I32" t="n">
        <v>12</v>
      </c>
      <c r="J32" t="n">
        <v>213.81</v>
      </c>
      <c r="K32" t="n">
        <v>51.39</v>
      </c>
      <c r="L32" t="n">
        <v>31</v>
      </c>
      <c r="M32" t="n">
        <v>10</v>
      </c>
      <c r="N32" t="n">
        <v>46.41</v>
      </c>
      <c r="O32" t="n">
        <v>26603.52</v>
      </c>
      <c r="P32" t="n">
        <v>474.89</v>
      </c>
      <c r="Q32" t="n">
        <v>419.25</v>
      </c>
      <c r="R32" t="n">
        <v>74.09999999999999</v>
      </c>
      <c r="S32" t="n">
        <v>59.57</v>
      </c>
      <c r="T32" t="n">
        <v>5125.77</v>
      </c>
      <c r="U32" t="n">
        <v>0.8</v>
      </c>
      <c r="V32" t="n">
        <v>0.9</v>
      </c>
      <c r="W32" t="n">
        <v>6.81</v>
      </c>
      <c r="X32" t="n">
        <v>0.3</v>
      </c>
      <c r="Y32" t="n">
        <v>0.5</v>
      </c>
      <c r="Z32" t="n">
        <v>10</v>
      </c>
      <c r="AA32" t="n">
        <v>689.7842057219544</v>
      </c>
      <c r="AB32" t="n">
        <v>943.7931814002137</v>
      </c>
      <c r="AC32" t="n">
        <v>853.7188847894261</v>
      </c>
      <c r="AD32" t="n">
        <v>689784.2057219545</v>
      </c>
      <c r="AE32" t="n">
        <v>943793.1814002137</v>
      </c>
      <c r="AF32" t="n">
        <v>1.802478967935189e-06</v>
      </c>
      <c r="AG32" t="n">
        <v>24</v>
      </c>
      <c r="AH32" t="n">
        <v>853718.8847894261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2.4251</v>
      </c>
      <c r="E33" t="n">
        <v>41.24</v>
      </c>
      <c r="F33" t="n">
        <v>38.46</v>
      </c>
      <c r="G33" t="n">
        <v>192.28</v>
      </c>
      <c r="H33" t="n">
        <v>2.64</v>
      </c>
      <c r="I33" t="n">
        <v>12</v>
      </c>
      <c r="J33" t="n">
        <v>215.43</v>
      </c>
      <c r="K33" t="n">
        <v>51.39</v>
      </c>
      <c r="L33" t="n">
        <v>32</v>
      </c>
      <c r="M33" t="n">
        <v>10</v>
      </c>
      <c r="N33" t="n">
        <v>47.04</v>
      </c>
      <c r="O33" t="n">
        <v>26804.21</v>
      </c>
      <c r="P33" t="n">
        <v>476.78</v>
      </c>
      <c r="Q33" t="n">
        <v>419.23</v>
      </c>
      <c r="R33" t="n">
        <v>73.91</v>
      </c>
      <c r="S33" t="n">
        <v>59.57</v>
      </c>
      <c r="T33" t="n">
        <v>5032.24</v>
      </c>
      <c r="U33" t="n">
        <v>0.8100000000000001</v>
      </c>
      <c r="V33" t="n">
        <v>0.9</v>
      </c>
      <c r="W33" t="n">
        <v>6.81</v>
      </c>
      <c r="X33" t="n">
        <v>0.29</v>
      </c>
      <c r="Y33" t="n">
        <v>0.5</v>
      </c>
      <c r="Z33" t="n">
        <v>10</v>
      </c>
      <c r="AA33" t="n">
        <v>691.5609935120788</v>
      </c>
      <c r="AB33" t="n">
        <v>946.2242608410069</v>
      </c>
      <c r="AC33" t="n">
        <v>855.9179454204316</v>
      </c>
      <c r="AD33" t="n">
        <v>691560.9935120788</v>
      </c>
      <c r="AE33" t="n">
        <v>946224.2608410069</v>
      </c>
      <c r="AF33" t="n">
        <v>1.802850674395623e-06</v>
      </c>
      <c r="AG33" t="n">
        <v>24</v>
      </c>
      <c r="AH33" t="n">
        <v>855917.9454204316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2.424</v>
      </c>
      <c r="E34" t="n">
        <v>41.25</v>
      </c>
      <c r="F34" t="n">
        <v>38.47</v>
      </c>
      <c r="G34" t="n">
        <v>192.37</v>
      </c>
      <c r="H34" t="n">
        <v>2.7</v>
      </c>
      <c r="I34" t="n">
        <v>12</v>
      </c>
      <c r="J34" t="n">
        <v>217.07</v>
      </c>
      <c r="K34" t="n">
        <v>51.39</v>
      </c>
      <c r="L34" t="n">
        <v>33</v>
      </c>
      <c r="M34" t="n">
        <v>10</v>
      </c>
      <c r="N34" t="n">
        <v>47.68</v>
      </c>
      <c r="O34" t="n">
        <v>27005.77</v>
      </c>
      <c r="P34" t="n">
        <v>476.66</v>
      </c>
      <c r="Q34" t="n">
        <v>419.23</v>
      </c>
      <c r="R34" t="n">
        <v>74.44</v>
      </c>
      <c r="S34" t="n">
        <v>59.57</v>
      </c>
      <c r="T34" t="n">
        <v>5293.37</v>
      </c>
      <c r="U34" t="n">
        <v>0.8</v>
      </c>
      <c r="V34" t="n">
        <v>0.9</v>
      </c>
      <c r="W34" t="n">
        <v>6.82</v>
      </c>
      <c r="X34" t="n">
        <v>0.31</v>
      </c>
      <c r="Y34" t="n">
        <v>0.5</v>
      </c>
      <c r="Z34" t="n">
        <v>10</v>
      </c>
      <c r="AA34" t="n">
        <v>691.6934388588591</v>
      </c>
      <c r="AB34" t="n">
        <v>946.4054784075481</v>
      </c>
      <c r="AC34" t="n">
        <v>856.0818678367624</v>
      </c>
      <c r="AD34" t="n">
        <v>691693.438858859</v>
      </c>
      <c r="AE34" t="n">
        <v>946405.4784075482</v>
      </c>
      <c r="AF34" t="n">
        <v>1.802032920182668e-06</v>
      </c>
      <c r="AG34" t="n">
        <v>24</v>
      </c>
      <c r="AH34" t="n">
        <v>856081.8678367625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2.4278</v>
      </c>
      <c r="E35" t="n">
        <v>41.19</v>
      </c>
      <c r="F35" t="n">
        <v>38.44</v>
      </c>
      <c r="G35" t="n">
        <v>209.7</v>
      </c>
      <c r="H35" t="n">
        <v>2.76</v>
      </c>
      <c r="I35" t="n">
        <v>11</v>
      </c>
      <c r="J35" t="n">
        <v>218.71</v>
      </c>
      <c r="K35" t="n">
        <v>51.39</v>
      </c>
      <c r="L35" t="n">
        <v>34</v>
      </c>
      <c r="M35" t="n">
        <v>9</v>
      </c>
      <c r="N35" t="n">
        <v>48.32</v>
      </c>
      <c r="O35" t="n">
        <v>27208.22</v>
      </c>
      <c r="P35" t="n">
        <v>474.06</v>
      </c>
      <c r="Q35" t="n">
        <v>419.23</v>
      </c>
      <c r="R35" t="n">
        <v>73.5</v>
      </c>
      <c r="S35" t="n">
        <v>59.57</v>
      </c>
      <c r="T35" t="n">
        <v>4832.31</v>
      </c>
      <c r="U35" t="n">
        <v>0.8100000000000001</v>
      </c>
      <c r="V35" t="n">
        <v>0.9</v>
      </c>
      <c r="W35" t="n">
        <v>6.81</v>
      </c>
      <c r="X35" t="n">
        <v>0.28</v>
      </c>
      <c r="Y35" t="n">
        <v>0.5</v>
      </c>
      <c r="Z35" t="n">
        <v>10</v>
      </c>
      <c r="AA35" t="n">
        <v>688.2392456797348</v>
      </c>
      <c r="AB35" t="n">
        <v>941.6792989116221</v>
      </c>
      <c r="AC35" t="n">
        <v>851.8067482786931</v>
      </c>
      <c r="AD35" t="n">
        <v>688239.2456797349</v>
      </c>
      <c r="AE35" t="n">
        <v>941679.2989116221</v>
      </c>
      <c r="AF35" t="n">
        <v>1.804857889281965e-06</v>
      </c>
      <c r="AG35" t="n">
        <v>24</v>
      </c>
      <c r="AH35" t="n">
        <v>851806.7482786932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2.4275</v>
      </c>
      <c r="E36" t="n">
        <v>41.2</v>
      </c>
      <c r="F36" t="n">
        <v>38.45</v>
      </c>
      <c r="G36" t="n">
        <v>209.73</v>
      </c>
      <c r="H36" t="n">
        <v>2.82</v>
      </c>
      <c r="I36" t="n">
        <v>11</v>
      </c>
      <c r="J36" t="n">
        <v>220.36</v>
      </c>
      <c r="K36" t="n">
        <v>51.39</v>
      </c>
      <c r="L36" t="n">
        <v>35</v>
      </c>
      <c r="M36" t="n">
        <v>9</v>
      </c>
      <c r="N36" t="n">
        <v>48.97</v>
      </c>
      <c r="O36" t="n">
        <v>27411.55</v>
      </c>
      <c r="P36" t="n">
        <v>475.5</v>
      </c>
      <c r="Q36" t="n">
        <v>419.23</v>
      </c>
      <c r="R36" t="n">
        <v>73.63</v>
      </c>
      <c r="S36" t="n">
        <v>59.57</v>
      </c>
      <c r="T36" t="n">
        <v>4895.55</v>
      </c>
      <c r="U36" t="n">
        <v>0.8100000000000001</v>
      </c>
      <c r="V36" t="n">
        <v>0.9</v>
      </c>
      <c r="W36" t="n">
        <v>6.81</v>
      </c>
      <c r="X36" t="n">
        <v>0.29</v>
      </c>
      <c r="Y36" t="n">
        <v>0.5</v>
      </c>
      <c r="Z36" t="n">
        <v>10</v>
      </c>
      <c r="AA36" t="n">
        <v>689.7518922036656</v>
      </c>
      <c r="AB36" t="n">
        <v>943.7489686189192</v>
      </c>
      <c r="AC36" t="n">
        <v>853.6788916139254</v>
      </c>
      <c r="AD36" t="n">
        <v>689751.8922036657</v>
      </c>
      <c r="AE36" t="n">
        <v>943748.9686189193</v>
      </c>
      <c r="AF36" t="n">
        <v>1.804634865405704e-06</v>
      </c>
      <c r="AG36" t="n">
        <v>24</v>
      </c>
      <c r="AH36" t="n">
        <v>853678.8916139255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2.4275</v>
      </c>
      <c r="E37" t="n">
        <v>41.19</v>
      </c>
      <c r="F37" t="n">
        <v>38.45</v>
      </c>
      <c r="G37" t="n">
        <v>209.72</v>
      </c>
      <c r="H37" t="n">
        <v>2.88</v>
      </c>
      <c r="I37" t="n">
        <v>11</v>
      </c>
      <c r="J37" t="n">
        <v>222.01</v>
      </c>
      <c r="K37" t="n">
        <v>51.39</v>
      </c>
      <c r="L37" t="n">
        <v>36</v>
      </c>
      <c r="M37" t="n">
        <v>9</v>
      </c>
      <c r="N37" t="n">
        <v>49.62</v>
      </c>
      <c r="O37" t="n">
        <v>27615.8</v>
      </c>
      <c r="P37" t="n">
        <v>476.05</v>
      </c>
      <c r="Q37" t="n">
        <v>419.23</v>
      </c>
      <c r="R37" t="n">
        <v>73.70999999999999</v>
      </c>
      <c r="S37" t="n">
        <v>59.57</v>
      </c>
      <c r="T37" t="n">
        <v>4934.62</v>
      </c>
      <c r="U37" t="n">
        <v>0.8100000000000001</v>
      </c>
      <c r="V37" t="n">
        <v>0.9</v>
      </c>
      <c r="W37" t="n">
        <v>6.81</v>
      </c>
      <c r="X37" t="n">
        <v>0.29</v>
      </c>
      <c r="Y37" t="n">
        <v>0.5</v>
      </c>
      <c r="Z37" t="n">
        <v>10</v>
      </c>
      <c r="AA37" t="n">
        <v>690.2998866582856</v>
      </c>
      <c r="AB37" t="n">
        <v>944.4987588075395</v>
      </c>
      <c r="AC37" t="n">
        <v>854.3571228792808</v>
      </c>
      <c r="AD37" t="n">
        <v>690299.8866582856</v>
      </c>
      <c r="AE37" t="n">
        <v>944498.7588075395</v>
      </c>
      <c r="AF37" t="n">
        <v>1.804634865405704e-06</v>
      </c>
      <c r="AG37" t="n">
        <v>24</v>
      </c>
      <c r="AH37" t="n">
        <v>854357.1228792808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2.4277</v>
      </c>
      <c r="E38" t="n">
        <v>41.19</v>
      </c>
      <c r="F38" t="n">
        <v>38.45</v>
      </c>
      <c r="G38" t="n">
        <v>209.71</v>
      </c>
      <c r="H38" t="n">
        <v>2.94</v>
      </c>
      <c r="I38" t="n">
        <v>11</v>
      </c>
      <c r="J38" t="n">
        <v>223.68</v>
      </c>
      <c r="K38" t="n">
        <v>51.39</v>
      </c>
      <c r="L38" t="n">
        <v>37</v>
      </c>
      <c r="M38" t="n">
        <v>9</v>
      </c>
      <c r="N38" t="n">
        <v>50.29</v>
      </c>
      <c r="O38" t="n">
        <v>27821.09</v>
      </c>
      <c r="P38" t="n">
        <v>474.92</v>
      </c>
      <c r="Q38" t="n">
        <v>419.23</v>
      </c>
      <c r="R38" t="n">
        <v>73.58</v>
      </c>
      <c r="S38" t="n">
        <v>59.57</v>
      </c>
      <c r="T38" t="n">
        <v>4872.02</v>
      </c>
      <c r="U38" t="n">
        <v>0.8100000000000001</v>
      </c>
      <c r="V38" t="n">
        <v>0.9</v>
      </c>
      <c r="W38" t="n">
        <v>6.81</v>
      </c>
      <c r="X38" t="n">
        <v>0.28</v>
      </c>
      <c r="Y38" t="n">
        <v>0.5</v>
      </c>
      <c r="Z38" t="n">
        <v>10</v>
      </c>
      <c r="AA38" t="n">
        <v>689.1308301391555</v>
      </c>
      <c r="AB38" t="n">
        <v>942.8992041029319</v>
      </c>
      <c r="AC38" t="n">
        <v>852.9102274306921</v>
      </c>
      <c r="AD38" t="n">
        <v>689130.8301391555</v>
      </c>
      <c r="AE38" t="n">
        <v>942899.2041029319</v>
      </c>
      <c r="AF38" t="n">
        <v>1.804783547989878e-06</v>
      </c>
      <c r="AG38" t="n">
        <v>24</v>
      </c>
      <c r="AH38" t="n">
        <v>852910.2274306921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2.431</v>
      </c>
      <c r="E39" t="n">
        <v>41.14</v>
      </c>
      <c r="F39" t="n">
        <v>38.42</v>
      </c>
      <c r="G39" t="n">
        <v>230.55</v>
      </c>
      <c r="H39" t="n">
        <v>3</v>
      </c>
      <c r="I39" t="n">
        <v>10</v>
      </c>
      <c r="J39" t="n">
        <v>225.35</v>
      </c>
      <c r="K39" t="n">
        <v>51.39</v>
      </c>
      <c r="L39" t="n">
        <v>38</v>
      </c>
      <c r="M39" t="n">
        <v>8</v>
      </c>
      <c r="N39" t="n">
        <v>50.96</v>
      </c>
      <c r="O39" t="n">
        <v>28027.19</v>
      </c>
      <c r="P39" t="n">
        <v>473.46</v>
      </c>
      <c r="Q39" t="n">
        <v>419.25</v>
      </c>
      <c r="R39" t="n">
        <v>72.95</v>
      </c>
      <c r="S39" t="n">
        <v>59.57</v>
      </c>
      <c r="T39" t="n">
        <v>4558.08</v>
      </c>
      <c r="U39" t="n">
        <v>0.82</v>
      </c>
      <c r="V39" t="n">
        <v>0.9</v>
      </c>
      <c r="W39" t="n">
        <v>6.81</v>
      </c>
      <c r="X39" t="n">
        <v>0.26</v>
      </c>
      <c r="Y39" t="n">
        <v>0.5</v>
      </c>
      <c r="Z39" t="n">
        <v>10</v>
      </c>
      <c r="AA39" t="n">
        <v>686.9271843796899</v>
      </c>
      <c r="AB39" t="n">
        <v>939.8840787568415</v>
      </c>
      <c r="AC39" t="n">
        <v>850.1828614158774</v>
      </c>
      <c r="AD39" t="n">
        <v>686927.18437969</v>
      </c>
      <c r="AE39" t="n">
        <v>939884.0787568415</v>
      </c>
      <c r="AF39" t="n">
        <v>1.80723681062874e-06</v>
      </c>
      <c r="AG39" t="n">
        <v>24</v>
      </c>
      <c r="AH39" t="n">
        <v>850182.8614158774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2.431</v>
      </c>
      <c r="E40" t="n">
        <v>41.13</v>
      </c>
      <c r="F40" t="n">
        <v>38.42</v>
      </c>
      <c r="G40" t="n">
        <v>230.54</v>
      </c>
      <c r="H40" t="n">
        <v>3.05</v>
      </c>
      <c r="I40" t="n">
        <v>10</v>
      </c>
      <c r="J40" t="n">
        <v>227.03</v>
      </c>
      <c r="K40" t="n">
        <v>51.39</v>
      </c>
      <c r="L40" t="n">
        <v>39</v>
      </c>
      <c r="M40" t="n">
        <v>8</v>
      </c>
      <c r="N40" t="n">
        <v>51.64</v>
      </c>
      <c r="O40" t="n">
        <v>28234.24</v>
      </c>
      <c r="P40" t="n">
        <v>474.37</v>
      </c>
      <c r="Q40" t="n">
        <v>419.23</v>
      </c>
      <c r="R40" t="n">
        <v>72.81999999999999</v>
      </c>
      <c r="S40" t="n">
        <v>59.57</v>
      </c>
      <c r="T40" t="n">
        <v>4495.83</v>
      </c>
      <c r="U40" t="n">
        <v>0.82</v>
      </c>
      <c r="V40" t="n">
        <v>0.9</v>
      </c>
      <c r="W40" t="n">
        <v>6.81</v>
      </c>
      <c r="X40" t="n">
        <v>0.26</v>
      </c>
      <c r="Y40" t="n">
        <v>0.5</v>
      </c>
      <c r="Z40" t="n">
        <v>10</v>
      </c>
      <c r="AA40" t="n">
        <v>687.8325607306992</v>
      </c>
      <c r="AB40" t="n">
        <v>941.122854622678</v>
      </c>
      <c r="AC40" t="n">
        <v>851.3034102517114</v>
      </c>
      <c r="AD40" t="n">
        <v>687832.5607306992</v>
      </c>
      <c r="AE40" t="n">
        <v>941122.854622678</v>
      </c>
      <c r="AF40" t="n">
        <v>1.80723681062874e-06</v>
      </c>
      <c r="AG40" t="n">
        <v>24</v>
      </c>
      <c r="AH40" t="n">
        <v>851303.4102517114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2.4316</v>
      </c>
      <c r="E41" t="n">
        <v>41.12</v>
      </c>
      <c r="F41" t="n">
        <v>38.41</v>
      </c>
      <c r="G41" t="n">
        <v>230.48</v>
      </c>
      <c r="H41" t="n">
        <v>3.11</v>
      </c>
      <c r="I41" t="n">
        <v>10</v>
      </c>
      <c r="J41" t="n">
        <v>228.71</v>
      </c>
      <c r="K41" t="n">
        <v>51.39</v>
      </c>
      <c r="L41" t="n">
        <v>40</v>
      </c>
      <c r="M41" t="n">
        <v>8</v>
      </c>
      <c r="N41" t="n">
        <v>52.32</v>
      </c>
      <c r="O41" t="n">
        <v>28442.24</v>
      </c>
      <c r="P41" t="n">
        <v>475.2</v>
      </c>
      <c r="Q41" t="n">
        <v>419.23</v>
      </c>
      <c r="R41" t="n">
        <v>72.56</v>
      </c>
      <c r="S41" t="n">
        <v>59.57</v>
      </c>
      <c r="T41" t="n">
        <v>4363.78</v>
      </c>
      <c r="U41" t="n">
        <v>0.82</v>
      </c>
      <c r="V41" t="n">
        <v>0.9</v>
      </c>
      <c r="W41" t="n">
        <v>6.81</v>
      </c>
      <c r="X41" t="n">
        <v>0.25</v>
      </c>
      <c r="Y41" t="n">
        <v>0.5</v>
      </c>
      <c r="Z41" t="n">
        <v>10</v>
      </c>
      <c r="AA41" t="n">
        <v>688.5159277804976</v>
      </c>
      <c r="AB41" t="n">
        <v>942.0578675682386</v>
      </c>
      <c r="AC41" t="n">
        <v>852.1491868740464</v>
      </c>
      <c r="AD41" t="n">
        <v>688515.9277804976</v>
      </c>
      <c r="AE41" t="n">
        <v>942057.8675682386</v>
      </c>
      <c r="AF41" t="n">
        <v>1.807682858381261e-06</v>
      </c>
      <c r="AG41" t="n">
        <v>24</v>
      </c>
      <c r="AH41" t="n">
        <v>852149.1868740465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2.1193</v>
      </c>
      <c r="E2" t="n">
        <v>47.19</v>
      </c>
      <c r="F2" t="n">
        <v>43.27</v>
      </c>
      <c r="G2" t="n">
        <v>14.67</v>
      </c>
      <c r="H2" t="n">
        <v>0.34</v>
      </c>
      <c r="I2" t="n">
        <v>177</v>
      </c>
      <c r="J2" t="n">
        <v>51.33</v>
      </c>
      <c r="K2" t="n">
        <v>24.83</v>
      </c>
      <c r="L2" t="n">
        <v>1</v>
      </c>
      <c r="M2" t="n">
        <v>175</v>
      </c>
      <c r="N2" t="n">
        <v>5.51</v>
      </c>
      <c r="O2" t="n">
        <v>6564.78</v>
      </c>
      <c r="P2" t="n">
        <v>245.05</v>
      </c>
      <c r="Q2" t="n">
        <v>419.43</v>
      </c>
      <c r="R2" t="n">
        <v>230.4</v>
      </c>
      <c r="S2" t="n">
        <v>59.57</v>
      </c>
      <c r="T2" t="n">
        <v>82449.42</v>
      </c>
      <c r="U2" t="n">
        <v>0.26</v>
      </c>
      <c r="V2" t="n">
        <v>0.8</v>
      </c>
      <c r="W2" t="n">
        <v>7.09</v>
      </c>
      <c r="X2" t="n">
        <v>5.1</v>
      </c>
      <c r="Y2" t="n">
        <v>0.5</v>
      </c>
      <c r="Z2" t="n">
        <v>10</v>
      </c>
      <c r="AA2" t="n">
        <v>501.0950625564485</v>
      </c>
      <c r="AB2" t="n">
        <v>685.6203713436773</v>
      </c>
      <c r="AC2" t="n">
        <v>620.1857253768708</v>
      </c>
      <c r="AD2" t="n">
        <v>501095.0625564485</v>
      </c>
      <c r="AE2" t="n">
        <v>685620.3713436773</v>
      </c>
      <c r="AF2" t="n">
        <v>1.673708580732209e-06</v>
      </c>
      <c r="AG2" t="n">
        <v>28</v>
      </c>
      <c r="AH2" t="n">
        <v>620185.7253768708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2.313</v>
      </c>
      <c r="E3" t="n">
        <v>43.23</v>
      </c>
      <c r="F3" t="n">
        <v>40.48</v>
      </c>
      <c r="G3" t="n">
        <v>29.62</v>
      </c>
      <c r="H3" t="n">
        <v>0.66</v>
      </c>
      <c r="I3" t="n">
        <v>82</v>
      </c>
      <c r="J3" t="n">
        <v>52.47</v>
      </c>
      <c r="K3" t="n">
        <v>24.83</v>
      </c>
      <c r="L3" t="n">
        <v>2</v>
      </c>
      <c r="M3" t="n">
        <v>80</v>
      </c>
      <c r="N3" t="n">
        <v>5.64</v>
      </c>
      <c r="O3" t="n">
        <v>6705.1</v>
      </c>
      <c r="P3" t="n">
        <v>223.99</v>
      </c>
      <c r="Q3" t="n">
        <v>419.26</v>
      </c>
      <c r="R3" t="n">
        <v>139.89</v>
      </c>
      <c r="S3" t="n">
        <v>59.57</v>
      </c>
      <c r="T3" t="n">
        <v>37672.16</v>
      </c>
      <c r="U3" t="n">
        <v>0.43</v>
      </c>
      <c r="V3" t="n">
        <v>0.85</v>
      </c>
      <c r="W3" t="n">
        <v>6.93</v>
      </c>
      <c r="X3" t="n">
        <v>2.32</v>
      </c>
      <c r="Y3" t="n">
        <v>0.5</v>
      </c>
      <c r="Z3" t="n">
        <v>10</v>
      </c>
      <c r="AA3" t="n">
        <v>437.3270167406469</v>
      </c>
      <c r="AB3" t="n">
        <v>598.3701178108653</v>
      </c>
      <c r="AC3" t="n">
        <v>541.2625135847304</v>
      </c>
      <c r="AD3" t="n">
        <v>437327.0167406469</v>
      </c>
      <c r="AE3" t="n">
        <v>598370.1178108653</v>
      </c>
      <c r="AF3" t="n">
        <v>1.826682370232435e-06</v>
      </c>
      <c r="AG3" t="n">
        <v>26</v>
      </c>
      <c r="AH3" t="n">
        <v>541262.5135847304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2.3803</v>
      </c>
      <c r="E4" t="n">
        <v>42.01</v>
      </c>
      <c r="F4" t="n">
        <v>39.63</v>
      </c>
      <c r="G4" t="n">
        <v>45.72</v>
      </c>
      <c r="H4" t="n">
        <v>0.97</v>
      </c>
      <c r="I4" t="n">
        <v>52</v>
      </c>
      <c r="J4" t="n">
        <v>53.61</v>
      </c>
      <c r="K4" t="n">
        <v>24.83</v>
      </c>
      <c r="L4" t="n">
        <v>3</v>
      </c>
      <c r="M4" t="n">
        <v>50</v>
      </c>
      <c r="N4" t="n">
        <v>5.78</v>
      </c>
      <c r="O4" t="n">
        <v>6845.59</v>
      </c>
      <c r="P4" t="n">
        <v>213.72</v>
      </c>
      <c r="Q4" t="n">
        <v>419.27</v>
      </c>
      <c r="R4" t="n">
        <v>111.97</v>
      </c>
      <c r="S4" t="n">
        <v>59.57</v>
      </c>
      <c r="T4" t="n">
        <v>23860.02</v>
      </c>
      <c r="U4" t="n">
        <v>0.53</v>
      </c>
      <c r="V4" t="n">
        <v>0.87</v>
      </c>
      <c r="W4" t="n">
        <v>6.88</v>
      </c>
      <c r="X4" t="n">
        <v>1.46</v>
      </c>
      <c r="Y4" t="n">
        <v>0.5</v>
      </c>
      <c r="Z4" t="n">
        <v>10</v>
      </c>
      <c r="AA4" t="n">
        <v>412.1931021807468</v>
      </c>
      <c r="AB4" t="n">
        <v>563.9807870799568</v>
      </c>
      <c r="AC4" t="n">
        <v>510.1552523130512</v>
      </c>
      <c r="AD4" t="n">
        <v>412193.1021807468</v>
      </c>
      <c r="AE4" t="n">
        <v>563980.7870799568</v>
      </c>
      <c r="AF4" t="n">
        <v>1.879832272314858e-06</v>
      </c>
      <c r="AG4" t="n">
        <v>25</v>
      </c>
      <c r="AH4" t="n">
        <v>510155.2523130511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2.4128</v>
      </c>
      <c r="E5" t="n">
        <v>41.45</v>
      </c>
      <c r="F5" t="n">
        <v>39.23</v>
      </c>
      <c r="G5" t="n">
        <v>61.95</v>
      </c>
      <c r="H5" t="n">
        <v>1.27</v>
      </c>
      <c r="I5" t="n">
        <v>38</v>
      </c>
      <c r="J5" t="n">
        <v>54.75</v>
      </c>
      <c r="K5" t="n">
        <v>24.83</v>
      </c>
      <c r="L5" t="n">
        <v>4</v>
      </c>
      <c r="M5" t="n">
        <v>36</v>
      </c>
      <c r="N5" t="n">
        <v>5.92</v>
      </c>
      <c r="O5" t="n">
        <v>6986.39</v>
      </c>
      <c r="P5" t="n">
        <v>206.2</v>
      </c>
      <c r="Q5" t="n">
        <v>419.25</v>
      </c>
      <c r="R5" t="n">
        <v>99.09999999999999</v>
      </c>
      <c r="S5" t="n">
        <v>59.57</v>
      </c>
      <c r="T5" t="n">
        <v>17496.46</v>
      </c>
      <c r="U5" t="n">
        <v>0.6</v>
      </c>
      <c r="V5" t="n">
        <v>0.88</v>
      </c>
      <c r="W5" t="n">
        <v>6.86</v>
      </c>
      <c r="X5" t="n">
        <v>1.07</v>
      </c>
      <c r="Y5" t="n">
        <v>0.5</v>
      </c>
      <c r="Z5" t="n">
        <v>10</v>
      </c>
      <c r="AA5" t="n">
        <v>394.4817946145507</v>
      </c>
      <c r="AB5" t="n">
        <v>539.7473947001437</v>
      </c>
      <c r="AC5" t="n">
        <v>488.2346608901876</v>
      </c>
      <c r="AD5" t="n">
        <v>394481.7946145507</v>
      </c>
      <c r="AE5" t="n">
        <v>539747.3947001437</v>
      </c>
      <c r="AF5" t="n">
        <v>1.905499015519594e-06</v>
      </c>
      <c r="AG5" t="n">
        <v>24</v>
      </c>
      <c r="AH5" t="n">
        <v>488234.6608901875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2.4321</v>
      </c>
      <c r="E6" t="n">
        <v>41.12</v>
      </c>
      <c r="F6" t="n">
        <v>39</v>
      </c>
      <c r="G6" t="n">
        <v>78.01000000000001</v>
      </c>
      <c r="H6" t="n">
        <v>1.55</v>
      </c>
      <c r="I6" t="n">
        <v>30</v>
      </c>
      <c r="J6" t="n">
        <v>55.89</v>
      </c>
      <c r="K6" t="n">
        <v>24.83</v>
      </c>
      <c r="L6" t="n">
        <v>5</v>
      </c>
      <c r="M6" t="n">
        <v>28</v>
      </c>
      <c r="N6" t="n">
        <v>6.07</v>
      </c>
      <c r="O6" t="n">
        <v>7127.49</v>
      </c>
      <c r="P6" t="n">
        <v>199.53</v>
      </c>
      <c r="Q6" t="n">
        <v>419.25</v>
      </c>
      <c r="R6" t="n">
        <v>91.84</v>
      </c>
      <c r="S6" t="n">
        <v>59.57</v>
      </c>
      <c r="T6" t="n">
        <v>13904.57</v>
      </c>
      <c r="U6" t="n">
        <v>0.65</v>
      </c>
      <c r="V6" t="n">
        <v>0.89</v>
      </c>
      <c r="W6" t="n">
        <v>6.84</v>
      </c>
      <c r="X6" t="n">
        <v>0.84</v>
      </c>
      <c r="Y6" t="n">
        <v>0.5</v>
      </c>
      <c r="Z6" t="n">
        <v>10</v>
      </c>
      <c r="AA6" t="n">
        <v>385.8074710798041</v>
      </c>
      <c r="AB6" t="n">
        <v>527.8788025557576</v>
      </c>
      <c r="AC6" t="n">
        <v>477.4987905223879</v>
      </c>
      <c r="AD6" t="n">
        <v>385807.4710798041</v>
      </c>
      <c r="AE6" t="n">
        <v>527878.8025557576</v>
      </c>
      <c r="AF6" t="n">
        <v>1.920741112253483e-06</v>
      </c>
      <c r="AG6" t="n">
        <v>24</v>
      </c>
      <c r="AH6" t="n">
        <v>477498.7905223879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2.4456</v>
      </c>
      <c r="E7" t="n">
        <v>40.89</v>
      </c>
      <c r="F7" t="n">
        <v>38.84</v>
      </c>
      <c r="G7" t="n">
        <v>93.20999999999999</v>
      </c>
      <c r="H7" t="n">
        <v>1.82</v>
      </c>
      <c r="I7" t="n">
        <v>25</v>
      </c>
      <c r="J7" t="n">
        <v>57.04</v>
      </c>
      <c r="K7" t="n">
        <v>24.83</v>
      </c>
      <c r="L7" t="n">
        <v>6</v>
      </c>
      <c r="M7" t="n">
        <v>17</v>
      </c>
      <c r="N7" t="n">
        <v>6.21</v>
      </c>
      <c r="O7" t="n">
        <v>7268.89</v>
      </c>
      <c r="P7" t="n">
        <v>192.29</v>
      </c>
      <c r="Q7" t="n">
        <v>419.25</v>
      </c>
      <c r="R7" t="n">
        <v>86.11</v>
      </c>
      <c r="S7" t="n">
        <v>59.57</v>
      </c>
      <c r="T7" t="n">
        <v>11064.41</v>
      </c>
      <c r="U7" t="n">
        <v>0.6899999999999999</v>
      </c>
      <c r="V7" t="n">
        <v>0.89</v>
      </c>
      <c r="W7" t="n">
        <v>6.84</v>
      </c>
      <c r="X7" t="n">
        <v>0.67</v>
      </c>
      <c r="Y7" t="n">
        <v>0.5</v>
      </c>
      <c r="Z7" t="n">
        <v>10</v>
      </c>
      <c r="AA7" t="n">
        <v>377.2758775466941</v>
      </c>
      <c r="AB7" t="n">
        <v>516.2054998964139</v>
      </c>
      <c r="AC7" t="n">
        <v>466.9395714852688</v>
      </c>
      <c r="AD7" t="n">
        <v>377275.8775466941</v>
      </c>
      <c r="AE7" t="n">
        <v>516205.4998964139</v>
      </c>
      <c r="AF7" t="n">
        <v>1.931402682507758e-06</v>
      </c>
      <c r="AG7" t="n">
        <v>24</v>
      </c>
      <c r="AH7" t="n">
        <v>466939.5714852688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2.4479</v>
      </c>
      <c r="E8" t="n">
        <v>40.85</v>
      </c>
      <c r="F8" t="n">
        <v>38.82</v>
      </c>
      <c r="G8" t="n">
        <v>101.28</v>
      </c>
      <c r="H8" t="n">
        <v>2.09</v>
      </c>
      <c r="I8" t="n">
        <v>23</v>
      </c>
      <c r="J8" t="n">
        <v>58.19</v>
      </c>
      <c r="K8" t="n">
        <v>24.83</v>
      </c>
      <c r="L8" t="n">
        <v>7</v>
      </c>
      <c r="M8" t="n">
        <v>1</v>
      </c>
      <c r="N8" t="n">
        <v>6.36</v>
      </c>
      <c r="O8" t="n">
        <v>7410.59</v>
      </c>
      <c r="P8" t="n">
        <v>190.34</v>
      </c>
      <c r="Q8" t="n">
        <v>419.3</v>
      </c>
      <c r="R8" t="n">
        <v>84.84999999999999</v>
      </c>
      <c r="S8" t="n">
        <v>59.57</v>
      </c>
      <c r="T8" t="n">
        <v>10447.6</v>
      </c>
      <c r="U8" t="n">
        <v>0.7</v>
      </c>
      <c r="V8" t="n">
        <v>0.89</v>
      </c>
      <c r="W8" t="n">
        <v>6.86</v>
      </c>
      <c r="X8" t="n">
        <v>0.66</v>
      </c>
      <c r="Y8" t="n">
        <v>0.5</v>
      </c>
      <c r="Z8" t="n">
        <v>10</v>
      </c>
      <c r="AA8" t="n">
        <v>375.1290899939921</v>
      </c>
      <c r="AB8" t="n">
        <v>513.2681704572246</v>
      </c>
      <c r="AC8" t="n">
        <v>464.282576645188</v>
      </c>
      <c r="AD8" t="n">
        <v>375129.0899939921</v>
      </c>
      <c r="AE8" t="n">
        <v>513268.1704572247</v>
      </c>
      <c r="AF8" t="n">
        <v>1.933219098180709e-06</v>
      </c>
      <c r="AG8" t="n">
        <v>24</v>
      </c>
      <c r="AH8" t="n">
        <v>464282.576645188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2.4503</v>
      </c>
      <c r="E9" t="n">
        <v>40.81</v>
      </c>
      <c r="F9" t="n">
        <v>38.79</v>
      </c>
      <c r="G9" t="n">
        <v>105.8</v>
      </c>
      <c r="H9" t="n">
        <v>2.34</v>
      </c>
      <c r="I9" t="n">
        <v>22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193.81</v>
      </c>
      <c r="Q9" t="n">
        <v>419.28</v>
      </c>
      <c r="R9" t="n">
        <v>83.87</v>
      </c>
      <c r="S9" t="n">
        <v>59.57</v>
      </c>
      <c r="T9" t="n">
        <v>9960.809999999999</v>
      </c>
      <c r="U9" t="n">
        <v>0.71</v>
      </c>
      <c r="V9" t="n">
        <v>0.89</v>
      </c>
      <c r="W9" t="n">
        <v>6.86</v>
      </c>
      <c r="X9" t="n">
        <v>0.63</v>
      </c>
      <c r="Y9" t="n">
        <v>0.5</v>
      </c>
      <c r="Z9" t="n">
        <v>10</v>
      </c>
      <c r="AA9" t="n">
        <v>378.3202534596066</v>
      </c>
      <c r="AB9" t="n">
        <v>517.6344610950744</v>
      </c>
      <c r="AC9" t="n">
        <v>468.2321546326887</v>
      </c>
      <c r="AD9" t="n">
        <v>378320.2534596067</v>
      </c>
      <c r="AE9" t="n">
        <v>517634.4610950744</v>
      </c>
      <c r="AF9" t="n">
        <v>1.935114488448135e-06</v>
      </c>
      <c r="AG9" t="n">
        <v>24</v>
      </c>
      <c r="AH9" t="n">
        <v>468232.1546326887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1.5891</v>
      </c>
      <c r="E2" t="n">
        <v>62.93</v>
      </c>
      <c r="F2" t="n">
        <v>49.94</v>
      </c>
      <c r="G2" t="n">
        <v>7.55</v>
      </c>
      <c r="H2" t="n">
        <v>0.13</v>
      </c>
      <c r="I2" t="n">
        <v>397</v>
      </c>
      <c r="J2" t="n">
        <v>133.21</v>
      </c>
      <c r="K2" t="n">
        <v>46.47</v>
      </c>
      <c r="L2" t="n">
        <v>1</v>
      </c>
      <c r="M2" t="n">
        <v>395</v>
      </c>
      <c r="N2" t="n">
        <v>20.75</v>
      </c>
      <c r="O2" t="n">
        <v>16663.42</v>
      </c>
      <c r="P2" t="n">
        <v>549.25</v>
      </c>
      <c r="Q2" t="n">
        <v>419.52</v>
      </c>
      <c r="R2" t="n">
        <v>446.87</v>
      </c>
      <c r="S2" t="n">
        <v>59.57</v>
      </c>
      <c r="T2" t="n">
        <v>189584.15</v>
      </c>
      <c r="U2" t="n">
        <v>0.13</v>
      </c>
      <c r="V2" t="n">
        <v>0.6899999999999999</v>
      </c>
      <c r="W2" t="n">
        <v>7.49</v>
      </c>
      <c r="X2" t="n">
        <v>11.76</v>
      </c>
      <c r="Y2" t="n">
        <v>0.5</v>
      </c>
      <c r="Z2" t="n">
        <v>10</v>
      </c>
      <c r="AA2" t="n">
        <v>1178.017936752974</v>
      </c>
      <c r="AB2" t="n">
        <v>1611.816111548897</v>
      </c>
      <c r="AC2" t="n">
        <v>1457.98664406079</v>
      </c>
      <c r="AD2" t="n">
        <v>1178017.936752974</v>
      </c>
      <c r="AE2" t="n">
        <v>1611816.111548897</v>
      </c>
      <c r="AF2" t="n">
        <v>1.19765662035061e-06</v>
      </c>
      <c r="AG2" t="n">
        <v>37</v>
      </c>
      <c r="AH2" t="n">
        <v>1457986.64406079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2.0026</v>
      </c>
      <c r="E3" t="n">
        <v>49.93</v>
      </c>
      <c r="F3" t="n">
        <v>43.1</v>
      </c>
      <c r="G3" t="n">
        <v>15.12</v>
      </c>
      <c r="H3" t="n">
        <v>0.26</v>
      </c>
      <c r="I3" t="n">
        <v>171</v>
      </c>
      <c r="J3" t="n">
        <v>134.55</v>
      </c>
      <c r="K3" t="n">
        <v>46.47</v>
      </c>
      <c r="L3" t="n">
        <v>2</v>
      </c>
      <c r="M3" t="n">
        <v>169</v>
      </c>
      <c r="N3" t="n">
        <v>21.09</v>
      </c>
      <c r="O3" t="n">
        <v>16828.84</v>
      </c>
      <c r="P3" t="n">
        <v>472.87</v>
      </c>
      <c r="Q3" t="n">
        <v>419.3</v>
      </c>
      <c r="R3" t="n">
        <v>225.27</v>
      </c>
      <c r="S3" t="n">
        <v>59.57</v>
      </c>
      <c r="T3" t="n">
        <v>79915.39</v>
      </c>
      <c r="U3" t="n">
        <v>0.26</v>
      </c>
      <c r="V3" t="n">
        <v>0.8</v>
      </c>
      <c r="W3" t="n">
        <v>7.07</v>
      </c>
      <c r="X3" t="n">
        <v>4.93</v>
      </c>
      <c r="Y3" t="n">
        <v>0.5</v>
      </c>
      <c r="Z3" t="n">
        <v>10</v>
      </c>
      <c r="AA3" t="n">
        <v>830.5464391441899</v>
      </c>
      <c r="AB3" t="n">
        <v>1136.390279159976</v>
      </c>
      <c r="AC3" t="n">
        <v>1027.934785850721</v>
      </c>
      <c r="AD3" t="n">
        <v>830546.4391441899</v>
      </c>
      <c r="AE3" t="n">
        <v>1136390.279159976</v>
      </c>
      <c r="AF3" t="n">
        <v>1.509299067342604e-06</v>
      </c>
      <c r="AG3" t="n">
        <v>29</v>
      </c>
      <c r="AH3" t="n">
        <v>1027934.785850721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2.1542</v>
      </c>
      <c r="E4" t="n">
        <v>46.42</v>
      </c>
      <c r="F4" t="n">
        <v>41.27</v>
      </c>
      <c r="G4" t="n">
        <v>22.72</v>
      </c>
      <c r="H4" t="n">
        <v>0.39</v>
      </c>
      <c r="I4" t="n">
        <v>109</v>
      </c>
      <c r="J4" t="n">
        <v>135.9</v>
      </c>
      <c r="K4" t="n">
        <v>46.47</v>
      </c>
      <c r="L4" t="n">
        <v>3</v>
      </c>
      <c r="M4" t="n">
        <v>107</v>
      </c>
      <c r="N4" t="n">
        <v>21.43</v>
      </c>
      <c r="O4" t="n">
        <v>16994.64</v>
      </c>
      <c r="P4" t="n">
        <v>451.26</v>
      </c>
      <c r="Q4" t="n">
        <v>419.3</v>
      </c>
      <c r="R4" t="n">
        <v>165.65</v>
      </c>
      <c r="S4" t="n">
        <v>59.57</v>
      </c>
      <c r="T4" t="n">
        <v>50417.17</v>
      </c>
      <c r="U4" t="n">
        <v>0.36</v>
      </c>
      <c r="V4" t="n">
        <v>0.84</v>
      </c>
      <c r="W4" t="n">
        <v>6.97</v>
      </c>
      <c r="X4" t="n">
        <v>3.11</v>
      </c>
      <c r="Y4" t="n">
        <v>0.5</v>
      </c>
      <c r="Z4" t="n">
        <v>10</v>
      </c>
      <c r="AA4" t="n">
        <v>745.7627859684129</v>
      </c>
      <c r="AB4" t="n">
        <v>1020.385544494083</v>
      </c>
      <c r="AC4" t="n">
        <v>923.0013802476734</v>
      </c>
      <c r="AD4" t="n">
        <v>745762.7859684129</v>
      </c>
      <c r="AE4" t="n">
        <v>1020385.544494083</v>
      </c>
      <c r="AF4" t="n">
        <v>1.623555403410286e-06</v>
      </c>
      <c r="AG4" t="n">
        <v>27</v>
      </c>
      <c r="AH4" t="n">
        <v>923001.3802476734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2.2331</v>
      </c>
      <c r="E5" t="n">
        <v>44.78</v>
      </c>
      <c r="F5" t="n">
        <v>40.42</v>
      </c>
      <c r="G5" t="n">
        <v>30.32</v>
      </c>
      <c r="H5" t="n">
        <v>0.52</v>
      </c>
      <c r="I5" t="n">
        <v>80</v>
      </c>
      <c r="J5" t="n">
        <v>137.25</v>
      </c>
      <c r="K5" t="n">
        <v>46.47</v>
      </c>
      <c r="L5" t="n">
        <v>4</v>
      </c>
      <c r="M5" t="n">
        <v>78</v>
      </c>
      <c r="N5" t="n">
        <v>21.78</v>
      </c>
      <c r="O5" t="n">
        <v>17160.92</v>
      </c>
      <c r="P5" t="n">
        <v>440.86</v>
      </c>
      <c r="Q5" t="n">
        <v>419.27</v>
      </c>
      <c r="R5" t="n">
        <v>137.71</v>
      </c>
      <c r="S5" t="n">
        <v>59.57</v>
      </c>
      <c r="T5" t="n">
        <v>36588.86</v>
      </c>
      <c r="U5" t="n">
        <v>0.43</v>
      </c>
      <c r="V5" t="n">
        <v>0.86</v>
      </c>
      <c r="W5" t="n">
        <v>6.93</v>
      </c>
      <c r="X5" t="n">
        <v>2.26</v>
      </c>
      <c r="Y5" t="n">
        <v>0.5</v>
      </c>
      <c r="Z5" t="n">
        <v>10</v>
      </c>
      <c r="AA5" t="n">
        <v>706.7919696365195</v>
      </c>
      <c r="AB5" t="n">
        <v>967.0639543177101</v>
      </c>
      <c r="AC5" t="n">
        <v>874.7687278004115</v>
      </c>
      <c r="AD5" t="n">
        <v>706791.9696365196</v>
      </c>
      <c r="AE5" t="n">
        <v>967063.9543177101</v>
      </c>
      <c r="AF5" t="n">
        <v>1.683019947709362e-06</v>
      </c>
      <c r="AG5" t="n">
        <v>26</v>
      </c>
      <c r="AH5" t="n">
        <v>874768.7278004115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2.2776</v>
      </c>
      <c r="E6" t="n">
        <v>43.91</v>
      </c>
      <c r="F6" t="n">
        <v>39.98</v>
      </c>
      <c r="G6" t="n">
        <v>37.48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62</v>
      </c>
      <c r="N6" t="n">
        <v>22.13</v>
      </c>
      <c r="O6" t="n">
        <v>17327.69</v>
      </c>
      <c r="P6" t="n">
        <v>434.83</v>
      </c>
      <c r="Q6" t="n">
        <v>419.27</v>
      </c>
      <c r="R6" t="n">
        <v>123.57</v>
      </c>
      <c r="S6" t="n">
        <v>59.57</v>
      </c>
      <c r="T6" t="n">
        <v>29599.64</v>
      </c>
      <c r="U6" t="n">
        <v>0.48</v>
      </c>
      <c r="V6" t="n">
        <v>0.86</v>
      </c>
      <c r="W6" t="n">
        <v>6.9</v>
      </c>
      <c r="X6" t="n">
        <v>1.82</v>
      </c>
      <c r="Y6" t="n">
        <v>0.5</v>
      </c>
      <c r="Z6" t="n">
        <v>10</v>
      </c>
      <c r="AA6" t="n">
        <v>689.481757354632</v>
      </c>
      <c r="AB6" t="n">
        <v>943.3793582009629</v>
      </c>
      <c r="AC6" t="n">
        <v>853.3445562955073</v>
      </c>
      <c r="AD6" t="n">
        <v>689481.757354632</v>
      </c>
      <c r="AE6" t="n">
        <v>943379.3582009629</v>
      </c>
      <c r="AF6" t="n">
        <v>1.716558252161947e-06</v>
      </c>
      <c r="AG6" t="n">
        <v>26</v>
      </c>
      <c r="AH6" t="n">
        <v>853344.5562955074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2.3111</v>
      </c>
      <c r="E7" t="n">
        <v>43.27</v>
      </c>
      <c r="F7" t="n">
        <v>39.65</v>
      </c>
      <c r="G7" t="n">
        <v>44.88</v>
      </c>
      <c r="H7" t="n">
        <v>0.76</v>
      </c>
      <c r="I7" t="n">
        <v>53</v>
      </c>
      <c r="J7" t="n">
        <v>139.95</v>
      </c>
      <c r="K7" t="n">
        <v>46.47</v>
      </c>
      <c r="L7" t="n">
        <v>6</v>
      </c>
      <c r="M7" t="n">
        <v>51</v>
      </c>
      <c r="N7" t="n">
        <v>22.49</v>
      </c>
      <c r="O7" t="n">
        <v>17494.97</v>
      </c>
      <c r="P7" t="n">
        <v>429.95</v>
      </c>
      <c r="Q7" t="n">
        <v>419.27</v>
      </c>
      <c r="R7" t="n">
        <v>112.85</v>
      </c>
      <c r="S7" t="n">
        <v>59.57</v>
      </c>
      <c r="T7" t="n">
        <v>24297.24</v>
      </c>
      <c r="U7" t="n">
        <v>0.53</v>
      </c>
      <c r="V7" t="n">
        <v>0.87</v>
      </c>
      <c r="W7" t="n">
        <v>6.87</v>
      </c>
      <c r="X7" t="n">
        <v>1.48</v>
      </c>
      <c r="Y7" t="n">
        <v>0.5</v>
      </c>
      <c r="Z7" t="n">
        <v>10</v>
      </c>
      <c r="AA7" t="n">
        <v>676.5354146312028</v>
      </c>
      <c r="AB7" t="n">
        <v>925.665600934436</v>
      </c>
      <c r="AC7" t="n">
        <v>837.3213751610833</v>
      </c>
      <c r="AD7" t="n">
        <v>676535.4146312028</v>
      </c>
      <c r="AE7" t="n">
        <v>925665.6009344361</v>
      </c>
      <c r="AF7" t="n">
        <v>1.741806189221758e-06</v>
      </c>
      <c r="AG7" t="n">
        <v>26</v>
      </c>
      <c r="AH7" t="n">
        <v>837321.3751610833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2.3338</v>
      </c>
      <c r="E8" t="n">
        <v>42.85</v>
      </c>
      <c r="F8" t="n">
        <v>39.44</v>
      </c>
      <c r="G8" t="n">
        <v>52.59</v>
      </c>
      <c r="H8" t="n">
        <v>0.88</v>
      </c>
      <c r="I8" t="n">
        <v>45</v>
      </c>
      <c r="J8" t="n">
        <v>141.31</v>
      </c>
      <c r="K8" t="n">
        <v>46.47</v>
      </c>
      <c r="L8" t="n">
        <v>7</v>
      </c>
      <c r="M8" t="n">
        <v>43</v>
      </c>
      <c r="N8" t="n">
        <v>22.85</v>
      </c>
      <c r="O8" t="n">
        <v>17662.75</v>
      </c>
      <c r="P8" t="n">
        <v>426.4</v>
      </c>
      <c r="Q8" t="n">
        <v>419.24</v>
      </c>
      <c r="R8" t="n">
        <v>105.79</v>
      </c>
      <c r="S8" t="n">
        <v>59.57</v>
      </c>
      <c r="T8" t="n">
        <v>20807.09</v>
      </c>
      <c r="U8" t="n">
        <v>0.5600000000000001</v>
      </c>
      <c r="V8" t="n">
        <v>0.88</v>
      </c>
      <c r="W8" t="n">
        <v>6.88</v>
      </c>
      <c r="X8" t="n">
        <v>1.28</v>
      </c>
      <c r="Y8" t="n">
        <v>0.5</v>
      </c>
      <c r="Z8" t="n">
        <v>10</v>
      </c>
      <c r="AA8" t="n">
        <v>660.9840878622515</v>
      </c>
      <c r="AB8" t="n">
        <v>904.3875895730406</v>
      </c>
      <c r="AC8" t="n">
        <v>818.0741073401431</v>
      </c>
      <c r="AD8" t="n">
        <v>660984.0878622514</v>
      </c>
      <c r="AE8" t="n">
        <v>904387.5895730406</v>
      </c>
      <c r="AF8" t="n">
        <v>1.758914492841391e-06</v>
      </c>
      <c r="AG8" t="n">
        <v>25</v>
      </c>
      <c r="AH8" t="n">
        <v>818074.1073401431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2.3541</v>
      </c>
      <c r="E9" t="n">
        <v>42.48</v>
      </c>
      <c r="F9" t="n">
        <v>39.24</v>
      </c>
      <c r="G9" t="n">
        <v>60.36</v>
      </c>
      <c r="H9" t="n">
        <v>0.99</v>
      </c>
      <c r="I9" t="n">
        <v>39</v>
      </c>
      <c r="J9" t="n">
        <v>142.68</v>
      </c>
      <c r="K9" t="n">
        <v>46.47</v>
      </c>
      <c r="L9" t="n">
        <v>8</v>
      </c>
      <c r="M9" t="n">
        <v>37</v>
      </c>
      <c r="N9" t="n">
        <v>23.21</v>
      </c>
      <c r="O9" t="n">
        <v>17831.04</v>
      </c>
      <c r="P9" t="n">
        <v>422.66</v>
      </c>
      <c r="Q9" t="n">
        <v>419.27</v>
      </c>
      <c r="R9" t="n">
        <v>99.31999999999999</v>
      </c>
      <c r="S9" t="n">
        <v>59.57</v>
      </c>
      <c r="T9" t="n">
        <v>17601.83</v>
      </c>
      <c r="U9" t="n">
        <v>0.6</v>
      </c>
      <c r="V9" t="n">
        <v>0.88</v>
      </c>
      <c r="W9" t="n">
        <v>6.86</v>
      </c>
      <c r="X9" t="n">
        <v>1.07</v>
      </c>
      <c r="Y9" t="n">
        <v>0.5</v>
      </c>
      <c r="Z9" t="n">
        <v>10</v>
      </c>
      <c r="AA9" t="n">
        <v>652.6654162045867</v>
      </c>
      <c r="AB9" t="n">
        <v>893.0056160171312</v>
      </c>
      <c r="AC9" t="n">
        <v>807.7784133657093</v>
      </c>
      <c r="AD9" t="n">
        <v>652665.4162045866</v>
      </c>
      <c r="AE9" t="n">
        <v>893005.6160171311</v>
      </c>
      <c r="AF9" t="n">
        <v>1.774213989029873e-06</v>
      </c>
      <c r="AG9" t="n">
        <v>25</v>
      </c>
      <c r="AH9" t="n">
        <v>807778.4133657092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2.3646</v>
      </c>
      <c r="E10" t="n">
        <v>42.29</v>
      </c>
      <c r="F10" t="n">
        <v>39.16</v>
      </c>
      <c r="G10" t="n">
        <v>67.13</v>
      </c>
      <c r="H10" t="n">
        <v>1.11</v>
      </c>
      <c r="I10" t="n">
        <v>35</v>
      </c>
      <c r="J10" t="n">
        <v>144.05</v>
      </c>
      <c r="K10" t="n">
        <v>46.47</v>
      </c>
      <c r="L10" t="n">
        <v>9</v>
      </c>
      <c r="M10" t="n">
        <v>33</v>
      </c>
      <c r="N10" t="n">
        <v>23.58</v>
      </c>
      <c r="O10" t="n">
        <v>17999.83</v>
      </c>
      <c r="P10" t="n">
        <v>421.16</v>
      </c>
      <c r="Q10" t="n">
        <v>419.25</v>
      </c>
      <c r="R10" t="n">
        <v>96.97</v>
      </c>
      <c r="S10" t="n">
        <v>59.57</v>
      </c>
      <c r="T10" t="n">
        <v>16447.38</v>
      </c>
      <c r="U10" t="n">
        <v>0.61</v>
      </c>
      <c r="V10" t="n">
        <v>0.88</v>
      </c>
      <c r="W10" t="n">
        <v>6.85</v>
      </c>
      <c r="X10" t="n">
        <v>0.99</v>
      </c>
      <c r="Y10" t="n">
        <v>0.5</v>
      </c>
      <c r="Z10" t="n">
        <v>10</v>
      </c>
      <c r="AA10" t="n">
        <v>648.8917211649321</v>
      </c>
      <c r="AB10" t="n">
        <v>887.8422799802006</v>
      </c>
      <c r="AC10" t="n">
        <v>803.1078588733557</v>
      </c>
      <c r="AD10" t="n">
        <v>648891.721164932</v>
      </c>
      <c r="AE10" t="n">
        <v>887842.2799802006</v>
      </c>
      <c r="AF10" t="n">
        <v>1.782127521541157e-06</v>
      </c>
      <c r="AG10" t="n">
        <v>25</v>
      </c>
      <c r="AH10" t="n">
        <v>803107.8588733557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2.3779</v>
      </c>
      <c r="E11" t="n">
        <v>42.05</v>
      </c>
      <c r="F11" t="n">
        <v>39.03</v>
      </c>
      <c r="G11" t="n">
        <v>75.54000000000001</v>
      </c>
      <c r="H11" t="n">
        <v>1.22</v>
      </c>
      <c r="I11" t="n">
        <v>31</v>
      </c>
      <c r="J11" t="n">
        <v>145.42</v>
      </c>
      <c r="K11" t="n">
        <v>46.47</v>
      </c>
      <c r="L11" t="n">
        <v>10</v>
      </c>
      <c r="M11" t="n">
        <v>29</v>
      </c>
      <c r="N11" t="n">
        <v>23.95</v>
      </c>
      <c r="O11" t="n">
        <v>18169.15</v>
      </c>
      <c r="P11" t="n">
        <v>418.24</v>
      </c>
      <c r="Q11" t="n">
        <v>419.26</v>
      </c>
      <c r="R11" t="n">
        <v>92.67</v>
      </c>
      <c r="S11" t="n">
        <v>59.57</v>
      </c>
      <c r="T11" t="n">
        <v>14313.37</v>
      </c>
      <c r="U11" t="n">
        <v>0.64</v>
      </c>
      <c r="V11" t="n">
        <v>0.89</v>
      </c>
      <c r="W11" t="n">
        <v>6.84</v>
      </c>
      <c r="X11" t="n">
        <v>0.87</v>
      </c>
      <c r="Y11" t="n">
        <v>0.5</v>
      </c>
      <c r="Z11" t="n">
        <v>10</v>
      </c>
      <c r="AA11" t="n">
        <v>643.087293133373</v>
      </c>
      <c r="AB11" t="n">
        <v>879.9004054741293</v>
      </c>
      <c r="AC11" t="n">
        <v>795.9239457236531</v>
      </c>
      <c r="AD11" t="n">
        <v>643087.293133373</v>
      </c>
      <c r="AE11" t="n">
        <v>879900.4054741294</v>
      </c>
      <c r="AF11" t="n">
        <v>1.792151329388784e-06</v>
      </c>
      <c r="AG11" t="n">
        <v>25</v>
      </c>
      <c r="AH11" t="n">
        <v>795923.9457236531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2.3852</v>
      </c>
      <c r="E12" t="n">
        <v>41.93</v>
      </c>
      <c r="F12" t="n">
        <v>38.96</v>
      </c>
      <c r="G12" t="n">
        <v>80.59999999999999</v>
      </c>
      <c r="H12" t="n">
        <v>1.33</v>
      </c>
      <c r="I12" t="n">
        <v>29</v>
      </c>
      <c r="J12" t="n">
        <v>146.8</v>
      </c>
      <c r="K12" t="n">
        <v>46.47</v>
      </c>
      <c r="L12" t="n">
        <v>11</v>
      </c>
      <c r="M12" t="n">
        <v>27</v>
      </c>
      <c r="N12" t="n">
        <v>24.33</v>
      </c>
      <c r="O12" t="n">
        <v>18338.99</v>
      </c>
      <c r="P12" t="n">
        <v>416.17</v>
      </c>
      <c r="Q12" t="n">
        <v>419.26</v>
      </c>
      <c r="R12" t="n">
        <v>90.23</v>
      </c>
      <c r="S12" t="n">
        <v>59.57</v>
      </c>
      <c r="T12" t="n">
        <v>13107.21</v>
      </c>
      <c r="U12" t="n">
        <v>0.66</v>
      </c>
      <c r="V12" t="n">
        <v>0.89</v>
      </c>
      <c r="W12" t="n">
        <v>6.84</v>
      </c>
      <c r="X12" t="n">
        <v>0.79</v>
      </c>
      <c r="Y12" t="n">
        <v>0.5</v>
      </c>
      <c r="Z12" t="n">
        <v>10</v>
      </c>
      <c r="AA12" t="n">
        <v>639.45670995334</v>
      </c>
      <c r="AB12" t="n">
        <v>874.9328813971825</v>
      </c>
      <c r="AC12" t="n">
        <v>791.4305151726461</v>
      </c>
      <c r="AD12" t="n">
        <v>639456.70995334</v>
      </c>
      <c r="AE12" t="n">
        <v>874932.8813971826</v>
      </c>
      <c r="AF12" t="n">
        <v>1.797653118658534e-06</v>
      </c>
      <c r="AG12" t="n">
        <v>25</v>
      </c>
      <c r="AH12" t="n">
        <v>791430.5151726461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2.395</v>
      </c>
      <c r="E13" t="n">
        <v>41.75</v>
      </c>
      <c r="F13" t="n">
        <v>38.87</v>
      </c>
      <c r="G13" t="n">
        <v>89.69</v>
      </c>
      <c r="H13" t="n">
        <v>1.43</v>
      </c>
      <c r="I13" t="n">
        <v>26</v>
      </c>
      <c r="J13" t="n">
        <v>148.18</v>
      </c>
      <c r="K13" t="n">
        <v>46.47</v>
      </c>
      <c r="L13" t="n">
        <v>12</v>
      </c>
      <c r="M13" t="n">
        <v>24</v>
      </c>
      <c r="N13" t="n">
        <v>24.71</v>
      </c>
      <c r="O13" t="n">
        <v>18509.36</v>
      </c>
      <c r="P13" t="n">
        <v>413.92</v>
      </c>
      <c r="Q13" t="n">
        <v>419.26</v>
      </c>
      <c r="R13" t="n">
        <v>87.16</v>
      </c>
      <c r="S13" t="n">
        <v>59.57</v>
      </c>
      <c r="T13" t="n">
        <v>11587.29</v>
      </c>
      <c r="U13" t="n">
        <v>0.68</v>
      </c>
      <c r="V13" t="n">
        <v>0.89</v>
      </c>
      <c r="W13" t="n">
        <v>6.84</v>
      </c>
      <c r="X13" t="n">
        <v>0.7</v>
      </c>
      <c r="Y13" t="n">
        <v>0.5</v>
      </c>
      <c r="Z13" t="n">
        <v>10</v>
      </c>
      <c r="AA13" t="n">
        <v>635.1564872132433</v>
      </c>
      <c r="AB13" t="n">
        <v>869.0491269317444</v>
      </c>
      <c r="AC13" t="n">
        <v>786.108297975488</v>
      </c>
      <c r="AD13" t="n">
        <v>635156.4872132433</v>
      </c>
      <c r="AE13" t="n">
        <v>869049.1269317444</v>
      </c>
      <c r="AF13" t="n">
        <v>1.805039082335732e-06</v>
      </c>
      <c r="AG13" t="n">
        <v>25</v>
      </c>
      <c r="AH13" t="n">
        <v>786108.297975488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2.401</v>
      </c>
      <c r="E14" t="n">
        <v>41.65</v>
      </c>
      <c r="F14" t="n">
        <v>38.82</v>
      </c>
      <c r="G14" t="n">
        <v>97.04000000000001</v>
      </c>
      <c r="H14" t="n">
        <v>1.54</v>
      </c>
      <c r="I14" t="n">
        <v>24</v>
      </c>
      <c r="J14" t="n">
        <v>149.56</v>
      </c>
      <c r="K14" t="n">
        <v>46.47</v>
      </c>
      <c r="L14" t="n">
        <v>13</v>
      </c>
      <c r="M14" t="n">
        <v>22</v>
      </c>
      <c r="N14" t="n">
        <v>25.1</v>
      </c>
      <c r="O14" t="n">
        <v>18680.25</v>
      </c>
      <c r="P14" t="n">
        <v>412.73</v>
      </c>
      <c r="Q14" t="n">
        <v>419.25</v>
      </c>
      <c r="R14" t="n">
        <v>85.63</v>
      </c>
      <c r="S14" t="n">
        <v>59.57</v>
      </c>
      <c r="T14" t="n">
        <v>10831.69</v>
      </c>
      <c r="U14" t="n">
        <v>0.7</v>
      </c>
      <c r="V14" t="n">
        <v>0.89</v>
      </c>
      <c r="W14" t="n">
        <v>6.83</v>
      </c>
      <c r="X14" t="n">
        <v>0.65</v>
      </c>
      <c r="Y14" t="n">
        <v>0.5</v>
      </c>
      <c r="Z14" t="n">
        <v>10</v>
      </c>
      <c r="AA14" t="n">
        <v>632.7360828046538</v>
      </c>
      <c r="AB14" t="n">
        <v>865.7374228392057</v>
      </c>
      <c r="AC14" t="n">
        <v>783.1126582735355</v>
      </c>
      <c r="AD14" t="n">
        <v>632736.0828046538</v>
      </c>
      <c r="AE14" t="n">
        <v>865737.4228392057</v>
      </c>
      <c r="AF14" t="n">
        <v>1.809561100913608e-06</v>
      </c>
      <c r="AG14" t="n">
        <v>25</v>
      </c>
      <c r="AH14" t="n">
        <v>783112.6582735355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2.4068</v>
      </c>
      <c r="E15" t="n">
        <v>41.55</v>
      </c>
      <c r="F15" t="n">
        <v>38.77</v>
      </c>
      <c r="G15" t="n">
        <v>105.74</v>
      </c>
      <c r="H15" t="n">
        <v>1.64</v>
      </c>
      <c r="I15" t="n">
        <v>22</v>
      </c>
      <c r="J15" t="n">
        <v>150.95</v>
      </c>
      <c r="K15" t="n">
        <v>46.47</v>
      </c>
      <c r="L15" t="n">
        <v>14</v>
      </c>
      <c r="M15" t="n">
        <v>20</v>
      </c>
      <c r="N15" t="n">
        <v>25.49</v>
      </c>
      <c r="O15" t="n">
        <v>18851.69</v>
      </c>
      <c r="P15" t="n">
        <v>410.49</v>
      </c>
      <c r="Q15" t="n">
        <v>419.28</v>
      </c>
      <c r="R15" t="n">
        <v>84.16</v>
      </c>
      <c r="S15" t="n">
        <v>59.57</v>
      </c>
      <c r="T15" t="n">
        <v>10104.58</v>
      </c>
      <c r="U15" t="n">
        <v>0.71</v>
      </c>
      <c r="V15" t="n">
        <v>0.89</v>
      </c>
      <c r="W15" t="n">
        <v>6.83</v>
      </c>
      <c r="X15" t="n">
        <v>0.61</v>
      </c>
      <c r="Y15" t="n">
        <v>0.5</v>
      </c>
      <c r="Z15" t="n">
        <v>10</v>
      </c>
      <c r="AA15" t="n">
        <v>629.3108011015132</v>
      </c>
      <c r="AB15" t="n">
        <v>861.0508013002051</v>
      </c>
      <c r="AC15" t="n">
        <v>778.8733213165024</v>
      </c>
      <c r="AD15" t="n">
        <v>629310.8011015132</v>
      </c>
      <c r="AE15" t="n">
        <v>861050.8013002051</v>
      </c>
      <c r="AF15" t="n">
        <v>1.813932385538889e-06</v>
      </c>
      <c r="AG15" t="n">
        <v>25</v>
      </c>
      <c r="AH15" t="n">
        <v>778873.3213165024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2.4107</v>
      </c>
      <c r="E16" t="n">
        <v>41.48</v>
      </c>
      <c r="F16" t="n">
        <v>38.73</v>
      </c>
      <c r="G16" t="n">
        <v>110.66</v>
      </c>
      <c r="H16" t="n">
        <v>1.74</v>
      </c>
      <c r="I16" t="n">
        <v>21</v>
      </c>
      <c r="J16" t="n">
        <v>152.35</v>
      </c>
      <c r="K16" t="n">
        <v>46.47</v>
      </c>
      <c r="L16" t="n">
        <v>15</v>
      </c>
      <c r="M16" t="n">
        <v>19</v>
      </c>
      <c r="N16" t="n">
        <v>25.88</v>
      </c>
      <c r="O16" t="n">
        <v>19023.66</v>
      </c>
      <c r="P16" t="n">
        <v>409.22</v>
      </c>
      <c r="Q16" t="n">
        <v>419.23</v>
      </c>
      <c r="R16" t="n">
        <v>82.73999999999999</v>
      </c>
      <c r="S16" t="n">
        <v>59.57</v>
      </c>
      <c r="T16" t="n">
        <v>9402.5</v>
      </c>
      <c r="U16" t="n">
        <v>0.72</v>
      </c>
      <c r="V16" t="n">
        <v>0.89</v>
      </c>
      <c r="W16" t="n">
        <v>6.83</v>
      </c>
      <c r="X16" t="n">
        <v>0.57</v>
      </c>
      <c r="Y16" t="n">
        <v>0.5</v>
      </c>
      <c r="Z16" t="n">
        <v>10</v>
      </c>
      <c r="AA16" t="n">
        <v>627.2462136778631</v>
      </c>
      <c r="AB16" t="n">
        <v>858.2259417039983</v>
      </c>
      <c r="AC16" t="n">
        <v>776.3180623554422</v>
      </c>
      <c r="AD16" t="n">
        <v>627246.2136778631</v>
      </c>
      <c r="AE16" t="n">
        <v>858225.9417039983</v>
      </c>
      <c r="AF16" t="n">
        <v>1.816871697614509e-06</v>
      </c>
      <c r="AG16" t="n">
        <v>25</v>
      </c>
      <c r="AH16" t="n">
        <v>776318.0623554422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2.4142</v>
      </c>
      <c r="E17" t="n">
        <v>41.42</v>
      </c>
      <c r="F17" t="n">
        <v>38.7</v>
      </c>
      <c r="G17" t="n">
        <v>116.09</v>
      </c>
      <c r="H17" t="n">
        <v>1.84</v>
      </c>
      <c r="I17" t="n">
        <v>20</v>
      </c>
      <c r="J17" t="n">
        <v>153.75</v>
      </c>
      <c r="K17" t="n">
        <v>46.47</v>
      </c>
      <c r="L17" t="n">
        <v>16</v>
      </c>
      <c r="M17" t="n">
        <v>18</v>
      </c>
      <c r="N17" t="n">
        <v>26.28</v>
      </c>
      <c r="O17" t="n">
        <v>19196.18</v>
      </c>
      <c r="P17" t="n">
        <v>406.42</v>
      </c>
      <c r="Q17" t="n">
        <v>419.25</v>
      </c>
      <c r="R17" t="n">
        <v>81.56</v>
      </c>
      <c r="S17" t="n">
        <v>59.57</v>
      </c>
      <c r="T17" t="n">
        <v>8814.969999999999</v>
      </c>
      <c r="U17" t="n">
        <v>0.73</v>
      </c>
      <c r="V17" t="n">
        <v>0.89</v>
      </c>
      <c r="W17" t="n">
        <v>6.83</v>
      </c>
      <c r="X17" t="n">
        <v>0.53</v>
      </c>
      <c r="Y17" t="n">
        <v>0.5</v>
      </c>
      <c r="Z17" t="n">
        <v>10</v>
      </c>
      <c r="AA17" t="n">
        <v>616.9880791203196</v>
      </c>
      <c r="AB17" t="n">
        <v>844.1903094454105</v>
      </c>
      <c r="AC17" t="n">
        <v>763.6219711404807</v>
      </c>
      <c r="AD17" t="n">
        <v>616988.0791203197</v>
      </c>
      <c r="AE17" t="n">
        <v>844190.3094454105</v>
      </c>
      <c r="AF17" t="n">
        <v>1.819509541784937e-06</v>
      </c>
      <c r="AG17" t="n">
        <v>24</v>
      </c>
      <c r="AH17" t="n">
        <v>763621.9711404807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2.4166</v>
      </c>
      <c r="E18" t="n">
        <v>41.38</v>
      </c>
      <c r="F18" t="n">
        <v>38.68</v>
      </c>
      <c r="G18" t="n">
        <v>122.15</v>
      </c>
      <c r="H18" t="n">
        <v>1.94</v>
      </c>
      <c r="I18" t="n">
        <v>19</v>
      </c>
      <c r="J18" t="n">
        <v>155.15</v>
      </c>
      <c r="K18" t="n">
        <v>46.47</v>
      </c>
      <c r="L18" t="n">
        <v>17</v>
      </c>
      <c r="M18" t="n">
        <v>17</v>
      </c>
      <c r="N18" t="n">
        <v>26.68</v>
      </c>
      <c r="O18" t="n">
        <v>19369.26</v>
      </c>
      <c r="P18" t="n">
        <v>405.64</v>
      </c>
      <c r="Q18" t="n">
        <v>419.26</v>
      </c>
      <c r="R18" t="n">
        <v>81.18000000000001</v>
      </c>
      <c r="S18" t="n">
        <v>59.57</v>
      </c>
      <c r="T18" t="n">
        <v>8629.190000000001</v>
      </c>
      <c r="U18" t="n">
        <v>0.73</v>
      </c>
      <c r="V18" t="n">
        <v>0.89</v>
      </c>
      <c r="W18" t="n">
        <v>6.83</v>
      </c>
      <c r="X18" t="n">
        <v>0.52</v>
      </c>
      <c r="Y18" t="n">
        <v>0.5</v>
      </c>
      <c r="Z18" t="n">
        <v>10</v>
      </c>
      <c r="AA18" t="n">
        <v>615.7332448124031</v>
      </c>
      <c r="AB18" t="n">
        <v>842.4733897859364</v>
      </c>
      <c r="AC18" t="n">
        <v>762.0689118835949</v>
      </c>
      <c r="AD18" t="n">
        <v>615733.2448124031</v>
      </c>
      <c r="AE18" t="n">
        <v>842473.3897859365</v>
      </c>
      <c r="AF18" t="n">
        <v>1.821318349216088e-06</v>
      </c>
      <c r="AG18" t="n">
        <v>24</v>
      </c>
      <c r="AH18" t="n">
        <v>762068.9118835948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2.4208</v>
      </c>
      <c r="E19" t="n">
        <v>41.31</v>
      </c>
      <c r="F19" t="n">
        <v>38.64</v>
      </c>
      <c r="G19" t="n">
        <v>128.8</v>
      </c>
      <c r="H19" t="n">
        <v>2.04</v>
      </c>
      <c r="I19" t="n">
        <v>18</v>
      </c>
      <c r="J19" t="n">
        <v>156.56</v>
      </c>
      <c r="K19" t="n">
        <v>46.47</v>
      </c>
      <c r="L19" t="n">
        <v>18</v>
      </c>
      <c r="M19" t="n">
        <v>16</v>
      </c>
      <c r="N19" t="n">
        <v>27.09</v>
      </c>
      <c r="O19" t="n">
        <v>19542.89</v>
      </c>
      <c r="P19" t="n">
        <v>403.26</v>
      </c>
      <c r="Q19" t="n">
        <v>419.26</v>
      </c>
      <c r="R19" t="n">
        <v>79.88</v>
      </c>
      <c r="S19" t="n">
        <v>59.57</v>
      </c>
      <c r="T19" t="n">
        <v>7986.16</v>
      </c>
      <c r="U19" t="n">
        <v>0.75</v>
      </c>
      <c r="V19" t="n">
        <v>0.89</v>
      </c>
      <c r="W19" t="n">
        <v>6.82</v>
      </c>
      <c r="X19" t="n">
        <v>0.48</v>
      </c>
      <c r="Y19" t="n">
        <v>0.5</v>
      </c>
      <c r="Z19" t="n">
        <v>10</v>
      </c>
      <c r="AA19" t="n">
        <v>612.5232155843249</v>
      </c>
      <c r="AB19" t="n">
        <v>838.081286179585</v>
      </c>
      <c r="AC19" t="n">
        <v>758.0959844810775</v>
      </c>
      <c r="AD19" t="n">
        <v>612523.2155843249</v>
      </c>
      <c r="AE19" t="n">
        <v>838081.286179585</v>
      </c>
      <c r="AF19" t="n">
        <v>1.824483762220601e-06</v>
      </c>
      <c r="AG19" t="n">
        <v>24</v>
      </c>
      <c r="AH19" t="n">
        <v>758095.9844810775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2.4228</v>
      </c>
      <c r="E20" t="n">
        <v>41.27</v>
      </c>
      <c r="F20" t="n">
        <v>38.63</v>
      </c>
      <c r="G20" t="n">
        <v>136.34</v>
      </c>
      <c r="H20" t="n">
        <v>2.13</v>
      </c>
      <c r="I20" t="n">
        <v>17</v>
      </c>
      <c r="J20" t="n">
        <v>157.97</v>
      </c>
      <c r="K20" t="n">
        <v>46.47</v>
      </c>
      <c r="L20" t="n">
        <v>19</v>
      </c>
      <c r="M20" t="n">
        <v>15</v>
      </c>
      <c r="N20" t="n">
        <v>27.5</v>
      </c>
      <c r="O20" t="n">
        <v>19717.08</v>
      </c>
      <c r="P20" t="n">
        <v>403.47</v>
      </c>
      <c r="Q20" t="n">
        <v>419.25</v>
      </c>
      <c r="R20" t="n">
        <v>79.61</v>
      </c>
      <c r="S20" t="n">
        <v>59.57</v>
      </c>
      <c r="T20" t="n">
        <v>7854.79</v>
      </c>
      <c r="U20" t="n">
        <v>0.75</v>
      </c>
      <c r="V20" t="n">
        <v>0.9</v>
      </c>
      <c r="W20" t="n">
        <v>6.82</v>
      </c>
      <c r="X20" t="n">
        <v>0.47</v>
      </c>
      <c r="Y20" t="n">
        <v>0.5</v>
      </c>
      <c r="Z20" t="n">
        <v>10</v>
      </c>
      <c r="AA20" t="n">
        <v>612.3503462341419</v>
      </c>
      <c r="AB20" t="n">
        <v>837.8447587082071</v>
      </c>
      <c r="AC20" t="n">
        <v>757.8820308595995</v>
      </c>
      <c r="AD20" t="n">
        <v>612350.3462341418</v>
      </c>
      <c r="AE20" t="n">
        <v>837844.7587082071</v>
      </c>
      <c r="AF20" t="n">
        <v>1.82599110174656e-06</v>
      </c>
      <c r="AG20" t="n">
        <v>24</v>
      </c>
      <c r="AH20" t="n">
        <v>757882.0308595995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2.4263</v>
      </c>
      <c r="E21" t="n">
        <v>41.22</v>
      </c>
      <c r="F21" t="n">
        <v>38.6</v>
      </c>
      <c r="G21" t="n">
        <v>144.75</v>
      </c>
      <c r="H21" t="n">
        <v>2.22</v>
      </c>
      <c r="I21" t="n">
        <v>16</v>
      </c>
      <c r="J21" t="n">
        <v>159.39</v>
      </c>
      <c r="K21" t="n">
        <v>46.47</v>
      </c>
      <c r="L21" t="n">
        <v>20</v>
      </c>
      <c r="M21" t="n">
        <v>14</v>
      </c>
      <c r="N21" t="n">
        <v>27.92</v>
      </c>
      <c r="O21" t="n">
        <v>19891.97</v>
      </c>
      <c r="P21" t="n">
        <v>402.24</v>
      </c>
      <c r="Q21" t="n">
        <v>419.26</v>
      </c>
      <c r="R21" t="n">
        <v>78.69</v>
      </c>
      <c r="S21" t="n">
        <v>59.57</v>
      </c>
      <c r="T21" t="n">
        <v>7398.23</v>
      </c>
      <c r="U21" t="n">
        <v>0.76</v>
      </c>
      <c r="V21" t="n">
        <v>0.9</v>
      </c>
      <c r="W21" t="n">
        <v>6.82</v>
      </c>
      <c r="X21" t="n">
        <v>0.44</v>
      </c>
      <c r="Y21" t="n">
        <v>0.5</v>
      </c>
      <c r="Z21" t="n">
        <v>10</v>
      </c>
      <c r="AA21" t="n">
        <v>610.4411864302923</v>
      </c>
      <c r="AB21" t="n">
        <v>835.232562038394</v>
      </c>
      <c r="AC21" t="n">
        <v>755.5191385737123</v>
      </c>
      <c r="AD21" t="n">
        <v>610441.1864302923</v>
      </c>
      <c r="AE21" t="n">
        <v>835232.562038394</v>
      </c>
      <c r="AF21" t="n">
        <v>1.828628945916988e-06</v>
      </c>
      <c r="AG21" t="n">
        <v>24</v>
      </c>
      <c r="AH21" t="n">
        <v>755519.1385737123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2.4296</v>
      </c>
      <c r="E22" t="n">
        <v>41.16</v>
      </c>
      <c r="F22" t="n">
        <v>38.57</v>
      </c>
      <c r="G22" t="n">
        <v>154.28</v>
      </c>
      <c r="H22" t="n">
        <v>2.31</v>
      </c>
      <c r="I22" t="n">
        <v>15</v>
      </c>
      <c r="J22" t="n">
        <v>160.81</v>
      </c>
      <c r="K22" t="n">
        <v>46.47</v>
      </c>
      <c r="L22" t="n">
        <v>21</v>
      </c>
      <c r="M22" t="n">
        <v>13</v>
      </c>
      <c r="N22" t="n">
        <v>28.34</v>
      </c>
      <c r="O22" t="n">
        <v>20067.32</v>
      </c>
      <c r="P22" t="n">
        <v>400.12</v>
      </c>
      <c r="Q22" t="n">
        <v>419.25</v>
      </c>
      <c r="R22" t="n">
        <v>77.55</v>
      </c>
      <c r="S22" t="n">
        <v>59.57</v>
      </c>
      <c r="T22" t="n">
        <v>6835.45</v>
      </c>
      <c r="U22" t="n">
        <v>0.77</v>
      </c>
      <c r="V22" t="n">
        <v>0.9</v>
      </c>
      <c r="W22" t="n">
        <v>6.82</v>
      </c>
      <c r="X22" t="n">
        <v>0.41</v>
      </c>
      <c r="Y22" t="n">
        <v>0.5</v>
      </c>
      <c r="Z22" t="n">
        <v>10</v>
      </c>
      <c r="AA22" t="n">
        <v>607.6881669480066</v>
      </c>
      <c r="AB22" t="n">
        <v>831.465759328083</v>
      </c>
      <c r="AC22" t="n">
        <v>752.1118342273326</v>
      </c>
      <c r="AD22" t="n">
        <v>607688.1669480066</v>
      </c>
      <c r="AE22" t="n">
        <v>831465.759328083</v>
      </c>
      <c r="AF22" t="n">
        <v>1.83111605613482e-06</v>
      </c>
      <c r="AG22" t="n">
        <v>24</v>
      </c>
      <c r="AH22" t="n">
        <v>752111.8342273326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2.4332</v>
      </c>
      <c r="E23" t="n">
        <v>41.1</v>
      </c>
      <c r="F23" t="n">
        <v>38.54</v>
      </c>
      <c r="G23" t="n">
        <v>165.16</v>
      </c>
      <c r="H23" t="n">
        <v>2.4</v>
      </c>
      <c r="I23" t="n">
        <v>14</v>
      </c>
      <c r="J23" t="n">
        <v>162.24</v>
      </c>
      <c r="K23" t="n">
        <v>46.47</v>
      </c>
      <c r="L23" t="n">
        <v>22</v>
      </c>
      <c r="M23" t="n">
        <v>12</v>
      </c>
      <c r="N23" t="n">
        <v>28.77</v>
      </c>
      <c r="O23" t="n">
        <v>20243.25</v>
      </c>
      <c r="P23" t="n">
        <v>398.41</v>
      </c>
      <c r="Q23" t="n">
        <v>419.25</v>
      </c>
      <c r="R23" t="n">
        <v>76.59999999999999</v>
      </c>
      <c r="S23" t="n">
        <v>59.57</v>
      </c>
      <c r="T23" t="n">
        <v>6363.91</v>
      </c>
      <c r="U23" t="n">
        <v>0.78</v>
      </c>
      <c r="V23" t="n">
        <v>0.9</v>
      </c>
      <c r="W23" t="n">
        <v>6.82</v>
      </c>
      <c r="X23" t="n">
        <v>0.37</v>
      </c>
      <c r="Y23" t="n">
        <v>0.5</v>
      </c>
      <c r="Z23" t="n">
        <v>10</v>
      </c>
      <c r="AA23" t="n">
        <v>605.2957457516328</v>
      </c>
      <c r="AB23" t="n">
        <v>828.1923431010306</v>
      </c>
      <c r="AC23" t="n">
        <v>749.1508282507215</v>
      </c>
      <c r="AD23" t="n">
        <v>605295.7457516328</v>
      </c>
      <c r="AE23" t="n">
        <v>828192.3431010306</v>
      </c>
      <c r="AF23" t="n">
        <v>1.833829267281546e-06</v>
      </c>
      <c r="AG23" t="n">
        <v>24</v>
      </c>
      <c r="AH23" t="n">
        <v>749150.8282507214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2.4335</v>
      </c>
      <c r="E24" t="n">
        <v>41.09</v>
      </c>
      <c r="F24" t="n">
        <v>38.53</v>
      </c>
      <c r="G24" t="n">
        <v>165.14</v>
      </c>
      <c r="H24" t="n">
        <v>2.49</v>
      </c>
      <c r="I24" t="n">
        <v>14</v>
      </c>
      <c r="J24" t="n">
        <v>163.67</v>
      </c>
      <c r="K24" t="n">
        <v>46.47</v>
      </c>
      <c r="L24" t="n">
        <v>23</v>
      </c>
      <c r="M24" t="n">
        <v>12</v>
      </c>
      <c r="N24" t="n">
        <v>29.2</v>
      </c>
      <c r="O24" t="n">
        <v>20419.76</v>
      </c>
      <c r="P24" t="n">
        <v>397.65</v>
      </c>
      <c r="Q24" t="n">
        <v>419.23</v>
      </c>
      <c r="R24" t="n">
        <v>76.20999999999999</v>
      </c>
      <c r="S24" t="n">
        <v>59.57</v>
      </c>
      <c r="T24" t="n">
        <v>6172.32</v>
      </c>
      <c r="U24" t="n">
        <v>0.78</v>
      </c>
      <c r="V24" t="n">
        <v>0.9</v>
      </c>
      <c r="W24" t="n">
        <v>6.82</v>
      </c>
      <c r="X24" t="n">
        <v>0.37</v>
      </c>
      <c r="Y24" t="n">
        <v>0.5</v>
      </c>
      <c r="Z24" t="n">
        <v>10</v>
      </c>
      <c r="AA24" t="n">
        <v>604.4740745286433</v>
      </c>
      <c r="AB24" t="n">
        <v>827.0680962841599</v>
      </c>
      <c r="AC24" t="n">
        <v>748.1338779721626</v>
      </c>
      <c r="AD24" t="n">
        <v>604474.0745286433</v>
      </c>
      <c r="AE24" t="n">
        <v>827068.0962841599</v>
      </c>
      <c r="AF24" t="n">
        <v>1.83405536821044e-06</v>
      </c>
      <c r="AG24" t="n">
        <v>24</v>
      </c>
      <c r="AH24" t="n">
        <v>748133.8779721627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2.4361</v>
      </c>
      <c r="E25" t="n">
        <v>41.05</v>
      </c>
      <c r="F25" t="n">
        <v>38.51</v>
      </c>
      <c r="G25" t="n">
        <v>177.76</v>
      </c>
      <c r="H25" t="n">
        <v>2.58</v>
      </c>
      <c r="I25" t="n">
        <v>13</v>
      </c>
      <c r="J25" t="n">
        <v>165.1</v>
      </c>
      <c r="K25" t="n">
        <v>46.47</v>
      </c>
      <c r="L25" t="n">
        <v>24</v>
      </c>
      <c r="M25" t="n">
        <v>11</v>
      </c>
      <c r="N25" t="n">
        <v>29.64</v>
      </c>
      <c r="O25" t="n">
        <v>20596.86</v>
      </c>
      <c r="P25" t="n">
        <v>396.31</v>
      </c>
      <c r="Q25" t="n">
        <v>419.23</v>
      </c>
      <c r="R25" t="n">
        <v>75.83</v>
      </c>
      <c r="S25" t="n">
        <v>59.57</v>
      </c>
      <c r="T25" t="n">
        <v>5985.83</v>
      </c>
      <c r="U25" t="n">
        <v>0.79</v>
      </c>
      <c r="V25" t="n">
        <v>0.9</v>
      </c>
      <c r="W25" t="n">
        <v>6.82</v>
      </c>
      <c r="X25" t="n">
        <v>0.35</v>
      </c>
      <c r="Y25" t="n">
        <v>0.5</v>
      </c>
      <c r="Z25" t="n">
        <v>10</v>
      </c>
      <c r="AA25" t="n">
        <v>602.649427856056</v>
      </c>
      <c r="AB25" t="n">
        <v>824.5715342089962</v>
      </c>
      <c r="AC25" t="n">
        <v>745.8755842775056</v>
      </c>
      <c r="AD25" t="n">
        <v>602649.427856056</v>
      </c>
      <c r="AE25" t="n">
        <v>824571.5342089962</v>
      </c>
      <c r="AF25" t="n">
        <v>1.836014909594186e-06</v>
      </c>
      <c r="AG25" t="n">
        <v>24</v>
      </c>
      <c r="AH25" t="n">
        <v>745875.5842775056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2.4369</v>
      </c>
      <c r="E26" t="n">
        <v>41.04</v>
      </c>
      <c r="F26" t="n">
        <v>38.5</v>
      </c>
      <c r="G26" t="n">
        <v>177.7</v>
      </c>
      <c r="H26" t="n">
        <v>2.66</v>
      </c>
      <c r="I26" t="n">
        <v>13</v>
      </c>
      <c r="J26" t="n">
        <v>166.54</v>
      </c>
      <c r="K26" t="n">
        <v>46.47</v>
      </c>
      <c r="L26" t="n">
        <v>25</v>
      </c>
      <c r="M26" t="n">
        <v>11</v>
      </c>
      <c r="N26" t="n">
        <v>30.08</v>
      </c>
      <c r="O26" t="n">
        <v>20774.56</v>
      </c>
      <c r="P26" t="n">
        <v>396.23</v>
      </c>
      <c r="Q26" t="n">
        <v>419.23</v>
      </c>
      <c r="R26" t="n">
        <v>75.37</v>
      </c>
      <c r="S26" t="n">
        <v>59.57</v>
      </c>
      <c r="T26" t="n">
        <v>5754.37</v>
      </c>
      <c r="U26" t="n">
        <v>0.79</v>
      </c>
      <c r="V26" t="n">
        <v>0.9</v>
      </c>
      <c r="W26" t="n">
        <v>6.81</v>
      </c>
      <c r="X26" t="n">
        <v>0.34</v>
      </c>
      <c r="Y26" t="n">
        <v>0.5</v>
      </c>
      <c r="Z26" t="n">
        <v>10</v>
      </c>
      <c r="AA26" t="n">
        <v>602.4140471295939</v>
      </c>
      <c r="AB26" t="n">
        <v>824.2494759147861</v>
      </c>
      <c r="AC26" t="n">
        <v>745.5842627748833</v>
      </c>
      <c r="AD26" t="n">
        <v>602414.0471295939</v>
      </c>
      <c r="AE26" t="n">
        <v>824249.4759147861</v>
      </c>
      <c r="AF26" t="n">
        <v>1.83661784540457e-06</v>
      </c>
      <c r="AG26" t="n">
        <v>24</v>
      </c>
      <c r="AH26" t="n">
        <v>745584.2627748833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2.4405</v>
      </c>
      <c r="E27" t="n">
        <v>40.97</v>
      </c>
      <c r="F27" t="n">
        <v>38.47</v>
      </c>
      <c r="G27" t="n">
        <v>192.34</v>
      </c>
      <c r="H27" t="n">
        <v>2.74</v>
      </c>
      <c r="I27" t="n">
        <v>12</v>
      </c>
      <c r="J27" t="n">
        <v>167.99</v>
      </c>
      <c r="K27" t="n">
        <v>46.47</v>
      </c>
      <c r="L27" t="n">
        <v>26</v>
      </c>
      <c r="M27" t="n">
        <v>10</v>
      </c>
      <c r="N27" t="n">
        <v>30.52</v>
      </c>
      <c r="O27" t="n">
        <v>20952.87</v>
      </c>
      <c r="P27" t="n">
        <v>393.08</v>
      </c>
      <c r="Q27" t="n">
        <v>419.23</v>
      </c>
      <c r="R27" t="n">
        <v>74.18000000000001</v>
      </c>
      <c r="S27" t="n">
        <v>59.57</v>
      </c>
      <c r="T27" t="n">
        <v>5163.88</v>
      </c>
      <c r="U27" t="n">
        <v>0.8</v>
      </c>
      <c r="V27" t="n">
        <v>0.9</v>
      </c>
      <c r="W27" t="n">
        <v>6.82</v>
      </c>
      <c r="X27" t="n">
        <v>0.3</v>
      </c>
      <c r="Y27" t="n">
        <v>0.5</v>
      </c>
      <c r="Z27" t="n">
        <v>10</v>
      </c>
      <c r="AA27" t="n">
        <v>598.6094554858638</v>
      </c>
      <c r="AB27" t="n">
        <v>819.0438657810972</v>
      </c>
      <c r="AC27" t="n">
        <v>740.875468766234</v>
      </c>
      <c r="AD27" t="n">
        <v>598609.4554858638</v>
      </c>
      <c r="AE27" t="n">
        <v>819043.8657810972</v>
      </c>
      <c r="AF27" t="n">
        <v>1.839331056551296e-06</v>
      </c>
      <c r="AG27" t="n">
        <v>24</v>
      </c>
      <c r="AH27" t="n">
        <v>740875.468766234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2.4399</v>
      </c>
      <c r="E28" t="n">
        <v>40.98</v>
      </c>
      <c r="F28" t="n">
        <v>38.48</v>
      </c>
      <c r="G28" t="n">
        <v>192.39</v>
      </c>
      <c r="H28" t="n">
        <v>2.82</v>
      </c>
      <c r="I28" t="n">
        <v>12</v>
      </c>
      <c r="J28" t="n">
        <v>169.44</v>
      </c>
      <c r="K28" t="n">
        <v>46.47</v>
      </c>
      <c r="L28" t="n">
        <v>27</v>
      </c>
      <c r="M28" t="n">
        <v>10</v>
      </c>
      <c r="N28" t="n">
        <v>30.97</v>
      </c>
      <c r="O28" t="n">
        <v>21131.78</v>
      </c>
      <c r="P28" t="n">
        <v>394.09</v>
      </c>
      <c r="Q28" t="n">
        <v>419.24</v>
      </c>
      <c r="R28" t="n">
        <v>74.5</v>
      </c>
      <c r="S28" t="n">
        <v>59.57</v>
      </c>
      <c r="T28" t="n">
        <v>5327.48</v>
      </c>
      <c r="U28" t="n">
        <v>0.8</v>
      </c>
      <c r="V28" t="n">
        <v>0.9</v>
      </c>
      <c r="W28" t="n">
        <v>6.82</v>
      </c>
      <c r="X28" t="n">
        <v>0.31</v>
      </c>
      <c r="Y28" t="n">
        <v>0.5</v>
      </c>
      <c r="Z28" t="n">
        <v>10</v>
      </c>
      <c r="AA28" t="n">
        <v>599.7294617779584</v>
      </c>
      <c r="AB28" t="n">
        <v>820.5763078011313</v>
      </c>
      <c r="AC28" t="n">
        <v>742.2616566706719</v>
      </c>
      <c r="AD28" t="n">
        <v>599729.4617779583</v>
      </c>
      <c r="AE28" t="n">
        <v>820576.3078011313</v>
      </c>
      <c r="AF28" t="n">
        <v>1.838878854693508e-06</v>
      </c>
      <c r="AG28" t="n">
        <v>24</v>
      </c>
      <c r="AH28" t="n">
        <v>742261.6566706719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2.4432</v>
      </c>
      <c r="E29" t="n">
        <v>40.93</v>
      </c>
      <c r="F29" t="n">
        <v>38.45</v>
      </c>
      <c r="G29" t="n">
        <v>209.73</v>
      </c>
      <c r="H29" t="n">
        <v>2.9</v>
      </c>
      <c r="I29" t="n">
        <v>11</v>
      </c>
      <c r="J29" t="n">
        <v>170.9</v>
      </c>
      <c r="K29" t="n">
        <v>46.47</v>
      </c>
      <c r="L29" t="n">
        <v>28</v>
      </c>
      <c r="M29" t="n">
        <v>9</v>
      </c>
      <c r="N29" t="n">
        <v>31.43</v>
      </c>
      <c r="O29" t="n">
        <v>21311.32</v>
      </c>
      <c r="P29" t="n">
        <v>389.94</v>
      </c>
      <c r="Q29" t="n">
        <v>419.24</v>
      </c>
      <c r="R29" t="n">
        <v>73.61</v>
      </c>
      <c r="S29" t="n">
        <v>59.57</v>
      </c>
      <c r="T29" t="n">
        <v>4887.92</v>
      </c>
      <c r="U29" t="n">
        <v>0.8100000000000001</v>
      </c>
      <c r="V29" t="n">
        <v>0.9</v>
      </c>
      <c r="W29" t="n">
        <v>6.81</v>
      </c>
      <c r="X29" t="n">
        <v>0.29</v>
      </c>
      <c r="Y29" t="n">
        <v>0.5</v>
      </c>
      <c r="Z29" t="n">
        <v>10</v>
      </c>
      <c r="AA29" t="n">
        <v>594.9966345864345</v>
      </c>
      <c r="AB29" t="n">
        <v>814.100644840089</v>
      </c>
      <c r="AC29" t="n">
        <v>736.4040218939815</v>
      </c>
      <c r="AD29" t="n">
        <v>594996.6345864346</v>
      </c>
      <c r="AE29" t="n">
        <v>814100.644840089</v>
      </c>
      <c r="AF29" t="n">
        <v>1.84136596491134e-06</v>
      </c>
      <c r="AG29" t="n">
        <v>24</v>
      </c>
      <c r="AH29" t="n">
        <v>736404.0218939815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2.443</v>
      </c>
      <c r="E30" t="n">
        <v>40.93</v>
      </c>
      <c r="F30" t="n">
        <v>38.45</v>
      </c>
      <c r="G30" t="n">
        <v>209.75</v>
      </c>
      <c r="H30" t="n">
        <v>2.98</v>
      </c>
      <c r="I30" t="n">
        <v>11</v>
      </c>
      <c r="J30" t="n">
        <v>172.36</v>
      </c>
      <c r="K30" t="n">
        <v>46.47</v>
      </c>
      <c r="L30" t="n">
        <v>29</v>
      </c>
      <c r="M30" t="n">
        <v>9</v>
      </c>
      <c r="N30" t="n">
        <v>31.89</v>
      </c>
      <c r="O30" t="n">
        <v>21491.47</v>
      </c>
      <c r="P30" t="n">
        <v>391.12</v>
      </c>
      <c r="Q30" t="n">
        <v>419.23</v>
      </c>
      <c r="R30" t="n">
        <v>73.70999999999999</v>
      </c>
      <c r="S30" t="n">
        <v>59.57</v>
      </c>
      <c r="T30" t="n">
        <v>4934.44</v>
      </c>
      <c r="U30" t="n">
        <v>0.8100000000000001</v>
      </c>
      <c r="V30" t="n">
        <v>0.9</v>
      </c>
      <c r="W30" t="n">
        <v>6.82</v>
      </c>
      <c r="X30" t="n">
        <v>0.29</v>
      </c>
      <c r="Y30" t="n">
        <v>0.5</v>
      </c>
      <c r="Z30" t="n">
        <v>10</v>
      </c>
      <c r="AA30" t="n">
        <v>596.2001913649195</v>
      </c>
      <c r="AB30" t="n">
        <v>815.7474043215898</v>
      </c>
      <c r="AC30" t="n">
        <v>737.8936169618092</v>
      </c>
      <c r="AD30" t="n">
        <v>596200.1913649195</v>
      </c>
      <c r="AE30" t="n">
        <v>815747.4043215897</v>
      </c>
      <c r="AF30" t="n">
        <v>1.841215230958745e-06</v>
      </c>
      <c r="AG30" t="n">
        <v>24</v>
      </c>
      <c r="AH30" t="n">
        <v>737893.6169618092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2.4441</v>
      </c>
      <c r="E31" t="n">
        <v>40.92</v>
      </c>
      <c r="F31" t="n">
        <v>38.44</v>
      </c>
      <c r="G31" t="n">
        <v>209.65</v>
      </c>
      <c r="H31" t="n">
        <v>3.06</v>
      </c>
      <c r="I31" t="n">
        <v>11</v>
      </c>
      <c r="J31" t="n">
        <v>173.82</v>
      </c>
      <c r="K31" t="n">
        <v>46.47</v>
      </c>
      <c r="L31" t="n">
        <v>30</v>
      </c>
      <c r="M31" t="n">
        <v>9</v>
      </c>
      <c r="N31" t="n">
        <v>32.36</v>
      </c>
      <c r="O31" t="n">
        <v>21672.25</v>
      </c>
      <c r="P31" t="n">
        <v>389.95</v>
      </c>
      <c r="Q31" t="n">
        <v>419.23</v>
      </c>
      <c r="R31" t="n">
        <v>73.34999999999999</v>
      </c>
      <c r="S31" t="n">
        <v>59.57</v>
      </c>
      <c r="T31" t="n">
        <v>4756.07</v>
      </c>
      <c r="U31" t="n">
        <v>0.8100000000000001</v>
      </c>
      <c r="V31" t="n">
        <v>0.9</v>
      </c>
      <c r="W31" t="n">
        <v>6.81</v>
      </c>
      <c r="X31" t="n">
        <v>0.27</v>
      </c>
      <c r="Y31" t="n">
        <v>0.5</v>
      </c>
      <c r="Z31" t="n">
        <v>10</v>
      </c>
      <c r="AA31" t="n">
        <v>594.8358634022476</v>
      </c>
      <c r="AB31" t="n">
        <v>813.8806706131601</v>
      </c>
      <c r="AC31" t="n">
        <v>736.205041698535</v>
      </c>
      <c r="AD31" t="n">
        <v>594835.8634022475</v>
      </c>
      <c r="AE31" t="n">
        <v>813880.6706131601</v>
      </c>
      <c r="AF31" t="n">
        <v>1.842044267698022e-06</v>
      </c>
      <c r="AG31" t="n">
        <v>24</v>
      </c>
      <c r="AH31" t="n">
        <v>736205.041698535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2.4465</v>
      </c>
      <c r="E32" t="n">
        <v>40.87</v>
      </c>
      <c r="F32" t="n">
        <v>38.42</v>
      </c>
      <c r="G32" t="n">
        <v>230.53</v>
      </c>
      <c r="H32" t="n">
        <v>3.14</v>
      </c>
      <c r="I32" t="n">
        <v>10</v>
      </c>
      <c r="J32" t="n">
        <v>175.29</v>
      </c>
      <c r="K32" t="n">
        <v>46.47</v>
      </c>
      <c r="L32" t="n">
        <v>31</v>
      </c>
      <c r="M32" t="n">
        <v>8</v>
      </c>
      <c r="N32" t="n">
        <v>32.83</v>
      </c>
      <c r="O32" t="n">
        <v>21853.67</v>
      </c>
      <c r="P32" t="n">
        <v>386.61</v>
      </c>
      <c r="Q32" t="n">
        <v>419.23</v>
      </c>
      <c r="R32" t="n">
        <v>72.87</v>
      </c>
      <c r="S32" t="n">
        <v>59.57</v>
      </c>
      <c r="T32" t="n">
        <v>4521.74</v>
      </c>
      <c r="U32" t="n">
        <v>0.82</v>
      </c>
      <c r="V32" t="n">
        <v>0.9</v>
      </c>
      <c r="W32" t="n">
        <v>6.81</v>
      </c>
      <c r="X32" t="n">
        <v>0.26</v>
      </c>
      <c r="Y32" t="n">
        <v>0.5</v>
      </c>
      <c r="Z32" t="n">
        <v>10</v>
      </c>
      <c r="AA32" t="n">
        <v>591.0872401462244</v>
      </c>
      <c r="AB32" t="n">
        <v>808.7516388966831</v>
      </c>
      <c r="AC32" t="n">
        <v>731.5655175704371</v>
      </c>
      <c r="AD32" t="n">
        <v>591087.2401462244</v>
      </c>
      <c r="AE32" t="n">
        <v>808751.6388966831</v>
      </c>
      <c r="AF32" t="n">
        <v>1.843853075129172e-06</v>
      </c>
      <c r="AG32" t="n">
        <v>24</v>
      </c>
      <c r="AH32" t="n">
        <v>731565.5175704372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2.4466</v>
      </c>
      <c r="E33" t="n">
        <v>40.87</v>
      </c>
      <c r="F33" t="n">
        <v>38.42</v>
      </c>
      <c r="G33" t="n">
        <v>230.52</v>
      </c>
      <c r="H33" t="n">
        <v>3.21</v>
      </c>
      <c r="I33" t="n">
        <v>10</v>
      </c>
      <c r="J33" t="n">
        <v>176.77</v>
      </c>
      <c r="K33" t="n">
        <v>46.47</v>
      </c>
      <c r="L33" t="n">
        <v>32</v>
      </c>
      <c r="M33" t="n">
        <v>8</v>
      </c>
      <c r="N33" t="n">
        <v>33.3</v>
      </c>
      <c r="O33" t="n">
        <v>22035.73</v>
      </c>
      <c r="P33" t="n">
        <v>387.66</v>
      </c>
      <c r="Q33" t="n">
        <v>419.25</v>
      </c>
      <c r="R33" t="n">
        <v>72.79000000000001</v>
      </c>
      <c r="S33" t="n">
        <v>59.57</v>
      </c>
      <c r="T33" t="n">
        <v>4478.28</v>
      </c>
      <c r="U33" t="n">
        <v>0.82</v>
      </c>
      <c r="V33" t="n">
        <v>0.9</v>
      </c>
      <c r="W33" t="n">
        <v>6.81</v>
      </c>
      <c r="X33" t="n">
        <v>0.26</v>
      </c>
      <c r="Y33" t="n">
        <v>0.5</v>
      </c>
      <c r="Z33" t="n">
        <v>10</v>
      </c>
      <c r="AA33" t="n">
        <v>592.1077704608549</v>
      </c>
      <c r="AB33" t="n">
        <v>810.1479734957802</v>
      </c>
      <c r="AC33" t="n">
        <v>732.8285879551646</v>
      </c>
      <c r="AD33" t="n">
        <v>592107.7704608549</v>
      </c>
      <c r="AE33" t="n">
        <v>810147.9734957803</v>
      </c>
      <c r="AF33" t="n">
        <v>1.843928442105471e-06</v>
      </c>
      <c r="AG33" t="n">
        <v>24</v>
      </c>
      <c r="AH33" t="n">
        <v>732828.5879551646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2.4465</v>
      </c>
      <c r="E34" t="n">
        <v>40.87</v>
      </c>
      <c r="F34" t="n">
        <v>38.42</v>
      </c>
      <c r="G34" t="n">
        <v>230.53</v>
      </c>
      <c r="H34" t="n">
        <v>3.28</v>
      </c>
      <c r="I34" t="n">
        <v>10</v>
      </c>
      <c r="J34" t="n">
        <v>178.25</v>
      </c>
      <c r="K34" t="n">
        <v>46.47</v>
      </c>
      <c r="L34" t="n">
        <v>33</v>
      </c>
      <c r="M34" t="n">
        <v>8</v>
      </c>
      <c r="N34" t="n">
        <v>33.79</v>
      </c>
      <c r="O34" t="n">
        <v>22218.44</v>
      </c>
      <c r="P34" t="n">
        <v>386.1</v>
      </c>
      <c r="Q34" t="n">
        <v>419.24</v>
      </c>
      <c r="R34" t="n">
        <v>72.86</v>
      </c>
      <c r="S34" t="n">
        <v>59.57</v>
      </c>
      <c r="T34" t="n">
        <v>4513.8</v>
      </c>
      <c r="U34" t="n">
        <v>0.82</v>
      </c>
      <c r="V34" t="n">
        <v>0.9</v>
      </c>
      <c r="W34" t="n">
        <v>6.81</v>
      </c>
      <c r="X34" t="n">
        <v>0.26</v>
      </c>
      <c r="Y34" t="n">
        <v>0.5</v>
      </c>
      <c r="Z34" t="n">
        <v>10</v>
      </c>
      <c r="AA34" t="n">
        <v>590.5830461513294</v>
      </c>
      <c r="AB34" t="n">
        <v>808.0617784293987</v>
      </c>
      <c r="AC34" t="n">
        <v>730.9414964179251</v>
      </c>
      <c r="AD34" t="n">
        <v>590583.0461513294</v>
      </c>
      <c r="AE34" t="n">
        <v>808061.7784293987</v>
      </c>
      <c r="AF34" t="n">
        <v>1.843853075129172e-06</v>
      </c>
      <c r="AG34" t="n">
        <v>24</v>
      </c>
      <c r="AH34" t="n">
        <v>730941.4964179251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2.4466</v>
      </c>
      <c r="E35" t="n">
        <v>40.87</v>
      </c>
      <c r="F35" t="n">
        <v>38.42</v>
      </c>
      <c r="G35" t="n">
        <v>230.52</v>
      </c>
      <c r="H35" t="n">
        <v>3.36</v>
      </c>
      <c r="I35" t="n">
        <v>10</v>
      </c>
      <c r="J35" t="n">
        <v>179.74</v>
      </c>
      <c r="K35" t="n">
        <v>46.47</v>
      </c>
      <c r="L35" t="n">
        <v>34</v>
      </c>
      <c r="M35" t="n">
        <v>8</v>
      </c>
      <c r="N35" t="n">
        <v>34.27</v>
      </c>
      <c r="O35" t="n">
        <v>22401.81</v>
      </c>
      <c r="P35" t="n">
        <v>380.99</v>
      </c>
      <c r="Q35" t="n">
        <v>419.23</v>
      </c>
      <c r="R35" t="n">
        <v>72.77</v>
      </c>
      <c r="S35" t="n">
        <v>59.57</v>
      </c>
      <c r="T35" t="n">
        <v>4472.1</v>
      </c>
      <c r="U35" t="n">
        <v>0.82</v>
      </c>
      <c r="V35" t="n">
        <v>0.9</v>
      </c>
      <c r="W35" t="n">
        <v>6.81</v>
      </c>
      <c r="X35" t="n">
        <v>0.26</v>
      </c>
      <c r="Y35" t="n">
        <v>0.5</v>
      </c>
      <c r="Z35" t="n">
        <v>10</v>
      </c>
      <c r="AA35" t="n">
        <v>585.5139734197703</v>
      </c>
      <c r="AB35" t="n">
        <v>801.1260494863736</v>
      </c>
      <c r="AC35" t="n">
        <v>724.6677037108658</v>
      </c>
      <c r="AD35" t="n">
        <v>585513.9734197704</v>
      </c>
      <c r="AE35" t="n">
        <v>801126.0494863737</v>
      </c>
      <c r="AF35" t="n">
        <v>1.843928442105471e-06</v>
      </c>
      <c r="AG35" t="n">
        <v>24</v>
      </c>
      <c r="AH35" t="n">
        <v>724667.7037108658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2.4502</v>
      </c>
      <c r="E36" t="n">
        <v>40.81</v>
      </c>
      <c r="F36" t="n">
        <v>38.39</v>
      </c>
      <c r="G36" t="n">
        <v>255.91</v>
      </c>
      <c r="H36" t="n">
        <v>3.43</v>
      </c>
      <c r="I36" t="n">
        <v>9</v>
      </c>
      <c r="J36" t="n">
        <v>181.23</v>
      </c>
      <c r="K36" t="n">
        <v>46.47</v>
      </c>
      <c r="L36" t="n">
        <v>35</v>
      </c>
      <c r="M36" t="n">
        <v>7</v>
      </c>
      <c r="N36" t="n">
        <v>34.76</v>
      </c>
      <c r="O36" t="n">
        <v>22585.84</v>
      </c>
      <c r="P36" t="n">
        <v>382.83</v>
      </c>
      <c r="Q36" t="n">
        <v>419.23</v>
      </c>
      <c r="R36" t="n">
        <v>71.59</v>
      </c>
      <c r="S36" t="n">
        <v>59.57</v>
      </c>
      <c r="T36" t="n">
        <v>3884.29</v>
      </c>
      <c r="U36" t="n">
        <v>0.83</v>
      </c>
      <c r="V36" t="n">
        <v>0.9</v>
      </c>
      <c r="W36" t="n">
        <v>6.81</v>
      </c>
      <c r="X36" t="n">
        <v>0.22</v>
      </c>
      <c r="Y36" t="n">
        <v>0.5</v>
      </c>
      <c r="Z36" t="n">
        <v>10</v>
      </c>
      <c r="AA36" t="n">
        <v>586.6750170636441</v>
      </c>
      <c r="AB36" t="n">
        <v>802.7146406215523</v>
      </c>
      <c r="AC36" t="n">
        <v>726.1046819377046</v>
      </c>
      <c r="AD36" t="n">
        <v>586675.0170636441</v>
      </c>
      <c r="AE36" t="n">
        <v>802714.6406215524</v>
      </c>
      <c r="AF36" t="n">
        <v>1.846641653252197e-06</v>
      </c>
      <c r="AG36" t="n">
        <v>24</v>
      </c>
      <c r="AH36" t="n">
        <v>726104.6819377047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2.4502</v>
      </c>
      <c r="E37" t="n">
        <v>40.81</v>
      </c>
      <c r="F37" t="n">
        <v>38.39</v>
      </c>
      <c r="G37" t="n">
        <v>255.92</v>
      </c>
      <c r="H37" t="n">
        <v>3.5</v>
      </c>
      <c r="I37" t="n">
        <v>9</v>
      </c>
      <c r="J37" t="n">
        <v>182.73</v>
      </c>
      <c r="K37" t="n">
        <v>46.47</v>
      </c>
      <c r="L37" t="n">
        <v>36</v>
      </c>
      <c r="M37" t="n">
        <v>7</v>
      </c>
      <c r="N37" t="n">
        <v>35.26</v>
      </c>
      <c r="O37" t="n">
        <v>22770.67</v>
      </c>
      <c r="P37" t="n">
        <v>384.14</v>
      </c>
      <c r="Q37" t="n">
        <v>419.23</v>
      </c>
      <c r="R37" t="n">
        <v>71.68000000000001</v>
      </c>
      <c r="S37" t="n">
        <v>59.57</v>
      </c>
      <c r="T37" t="n">
        <v>3929.14</v>
      </c>
      <c r="U37" t="n">
        <v>0.83</v>
      </c>
      <c r="V37" t="n">
        <v>0.9</v>
      </c>
      <c r="W37" t="n">
        <v>6.81</v>
      </c>
      <c r="X37" t="n">
        <v>0.23</v>
      </c>
      <c r="Y37" t="n">
        <v>0.5</v>
      </c>
      <c r="Z37" t="n">
        <v>10</v>
      </c>
      <c r="AA37" t="n">
        <v>587.9681479142262</v>
      </c>
      <c r="AB37" t="n">
        <v>804.4839593002254</v>
      </c>
      <c r="AC37" t="n">
        <v>727.7051393249394</v>
      </c>
      <c r="AD37" t="n">
        <v>587968.1479142262</v>
      </c>
      <c r="AE37" t="n">
        <v>804483.9593002254</v>
      </c>
      <c r="AF37" t="n">
        <v>1.846641653252197e-06</v>
      </c>
      <c r="AG37" t="n">
        <v>24</v>
      </c>
      <c r="AH37" t="n">
        <v>727705.1393249395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2.4501</v>
      </c>
      <c r="E38" t="n">
        <v>40.81</v>
      </c>
      <c r="F38" t="n">
        <v>38.39</v>
      </c>
      <c r="G38" t="n">
        <v>255.93</v>
      </c>
      <c r="H38" t="n">
        <v>3.56</v>
      </c>
      <c r="I38" t="n">
        <v>9</v>
      </c>
      <c r="J38" t="n">
        <v>184.23</v>
      </c>
      <c r="K38" t="n">
        <v>46.47</v>
      </c>
      <c r="L38" t="n">
        <v>37</v>
      </c>
      <c r="M38" t="n">
        <v>7</v>
      </c>
      <c r="N38" t="n">
        <v>35.77</v>
      </c>
      <c r="O38" t="n">
        <v>22956.06</v>
      </c>
      <c r="P38" t="n">
        <v>382.7</v>
      </c>
      <c r="Q38" t="n">
        <v>419.24</v>
      </c>
      <c r="R38" t="n">
        <v>71.7</v>
      </c>
      <c r="S38" t="n">
        <v>59.57</v>
      </c>
      <c r="T38" t="n">
        <v>3939.5</v>
      </c>
      <c r="U38" t="n">
        <v>0.83</v>
      </c>
      <c r="V38" t="n">
        <v>0.9</v>
      </c>
      <c r="W38" t="n">
        <v>6.81</v>
      </c>
      <c r="X38" t="n">
        <v>0.23</v>
      </c>
      <c r="Y38" t="n">
        <v>0.5</v>
      </c>
      <c r="Z38" t="n">
        <v>10</v>
      </c>
      <c r="AA38" t="n">
        <v>586.5639545362945</v>
      </c>
      <c r="AB38" t="n">
        <v>802.5626799718996</v>
      </c>
      <c r="AC38" t="n">
        <v>725.9672241991766</v>
      </c>
      <c r="AD38" t="n">
        <v>586563.9545362946</v>
      </c>
      <c r="AE38" t="n">
        <v>802562.6799718996</v>
      </c>
      <c r="AF38" t="n">
        <v>1.846566286275898e-06</v>
      </c>
      <c r="AG38" t="n">
        <v>24</v>
      </c>
      <c r="AH38" t="n">
        <v>725967.2241991766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2.4492</v>
      </c>
      <c r="E39" t="n">
        <v>40.83</v>
      </c>
      <c r="F39" t="n">
        <v>38.4</v>
      </c>
      <c r="G39" t="n">
        <v>256.03</v>
      </c>
      <c r="H39" t="n">
        <v>3.63</v>
      </c>
      <c r="I39" t="n">
        <v>9</v>
      </c>
      <c r="J39" t="n">
        <v>185.74</v>
      </c>
      <c r="K39" t="n">
        <v>46.47</v>
      </c>
      <c r="L39" t="n">
        <v>38</v>
      </c>
      <c r="M39" t="n">
        <v>7</v>
      </c>
      <c r="N39" t="n">
        <v>36.27</v>
      </c>
      <c r="O39" t="n">
        <v>23142.13</v>
      </c>
      <c r="P39" t="n">
        <v>380.77</v>
      </c>
      <c r="Q39" t="n">
        <v>419.24</v>
      </c>
      <c r="R39" t="n">
        <v>72.16</v>
      </c>
      <c r="S39" t="n">
        <v>59.57</v>
      </c>
      <c r="T39" t="n">
        <v>4169.9</v>
      </c>
      <c r="U39" t="n">
        <v>0.83</v>
      </c>
      <c r="V39" t="n">
        <v>0.9</v>
      </c>
      <c r="W39" t="n">
        <v>6.81</v>
      </c>
      <c r="X39" t="n">
        <v>0.24</v>
      </c>
      <c r="Y39" t="n">
        <v>0.5</v>
      </c>
      <c r="Z39" t="n">
        <v>10</v>
      </c>
      <c r="AA39" t="n">
        <v>584.8252426284968</v>
      </c>
      <c r="AB39" t="n">
        <v>800.183697633095</v>
      </c>
      <c r="AC39" t="n">
        <v>723.8152885958649</v>
      </c>
      <c r="AD39" t="n">
        <v>584825.2426284967</v>
      </c>
      <c r="AE39" t="n">
        <v>800183.697633095</v>
      </c>
      <c r="AF39" t="n">
        <v>1.845887983489217e-06</v>
      </c>
      <c r="AG39" t="n">
        <v>24</v>
      </c>
      <c r="AH39" t="n">
        <v>723815.2885958649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2.4536</v>
      </c>
      <c r="E40" t="n">
        <v>40.76</v>
      </c>
      <c r="F40" t="n">
        <v>38.36</v>
      </c>
      <c r="G40" t="n">
        <v>287.68</v>
      </c>
      <c r="H40" t="n">
        <v>3.7</v>
      </c>
      <c r="I40" t="n">
        <v>8</v>
      </c>
      <c r="J40" t="n">
        <v>187.26</v>
      </c>
      <c r="K40" t="n">
        <v>46.47</v>
      </c>
      <c r="L40" t="n">
        <v>39</v>
      </c>
      <c r="M40" t="n">
        <v>5</v>
      </c>
      <c r="N40" t="n">
        <v>36.79</v>
      </c>
      <c r="O40" t="n">
        <v>23328.9</v>
      </c>
      <c r="P40" t="n">
        <v>378.53</v>
      </c>
      <c r="Q40" t="n">
        <v>419.23</v>
      </c>
      <c r="R40" t="n">
        <v>70.64</v>
      </c>
      <c r="S40" t="n">
        <v>59.57</v>
      </c>
      <c r="T40" t="n">
        <v>3416.71</v>
      </c>
      <c r="U40" t="n">
        <v>0.84</v>
      </c>
      <c r="V40" t="n">
        <v>0.9</v>
      </c>
      <c r="W40" t="n">
        <v>6.81</v>
      </c>
      <c r="X40" t="n">
        <v>0.2</v>
      </c>
      <c r="Y40" t="n">
        <v>0.5</v>
      </c>
      <c r="Z40" t="n">
        <v>10</v>
      </c>
      <c r="AA40" t="n">
        <v>581.8147012260712</v>
      </c>
      <c r="AB40" t="n">
        <v>796.0645420705835</v>
      </c>
      <c r="AC40" t="n">
        <v>720.0892594589683</v>
      </c>
      <c r="AD40" t="n">
        <v>581814.7012260712</v>
      </c>
      <c r="AE40" t="n">
        <v>796064.5420705834</v>
      </c>
      <c r="AF40" t="n">
        <v>1.849204130446326e-06</v>
      </c>
      <c r="AG40" t="n">
        <v>24</v>
      </c>
      <c r="AH40" t="n">
        <v>720089.2594589683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2.4537</v>
      </c>
      <c r="E41" t="n">
        <v>40.76</v>
      </c>
      <c r="F41" t="n">
        <v>38.36</v>
      </c>
      <c r="G41" t="n">
        <v>287.68</v>
      </c>
      <c r="H41" t="n">
        <v>3.76</v>
      </c>
      <c r="I41" t="n">
        <v>8</v>
      </c>
      <c r="J41" t="n">
        <v>188.78</v>
      </c>
      <c r="K41" t="n">
        <v>46.47</v>
      </c>
      <c r="L41" t="n">
        <v>40</v>
      </c>
      <c r="M41" t="n">
        <v>5</v>
      </c>
      <c r="N41" t="n">
        <v>37.31</v>
      </c>
      <c r="O41" t="n">
        <v>23516.37</v>
      </c>
      <c r="P41" t="n">
        <v>379.06</v>
      </c>
      <c r="Q41" t="n">
        <v>419.23</v>
      </c>
      <c r="R41" t="n">
        <v>70.59999999999999</v>
      </c>
      <c r="S41" t="n">
        <v>59.57</v>
      </c>
      <c r="T41" t="n">
        <v>3396.52</v>
      </c>
      <c r="U41" t="n">
        <v>0.84</v>
      </c>
      <c r="V41" t="n">
        <v>0.9</v>
      </c>
      <c r="W41" t="n">
        <v>6.81</v>
      </c>
      <c r="X41" t="n">
        <v>0.19</v>
      </c>
      <c r="Y41" t="n">
        <v>0.5</v>
      </c>
      <c r="Z41" t="n">
        <v>10</v>
      </c>
      <c r="AA41" t="n">
        <v>582.3200847817774</v>
      </c>
      <c r="AB41" t="n">
        <v>796.7560301474495</v>
      </c>
      <c r="AC41" t="n">
        <v>720.7147528842877</v>
      </c>
      <c r="AD41" t="n">
        <v>582320.0847817773</v>
      </c>
      <c r="AE41" t="n">
        <v>796756.0301474495</v>
      </c>
      <c r="AF41" t="n">
        <v>1.849279497422624e-06</v>
      </c>
      <c r="AG41" t="n">
        <v>24</v>
      </c>
      <c r="AH41" t="n">
        <v>720714.7528842877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1.493</v>
      </c>
      <c r="E2" t="n">
        <v>66.98</v>
      </c>
      <c r="F2" t="n">
        <v>51.23</v>
      </c>
      <c r="G2" t="n">
        <v>6.97</v>
      </c>
      <c r="H2" t="n">
        <v>0.12</v>
      </c>
      <c r="I2" t="n">
        <v>441</v>
      </c>
      <c r="J2" t="n">
        <v>150.44</v>
      </c>
      <c r="K2" t="n">
        <v>49.1</v>
      </c>
      <c r="L2" t="n">
        <v>1</v>
      </c>
      <c r="M2" t="n">
        <v>439</v>
      </c>
      <c r="N2" t="n">
        <v>25.34</v>
      </c>
      <c r="O2" t="n">
        <v>18787.76</v>
      </c>
      <c r="P2" t="n">
        <v>609.74</v>
      </c>
      <c r="Q2" t="n">
        <v>419.49</v>
      </c>
      <c r="R2" t="n">
        <v>490.22</v>
      </c>
      <c r="S2" t="n">
        <v>59.57</v>
      </c>
      <c r="T2" t="n">
        <v>211041.64</v>
      </c>
      <c r="U2" t="n">
        <v>0.12</v>
      </c>
      <c r="V2" t="n">
        <v>0.68</v>
      </c>
      <c r="W2" t="n">
        <v>7.53</v>
      </c>
      <c r="X2" t="n">
        <v>13.05</v>
      </c>
      <c r="Y2" t="n">
        <v>0.5</v>
      </c>
      <c r="Z2" t="n">
        <v>10</v>
      </c>
      <c r="AA2" t="n">
        <v>1358.803083511602</v>
      </c>
      <c r="AB2" t="n">
        <v>1859.174325021831</v>
      </c>
      <c r="AC2" t="n">
        <v>1681.7373368093</v>
      </c>
      <c r="AD2" t="n">
        <v>1358803.083511602</v>
      </c>
      <c r="AE2" t="n">
        <v>1859174.325021831</v>
      </c>
      <c r="AF2" t="n">
        <v>1.117214310282984e-06</v>
      </c>
      <c r="AG2" t="n">
        <v>39</v>
      </c>
      <c r="AH2" t="n">
        <v>1681737.3368093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1.9389</v>
      </c>
      <c r="E3" t="n">
        <v>51.58</v>
      </c>
      <c r="F3" t="n">
        <v>43.59</v>
      </c>
      <c r="G3" t="n">
        <v>13.98</v>
      </c>
      <c r="H3" t="n">
        <v>0.23</v>
      </c>
      <c r="I3" t="n">
        <v>187</v>
      </c>
      <c r="J3" t="n">
        <v>151.83</v>
      </c>
      <c r="K3" t="n">
        <v>49.1</v>
      </c>
      <c r="L3" t="n">
        <v>2</v>
      </c>
      <c r="M3" t="n">
        <v>185</v>
      </c>
      <c r="N3" t="n">
        <v>25.73</v>
      </c>
      <c r="O3" t="n">
        <v>18959.54</v>
      </c>
      <c r="P3" t="n">
        <v>517.89</v>
      </c>
      <c r="Q3" t="n">
        <v>419.44</v>
      </c>
      <c r="R3" t="n">
        <v>240.53</v>
      </c>
      <c r="S3" t="n">
        <v>59.57</v>
      </c>
      <c r="T3" t="n">
        <v>87466.91</v>
      </c>
      <c r="U3" t="n">
        <v>0.25</v>
      </c>
      <c r="V3" t="n">
        <v>0.79</v>
      </c>
      <c r="W3" t="n">
        <v>7.11</v>
      </c>
      <c r="X3" t="n">
        <v>5.42</v>
      </c>
      <c r="Y3" t="n">
        <v>0.5</v>
      </c>
      <c r="Z3" t="n">
        <v>10</v>
      </c>
      <c r="AA3" t="n">
        <v>919.8180658047255</v>
      </c>
      <c r="AB3" t="n">
        <v>1258.535657143131</v>
      </c>
      <c r="AC3" t="n">
        <v>1138.422780391279</v>
      </c>
      <c r="AD3" t="n">
        <v>919818.0658047255</v>
      </c>
      <c r="AE3" t="n">
        <v>1258535.657143131</v>
      </c>
      <c r="AF3" t="n">
        <v>1.450882000139101e-06</v>
      </c>
      <c r="AG3" t="n">
        <v>30</v>
      </c>
      <c r="AH3" t="n">
        <v>1138422.780391279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2.105</v>
      </c>
      <c r="E4" t="n">
        <v>47.51</v>
      </c>
      <c r="F4" t="n">
        <v>41.59</v>
      </c>
      <c r="G4" t="n">
        <v>20.97</v>
      </c>
      <c r="H4" t="n">
        <v>0.35</v>
      </c>
      <c r="I4" t="n">
        <v>119</v>
      </c>
      <c r="J4" t="n">
        <v>153.23</v>
      </c>
      <c r="K4" t="n">
        <v>49.1</v>
      </c>
      <c r="L4" t="n">
        <v>3</v>
      </c>
      <c r="M4" t="n">
        <v>117</v>
      </c>
      <c r="N4" t="n">
        <v>26.13</v>
      </c>
      <c r="O4" t="n">
        <v>19131.85</v>
      </c>
      <c r="P4" t="n">
        <v>493.24</v>
      </c>
      <c r="Q4" t="n">
        <v>419.29</v>
      </c>
      <c r="R4" t="n">
        <v>175.9</v>
      </c>
      <c r="S4" t="n">
        <v>59.57</v>
      </c>
      <c r="T4" t="n">
        <v>55490.67</v>
      </c>
      <c r="U4" t="n">
        <v>0.34</v>
      </c>
      <c r="V4" t="n">
        <v>0.83</v>
      </c>
      <c r="W4" t="n">
        <v>6.99</v>
      </c>
      <c r="X4" t="n">
        <v>3.43</v>
      </c>
      <c r="Y4" t="n">
        <v>0.5</v>
      </c>
      <c r="Z4" t="n">
        <v>10</v>
      </c>
      <c r="AA4" t="n">
        <v>818.6187081157443</v>
      </c>
      <c r="AB4" t="n">
        <v>1120.070231352502</v>
      </c>
      <c r="AC4" t="n">
        <v>1013.172300500661</v>
      </c>
      <c r="AD4" t="n">
        <v>818618.7081157443</v>
      </c>
      <c r="AE4" t="n">
        <v>1120070.231352502</v>
      </c>
      <c r="AF4" t="n">
        <v>1.575174898289137e-06</v>
      </c>
      <c r="AG4" t="n">
        <v>28</v>
      </c>
      <c r="AH4" t="n">
        <v>1013172.300500661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2.1912</v>
      </c>
      <c r="E5" t="n">
        <v>45.64</v>
      </c>
      <c r="F5" t="n">
        <v>40.67</v>
      </c>
      <c r="G5" t="n">
        <v>27.73</v>
      </c>
      <c r="H5" t="n">
        <v>0.46</v>
      </c>
      <c r="I5" t="n">
        <v>88</v>
      </c>
      <c r="J5" t="n">
        <v>154.63</v>
      </c>
      <c r="K5" t="n">
        <v>49.1</v>
      </c>
      <c r="L5" t="n">
        <v>4</v>
      </c>
      <c r="M5" t="n">
        <v>86</v>
      </c>
      <c r="N5" t="n">
        <v>26.53</v>
      </c>
      <c r="O5" t="n">
        <v>19304.72</v>
      </c>
      <c r="P5" t="n">
        <v>481.33</v>
      </c>
      <c r="Q5" t="n">
        <v>419.3</v>
      </c>
      <c r="R5" t="n">
        <v>145.94</v>
      </c>
      <c r="S5" t="n">
        <v>59.57</v>
      </c>
      <c r="T5" t="n">
        <v>40664.81</v>
      </c>
      <c r="U5" t="n">
        <v>0.41</v>
      </c>
      <c r="V5" t="n">
        <v>0.85</v>
      </c>
      <c r="W5" t="n">
        <v>6.94</v>
      </c>
      <c r="X5" t="n">
        <v>2.51</v>
      </c>
      <c r="Y5" t="n">
        <v>0.5</v>
      </c>
      <c r="Z5" t="n">
        <v>10</v>
      </c>
      <c r="AA5" t="n">
        <v>772.7318499108038</v>
      </c>
      <c r="AB5" t="n">
        <v>1057.285807571192</v>
      </c>
      <c r="AC5" t="n">
        <v>956.3799340065477</v>
      </c>
      <c r="AD5" t="n">
        <v>772731.8499108038</v>
      </c>
      <c r="AE5" t="n">
        <v>1057285.807571192</v>
      </c>
      <c r="AF5" t="n">
        <v>1.63967849744948e-06</v>
      </c>
      <c r="AG5" t="n">
        <v>27</v>
      </c>
      <c r="AH5" t="n">
        <v>956379.9340065477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2.2469</v>
      </c>
      <c r="E6" t="n">
        <v>44.51</v>
      </c>
      <c r="F6" t="n">
        <v>40.12</v>
      </c>
      <c r="G6" t="n">
        <v>34.89</v>
      </c>
      <c r="H6" t="n">
        <v>0.57</v>
      </c>
      <c r="I6" t="n">
        <v>69</v>
      </c>
      <c r="J6" t="n">
        <v>156.03</v>
      </c>
      <c r="K6" t="n">
        <v>49.1</v>
      </c>
      <c r="L6" t="n">
        <v>5</v>
      </c>
      <c r="M6" t="n">
        <v>67</v>
      </c>
      <c r="N6" t="n">
        <v>26.94</v>
      </c>
      <c r="O6" t="n">
        <v>19478.15</v>
      </c>
      <c r="P6" t="n">
        <v>473.93</v>
      </c>
      <c r="Q6" t="n">
        <v>419.32</v>
      </c>
      <c r="R6" t="n">
        <v>128.02</v>
      </c>
      <c r="S6" t="n">
        <v>59.57</v>
      </c>
      <c r="T6" t="n">
        <v>31801.63</v>
      </c>
      <c r="U6" t="n">
        <v>0.47</v>
      </c>
      <c r="V6" t="n">
        <v>0.86</v>
      </c>
      <c r="W6" t="n">
        <v>6.91</v>
      </c>
      <c r="X6" t="n">
        <v>1.95</v>
      </c>
      <c r="Y6" t="n">
        <v>0.5</v>
      </c>
      <c r="Z6" t="n">
        <v>10</v>
      </c>
      <c r="AA6" t="n">
        <v>742.6542058371269</v>
      </c>
      <c r="AB6" t="n">
        <v>1016.132248017581</v>
      </c>
      <c r="AC6" t="n">
        <v>919.1540124173497</v>
      </c>
      <c r="AD6" t="n">
        <v>742654.2058371269</v>
      </c>
      <c r="AE6" t="n">
        <v>1016132.248017581</v>
      </c>
      <c r="AF6" t="n">
        <v>1.681358897370956e-06</v>
      </c>
      <c r="AG6" t="n">
        <v>26</v>
      </c>
      <c r="AH6" t="n">
        <v>919154.0124173497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2.284</v>
      </c>
      <c r="E7" t="n">
        <v>43.78</v>
      </c>
      <c r="F7" t="n">
        <v>39.76</v>
      </c>
      <c r="G7" t="n">
        <v>41.86</v>
      </c>
      <c r="H7" t="n">
        <v>0.67</v>
      </c>
      <c r="I7" t="n">
        <v>57</v>
      </c>
      <c r="J7" t="n">
        <v>157.44</v>
      </c>
      <c r="K7" t="n">
        <v>49.1</v>
      </c>
      <c r="L7" t="n">
        <v>6</v>
      </c>
      <c r="M7" t="n">
        <v>55</v>
      </c>
      <c r="N7" t="n">
        <v>27.35</v>
      </c>
      <c r="O7" t="n">
        <v>19652.13</v>
      </c>
      <c r="P7" t="n">
        <v>468.6</v>
      </c>
      <c r="Q7" t="n">
        <v>419.24</v>
      </c>
      <c r="R7" t="n">
        <v>116.79</v>
      </c>
      <c r="S7" t="n">
        <v>59.57</v>
      </c>
      <c r="T7" t="n">
        <v>26243.26</v>
      </c>
      <c r="U7" t="n">
        <v>0.51</v>
      </c>
      <c r="V7" t="n">
        <v>0.87</v>
      </c>
      <c r="W7" t="n">
        <v>6.88</v>
      </c>
      <c r="X7" t="n">
        <v>1.6</v>
      </c>
      <c r="Y7" t="n">
        <v>0.5</v>
      </c>
      <c r="Z7" t="n">
        <v>10</v>
      </c>
      <c r="AA7" t="n">
        <v>727.3551533683176</v>
      </c>
      <c r="AB7" t="n">
        <v>995.1994094831967</v>
      </c>
      <c r="AC7" t="n">
        <v>900.2189746132635</v>
      </c>
      <c r="AD7" t="n">
        <v>727355.1533683176</v>
      </c>
      <c r="AE7" t="n">
        <v>995199.4094831968</v>
      </c>
      <c r="AF7" t="n">
        <v>1.709120887264792e-06</v>
      </c>
      <c r="AG7" t="n">
        <v>26</v>
      </c>
      <c r="AH7" t="n">
        <v>900218.9746132635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2.3086</v>
      </c>
      <c r="E8" t="n">
        <v>43.32</v>
      </c>
      <c r="F8" t="n">
        <v>39.54</v>
      </c>
      <c r="G8" t="n">
        <v>48.42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47</v>
      </c>
      <c r="N8" t="n">
        <v>27.77</v>
      </c>
      <c r="O8" t="n">
        <v>19826.68</v>
      </c>
      <c r="P8" t="n">
        <v>465.19</v>
      </c>
      <c r="Q8" t="n">
        <v>419.28</v>
      </c>
      <c r="R8" t="n">
        <v>109.03</v>
      </c>
      <c r="S8" t="n">
        <v>59.57</v>
      </c>
      <c r="T8" t="n">
        <v>22406.34</v>
      </c>
      <c r="U8" t="n">
        <v>0.55</v>
      </c>
      <c r="V8" t="n">
        <v>0.87</v>
      </c>
      <c r="W8" t="n">
        <v>6.88</v>
      </c>
      <c r="X8" t="n">
        <v>1.38</v>
      </c>
      <c r="Y8" t="n">
        <v>0.5</v>
      </c>
      <c r="Z8" t="n">
        <v>10</v>
      </c>
      <c r="AA8" t="n">
        <v>717.6367501109145</v>
      </c>
      <c r="AB8" t="n">
        <v>981.9022614007254</v>
      </c>
      <c r="AC8" t="n">
        <v>888.1908876811184</v>
      </c>
      <c r="AD8" t="n">
        <v>717636.7501109145</v>
      </c>
      <c r="AE8" t="n">
        <v>981902.2614007253</v>
      </c>
      <c r="AF8" t="n">
        <v>1.727529106978766e-06</v>
      </c>
      <c r="AG8" t="n">
        <v>26</v>
      </c>
      <c r="AH8" t="n">
        <v>888190.8876811184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2.3288</v>
      </c>
      <c r="E9" t="n">
        <v>42.94</v>
      </c>
      <c r="F9" t="n">
        <v>39.35</v>
      </c>
      <c r="G9" t="n">
        <v>54.91</v>
      </c>
      <c r="H9" t="n">
        <v>0.88</v>
      </c>
      <c r="I9" t="n">
        <v>43</v>
      </c>
      <c r="J9" t="n">
        <v>160.28</v>
      </c>
      <c r="K9" t="n">
        <v>49.1</v>
      </c>
      <c r="L9" t="n">
        <v>8</v>
      </c>
      <c r="M9" t="n">
        <v>41</v>
      </c>
      <c r="N9" t="n">
        <v>28.19</v>
      </c>
      <c r="O9" t="n">
        <v>20001.93</v>
      </c>
      <c r="P9" t="n">
        <v>461.74</v>
      </c>
      <c r="Q9" t="n">
        <v>419.24</v>
      </c>
      <c r="R9" t="n">
        <v>102.77</v>
      </c>
      <c r="S9" t="n">
        <v>59.57</v>
      </c>
      <c r="T9" t="n">
        <v>19307.14</v>
      </c>
      <c r="U9" t="n">
        <v>0.58</v>
      </c>
      <c r="V9" t="n">
        <v>0.88</v>
      </c>
      <c r="W9" t="n">
        <v>6.87</v>
      </c>
      <c r="X9" t="n">
        <v>1.19</v>
      </c>
      <c r="Y9" t="n">
        <v>0.5</v>
      </c>
      <c r="Z9" t="n">
        <v>10</v>
      </c>
      <c r="AA9" t="n">
        <v>702.3357590914813</v>
      </c>
      <c r="AB9" t="n">
        <v>960.9667704558544</v>
      </c>
      <c r="AC9" t="n">
        <v>869.2534506088801</v>
      </c>
      <c r="AD9" t="n">
        <v>702335.7590914813</v>
      </c>
      <c r="AE9" t="n">
        <v>960966.7704558545</v>
      </c>
      <c r="AF9" t="n">
        <v>1.742644799589426e-06</v>
      </c>
      <c r="AG9" t="n">
        <v>25</v>
      </c>
      <c r="AH9" t="n">
        <v>869253.4506088801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2.3447</v>
      </c>
      <c r="E10" t="n">
        <v>42.65</v>
      </c>
      <c r="F10" t="n">
        <v>39.21</v>
      </c>
      <c r="G10" t="n">
        <v>61.91</v>
      </c>
      <c r="H10" t="n">
        <v>0.99</v>
      </c>
      <c r="I10" t="n">
        <v>38</v>
      </c>
      <c r="J10" t="n">
        <v>161.71</v>
      </c>
      <c r="K10" t="n">
        <v>49.1</v>
      </c>
      <c r="L10" t="n">
        <v>9</v>
      </c>
      <c r="M10" t="n">
        <v>36</v>
      </c>
      <c r="N10" t="n">
        <v>28.61</v>
      </c>
      <c r="O10" t="n">
        <v>20177.64</v>
      </c>
      <c r="P10" t="n">
        <v>459.2</v>
      </c>
      <c r="Q10" t="n">
        <v>419.25</v>
      </c>
      <c r="R10" t="n">
        <v>98.29000000000001</v>
      </c>
      <c r="S10" t="n">
        <v>59.57</v>
      </c>
      <c r="T10" t="n">
        <v>17090.82</v>
      </c>
      <c r="U10" t="n">
        <v>0.61</v>
      </c>
      <c r="V10" t="n">
        <v>0.88</v>
      </c>
      <c r="W10" t="n">
        <v>6.86</v>
      </c>
      <c r="X10" t="n">
        <v>1.05</v>
      </c>
      <c r="Y10" t="n">
        <v>0.5</v>
      </c>
      <c r="Z10" t="n">
        <v>10</v>
      </c>
      <c r="AA10" t="n">
        <v>695.930990652676</v>
      </c>
      <c r="AB10" t="n">
        <v>952.2034837194395</v>
      </c>
      <c r="AC10" t="n">
        <v>861.3265196592384</v>
      </c>
      <c r="AD10" t="n">
        <v>695930.990652676</v>
      </c>
      <c r="AE10" t="n">
        <v>952203.4837194395</v>
      </c>
      <c r="AF10" t="n">
        <v>1.754542795258213e-06</v>
      </c>
      <c r="AG10" t="n">
        <v>25</v>
      </c>
      <c r="AH10" t="n">
        <v>861326.5196592384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2.3586</v>
      </c>
      <c r="E11" t="n">
        <v>42.4</v>
      </c>
      <c r="F11" t="n">
        <v>39.08</v>
      </c>
      <c r="G11" t="n">
        <v>68.97</v>
      </c>
      <c r="H11" t="n">
        <v>1.09</v>
      </c>
      <c r="I11" t="n">
        <v>34</v>
      </c>
      <c r="J11" t="n">
        <v>163.13</v>
      </c>
      <c r="K11" t="n">
        <v>49.1</v>
      </c>
      <c r="L11" t="n">
        <v>10</v>
      </c>
      <c r="M11" t="n">
        <v>32</v>
      </c>
      <c r="N11" t="n">
        <v>29.04</v>
      </c>
      <c r="O11" t="n">
        <v>20353.94</v>
      </c>
      <c r="P11" t="n">
        <v>456.84</v>
      </c>
      <c r="Q11" t="n">
        <v>419.28</v>
      </c>
      <c r="R11" t="n">
        <v>94.33</v>
      </c>
      <c r="S11" t="n">
        <v>59.57</v>
      </c>
      <c r="T11" t="n">
        <v>15129.23</v>
      </c>
      <c r="U11" t="n">
        <v>0.63</v>
      </c>
      <c r="V11" t="n">
        <v>0.88</v>
      </c>
      <c r="W11" t="n">
        <v>6.85</v>
      </c>
      <c r="X11" t="n">
        <v>0.92</v>
      </c>
      <c r="Y11" t="n">
        <v>0.5</v>
      </c>
      <c r="Z11" t="n">
        <v>10</v>
      </c>
      <c r="AA11" t="n">
        <v>690.2496870374008</v>
      </c>
      <c r="AB11" t="n">
        <v>944.4300734715937</v>
      </c>
      <c r="AC11" t="n">
        <v>854.2949927753973</v>
      </c>
      <c r="AD11" t="n">
        <v>690249.6870374008</v>
      </c>
      <c r="AE11" t="n">
        <v>944430.0734715937</v>
      </c>
      <c r="AF11" t="n">
        <v>1.764944187698222e-06</v>
      </c>
      <c r="AG11" t="n">
        <v>25</v>
      </c>
      <c r="AH11" t="n">
        <v>854294.9927753973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2.3669</v>
      </c>
      <c r="E12" t="n">
        <v>42.25</v>
      </c>
      <c r="F12" t="n">
        <v>39.03</v>
      </c>
      <c r="G12" t="n">
        <v>75.53</v>
      </c>
      <c r="H12" t="n">
        <v>1.18</v>
      </c>
      <c r="I12" t="n">
        <v>31</v>
      </c>
      <c r="J12" t="n">
        <v>164.57</v>
      </c>
      <c r="K12" t="n">
        <v>49.1</v>
      </c>
      <c r="L12" t="n">
        <v>11</v>
      </c>
      <c r="M12" t="n">
        <v>29</v>
      </c>
      <c r="N12" t="n">
        <v>29.47</v>
      </c>
      <c r="O12" t="n">
        <v>20530.82</v>
      </c>
      <c r="P12" t="n">
        <v>455.44</v>
      </c>
      <c r="Q12" t="n">
        <v>419.25</v>
      </c>
      <c r="R12" t="n">
        <v>92.54000000000001</v>
      </c>
      <c r="S12" t="n">
        <v>59.57</v>
      </c>
      <c r="T12" t="n">
        <v>14252.64</v>
      </c>
      <c r="U12" t="n">
        <v>0.64</v>
      </c>
      <c r="V12" t="n">
        <v>0.89</v>
      </c>
      <c r="W12" t="n">
        <v>6.84</v>
      </c>
      <c r="X12" t="n">
        <v>0.86</v>
      </c>
      <c r="Y12" t="n">
        <v>0.5</v>
      </c>
      <c r="Z12" t="n">
        <v>10</v>
      </c>
      <c r="AA12" t="n">
        <v>686.9341544897723</v>
      </c>
      <c r="AB12" t="n">
        <v>939.8936155689557</v>
      </c>
      <c r="AC12" t="n">
        <v>850.1914880480284</v>
      </c>
      <c r="AD12" t="n">
        <v>686934.1544897723</v>
      </c>
      <c r="AE12" t="n">
        <v>939893.6155689558</v>
      </c>
      <c r="AF12" t="n">
        <v>1.771155091097652e-06</v>
      </c>
      <c r="AG12" t="n">
        <v>25</v>
      </c>
      <c r="AH12" t="n">
        <v>850191.4880480284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2.3742</v>
      </c>
      <c r="E13" t="n">
        <v>42.12</v>
      </c>
      <c r="F13" t="n">
        <v>38.96</v>
      </c>
      <c r="G13" t="n">
        <v>80.59999999999999</v>
      </c>
      <c r="H13" t="n">
        <v>1.28</v>
      </c>
      <c r="I13" t="n">
        <v>29</v>
      </c>
      <c r="J13" t="n">
        <v>166.01</v>
      </c>
      <c r="K13" t="n">
        <v>49.1</v>
      </c>
      <c r="L13" t="n">
        <v>12</v>
      </c>
      <c r="M13" t="n">
        <v>27</v>
      </c>
      <c r="N13" t="n">
        <v>29.91</v>
      </c>
      <c r="O13" t="n">
        <v>20708.3</v>
      </c>
      <c r="P13" t="n">
        <v>453.68</v>
      </c>
      <c r="Q13" t="n">
        <v>419.23</v>
      </c>
      <c r="R13" t="n">
        <v>90.18000000000001</v>
      </c>
      <c r="S13" t="n">
        <v>59.57</v>
      </c>
      <c r="T13" t="n">
        <v>13078.54</v>
      </c>
      <c r="U13" t="n">
        <v>0.66</v>
      </c>
      <c r="V13" t="n">
        <v>0.89</v>
      </c>
      <c r="W13" t="n">
        <v>6.84</v>
      </c>
      <c r="X13" t="n">
        <v>0.79</v>
      </c>
      <c r="Y13" t="n">
        <v>0.5</v>
      </c>
      <c r="Z13" t="n">
        <v>10</v>
      </c>
      <c r="AA13" t="n">
        <v>683.4651718180149</v>
      </c>
      <c r="AB13" t="n">
        <v>935.147200436743</v>
      </c>
      <c r="AC13" t="n">
        <v>845.8980641143986</v>
      </c>
      <c r="AD13" t="n">
        <v>683465.1718180149</v>
      </c>
      <c r="AE13" t="n">
        <v>935147.200436743</v>
      </c>
      <c r="AF13" t="n">
        <v>1.776617692882693e-06</v>
      </c>
      <c r="AG13" t="n">
        <v>25</v>
      </c>
      <c r="AH13" t="n">
        <v>845898.0641143986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2.3839</v>
      </c>
      <c r="E14" t="n">
        <v>41.95</v>
      </c>
      <c r="F14" t="n">
        <v>38.88</v>
      </c>
      <c r="G14" t="n">
        <v>89.72</v>
      </c>
      <c r="H14" t="n">
        <v>1.38</v>
      </c>
      <c r="I14" t="n">
        <v>26</v>
      </c>
      <c r="J14" t="n">
        <v>167.45</v>
      </c>
      <c r="K14" t="n">
        <v>49.1</v>
      </c>
      <c r="L14" t="n">
        <v>13</v>
      </c>
      <c r="M14" t="n">
        <v>24</v>
      </c>
      <c r="N14" t="n">
        <v>30.36</v>
      </c>
      <c r="O14" t="n">
        <v>20886.38</v>
      </c>
      <c r="P14" t="n">
        <v>451.55</v>
      </c>
      <c r="Q14" t="n">
        <v>419.28</v>
      </c>
      <c r="R14" t="n">
        <v>87.75</v>
      </c>
      <c r="S14" t="n">
        <v>59.57</v>
      </c>
      <c r="T14" t="n">
        <v>11879.52</v>
      </c>
      <c r="U14" t="n">
        <v>0.68</v>
      </c>
      <c r="V14" t="n">
        <v>0.89</v>
      </c>
      <c r="W14" t="n">
        <v>6.83</v>
      </c>
      <c r="X14" t="n">
        <v>0.71</v>
      </c>
      <c r="Y14" t="n">
        <v>0.5</v>
      </c>
      <c r="Z14" t="n">
        <v>10</v>
      </c>
      <c r="AA14" t="n">
        <v>679.116927803341</v>
      </c>
      <c r="AB14" t="n">
        <v>929.197741144879</v>
      </c>
      <c r="AC14" t="n">
        <v>840.5164128672316</v>
      </c>
      <c r="AD14" t="n">
        <v>679116.9278033411</v>
      </c>
      <c r="AE14" t="n">
        <v>929197.741144879</v>
      </c>
      <c r="AF14" t="n">
        <v>1.783876218542267e-06</v>
      </c>
      <c r="AG14" t="n">
        <v>25</v>
      </c>
      <c r="AH14" t="n">
        <v>840516.4128672315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2.3923</v>
      </c>
      <c r="E15" t="n">
        <v>41.8</v>
      </c>
      <c r="F15" t="n">
        <v>38.79</v>
      </c>
      <c r="G15" t="n">
        <v>96.98</v>
      </c>
      <c r="H15" t="n">
        <v>1.47</v>
      </c>
      <c r="I15" t="n">
        <v>24</v>
      </c>
      <c r="J15" t="n">
        <v>168.9</v>
      </c>
      <c r="K15" t="n">
        <v>49.1</v>
      </c>
      <c r="L15" t="n">
        <v>14</v>
      </c>
      <c r="M15" t="n">
        <v>22</v>
      </c>
      <c r="N15" t="n">
        <v>30.81</v>
      </c>
      <c r="O15" t="n">
        <v>21065.06</v>
      </c>
      <c r="P15" t="n">
        <v>450.05</v>
      </c>
      <c r="Q15" t="n">
        <v>419.26</v>
      </c>
      <c r="R15" t="n">
        <v>84.98999999999999</v>
      </c>
      <c r="S15" t="n">
        <v>59.57</v>
      </c>
      <c r="T15" t="n">
        <v>10509.49</v>
      </c>
      <c r="U15" t="n">
        <v>0.7</v>
      </c>
      <c r="V15" t="n">
        <v>0.89</v>
      </c>
      <c r="W15" t="n">
        <v>6.82</v>
      </c>
      <c r="X15" t="n">
        <v>0.63</v>
      </c>
      <c r="Y15" t="n">
        <v>0.5</v>
      </c>
      <c r="Z15" t="n">
        <v>10</v>
      </c>
      <c r="AA15" t="n">
        <v>675.7017857451834</v>
      </c>
      <c r="AB15" t="n">
        <v>924.5249931154734</v>
      </c>
      <c r="AC15" t="n">
        <v>836.2896253515095</v>
      </c>
      <c r="AD15" t="n">
        <v>675701.7857451835</v>
      </c>
      <c r="AE15" t="n">
        <v>924524.9931154734</v>
      </c>
      <c r="AF15" t="n">
        <v>1.790161952103136e-06</v>
      </c>
      <c r="AG15" t="n">
        <v>25</v>
      </c>
      <c r="AH15" t="n">
        <v>836289.6253515094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2.3949</v>
      </c>
      <c r="E16" t="n">
        <v>41.76</v>
      </c>
      <c r="F16" t="n">
        <v>38.78</v>
      </c>
      <c r="G16" t="n">
        <v>101.16</v>
      </c>
      <c r="H16" t="n">
        <v>1.56</v>
      </c>
      <c r="I16" t="n">
        <v>23</v>
      </c>
      <c r="J16" t="n">
        <v>170.35</v>
      </c>
      <c r="K16" t="n">
        <v>49.1</v>
      </c>
      <c r="L16" t="n">
        <v>15</v>
      </c>
      <c r="M16" t="n">
        <v>21</v>
      </c>
      <c r="N16" t="n">
        <v>31.26</v>
      </c>
      <c r="O16" t="n">
        <v>21244.37</v>
      </c>
      <c r="P16" t="n">
        <v>448.96</v>
      </c>
      <c r="Q16" t="n">
        <v>419.24</v>
      </c>
      <c r="R16" t="n">
        <v>84.16</v>
      </c>
      <c r="S16" t="n">
        <v>59.57</v>
      </c>
      <c r="T16" t="n">
        <v>10098.27</v>
      </c>
      <c r="U16" t="n">
        <v>0.71</v>
      </c>
      <c r="V16" t="n">
        <v>0.89</v>
      </c>
      <c r="W16" t="n">
        <v>6.84</v>
      </c>
      <c r="X16" t="n">
        <v>0.61</v>
      </c>
      <c r="Y16" t="n">
        <v>0.5</v>
      </c>
      <c r="Z16" t="n">
        <v>10</v>
      </c>
      <c r="AA16" t="n">
        <v>674.0404425212147</v>
      </c>
      <c r="AB16" t="n">
        <v>922.2518700231492</v>
      </c>
      <c r="AC16" t="n">
        <v>834.2334459367682</v>
      </c>
      <c r="AD16" t="n">
        <v>674040.4425212147</v>
      </c>
      <c r="AE16" t="n">
        <v>922251.8700231492</v>
      </c>
      <c r="AF16" t="n">
        <v>1.792107536300548e-06</v>
      </c>
      <c r="AG16" t="n">
        <v>25</v>
      </c>
      <c r="AH16" t="n">
        <v>834233.4459367682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2.4013</v>
      </c>
      <c r="E17" t="n">
        <v>41.64</v>
      </c>
      <c r="F17" t="n">
        <v>38.73</v>
      </c>
      <c r="G17" t="n">
        <v>110.64</v>
      </c>
      <c r="H17" t="n">
        <v>1.65</v>
      </c>
      <c r="I17" t="n">
        <v>21</v>
      </c>
      <c r="J17" t="n">
        <v>171.81</v>
      </c>
      <c r="K17" t="n">
        <v>49.1</v>
      </c>
      <c r="L17" t="n">
        <v>16</v>
      </c>
      <c r="M17" t="n">
        <v>19</v>
      </c>
      <c r="N17" t="n">
        <v>31.72</v>
      </c>
      <c r="O17" t="n">
        <v>21424.29</v>
      </c>
      <c r="P17" t="n">
        <v>447.15</v>
      </c>
      <c r="Q17" t="n">
        <v>419.25</v>
      </c>
      <c r="R17" t="n">
        <v>82.68000000000001</v>
      </c>
      <c r="S17" t="n">
        <v>59.57</v>
      </c>
      <c r="T17" t="n">
        <v>9372.690000000001</v>
      </c>
      <c r="U17" t="n">
        <v>0.72</v>
      </c>
      <c r="V17" t="n">
        <v>0.89</v>
      </c>
      <c r="W17" t="n">
        <v>6.83</v>
      </c>
      <c r="X17" t="n">
        <v>0.5600000000000001</v>
      </c>
      <c r="Y17" t="n">
        <v>0.5</v>
      </c>
      <c r="Z17" t="n">
        <v>10</v>
      </c>
      <c r="AA17" t="n">
        <v>670.8133858001304</v>
      </c>
      <c r="AB17" t="n">
        <v>917.8364686496672</v>
      </c>
      <c r="AC17" t="n">
        <v>830.2394442733166</v>
      </c>
      <c r="AD17" t="n">
        <v>670813.3858001304</v>
      </c>
      <c r="AE17" t="n">
        <v>917836.4686496671</v>
      </c>
      <c r="AF17" t="n">
        <v>1.796896666632639e-06</v>
      </c>
      <c r="AG17" t="n">
        <v>25</v>
      </c>
      <c r="AH17" t="n">
        <v>830239.4442733167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2.4038</v>
      </c>
      <c r="E18" t="n">
        <v>41.6</v>
      </c>
      <c r="F18" t="n">
        <v>38.71</v>
      </c>
      <c r="G18" t="n">
        <v>116.14</v>
      </c>
      <c r="H18" t="n">
        <v>1.74</v>
      </c>
      <c r="I18" t="n">
        <v>20</v>
      </c>
      <c r="J18" t="n">
        <v>173.28</v>
      </c>
      <c r="K18" t="n">
        <v>49.1</v>
      </c>
      <c r="L18" t="n">
        <v>17</v>
      </c>
      <c r="M18" t="n">
        <v>18</v>
      </c>
      <c r="N18" t="n">
        <v>32.18</v>
      </c>
      <c r="O18" t="n">
        <v>21604.83</v>
      </c>
      <c r="P18" t="n">
        <v>446.33</v>
      </c>
      <c r="Q18" t="n">
        <v>419.23</v>
      </c>
      <c r="R18" t="n">
        <v>82.26000000000001</v>
      </c>
      <c r="S18" t="n">
        <v>59.57</v>
      </c>
      <c r="T18" t="n">
        <v>9164.129999999999</v>
      </c>
      <c r="U18" t="n">
        <v>0.72</v>
      </c>
      <c r="V18" t="n">
        <v>0.89</v>
      </c>
      <c r="W18" t="n">
        <v>6.83</v>
      </c>
      <c r="X18" t="n">
        <v>0.55</v>
      </c>
      <c r="Y18" t="n">
        <v>0.5</v>
      </c>
      <c r="Z18" t="n">
        <v>10</v>
      </c>
      <c r="AA18" t="n">
        <v>669.4432214531433</v>
      </c>
      <c r="AB18" t="n">
        <v>915.9617493427344</v>
      </c>
      <c r="AC18" t="n">
        <v>828.5436455458525</v>
      </c>
      <c r="AD18" t="n">
        <v>669443.2214531433</v>
      </c>
      <c r="AE18" t="n">
        <v>915961.7493427343</v>
      </c>
      <c r="AF18" t="n">
        <v>1.798767420668611e-06</v>
      </c>
      <c r="AG18" t="n">
        <v>25</v>
      </c>
      <c r="AH18" t="n">
        <v>828543.6455458525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2.4074</v>
      </c>
      <c r="E19" t="n">
        <v>41.54</v>
      </c>
      <c r="F19" t="n">
        <v>38.68</v>
      </c>
      <c r="G19" t="n">
        <v>122.15</v>
      </c>
      <c r="H19" t="n">
        <v>1.83</v>
      </c>
      <c r="I19" t="n">
        <v>19</v>
      </c>
      <c r="J19" t="n">
        <v>174.75</v>
      </c>
      <c r="K19" t="n">
        <v>49.1</v>
      </c>
      <c r="L19" t="n">
        <v>18</v>
      </c>
      <c r="M19" t="n">
        <v>17</v>
      </c>
      <c r="N19" t="n">
        <v>32.65</v>
      </c>
      <c r="O19" t="n">
        <v>21786.02</v>
      </c>
      <c r="P19" t="n">
        <v>444.95</v>
      </c>
      <c r="Q19" t="n">
        <v>419.23</v>
      </c>
      <c r="R19" t="n">
        <v>81.20999999999999</v>
      </c>
      <c r="S19" t="n">
        <v>59.57</v>
      </c>
      <c r="T19" t="n">
        <v>8647.17</v>
      </c>
      <c r="U19" t="n">
        <v>0.73</v>
      </c>
      <c r="V19" t="n">
        <v>0.89</v>
      </c>
      <c r="W19" t="n">
        <v>6.83</v>
      </c>
      <c r="X19" t="n">
        <v>0.52</v>
      </c>
      <c r="Y19" t="n">
        <v>0.5</v>
      </c>
      <c r="Z19" t="n">
        <v>10</v>
      </c>
      <c r="AA19" t="n">
        <v>667.2735300211015</v>
      </c>
      <c r="AB19" t="n">
        <v>912.9930818053845</v>
      </c>
      <c r="AC19" t="n">
        <v>825.8583034717162</v>
      </c>
      <c r="AD19" t="n">
        <v>667273.5300211015</v>
      </c>
      <c r="AE19" t="n">
        <v>912993.0818053845</v>
      </c>
      <c r="AF19" t="n">
        <v>1.801461306480412e-06</v>
      </c>
      <c r="AG19" t="n">
        <v>25</v>
      </c>
      <c r="AH19" t="n">
        <v>825858.3034717162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2.4109</v>
      </c>
      <c r="E20" t="n">
        <v>41.48</v>
      </c>
      <c r="F20" t="n">
        <v>38.65</v>
      </c>
      <c r="G20" t="n">
        <v>128.84</v>
      </c>
      <c r="H20" t="n">
        <v>1.91</v>
      </c>
      <c r="I20" t="n">
        <v>18</v>
      </c>
      <c r="J20" t="n">
        <v>176.22</v>
      </c>
      <c r="K20" t="n">
        <v>49.1</v>
      </c>
      <c r="L20" t="n">
        <v>19</v>
      </c>
      <c r="M20" t="n">
        <v>16</v>
      </c>
      <c r="N20" t="n">
        <v>33.13</v>
      </c>
      <c r="O20" t="n">
        <v>21967.84</v>
      </c>
      <c r="P20" t="n">
        <v>444.94</v>
      </c>
      <c r="Q20" t="n">
        <v>419.26</v>
      </c>
      <c r="R20" t="n">
        <v>80.38</v>
      </c>
      <c r="S20" t="n">
        <v>59.57</v>
      </c>
      <c r="T20" t="n">
        <v>8236.82</v>
      </c>
      <c r="U20" t="n">
        <v>0.74</v>
      </c>
      <c r="V20" t="n">
        <v>0.89</v>
      </c>
      <c r="W20" t="n">
        <v>6.82</v>
      </c>
      <c r="X20" t="n">
        <v>0.49</v>
      </c>
      <c r="Y20" t="n">
        <v>0.5</v>
      </c>
      <c r="Z20" t="n">
        <v>10</v>
      </c>
      <c r="AA20" t="n">
        <v>666.5052099916584</v>
      </c>
      <c r="AB20" t="n">
        <v>911.9418324452129</v>
      </c>
      <c r="AC20" t="n">
        <v>824.9073838750415</v>
      </c>
      <c r="AD20" t="n">
        <v>666505.2099916583</v>
      </c>
      <c r="AE20" t="n">
        <v>911941.8324452129</v>
      </c>
      <c r="AF20" t="n">
        <v>1.804080362130774e-06</v>
      </c>
      <c r="AG20" t="n">
        <v>25</v>
      </c>
      <c r="AH20" t="n">
        <v>824907.3838750415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2.4148</v>
      </c>
      <c r="E21" t="n">
        <v>41.41</v>
      </c>
      <c r="F21" t="n">
        <v>38.62</v>
      </c>
      <c r="G21" t="n">
        <v>136.29</v>
      </c>
      <c r="H21" t="n">
        <v>2</v>
      </c>
      <c r="I21" t="n">
        <v>17</v>
      </c>
      <c r="J21" t="n">
        <v>177.7</v>
      </c>
      <c r="K21" t="n">
        <v>49.1</v>
      </c>
      <c r="L21" t="n">
        <v>20</v>
      </c>
      <c r="M21" t="n">
        <v>15</v>
      </c>
      <c r="N21" t="n">
        <v>33.61</v>
      </c>
      <c r="O21" t="n">
        <v>22150.3</v>
      </c>
      <c r="P21" t="n">
        <v>442.82</v>
      </c>
      <c r="Q21" t="n">
        <v>419.24</v>
      </c>
      <c r="R21" t="n">
        <v>78.94</v>
      </c>
      <c r="S21" t="n">
        <v>59.57</v>
      </c>
      <c r="T21" t="n">
        <v>7520.09</v>
      </c>
      <c r="U21" t="n">
        <v>0.75</v>
      </c>
      <c r="V21" t="n">
        <v>0.9</v>
      </c>
      <c r="W21" t="n">
        <v>6.83</v>
      </c>
      <c r="X21" t="n">
        <v>0.45</v>
      </c>
      <c r="Y21" t="n">
        <v>0.5</v>
      </c>
      <c r="Z21" t="n">
        <v>10</v>
      </c>
      <c r="AA21" t="n">
        <v>656.7567345799098</v>
      </c>
      <c r="AB21" t="n">
        <v>898.6035383144764</v>
      </c>
      <c r="AC21" t="n">
        <v>812.8420778157292</v>
      </c>
      <c r="AD21" t="n">
        <v>656756.7345799098</v>
      </c>
      <c r="AE21" t="n">
        <v>898603.5383144764</v>
      </c>
      <c r="AF21" t="n">
        <v>1.806998738426892e-06</v>
      </c>
      <c r="AG21" t="n">
        <v>24</v>
      </c>
      <c r="AH21" t="n">
        <v>812842.0778157292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2.4142</v>
      </c>
      <c r="E22" t="n">
        <v>41.42</v>
      </c>
      <c r="F22" t="n">
        <v>38.63</v>
      </c>
      <c r="G22" t="n">
        <v>136.33</v>
      </c>
      <c r="H22" t="n">
        <v>2.08</v>
      </c>
      <c r="I22" t="n">
        <v>17</v>
      </c>
      <c r="J22" t="n">
        <v>179.18</v>
      </c>
      <c r="K22" t="n">
        <v>49.1</v>
      </c>
      <c r="L22" t="n">
        <v>21</v>
      </c>
      <c r="M22" t="n">
        <v>15</v>
      </c>
      <c r="N22" t="n">
        <v>34.09</v>
      </c>
      <c r="O22" t="n">
        <v>22333.43</v>
      </c>
      <c r="P22" t="n">
        <v>442.17</v>
      </c>
      <c r="Q22" t="n">
        <v>419.23</v>
      </c>
      <c r="R22" t="n">
        <v>79.52</v>
      </c>
      <c r="S22" t="n">
        <v>59.57</v>
      </c>
      <c r="T22" t="n">
        <v>7809.93</v>
      </c>
      <c r="U22" t="n">
        <v>0.75</v>
      </c>
      <c r="V22" t="n">
        <v>0.9</v>
      </c>
      <c r="W22" t="n">
        <v>6.82</v>
      </c>
      <c r="X22" t="n">
        <v>0.46</v>
      </c>
      <c r="Y22" t="n">
        <v>0.5</v>
      </c>
      <c r="Z22" t="n">
        <v>10</v>
      </c>
      <c r="AA22" t="n">
        <v>656.2405733832641</v>
      </c>
      <c r="AB22" t="n">
        <v>897.8973037938008</v>
      </c>
      <c r="AC22" t="n">
        <v>812.2032453265003</v>
      </c>
      <c r="AD22" t="n">
        <v>656240.573383264</v>
      </c>
      <c r="AE22" t="n">
        <v>897897.3037938008</v>
      </c>
      <c r="AF22" t="n">
        <v>1.806549757458259e-06</v>
      </c>
      <c r="AG22" t="n">
        <v>24</v>
      </c>
      <c r="AH22" t="n">
        <v>812203.2453265004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2.4172</v>
      </c>
      <c r="E23" t="n">
        <v>41.37</v>
      </c>
      <c r="F23" t="n">
        <v>38.6</v>
      </c>
      <c r="G23" t="n">
        <v>144.77</v>
      </c>
      <c r="H23" t="n">
        <v>2.16</v>
      </c>
      <c r="I23" t="n">
        <v>16</v>
      </c>
      <c r="J23" t="n">
        <v>180.67</v>
      </c>
      <c r="K23" t="n">
        <v>49.1</v>
      </c>
      <c r="L23" t="n">
        <v>22</v>
      </c>
      <c r="M23" t="n">
        <v>14</v>
      </c>
      <c r="N23" t="n">
        <v>34.58</v>
      </c>
      <c r="O23" t="n">
        <v>22517.21</v>
      </c>
      <c r="P23" t="n">
        <v>442.12</v>
      </c>
      <c r="Q23" t="n">
        <v>419.25</v>
      </c>
      <c r="R23" t="n">
        <v>78.73999999999999</v>
      </c>
      <c r="S23" t="n">
        <v>59.57</v>
      </c>
      <c r="T23" t="n">
        <v>7427.16</v>
      </c>
      <c r="U23" t="n">
        <v>0.76</v>
      </c>
      <c r="V23" t="n">
        <v>0.9</v>
      </c>
      <c r="W23" t="n">
        <v>6.82</v>
      </c>
      <c r="X23" t="n">
        <v>0.44</v>
      </c>
      <c r="Y23" t="n">
        <v>0.5</v>
      </c>
      <c r="Z23" t="n">
        <v>10</v>
      </c>
      <c r="AA23" t="n">
        <v>655.5421272076884</v>
      </c>
      <c r="AB23" t="n">
        <v>896.9416589231076</v>
      </c>
      <c r="AC23" t="n">
        <v>811.3388058610103</v>
      </c>
      <c r="AD23" t="n">
        <v>655542.1272076884</v>
      </c>
      <c r="AE23" t="n">
        <v>896941.6589231077</v>
      </c>
      <c r="AF23" t="n">
        <v>1.808794662301426e-06</v>
      </c>
      <c r="AG23" t="n">
        <v>24</v>
      </c>
      <c r="AH23" t="n">
        <v>811338.8058610103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2.4212</v>
      </c>
      <c r="E24" t="n">
        <v>41.3</v>
      </c>
      <c r="F24" t="n">
        <v>38.57</v>
      </c>
      <c r="G24" t="n">
        <v>154.27</v>
      </c>
      <c r="H24" t="n">
        <v>2.24</v>
      </c>
      <c r="I24" t="n">
        <v>15</v>
      </c>
      <c r="J24" t="n">
        <v>182.17</v>
      </c>
      <c r="K24" t="n">
        <v>49.1</v>
      </c>
      <c r="L24" t="n">
        <v>23</v>
      </c>
      <c r="M24" t="n">
        <v>13</v>
      </c>
      <c r="N24" t="n">
        <v>35.08</v>
      </c>
      <c r="O24" t="n">
        <v>22701.78</v>
      </c>
      <c r="P24" t="n">
        <v>440.52</v>
      </c>
      <c r="Q24" t="n">
        <v>419.25</v>
      </c>
      <c r="R24" t="n">
        <v>77.34</v>
      </c>
      <c r="S24" t="n">
        <v>59.57</v>
      </c>
      <c r="T24" t="n">
        <v>6730.39</v>
      </c>
      <c r="U24" t="n">
        <v>0.77</v>
      </c>
      <c r="V24" t="n">
        <v>0.9</v>
      </c>
      <c r="W24" t="n">
        <v>6.82</v>
      </c>
      <c r="X24" t="n">
        <v>0.4</v>
      </c>
      <c r="Y24" t="n">
        <v>0.5</v>
      </c>
      <c r="Z24" t="n">
        <v>10</v>
      </c>
      <c r="AA24" t="n">
        <v>653.0944635538582</v>
      </c>
      <c r="AB24" t="n">
        <v>893.5926575286377</v>
      </c>
      <c r="AC24" t="n">
        <v>808.3094284592756</v>
      </c>
      <c r="AD24" t="n">
        <v>653094.4635538582</v>
      </c>
      <c r="AE24" t="n">
        <v>893592.6575286377</v>
      </c>
      <c r="AF24" t="n">
        <v>1.811787868758982e-06</v>
      </c>
      <c r="AG24" t="n">
        <v>24</v>
      </c>
      <c r="AH24" t="n">
        <v>808309.4284592756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2.4216</v>
      </c>
      <c r="E25" t="n">
        <v>41.3</v>
      </c>
      <c r="F25" t="n">
        <v>38.56</v>
      </c>
      <c r="G25" t="n">
        <v>154.24</v>
      </c>
      <c r="H25" t="n">
        <v>2.32</v>
      </c>
      <c r="I25" t="n">
        <v>15</v>
      </c>
      <c r="J25" t="n">
        <v>183.67</v>
      </c>
      <c r="K25" t="n">
        <v>49.1</v>
      </c>
      <c r="L25" t="n">
        <v>24</v>
      </c>
      <c r="M25" t="n">
        <v>13</v>
      </c>
      <c r="N25" t="n">
        <v>35.58</v>
      </c>
      <c r="O25" t="n">
        <v>22886.92</v>
      </c>
      <c r="P25" t="n">
        <v>439.08</v>
      </c>
      <c r="Q25" t="n">
        <v>419.24</v>
      </c>
      <c r="R25" t="n">
        <v>77.11</v>
      </c>
      <c r="S25" t="n">
        <v>59.57</v>
      </c>
      <c r="T25" t="n">
        <v>6615.95</v>
      </c>
      <c r="U25" t="n">
        <v>0.77</v>
      </c>
      <c r="V25" t="n">
        <v>0.9</v>
      </c>
      <c r="W25" t="n">
        <v>6.82</v>
      </c>
      <c r="X25" t="n">
        <v>0.4</v>
      </c>
      <c r="Y25" t="n">
        <v>0.5</v>
      </c>
      <c r="Z25" t="n">
        <v>10</v>
      </c>
      <c r="AA25" t="n">
        <v>651.562867618273</v>
      </c>
      <c r="AB25" t="n">
        <v>891.4970604003263</v>
      </c>
      <c r="AC25" t="n">
        <v>806.4138321797011</v>
      </c>
      <c r="AD25" t="n">
        <v>651562.867618273</v>
      </c>
      <c r="AE25" t="n">
        <v>891497.0604003263</v>
      </c>
      <c r="AF25" t="n">
        <v>1.812087189404738e-06</v>
      </c>
      <c r="AG25" t="n">
        <v>24</v>
      </c>
      <c r="AH25" t="n">
        <v>806413.8321797011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2.4252</v>
      </c>
      <c r="E26" t="n">
        <v>41.23</v>
      </c>
      <c r="F26" t="n">
        <v>38.53</v>
      </c>
      <c r="G26" t="n">
        <v>165.13</v>
      </c>
      <c r="H26" t="n">
        <v>2.4</v>
      </c>
      <c r="I26" t="n">
        <v>14</v>
      </c>
      <c r="J26" t="n">
        <v>185.18</v>
      </c>
      <c r="K26" t="n">
        <v>49.1</v>
      </c>
      <c r="L26" t="n">
        <v>25</v>
      </c>
      <c r="M26" t="n">
        <v>12</v>
      </c>
      <c r="N26" t="n">
        <v>36.08</v>
      </c>
      <c r="O26" t="n">
        <v>23072.73</v>
      </c>
      <c r="P26" t="n">
        <v>439.33</v>
      </c>
      <c r="Q26" t="n">
        <v>419.23</v>
      </c>
      <c r="R26" t="n">
        <v>76.34999999999999</v>
      </c>
      <c r="S26" t="n">
        <v>59.57</v>
      </c>
      <c r="T26" t="n">
        <v>6240.03</v>
      </c>
      <c r="U26" t="n">
        <v>0.78</v>
      </c>
      <c r="V26" t="n">
        <v>0.9</v>
      </c>
      <c r="W26" t="n">
        <v>6.82</v>
      </c>
      <c r="X26" t="n">
        <v>0.37</v>
      </c>
      <c r="Y26" t="n">
        <v>0.5</v>
      </c>
      <c r="Z26" t="n">
        <v>10</v>
      </c>
      <c r="AA26" t="n">
        <v>651.0511643519185</v>
      </c>
      <c r="AB26" t="n">
        <v>890.7969254165453</v>
      </c>
      <c r="AC26" t="n">
        <v>805.7805170961266</v>
      </c>
      <c r="AD26" t="n">
        <v>651051.1643519185</v>
      </c>
      <c r="AE26" t="n">
        <v>890796.9254165452</v>
      </c>
      <c r="AF26" t="n">
        <v>1.814781075216539e-06</v>
      </c>
      <c r="AG26" t="n">
        <v>24</v>
      </c>
      <c r="AH26" t="n">
        <v>805780.5170961266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2.4277</v>
      </c>
      <c r="E27" t="n">
        <v>41.19</v>
      </c>
      <c r="F27" t="n">
        <v>38.52</v>
      </c>
      <c r="G27" t="n">
        <v>177.77</v>
      </c>
      <c r="H27" t="n">
        <v>2.47</v>
      </c>
      <c r="I27" t="n">
        <v>13</v>
      </c>
      <c r="J27" t="n">
        <v>186.69</v>
      </c>
      <c r="K27" t="n">
        <v>49.1</v>
      </c>
      <c r="L27" t="n">
        <v>26</v>
      </c>
      <c r="M27" t="n">
        <v>11</v>
      </c>
      <c r="N27" t="n">
        <v>36.6</v>
      </c>
      <c r="O27" t="n">
        <v>23259.24</v>
      </c>
      <c r="P27" t="n">
        <v>435.59</v>
      </c>
      <c r="Q27" t="n">
        <v>419.23</v>
      </c>
      <c r="R27" t="n">
        <v>75.83</v>
      </c>
      <c r="S27" t="n">
        <v>59.57</v>
      </c>
      <c r="T27" t="n">
        <v>5986.11</v>
      </c>
      <c r="U27" t="n">
        <v>0.79</v>
      </c>
      <c r="V27" t="n">
        <v>0.9</v>
      </c>
      <c r="W27" t="n">
        <v>6.82</v>
      </c>
      <c r="X27" t="n">
        <v>0.35</v>
      </c>
      <c r="Y27" t="n">
        <v>0.5</v>
      </c>
      <c r="Z27" t="n">
        <v>10</v>
      </c>
      <c r="AA27" t="n">
        <v>646.8113267662992</v>
      </c>
      <c r="AB27" t="n">
        <v>884.995792583468</v>
      </c>
      <c r="AC27" t="n">
        <v>800.5330362386969</v>
      </c>
      <c r="AD27" t="n">
        <v>646811.3267662992</v>
      </c>
      <c r="AE27" t="n">
        <v>884995.7925834679</v>
      </c>
      <c r="AF27" t="n">
        <v>1.816651829252512e-06</v>
      </c>
      <c r="AG27" t="n">
        <v>24</v>
      </c>
      <c r="AH27" t="n">
        <v>800533.0362386969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2.4286</v>
      </c>
      <c r="E28" t="n">
        <v>41.18</v>
      </c>
      <c r="F28" t="n">
        <v>38.5</v>
      </c>
      <c r="G28" t="n">
        <v>177.71</v>
      </c>
      <c r="H28" t="n">
        <v>2.55</v>
      </c>
      <c r="I28" t="n">
        <v>13</v>
      </c>
      <c r="J28" t="n">
        <v>188.21</v>
      </c>
      <c r="K28" t="n">
        <v>49.1</v>
      </c>
      <c r="L28" t="n">
        <v>27</v>
      </c>
      <c r="M28" t="n">
        <v>11</v>
      </c>
      <c r="N28" t="n">
        <v>37.11</v>
      </c>
      <c r="O28" t="n">
        <v>23446.45</v>
      </c>
      <c r="P28" t="n">
        <v>438.37</v>
      </c>
      <c r="Q28" t="n">
        <v>419.28</v>
      </c>
      <c r="R28" t="n">
        <v>75.20999999999999</v>
      </c>
      <c r="S28" t="n">
        <v>59.57</v>
      </c>
      <c r="T28" t="n">
        <v>5675.28</v>
      </c>
      <c r="U28" t="n">
        <v>0.79</v>
      </c>
      <c r="V28" t="n">
        <v>0.9</v>
      </c>
      <c r="W28" t="n">
        <v>6.82</v>
      </c>
      <c r="X28" t="n">
        <v>0.34</v>
      </c>
      <c r="Y28" t="n">
        <v>0.5</v>
      </c>
      <c r="Z28" t="n">
        <v>10</v>
      </c>
      <c r="AA28" t="n">
        <v>649.3759748315895</v>
      </c>
      <c r="AB28" t="n">
        <v>888.5048572106853</v>
      </c>
      <c r="AC28" t="n">
        <v>803.7072006628958</v>
      </c>
      <c r="AD28" t="n">
        <v>649375.9748315895</v>
      </c>
      <c r="AE28" t="n">
        <v>888504.8572106853</v>
      </c>
      <c r="AF28" t="n">
        <v>1.817325300705462e-06</v>
      </c>
      <c r="AG28" t="n">
        <v>24</v>
      </c>
      <c r="AH28" t="n">
        <v>803707.2006628958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2.4279</v>
      </c>
      <c r="E29" t="n">
        <v>41.19</v>
      </c>
      <c r="F29" t="n">
        <v>38.51</v>
      </c>
      <c r="G29" t="n">
        <v>177.76</v>
      </c>
      <c r="H29" t="n">
        <v>2.62</v>
      </c>
      <c r="I29" t="n">
        <v>13</v>
      </c>
      <c r="J29" t="n">
        <v>189.73</v>
      </c>
      <c r="K29" t="n">
        <v>49.1</v>
      </c>
      <c r="L29" t="n">
        <v>28</v>
      </c>
      <c r="M29" t="n">
        <v>11</v>
      </c>
      <c r="N29" t="n">
        <v>37.64</v>
      </c>
      <c r="O29" t="n">
        <v>23634.36</v>
      </c>
      <c r="P29" t="n">
        <v>436.1</v>
      </c>
      <c r="Q29" t="n">
        <v>419.23</v>
      </c>
      <c r="R29" t="n">
        <v>75.81</v>
      </c>
      <c r="S29" t="n">
        <v>59.57</v>
      </c>
      <c r="T29" t="n">
        <v>5976.97</v>
      </c>
      <c r="U29" t="n">
        <v>0.79</v>
      </c>
      <c r="V29" t="n">
        <v>0.9</v>
      </c>
      <c r="W29" t="n">
        <v>6.82</v>
      </c>
      <c r="X29" t="n">
        <v>0.35</v>
      </c>
      <c r="Y29" t="n">
        <v>0.5</v>
      </c>
      <c r="Z29" t="n">
        <v>10</v>
      </c>
      <c r="AA29" t="n">
        <v>647.2670524578762</v>
      </c>
      <c r="AB29" t="n">
        <v>885.6193365798819</v>
      </c>
      <c r="AC29" t="n">
        <v>801.0970700712428</v>
      </c>
      <c r="AD29" t="n">
        <v>647267.0524578762</v>
      </c>
      <c r="AE29" t="n">
        <v>885619.3365798818</v>
      </c>
      <c r="AF29" t="n">
        <v>1.81680148957539e-06</v>
      </c>
      <c r="AG29" t="n">
        <v>24</v>
      </c>
      <c r="AH29" t="n">
        <v>801097.0700712427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2.4326</v>
      </c>
      <c r="E30" t="n">
        <v>41.11</v>
      </c>
      <c r="F30" t="n">
        <v>38.47</v>
      </c>
      <c r="G30" t="n">
        <v>192.33</v>
      </c>
      <c r="H30" t="n">
        <v>2.69</v>
      </c>
      <c r="I30" t="n">
        <v>12</v>
      </c>
      <c r="J30" t="n">
        <v>191.26</v>
      </c>
      <c r="K30" t="n">
        <v>49.1</v>
      </c>
      <c r="L30" t="n">
        <v>29</v>
      </c>
      <c r="M30" t="n">
        <v>10</v>
      </c>
      <c r="N30" t="n">
        <v>38.17</v>
      </c>
      <c r="O30" t="n">
        <v>23822.99</v>
      </c>
      <c r="P30" t="n">
        <v>435.39</v>
      </c>
      <c r="Q30" t="n">
        <v>419.24</v>
      </c>
      <c r="R30" t="n">
        <v>74.06999999999999</v>
      </c>
      <c r="S30" t="n">
        <v>59.57</v>
      </c>
      <c r="T30" t="n">
        <v>5109.41</v>
      </c>
      <c r="U30" t="n">
        <v>0.8</v>
      </c>
      <c r="V30" t="n">
        <v>0.9</v>
      </c>
      <c r="W30" t="n">
        <v>6.82</v>
      </c>
      <c r="X30" t="n">
        <v>0.3</v>
      </c>
      <c r="Y30" t="n">
        <v>0.5</v>
      </c>
      <c r="Z30" t="n">
        <v>10</v>
      </c>
      <c r="AA30" t="n">
        <v>645.5778357142319</v>
      </c>
      <c r="AB30" t="n">
        <v>883.3080757082447</v>
      </c>
      <c r="AC30" t="n">
        <v>799.0063926933196</v>
      </c>
      <c r="AD30" t="n">
        <v>645577.8357142319</v>
      </c>
      <c r="AE30" t="n">
        <v>883308.0757082447</v>
      </c>
      <c r="AF30" t="n">
        <v>1.820318507163019e-06</v>
      </c>
      <c r="AG30" t="n">
        <v>24</v>
      </c>
      <c r="AH30" t="n">
        <v>799006.3926933196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2.432</v>
      </c>
      <c r="E31" t="n">
        <v>41.12</v>
      </c>
      <c r="F31" t="n">
        <v>38.47</v>
      </c>
      <c r="G31" t="n">
        <v>192.37</v>
      </c>
      <c r="H31" t="n">
        <v>2.76</v>
      </c>
      <c r="I31" t="n">
        <v>12</v>
      </c>
      <c r="J31" t="n">
        <v>192.8</v>
      </c>
      <c r="K31" t="n">
        <v>49.1</v>
      </c>
      <c r="L31" t="n">
        <v>30</v>
      </c>
      <c r="M31" t="n">
        <v>10</v>
      </c>
      <c r="N31" t="n">
        <v>38.7</v>
      </c>
      <c r="O31" t="n">
        <v>24012.34</v>
      </c>
      <c r="P31" t="n">
        <v>436</v>
      </c>
      <c r="Q31" t="n">
        <v>419.25</v>
      </c>
      <c r="R31" t="n">
        <v>74.51000000000001</v>
      </c>
      <c r="S31" t="n">
        <v>59.57</v>
      </c>
      <c r="T31" t="n">
        <v>5331.07</v>
      </c>
      <c r="U31" t="n">
        <v>0.8</v>
      </c>
      <c r="V31" t="n">
        <v>0.9</v>
      </c>
      <c r="W31" t="n">
        <v>6.81</v>
      </c>
      <c r="X31" t="n">
        <v>0.31</v>
      </c>
      <c r="Y31" t="n">
        <v>0.5</v>
      </c>
      <c r="Z31" t="n">
        <v>10</v>
      </c>
      <c r="AA31" t="n">
        <v>646.303210168762</v>
      </c>
      <c r="AB31" t="n">
        <v>884.3005650381951</v>
      </c>
      <c r="AC31" t="n">
        <v>799.9041602345872</v>
      </c>
      <c r="AD31" t="n">
        <v>646303.210168762</v>
      </c>
      <c r="AE31" t="n">
        <v>884300.5650381951</v>
      </c>
      <c r="AF31" t="n">
        <v>1.819869526194385e-06</v>
      </c>
      <c r="AG31" t="n">
        <v>24</v>
      </c>
      <c r="AH31" t="n">
        <v>799904.1602345872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2.4358</v>
      </c>
      <c r="E32" t="n">
        <v>41.05</v>
      </c>
      <c r="F32" t="n">
        <v>38.44</v>
      </c>
      <c r="G32" t="n">
        <v>209.68</v>
      </c>
      <c r="H32" t="n">
        <v>2.83</v>
      </c>
      <c r="I32" t="n">
        <v>11</v>
      </c>
      <c r="J32" t="n">
        <v>194.34</v>
      </c>
      <c r="K32" t="n">
        <v>49.1</v>
      </c>
      <c r="L32" t="n">
        <v>31</v>
      </c>
      <c r="M32" t="n">
        <v>9</v>
      </c>
      <c r="N32" t="n">
        <v>39.24</v>
      </c>
      <c r="O32" t="n">
        <v>24202.42</v>
      </c>
      <c r="P32" t="n">
        <v>432.31</v>
      </c>
      <c r="Q32" t="n">
        <v>419.23</v>
      </c>
      <c r="R32" t="n">
        <v>73.42</v>
      </c>
      <c r="S32" t="n">
        <v>59.57</v>
      </c>
      <c r="T32" t="n">
        <v>4792.58</v>
      </c>
      <c r="U32" t="n">
        <v>0.8100000000000001</v>
      </c>
      <c r="V32" t="n">
        <v>0.9</v>
      </c>
      <c r="W32" t="n">
        <v>6.81</v>
      </c>
      <c r="X32" t="n">
        <v>0.28</v>
      </c>
      <c r="Y32" t="n">
        <v>0.5</v>
      </c>
      <c r="Z32" t="n">
        <v>10</v>
      </c>
      <c r="AA32" t="n">
        <v>641.84967857243</v>
      </c>
      <c r="AB32" t="n">
        <v>878.207046632146</v>
      </c>
      <c r="AC32" t="n">
        <v>794.3921986729047</v>
      </c>
      <c r="AD32" t="n">
        <v>641849.6785724299</v>
      </c>
      <c r="AE32" t="n">
        <v>878207.046632146</v>
      </c>
      <c r="AF32" t="n">
        <v>1.822713072329064e-06</v>
      </c>
      <c r="AG32" t="n">
        <v>24</v>
      </c>
      <c r="AH32" t="n">
        <v>794392.1986729046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2.4356</v>
      </c>
      <c r="E33" t="n">
        <v>41.06</v>
      </c>
      <c r="F33" t="n">
        <v>38.44</v>
      </c>
      <c r="G33" t="n">
        <v>209.7</v>
      </c>
      <c r="H33" t="n">
        <v>2.9</v>
      </c>
      <c r="I33" t="n">
        <v>11</v>
      </c>
      <c r="J33" t="n">
        <v>195.89</v>
      </c>
      <c r="K33" t="n">
        <v>49.1</v>
      </c>
      <c r="L33" t="n">
        <v>32</v>
      </c>
      <c r="M33" t="n">
        <v>9</v>
      </c>
      <c r="N33" t="n">
        <v>39.79</v>
      </c>
      <c r="O33" t="n">
        <v>24393.24</v>
      </c>
      <c r="P33" t="n">
        <v>433.73</v>
      </c>
      <c r="Q33" t="n">
        <v>419.23</v>
      </c>
      <c r="R33" t="n">
        <v>73.45999999999999</v>
      </c>
      <c r="S33" t="n">
        <v>59.57</v>
      </c>
      <c r="T33" t="n">
        <v>4811.73</v>
      </c>
      <c r="U33" t="n">
        <v>0.8100000000000001</v>
      </c>
      <c r="V33" t="n">
        <v>0.9</v>
      </c>
      <c r="W33" t="n">
        <v>6.81</v>
      </c>
      <c r="X33" t="n">
        <v>0.28</v>
      </c>
      <c r="Y33" t="n">
        <v>0.5</v>
      </c>
      <c r="Z33" t="n">
        <v>10</v>
      </c>
      <c r="AA33" t="n">
        <v>643.2990052132118</v>
      </c>
      <c r="AB33" t="n">
        <v>880.1900792818426</v>
      </c>
      <c r="AC33" t="n">
        <v>796.1859734697177</v>
      </c>
      <c r="AD33" t="n">
        <v>643299.0052132118</v>
      </c>
      <c r="AE33" t="n">
        <v>880190.0792818426</v>
      </c>
      <c r="AF33" t="n">
        <v>1.822563412006186e-06</v>
      </c>
      <c r="AG33" t="n">
        <v>24</v>
      </c>
      <c r="AH33" t="n">
        <v>796185.9734697178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2.436</v>
      </c>
      <c r="E34" t="n">
        <v>41.05</v>
      </c>
      <c r="F34" t="n">
        <v>38.44</v>
      </c>
      <c r="G34" t="n">
        <v>209.66</v>
      </c>
      <c r="H34" t="n">
        <v>2.97</v>
      </c>
      <c r="I34" t="n">
        <v>11</v>
      </c>
      <c r="J34" t="n">
        <v>197.44</v>
      </c>
      <c r="K34" t="n">
        <v>49.1</v>
      </c>
      <c r="L34" t="n">
        <v>33</v>
      </c>
      <c r="M34" t="n">
        <v>9</v>
      </c>
      <c r="N34" t="n">
        <v>40.34</v>
      </c>
      <c r="O34" t="n">
        <v>24584.81</v>
      </c>
      <c r="P34" t="n">
        <v>433.15</v>
      </c>
      <c r="Q34" t="n">
        <v>419.23</v>
      </c>
      <c r="R34" t="n">
        <v>73.37</v>
      </c>
      <c r="S34" t="n">
        <v>59.57</v>
      </c>
      <c r="T34" t="n">
        <v>4765.27</v>
      </c>
      <c r="U34" t="n">
        <v>0.8100000000000001</v>
      </c>
      <c r="V34" t="n">
        <v>0.9</v>
      </c>
      <c r="W34" t="n">
        <v>6.81</v>
      </c>
      <c r="X34" t="n">
        <v>0.28</v>
      </c>
      <c r="Y34" t="n">
        <v>0.5</v>
      </c>
      <c r="Z34" t="n">
        <v>10</v>
      </c>
      <c r="AA34" t="n">
        <v>642.6444918249709</v>
      </c>
      <c r="AB34" t="n">
        <v>879.2945451889588</v>
      </c>
      <c r="AC34" t="n">
        <v>795.3759078937687</v>
      </c>
      <c r="AD34" t="n">
        <v>642644.4918249709</v>
      </c>
      <c r="AE34" t="n">
        <v>879294.5451889588</v>
      </c>
      <c r="AF34" t="n">
        <v>1.822862732651942e-06</v>
      </c>
      <c r="AG34" t="n">
        <v>24</v>
      </c>
      <c r="AH34" t="n">
        <v>795375.9078937687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2.4351</v>
      </c>
      <c r="E35" t="n">
        <v>41.07</v>
      </c>
      <c r="F35" t="n">
        <v>38.45</v>
      </c>
      <c r="G35" t="n">
        <v>209.75</v>
      </c>
      <c r="H35" t="n">
        <v>3.03</v>
      </c>
      <c r="I35" t="n">
        <v>11</v>
      </c>
      <c r="J35" t="n">
        <v>199</v>
      </c>
      <c r="K35" t="n">
        <v>49.1</v>
      </c>
      <c r="L35" t="n">
        <v>34</v>
      </c>
      <c r="M35" t="n">
        <v>9</v>
      </c>
      <c r="N35" t="n">
        <v>40.9</v>
      </c>
      <c r="O35" t="n">
        <v>24777.13</v>
      </c>
      <c r="P35" t="n">
        <v>430.49</v>
      </c>
      <c r="Q35" t="n">
        <v>419.23</v>
      </c>
      <c r="R35" t="n">
        <v>73.75</v>
      </c>
      <c r="S35" t="n">
        <v>59.57</v>
      </c>
      <c r="T35" t="n">
        <v>4953.07</v>
      </c>
      <c r="U35" t="n">
        <v>0.8100000000000001</v>
      </c>
      <c r="V35" t="n">
        <v>0.9</v>
      </c>
      <c r="W35" t="n">
        <v>6.82</v>
      </c>
      <c r="X35" t="n">
        <v>0.29</v>
      </c>
      <c r="Y35" t="n">
        <v>0.5</v>
      </c>
      <c r="Z35" t="n">
        <v>10</v>
      </c>
      <c r="AA35" t="n">
        <v>640.1917880032016</v>
      </c>
      <c r="AB35" t="n">
        <v>875.938647614358</v>
      </c>
      <c r="AC35" t="n">
        <v>792.3402924736561</v>
      </c>
      <c r="AD35" t="n">
        <v>640191.7880032016</v>
      </c>
      <c r="AE35" t="n">
        <v>875938.647614358</v>
      </c>
      <c r="AF35" t="n">
        <v>1.822189261198991e-06</v>
      </c>
      <c r="AG35" t="n">
        <v>24</v>
      </c>
      <c r="AH35" t="n">
        <v>792340.292473656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2.4397</v>
      </c>
      <c r="E36" t="n">
        <v>40.99</v>
      </c>
      <c r="F36" t="n">
        <v>38.41</v>
      </c>
      <c r="G36" t="n">
        <v>230.44</v>
      </c>
      <c r="H36" t="n">
        <v>3.1</v>
      </c>
      <c r="I36" t="n">
        <v>10</v>
      </c>
      <c r="J36" t="n">
        <v>200.56</v>
      </c>
      <c r="K36" t="n">
        <v>49.1</v>
      </c>
      <c r="L36" t="n">
        <v>35</v>
      </c>
      <c r="M36" t="n">
        <v>8</v>
      </c>
      <c r="N36" t="n">
        <v>41.47</v>
      </c>
      <c r="O36" t="n">
        <v>24970.22</v>
      </c>
      <c r="P36" t="n">
        <v>430.87</v>
      </c>
      <c r="Q36" t="n">
        <v>419.25</v>
      </c>
      <c r="R36" t="n">
        <v>72.28</v>
      </c>
      <c r="S36" t="n">
        <v>59.57</v>
      </c>
      <c r="T36" t="n">
        <v>4227.62</v>
      </c>
      <c r="U36" t="n">
        <v>0.82</v>
      </c>
      <c r="V36" t="n">
        <v>0.9</v>
      </c>
      <c r="W36" t="n">
        <v>6.81</v>
      </c>
      <c r="X36" t="n">
        <v>0.24</v>
      </c>
      <c r="Y36" t="n">
        <v>0.5</v>
      </c>
      <c r="Z36" t="n">
        <v>10</v>
      </c>
      <c r="AA36" t="n">
        <v>639.6212160567278</v>
      </c>
      <c r="AB36" t="n">
        <v>875.1579659053348</v>
      </c>
      <c r="AC36" t="n">
        <v>791.6341179312485</v>
      </c>
      <c r="AD36" t="n">
        <v>639621.2160567278</v>
      </c>
      <c r="AE36" t="n">
        <v>875157.9659053348</v>
      </c>
      <c r="AF36" t="n">
        <v>1.825631448625182e-06</v>
      </c>
      <c r="AG36" t="n">
        <v>24</v>
      </c>
      <c r="AH36" t="n">
        <v>791634.1179312485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2.4393</v>
      </c>
      <c r="E37" t="n">
        <v>40.99</v>
      </c>
      <c r="F37" t="n">
        <v>38.41</v>
      </c>
      <c r="G37" t="n">
        <v>230.48</v>
      </c>
      <c r="H37" t="n">
        <v>3.16</v>
      </c>
      <c r="I37" t="n">
        <v>10</v>
      </c>
      <c r="J37" t="n">
        <v>202.14</v>
      </c>
      <c r="K37" t="n">
        <v>49.1</v>
      </c>
      <c r="L37" t="n">
        <v>36</v>
      </c>
      <c r="M37" t="n">
        <v>8</v>
      </c>
      <c r="N37" t="n">
        <v>42.04</v>
      </c>
      <c r="O37" t="n">
        <v>25164.09</v>
      </c>
      <c r="P37" t="n">
        <v>431.52</v>
      </c>
      <c r="Q37" t="n">
        <v>419.26</v>
      </c>
      <c r="R37" t="n">
        <v>72.45</v>
      </c>
      <c r="S37" t="n">
        <v>59.57</v>
      </c>
      <c r="T37" t="n">
        <v>4309.92</v>
      </c>
      <c r="U37" t="n">
        <v>0.82</v>
      </c>
      <c r="V37" t="n">
        <v>0.9</v>
      </c>
      <c r="W37" t="n">
        <v>6.81</v>
      </c>
      <c r="X37" t="n">
        <v>0.25</v>
      </c>
      <c r="Y37" t="n">
        <v>0.5</v>
      </c>
      <c r="Z37" t="n">
        <v>10</v>
      </c>
      <c r="AA37" t="n">
        <v>640.3436482609383</v>
      </c>
      <c r="AB37" t="n">
        <v>876.1464295185951</v>
      </c>
      <c r="AC37" t="n">
        <v>792.5282439645766</v>
      </c>
      <c r="AD37" t="n">
        <v>640343.6482609382</v>
      </c>
      <c r="AE37" t="n">
        <v>876146.4295185951</v>
      </c>
      <c r="AF37" t="n">
        <v>1.825332127979426e-06</v>
      </c>
      <c r="AG37" t="n">
        <v>24</v>
      </c>
      <c r="AH37" t="n">
        <v>792528.2439645766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2.4392</v>
      </c>
      <c r="E38" t="n">
        <v>41</v>
      </c>
      <c r="F38" t="n">
        <v>38.41</v>
      </c>
      <c r="G38" t="n">
        <v>230.49</v>
      </c>
      <c r="H38" t="n">
        <v>3.23</v>
      </c>
      <c r="I38" t="n">
        <v>10</v>
      </c>
      <c r="J38" t="n">
        <v>203.71</v>
      </c>
      <c r="K38" t="n">
        <v>49.1</v>
      </c>
      <c r="L38" t="n">
        <v>37</v>
      </c>
      <c r="M38" t="n">
        <v>8</v>
      </c>
      <c r="N38" t="n">
        <v>42.62</v>
      </c>
      <c r="O38" t="n">
        <v>25358.87</v>
      </c>
      <c r="P38" t="n">
        <v>429.92</v>
      </c>
      <c r="Q38" t="n">
        <v>419.24</v>
      </c>
      <c r="R38" t="n">
        <v>72.56999999999999</v>
      </c>
      <c r="S38" t="n">
        <v>59.57</v>
      </c>
      <c r="T38" t="n">
        <v>4369.85</v>
      </c>
      <c r="U38" t="n">
        <v>0.82</v>
      </c>
      <c r="V38" t="n">
        <v>0.9</v>
      </c>
      <c r="W38" t="n">
        <v>6.81</v>
      </c>
      <c r="X38" t="n">
        <v>0.25</v>
      </c>
      <c r="Y38" t="n">
        <v>0.5</v>
      </c>
      <c r="Z38" t="n">
        <v>10</v>
      </c>
      <c r="AA38" t="n">
        <v>638.7766434716776</v>
      </c>
      <c r="AB38" t="n">
        <v>874.0023844345563</v>
      </c>
      <c r="AC38" t="n">
        <v>790.5888235341724</v>
      </c>
      <c r="AD38" t="n">
        <v>638776.6434716777</v>
      </c>
      <c r="AE38" t="n">
        <v>874002.3844345564</v>
      </c>
      <c r="AF38" t="n">
        <v>1.825257297817987e-06</v>
      </c>
      <c r="AG38" t="n">
        <v>24</v>
      </c>
      <c r="AH38" t="n">
        <v>790588.8235341724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2.4387</v>
      </c>
      <c r="E39" t="n">
        <v>41.01</v>
      </c>
      <c r="F39" t="n">
        <v>38.42</v>
      </c>
      <c r="G39" t="n">
        <v>230.54</v>
      </c>
      <c r="H39" t="n">
        <v>3.29</v>
      </c>
      <c r="I39" t="n">
        <v>10</v>
      </c>
      <c r="J39" t="n">
        <v>205.3</v>
      </c>
      <c r="K39" t="n">
        <v>49.1</v>
      </c>
      <c r="L39" t="n">
        <v>38</v>
      </c>
      <c r="M39" t="n">
        <v>8</v>
      </c>
      <c r="N39" t="n">
        <v>43.2</v>
      </c>
      <c r="O39" t="n">
        <v>25554.32</v>
      </c>
      <c r="P39" t="n">
        <v>425.92</v>
      </c>
      <c r="Q39" t="n">
        <v>419.23</v>
      </c>
      <c r="R39" t="n">
        <v>72.70999999999999</v>
      </c>
      <c r="S39" t="n">
        <v>59.57</v>
      </c>
      <c r="T39" t="n">
        <v>4440.26</v>
      </c>
      <c r="U39" t="n">
        <v>0.82</v>
      </c>
      <c r="V39" t="n">
        <v>0.9</v>
      </c>
      <c r="W39" t="n">
        <v>6.81</v>
      </c>
      <c r="X39" t="n">
        <v>0.26</v>
      </c>
      <c r="Y39" t="n">
        <v>0.5</v>
      </c>
      <c r="Z39" t="n">
        <v>10</v>
      </c>
      <c r="AA39" t="n">
        <v>634.9193348726402</v>
      </c>
      <c r="AB39" t="n">
        <v>868.7246446369084</v>
      </c>
      <c r="AC39" t="n">
        <v>785.8147838154574</v>
      </c>
      <c r="AD39" t="n">
        <v>634919.3348726402</v>
      </c>
      <c r="AE39" t="n">
        <v>868724.6446369083</v>
      </c>
      <c r="AF39" t="n">
        <v>1.824883147010792e-06</v>
      </c>
      <c r="AG39" t="n">
        <v>24</v>
      </c>
      <c r="AH39" t="n">
        <v>785814.7838154574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2.4427</v>
      </c>
      <c r="E40" t="n">
        <v>40.94</v>
      </c>
      <c r="F40" t="n">
        <v>38.39</v>
      </c>
      <c r="G40" t="n">
        <v>255.91</v>
      </c>
      <c r="H40" t="n">
        <v>3.35</v>
      </c>
      <c r="I40" t="n">
        <v>9</v>
      </c>
      <c r="J40" t="n">
        <v>206.89</v>
      </c>
      <c r="K40" t="n">
        <v>49.1</v>
      </c>
      <c r="L40" t="n">
        <v>39</v>
      </c>
      <c r="M40" t="n">
        <v>7</v>
      </c>
      <c r="N40" t="n">
        <v>43.8</v>
      </c>
      <c r="O40" t="n">
        <v>25750.58</v>
      </c>
      <c r="P40" t="n">
        <v>427.59</v>
      </c>
      <c r="Q40" t="n">
        <v>419.24</v>
      </c>
      <c r="R40" t="n">
        <v>71.64</v>
      </c>
      <c r="S40" t="n">
        <v>59.57</v>
      </c>
      <c r="T40" t="n">
        <v>3912.26</v>
      </c>
      <c r="U40" t="n">
        <v>0.83</v>
      </c>
      <c r="V40" t="n">
        <v>0.9</v>
      </c>
      <c r="W40" t="n">
        <v>6.81</v>
      </c>
      <c r="X40" t="n">
        <v>0.22</v>
      </c>
      <c r="Y40" t="n">
        <v>0.5</v>
      </c>
      <c r="Z40" t="n">
        <v>10</v>
      </c>
      <c r="AA40" t="n">
        <v>635.764787738185</v>
      </c>
      <c r="AB40" t="n">
        <v>869.8814305462944</v>
      </c>
      <c r="AC40" t="n">
        <v>786.8611677012111</v>
      </c>
      <c r="AD40" t="n">
        <v>635764.7877381849</v>
      </c>
      <c r="AE40" t="n">
        <v>869881.4305462944</v>
      </c>
      <c r="AF40" t="n">
        <v>1.827876353468349e-06</v>
      </c>
      <c r="AG40" t="n">
        <v>24</v>
      </c>
      <c r="AH40" t="n">
        <v>786861.1677012111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2.4427</v>
      </c>
      <c r="E41" t="n">
        <v>40.94</v>
      </c>
      <c r="F41" t="n">
        <v>38.39</v>
      </c>
      <c r="G41" t="n">
        <v>255.91</v>
      </c>
      <c r="H41" t="n">
        <v>3.41</v>
      </c>
      <c r="I41" t="n">
        <v>9</v>
      </c>
      <c r="J41" t="n">
        <v>208.49</v>
      </c>
      <c r="K41" t="n">
        <v>49.1</v>
      </c>
      <c r="L41" t="n">
        <v>40</v>
      </c>
      <c r="M41" t="n">
        <v>7</v>
      </c>
      <c r="N41" t="n">
        <v>44.39</v>
      </c>
      <c r="O41" t="n">
        <v>25947.65</v>
      </c>
      <c r="P41" t="n">
        <v>429.92</v>
      </c>
      <c r="Q41" t="n">
        <v>419.23</v>
      </c>
      <c r="R41" t="n">
        <v>71.56999999999999</v>
      </c>
      <c r="S41" t="n">
        <v>59.57</v>
      </c>
      <c r="T41" t="n">
        <v>3875.72</v>
      </c>
      <c r="U41" t="n">
        <v>0.83</v>
      </c>
      <c r="V41" t="n">
        <v>0.9</v>
      </c>
      <c r="W41" t="n">
        <v>6.81</v>
      </c>
      <c r="X41" t="n">
        <v>0.22</v>
      </c>
      <c r="Y41" t="n">
        <v>0.5</v>
      </c>
      <c r="Z41" t="n">
        <v>10</v>
      </c>
      <c r="AA41" t="n">
        <v>638.0718456769891</v>
      </c>
      <c r="AB41" t="n">
        <v>873.0380489983794</v>
      </c>
      <c r="AC41" t="n">
        <v>789.7165229185709</v>
      </c>
      <c r="AD41" t="n">
        <v>638071.8456769892</v>
      </c>
      <c r="AE41" t="n">
        <v>873038.0489983794</v>
      </c>
      <c r="AF41" t="n">
        <v>1.827876353468349e-06</v>
      </c>
      <c r="AG41" t="n">
        <v>24</v>
      </c>
      <c r="AH41" t="n">
        <v>789716.5229185709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1.3074</v>
      </c>
      <c r="E2" t="n">
        <v>76.48999999999999</v>
      </c>
      <c r="F2" t="n">
        <v>54.14</v>
      </c>
      <c r="G2" t="n">
        <v>6.08</v>
      </c>
      <c r="H2" t="n">
        <v>0.1</v>
      </c>
      <c r="I2" t="n">
        <v>534</v>
      </c>
      <c r="J2" t="n">
        <v>185.69</v>
      </c>
      <c r="K2" t="n">
        <v>53.44</v>
      </c>
      <c r="L2" t="n">
        <v>1</v>
      </c>
      <c r="M2" t="n">
        <v>532</v>
      </c>
      <c r="N2" t="n">
        <v>36.26</v>
      </c>
      <c r="O2" t="n">
        <v>23136.14</v>
      </c>
      <c r="P2" t="n">
        <v>737.61</v>
      </c>
      <c r="Q2" t="n">
        <v>419.54</v>
      </c>
      <c r="R2" t="n">
        <v>585.3099999999999</v>
      </c>
      <c r="S2" t="n">
        <v>59.57</v>
      </c>
      <c r="T2" t="n">
        <v>258119.36</v>
      </c>
      <c r="U2" t="n">
        <v>0.1</v>
      </c>
      <c r="V2" t="n">
        <v>0.64</v>
      </c>
      <c r="W2" t="n">
        <v>7.7</v>
      </c>
      <c r="X2" t="n">
        <v>15.96</v>
      </c>
      <c r="Y2" t="n">
        <v>0.5</v>
      </c>
      <c r="Z2" t="n">
        <v>10</v>
      </c>
      <c r="AA2" t="n">
        <v>1813.258736836158</v>
      </c>
      <c r="AB2" t="n">
        <v>2480.980599068913</v>
      </c>
      <c r="AC2" t="n">
        <v>2244.199292771917</v>
      </c>
      <c r="AD2" t="n">
        <v>1813258.736836158</v>
      </c>
      <c r="AE2" t="n">
        <v>2480980.599068913</v>
      </c>
      <c r="AF2" t="n">
        <v>9.660557947779393e-07</v>
      </c>
      <c r="AG2" t="n">
        <v>45</v>
      </c>
      <c r="AH2" t="n">
        <v>2244199.292771916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1.8139</v>
      </c>
      <c r="E3" t="n">
        <v>55.13</v>
      </c>
      <c r="F3" t="n">
        <v>44.51</v>
      </c>
      <c r="G3" t="n">
        <v>12.19</v>
      </c>
      <c r="H3" t="n">
        <v>0.19</v>
      </c>
      <c r="I3" t="n">
        <v>219</v>
      </c>
      <c r="J3" t="n">
        <v>187.21</v>
      </c>
      <c r="K3" t="n">
        <v>53.44</v>
      </c>
      <c r="L3" t="n">
        <v>2</v>
      </c>
      <c r="M3" t="n">
        <v>217</v>
      </c>
      <c r="N3" t="n">
        <v>36.77</v>
      </c>
      <c r="O3" t="n">
        <v>23322.88</v>
      </c>
      <c r="P3" t="n">
        <v>606.0599999999999</v>
      </c>
      <c r="Q3" t="n">
        <v>419.37</v>
      </c>
      <c r="R3" t="n">
        <v>270.91</v>
      </c>
      <c r="S3" t="n">
        <v>59.57</v>
      </c>
      <c r="T3" t="n">
        <v>102495.11</v>
      </c>
      <c r="U3" t="n">
        <v>0.22</v>
      </c>
      <c r="V3" t="n">
        <v>0.78</v>
      </c>
      <c r="W3" t="n">
        <v>7.16</v>
      </c>
      <c r="X3" t="n">
        <v>6.34</v>
      </c>
      <c r="Y3" t="n">
        <v>0.5</v>
      </c>
      <c r="Z3" t="n">
        <v>10</v>
      </c>
      <c r="AA3" t="n">
        <v>1111.114412009509</v>
      </c>
      <c r="AB3" t="n">
        <v>1520.275757419687</v>
      </c>
      <c r="AC3" t="n">
        <v>1375.182772851978</v>
      </c>
      <c r="AD3" t="n">
        <v>1111114.412009509</v>
      </c>
      <c r="AE3" t="n">
        <v>1520275.757419687</v>
      </c>
      <c r="AF3" t="n">
        <v>1.340315592892538e-06</v>
      </c>
      <c r="AG3" t="n">
        <v>32</v>
      </c>
      <c r="AH3" t="n">
        <v>1375182.772851978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2.0068</v>
      </c>
      <c r="E4" t="n">
        <v>49.83</v>
      </c>
      <c r="F4" t="n">
        <v>42.19</v>
      </c>
      <c r="G4" t="n">
        <v>18.21</v>
      </c>
      <c r="H4" t="n">
        <v>0.28</v>
      </c>
      <c r="I4" t="n">
        <v>139</v>
      </c>
      <c r="J4" t="n">
        <v>188.73</v>
      </c>
      <c r="K4" t="n">
        <v>53.44</v>
      </c>
      <c r="L4" t="n">
        <v>3</v>
      </c>
      <c r="M4" t="n">
        <v>137</v>
      </c>
      <c r="N4" t="n">
        <v>37.29</v>
      </c>
      <c r="O4" t="n">
        <v>23510.33</v>
      </c>
      <c r="P4" t="n">
        <v>573.96</v>
      </c>
      <c r="Q4" t="n">
        <v>419.36</v>
      </c>
      <c r="R4" t="n">
        <v>195.45</v>
      </c>
      <c r="S4" t="n">
        <v>59.57</v>
      </c>
      <c r="T4" t="n">
        <v>65166.98</v>
      </c>
      <c r="U4" t="n">
        <v>0.3</v>
      </c>
      <c r="V4" t="n">
        <v>0.82</v>
      </c>
      <c r="W4" t="n">
        <v>7.02</v>
      </c>
      <c r="X4" t="n">
        <v>4.02</v>
      </c>
      <c r="Y4" t="n">
        <v>0.5</v>
      </c>
      <c r="Z4" t="n">
        <v>10</v>
      </c>
      <c r="AA4" t="n">
        <v>962.396415949854</v>
      </c>
      <c r="AB4" t="n">
        <v>1316.793234235932</v>
      </c>
      <c r="AC4" t="n">
        <v>1191.120336091366</v>
      </c>
      <c r="AD4" t="n">
        <v>962396.4159498541</v>
      </c>
      <c r="AE4" t="n">
        <v>1316793.234235932</v>
      </c>
      <c r="AF4" t="n">
        <v>1.482852049074781e-06</v>
      </c>
      <c r="AG4" t="n">
        <v>29</v>
      </c>
      <c r="AH4" t="n">
        <v>1191120.336091365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2.115</v>
      </c>
      <c r="E5" t="n">
        <v>47.28</v>
      </c>
      <c r="F5" t="n">
        <v>41.05</v>
      </c>
      <c r="G5" t="n">
        <v>24.39</v>
      </c>
      <c r="H5" t="n">
        <v>0.37</v>
      </c>
      <c r="I5" t="n">
        <v>101</v>
      </c>
      <c r="J5" t="n">
        <v>190.25</v>
      </c>
      <c r="K5" t="n">
        <v>53.44</v>
      </c>
      <c r="L5" t="n">
        <v>4</v>
      </c>
      <c r="M5" t="n">
        <v>99</v>
      </c>
      <c r="N5" t="n">
        <v>37.82</v>
      </c>
      <c r="O5" t="n">
        <v>23698.48</v>
      </c>
      <c r="P5" t="n">
        <v>558.0700000000001</v>
      </c>
      <c r="Q5" t="n">
        <v>419.3</v>
      </c>
      <c r="R5" t="n">
        <v>157.91</v>
      </c>
      <c r="S5" t="n">
        <v>59.57</v>
      </c>
      <c r="T5" t="n">
        <v>46585.46</v>
      </c>
      <c r="U5" t="n">
        <v>0.38</v>
      </c>
      <c r="V5" t="n">
        <v>0.84</v>
      </c>
      <c r="W5" t="n">
        <v>6.97</v>
      </c>
      <c r="X5" t="n">
        <v>2.89</v>
      </c>
      <c r="Y5" t="n">
        <v>0.5</v>
      </c>
      <c r="Z5" t="n">
        <v>10</v>
      </c>
      <c r="AA5" t="n">
        <v>896.5632239712842</v>
      </c>
      <c r="AB5" t="n">
        <v>1226.717356615402</v>
      </c>
      <c r="AC5" t="n">
        <v>1109.641173808651</v>
      </c>
      <c r="AD5" t="n">
        <v>896563.2239712842</v>
      </c>
      <c r="AE5" t="n">
        <v>1226717.356615402</v>
      </c>
      <c r="AF5" t="n">
        <v>1.562802513351187e-06</v>
      </c>
      <c r="AG5" t="n">
        <v>28</v>
      </c>
      <c r="AH5" t="n">
        <v>1109641.173808651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2.1795</v>
      </c>
      <c r="E6" t="n">
        <v>45.88</v>
      </c>
      <c r="F6" t="n">
        <v>40.44</v>
      </c>
      <c r="G6" t="n">
        <v>30.33</v>
      </c>
      <c r="H6" t="n">
        <v>0.46</v>
      </c>
      <c r="I6" t="n">
        <v>80</v>
      </c>
      <c r="J6" t="n">
        <v>191.78</v>
      </c>
      <c r="K6" t="n">
        <v>53.44</v>
      </c>
      <c r="L6" t="n">
        <v>5</v>
      </c>
      <c r="M6" t="n">
        <v>78</v>
      </c>
      <c r="N6" t="n">
        <v>38.35</v>
      </c>
      <c r="O6" t="n">
        <v>23887.36</v>
      </c>
      <c r="P6" t="n">
        <v>549.34</v>
      </c>
      <c r="Q6" t="n">
        <v>419.28</v>
      </c>
      <c r="R6" t="n">
        <v>138.02</v>
      </c>
      <c r="S6" t="n">
        <v>59.57</v>
      </c>
      <c r="T6" t="n">
        <v>36743.41</v>
      </c>
      <c r="U6" t="n">
        <v>0.43</v>
      </c>
      <c r="V6" t="n">
        <v>0.86</v>
      </c>
      <c r="W6" t="n">
        <v>6.93</v>
      </c>
      <c r="X6" t="n">
        <v>2.27</v>
      </c>
      <c r="Y6" t="n">
        <v>0.5</v>
      </c>
      <c r="Z6" t="n">
        <v>10</v>
      </c>
      <c r="AA6" t="n">
        <v>858.2717782530136</v>
      </c>
      <c r="AB6" t="n">
        <v>1174.325311284304</v>
      </c>
      <c r="AC6" t="n">
        <v>1062.249351751255</v>
      </c>
      <c r="AD6" t="n">
        <v>858271.7782530136</v>
      </c>
      <c r="AE6" t="n">
        <v>1174325.311284304</v>
      </c>
      <c r="AF6" t="n">
        <v>1.610462448155514e-06</v>
      </c>
      <c r="AG6" t="n">
        <v>27</v>
      </c>
      <c r="AH6" t="n">
        <v>1062249.351751255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2.2242</v>
      </c>
      <c r="E7" t="n">
        <v>44.96</v>
      </c>
      <c r="F7" t="n">
        <v>40.03</v>
      </c>
      <c r="G7" t="n">
        <v>36.39</v>
      </c>
      <c r="H7" t="n">
        <v>0.55</v>
      </c>
      <c r="I7" t="n">
        <v>66</v>
      </c>
      <c r="J7" t="n">
        <v>193.32</v>
      </c>
      <c r="K7" t="n">
        <v>53.44</v>
      </c>
      <c r="L7" t="n">
        <v>6</v>
      </c>
      <c r="M7" t="n">
        <v>64</v>
      </c>
      <c r="N7" t="n">
        <v>38.89</v>
      </c>
      <c r="O7" t="n">
        <v>24076.95</v>
      </c>
      <c r="P7" t="n">
        <v>543.26</v>
      </c>
      <c r="Q7" t="n">
        <v>419.29</v>
      </c>
      <c r="R7" t="n">
        <v>125.27</v>
      </c>
      <c r="S7" t="n">
        <v>59.57</v>
      </c>
      <c r="T7" t="n">
        <v>30441.8</v>
      </c>
      <c r="U7" t="n">
        <v>0.48</v>
      </c>
      <c r="V7" t="n">
        <v>0.86</v>
      </c>
      <c r="W7" t="n">
        <v>6.9</v>
      </c>
      <c r="X7" t="n">
        <v>1.87</v>
      </c>
      <c r="Y7" t="n">
        <v>0.5</v>
      </c>
      <c r="Z7" t="n">
        <v>10</v>
      </c>
      <c r="AA7" t="n">
        <v>837.5352669750853</v>
      </c>
      <c r="AB7" t="n">
        <v>1145.95270172353</v>
      </c>
      <c r="AC7" t="n">
        <v>1036.584584225754</v>
      </c>
      <c r="AD7" t="n">
        <v>837535.2669750853</v>
      </c>
      <c r="AE7" t="n">
        <v>1145952.70172353</v>
      </c>
      <c r="AF7" t="n">
        <v>1.643491891345489e-06</v>
      </c>
      <c r="AG7" t="n">
        <v>27</v>
      </c>
      <c r="AH7" t="n">
        <v>1036584.584225754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2.2528</v>
      </c>
      <c r="E8" t="n">
        <v>44.39</v>
      </c>
      <c r="F8" t="n">
        <v>39.8</v>
      </c>
      <c r="G8" t="n">
        <v>41.89</v>
      </c>
      <c r="H8" t="n">
        <v>0.64</v>
      </c>
      <c r="I8" t="n">
        <v>57</v>
      </c>
      <c r="J8" t="n">
        <v>194.86</v>
      </c>
      <c r="K8" t="n">
        <v>53.44</v>
      </c>
      <c r="L8" t="n">
        <v>7</v>
      </c>
      <c r="M8" t="n">
        <v>55</v>
      </c>
      <c r="N8" t="n">
        <v>39.43</v>
      </c>
      <c r="O8" t="n">
        <v>24267.28</v>
      </c>
      <c r="P8" t="n">
        <v>539.45</v>
      </c>
      <c r="Q8" t="n">
        <v>419.26</v>
      </c>
      <c r="R8" t="n">
        <v>117.25</v>
      </c>
      <c r="S8" t="n">
        <v>59.57</v>
      </c>
      <c r="T8" t="n">
        <v>26473.27</v>
      </c>
      <c r="U8" t="n">
        <v>0.51</v>
      </c>
      <c r="V8" t="n">
        <v>0.87</v>
      </c>
      <c r="W8" t="n">
        <v>6.9</v>
      </c>
      <c r="X8" t="n">
        <v>1.63</v>
      </c>
      <c r="Y8" t="n">
        <v>0.5</v>
      </c>
      <c r="Z8" t="n">
        <v>10</v>
      </c>
      <c r="AA8" t="n">
        <v>817.9887045693854</v>
      </c>
      <c r="AB8" t="n">
        <v>1119.208232706578</v>
      </c>
      <c r="AC8" t="n">
        <v>1012.392569795682</v>
      </c>
      <c r="AD8" t="n">
        <v>817988.7045693854</v>
      </c>
      <c r="AE8" t="n">
        <v>1119208.232706578</v>
      </c>
      <c r="AF8" t="n">
        <v>1.664624823677331e-06</v>
      </c>
      <c r="AG8" t="n">
        <v>26</v>
      </c>
      <c r="AH8" t="n">
        <v>1012392.569795682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2.2803</v>
      </c>
      <c r="E9" t="n">
        <v>43.85</v>
      </c>
      <c r="F9" t="n">
        <v>39.56</v>
      </c>
      <c r="G9" t="n">
        <v>48.44</v>
      </c>
      <c r="H9" t="n">
        <v>0.72</v>
      </c>
      <c r="I9" t="n">
        <v>49</v>
      </c>
      <c r="J9" t="n">
        <v>196.41</v>
      </c>
      <c r="K9" t="n">
        <v>53.44</v>
      </c>
      <c r="L9" t="n">
        <v>8</v>
      </c>
      <c r="M9" t="n">
        <v>47</v>
      </c>
      <c r="N9" t="n">
        <v>39.98</v>
      </c>
      <c r="O9" t="n">
        <v>24458.36</v>
      </c>
      <c r="P9" t="n">
        <v>536.05</v>
      </c>
      <c r="Q9" t="n">
        <v>419.29</v>
      </c>
      <c r="R9" t="n">
        <v>109.81</v>
      </c>
      <c r="S9" t="n">
        <v>59.57</v>
      </c>
      <c r="T9" t="n">
        <v>22795.52</v>
      </c>
      <c r="U9" t="n">
        <v>0.54</v>
      </c>
      <c r="V9" t="n">
        <v>0.87</v>
      </c>
      <c r="W9" t="n">
        <v>6.88</v>
      </c>
      <c r="X9" t="n">
        <v>1.4</v>
      </c>
      <c r="Y9" t="n">
        <v>0.5</v>
      </c>
      <c r="Z9" t="n">
        <v>10</v>
      </c>
      <c r="AA9" t="n">
        <v>806.3276511963829</v>
      </c>
      <c r="AB9" t="n">
        <v>1103.25306503227</v>
      </c>
      <c r="AC9" t="n">
        <v>997.9601409309911</v>
      </c>
      <c r="AD9" t="n">
        <v>806327.6511963829</v>
      </c>
      <c r="AE9" t="n">
        <v>1103253.06503227</v>
      </c>
      <c r="AF9" t="n">
        <v>1.684944950919485e-06</v>
      </c>
      <c r="AG9" t="n">
        <v>26</v>
      </c>
      <c r="AH9" t="n">
        <v>997960.140930991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2.299</v>
      </c>
      <c r="E10" t="n">
        <v>43.5</v>
      </c>
      <c r="F10" t="n">
        <v>39.39</v>
      </c>
      <c r="G10" t="n">
        <v>53.71</v>
      </c>
      <c r="H10" t="n">
        <v>0.8100000000000001</v>
      </c>
      <c r="I10" t="n">
        <v>44</v>
      </c>
      <c r="J10" t="n">
        <v>197.97</v>
      </c>
      <c r="K10" t="n">
        <v>53.44</v>
      </c>
      <c r="L10" t="n">
        <v>9</v>
      </c>
      <c r="M10" t="n">
        <v>42</v>
      </c>
      <c r="N10" t="n">
        <v>40.53</v>
      </c>
      <c r="O10" t="n">
        <v>24650.18</v>
      </c>
      <c r="P10" t="n">
        <v>533.52</v>
      </c>
      <c r="Q10" t="n">
        <v>419.24</v>
      </c>
      <c r="R10" t="n">
        <v>104.26</v>
      </c>
      <c r="S10" t="n">
        <v>59.57</v>
      </c>
      <c r="T10" t="n">
        <v>20044.78</v>
      </c>
      <c r="U10" t="n">
        <v>0.57</v>
      </c>
      <c r="V10" t="n">
        <v>0.88</v>
      </c>
      <c r="W10" t="n">
        <v>6.87</v>
      </c>
      <c r="X10" t="n">
        <v>1.23</v>
      </c>
      <c r="Y10" t="n">
        <v>0.5</v>
      </c>
      <c r="Z10" t="n">
        <v>10</v>
      </c>
      <c r="AA10" t="n">
        <v>798.3181942848203</v>
      </c>
      <c r="AB10" t="n">
        <v>1092.294172733569</v>
      </c>
      <c r="AC10" t="n">
        <v>988.0471499323766</v>
      </c>
      <c r="AD10" t="n">
        <v>798318.1942848202</v>
      </c>
      <c r="AE10" t="n">
        <v>1092294.172733569</v>
      </c>
      <c r="AF10" t="n">
        <v>1.69876263744415e-06</v>
      </c>
      <c r="AG10" t="n">
        <v>26</v>
      </c>
      <c r="AH10" t="n">
        <v>988047.1499323766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2.3169</v>
      </c>
      <c r="E11" t="n">
        <v>43.16</v>
      </c>
      <c r="F11" t="n">
        <v>39.24</v>
      </c>
      <c r="G11" t="n">
        <v>60.37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37</v>
      </c>
      <c r="N11" t="n">
        <v>41.1</v>
      </c>
      <c r="O11" t="n">
        <v>24842.77</v>
      </c>
      <c r="P11" t="n">
        <v>530.66</v>
      </c>
      <c r="Q11" t="n">
        <v>419.25</v>
      </c>
      <c r="R11" t="n">
        <v>99.39</v>
      </c>
      <c r="S11" t="n">
        <v>59.57</v>
      </c>
      <c r="T11" t="n">
        <v>17634.16</v>
      </c>
      <c r="U11" t="n">
        <v>0.6</v>
      </c>
      <c r="V11" t="n">
        <v>0.88</v>
      </c>
      <c r="W11" t="n">
        <v>6.86</v>
      </c>
      <c r="X11" t="n">
        <v>1.08</v>
      </c>
      <c r="Y11" t="n">
        <v>0.5</v>
      </c>
      <c r="Z11" t="n">
        <v>10</v>
      </c>
      <c r="AA11" t="n">
        <v>783.4886348610556</v>
      </c>
      <c r="AB11" t="n">
        <v>1072.003715295986</v>
      </c>
      <c r="AC11" t="n">
        <v>969.6931852748007</v>
      </c>
      <c r="AD11" t="n">
        <v>783488.6348610556</v>
      </c>
      <c r="AE11" t="n">
        <v>1072003.715295987</v>
      </c>
      <c r="AF11" t="n">
        <v>1.711989192994499e-06</v>
      </c>
      <c r="AG11" t="n">
        <v>25</v>
      </c>
      <c r="AH11" t="n">
        <v>969693.1852748008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2.3266</v>
      </c>
      <c r="E12" t="n">
        <v>42.98</v>
      </c>
      <c r="F12" t="n">
        <v>39.17</v>
      </c>
      <c r="G12" t="n">
        <v>65.29000000000001</v>
      </c>
      <c r="H12" t="n">
        <v>0.97</v>
      </c>
      <c r="I12" t="n">
        <v>36</v>
      </c>
      <c r="J12" t="n">
        <v>201.1</v>
      </c>
      <c r="K12" t="n">
        <v>53.44</v>
      </c>
      <c r="L12" t="n">
        <v>11</v>
      </c>
      <c r="M12" t="n">
        <v>34</v>
      </c>
      <c r="N12" t="n">
        <v>41.66</v>
      </c>
      <c r="O12" t="n">
        <v>25036.12</v>
      </c>
      <c r="P12" t="n">
        <v>529.8</v>
      </c>
      <c r="Q12" t="n">
        <v>419.29</v>
      </c>
      <c r="R12" t="n">
        <v>97.43000000000001</v>
      </c>
      <c r="S12" t="n">
        <v>59.57</v>
      </c>
      <c r="T12" t="n">
        <v>16668.13</v>
      </c>
      <c r="U12" t="n">
        <v>0.61</v>
      </c>
      <c r="V12" t="n">
        <v>0.88</v>
      </c>
      <c r="W12" t="n">
        <v>6.85</v>
      </c>
      <c r="X12" t="n">
        <v>1.01</v>
      </c>
      <c r="Y12" t="n">
        <v>0.5</v>
      </c>
      <c r="Z12" t="n">
        <v>10</v>
      </c>
      <c r="AA12" t="n">
        <v>779.9464879258271</v>
      </c>
      <c r="AB12" t="n">
        <v>1067.157193590713</v>
      </c>
      <c r="AC12" t="n">
        <v>965.3092087989427</v>
      </c>
      <c r="AD12" t="n">
        <v>779946.4879258272</v>
      </c>
      <c r="AE12" t="n">
        <v>1067157.193590713</v>
      </c>
      <c r="AF12" t="n">
        <v>1.719156656058095e-06</v>
      </c>
      <c r="AG12" t="n">
        <v>25</v>
      </c>
      <c r="AH12" t="n">
        <v>965309.2087989426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2.338</v>
      </c>
      <c r="E13" t="n">
        <v>42.77</v>
      </c>
      <c r="F13" t="n">
        <v>39.07</v>
      </c>
      <c r="G13" t="n">
        <v>71.04000000000001</v>
      </c>
      <c r="H13" t="n">
        <v>1.05</v>
      </c>
      <c r="I13" t="n">
        <v>33</v>
      </c>
      <c r="J13" t="n">
        <v>202.67</v>
      </c>
      <c r="K13" t="n">
        <v>53.44</v>
      </c>
      <c r="L13" t="n">
        <v>12</v>
      </c>
      <c r="M13" t="n">
        <v>31</v>
      </c>
      <c r="N13" t="n">
        <v>42.24</v>
      </c>
      <c r="O13" t="n">
        <v>25230.25</v>
      </c>
      <c r="P13" t="n">
        <v>528.34</v>
      </c>
      <c r="Q13" t="n">
        <v>419.27</v>
      </c>
      <c r="R13" t="n">
        <v>94.12</v>
      </c>
      <c r="S13" t="n">
        <v>59.57</v>
      </c>
      <c r="T13" t="n">
        <v>15029.34</v>
      </c>
      <c r="U13" t="n">
        <v>0.63</v>
      </c>
      <c r="V13" t="n">
        <v>0.88</v>
      </c>
      <c r="W13" t="n">
        <v>6.84</v>
      </c>
      <c r="X13" t="n">
        <v>0.91</v>
      </c>
      <c r="Y13" t="n">
        <v>0.5</v>
      </c>
      <c r="Z13" t="n">
        <v>10</v>
      </c>
      <c r="AA13" t="n">
        <v>775.3308475787023</v>
      </c>
      <c r="AB13" t="n">
        <v>1060.841870840096</v>
      </c>
      <c r="AC13" t="n">
        <v>959.5966115880332</v>
      </c>
      <c r="AD13" t="n">
        <v>775330.8475787024</v>
      </c>
      <c r="AE13" t="n">
        <v>1060841.870840096</v>
      </c>
      <c r="AF13" t="n">
        <v>1.727580272442116e-06</v>
      </c>
      <c r="AG13" t="n">
        <v>25</v>
      </c>
      <c r="AH13" t="n">
        <v>959596.6115880331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2.3495</v>
      </c>
      <c r="E14" t="n">
        <v>42.56</v>
      </c>
      <c r="F14" t="n">
        <v>38.98</v>
      </c>
      <c r="G14" t="n">
        <v>77.95</v>
      </c>
      <c r="H14" t="n">
        <v>1.13</v>
      </c>
      <c r="I14" t="n">
        <v>30</v>
      </c>
      <c r="J14" t="n">
        <v>204.25</v>
      </c>
      <c r="K14" t="n">
        <v>53.44</v>
      </c>
      <c r="L14" t="n">
        <v>13</v>
      </c>
      <c r="M14" t="n">
        <v>28</v>
      </c>
      <c r="N14" t="n">
        <v>42.82</v>
      </c>
      <c r="O14" t="n">
        <v>25425.3</v>
      </c>
      <c r="P14" t="n">
        <v>526.33</v>
      </c>
      <c r="Q14" t="n">
        <v>419.26</v>
      </c>
      <c r="R14" t="n">
        <v>90.81</v>
      </c>
      <c r="S14" t="n">
        <v>59.57</v>
      </c>
      <c r="T14" t="n">
        <v>13391.99</v>
      </c>
      <c r="U14" t="n">
        <v>0.66</v>
      </c>
      <c r="V14" t="n">
        <v>0.89</v>
      </c>
      <c r="W14" t="n">
        <v>6.84</v>
      </c>
      <c r="X14" t="n">
        <v>0.8100000000000001</v>
      </c>
      <c r="Y14" t="n">
        <v>0.5</v>
      </c>
      <c r="Z14" t="n">
        <v>10</v>
      </c>
      <c r="AA14" t="n">
        <v>770.182662950077</v>
      </c>
      <c r="AB14" t="n">
        <v>1053.797897509334</v>
      </c>
      <c r="AC14" t="n">
        <v>953.2249051856809</v>
      </c>
      <c r="AD14" t="n">
        <v>770182.662950077</v>
      </c>
      <c r="AE14" t="n">
        <v>1053797.897509334</v>
      </c>
      <c r="AF14" t="n">
        <v>1.736077780197926e-06</v>
      </c>
      <c r="AG14" t="n">
        <v>25</v>
      </c>
      <c r="AH14" t="n">
        <v>953224.9051856808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2.3561</v>
      </c>
      <c r="E15" t="n">
        <v>42.44</v>
      </c>
      <c r="F15" t="n">
        <v>38.93</v>
      </c>
      <c r="G15" t="n">
        <v>83.43000000000001</v>
      </c>
      <c r="H15" t="n">
        <v>1.21</v>
      </c>
      <c r="I15" t="n">
        <v>28</v>
      </c>
      <c r="J15" t="n">
        <v>205.84</v>
      </c>
      <c r="K15" t="n">
        <v>53.44</v>
      </c>
      <c r="L15" t="n">
        <v>14</v>
      </c>
      <c r="M15" t="n">
        <v>26</v>
      </c>
      <c r="N15" t="n">
        <v>43.4</v>
      </c>
      <c r="O15" t="n">
        <v>25621.03</v>
      </c>
      <c r="P15" t="n">
        <v>525.79</v>
      </c>
      <c r="Q15" t="n">
        <v>419.29</v>
      </c>
      <c r="R15" t="n">
        <v>89.47</v>
      </c>
      <c r="S15" t="n">
        <v>59.57</v>
      </c>
      <c r="T15" t="n">
        <v>12728.46</v>
      </c>
      <c r="U15" t="n">
        <v>0.67</v>
      </c>
      <c r="V15" t="n">
        <v>0.89</v>
      </c>
      <c r="W15" t="n">
        <v>6.84</v>
      </c>
      <c r="X15" t="n">
        <v>0.77</v>
      </c>
      <c r="Y15" t="n">
        <v>0.5</v>
      </c>
      <c r="Z15" t="n">
        <v>10</v>
      </c>
      <c r="AA15" t="n">
        <v>767.8829618337421</v>
      </c>
      <c r="AB15" t="n">
        <v>1050.651344986312</v>
      </c>
      <c r="AC15" t="n">
        <v>950.3786552192418</v>
      </c>
      <c r="AD15" t="n">
        <v>767882.9618337421</v>
      </c>
      <c r="AE15" t="n">
        <v>1050651.344986312</v>
      </c>
      <c r="AF15" t="n">
        <v>1.740954610736043e-06</v>
      </c>
      <c r="AG15" t="n">
        <v>25</v>
      </c>
      <c r="AH15" t="n">
        <v>950378.6552192417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2.3592</v>
      </c>
      <c r="E16" t="n">
        <v>42.39</v>
      </c>
      <c r="F16" t="n">
        <v>38.91</v>
      </c>
      <c r="G16" t="n">
        <v>86.48</v>
      </c>
      <c r="H16" t="n">
        <v>1.28</v>
      </c>
      <c r="I16" t="n">
        <v>27</v>
      </c>
      <c r="J16" t="n">
        <v>207.43</v>
      </c>
      <c r="K16" t="n">
        <v>53.44</v>
      </c>
      <c r="L16" t="n">
        <v>15</v>
      </c>
      <c r="M16" t="n">
        <v>25</v>
      </c>
      <c r="N16" t="n">
        <v>44</v>
      </c>
      <c r="O16" t="n">
        <v>25817.56</v>
      </c>
      <c r="P16" t="n">
        <v>524.71</v>
      </c>
      <c r="Q16" t="n">
        <v>419.23</v>
      </c>
      <c r="R16" t="n">
        <v>88.95</v>
      </c>
      <c r="S16" t="n">
        <v>59.57</v>
      </c>
      <c r="T16" t="n">
        <v>12476.99</v>
      </c>
      <c r="U16" t="n">
        <v>0.67</v>
      </c>
      <c r="V16" t="n">
        <v>0.89</v>
      </c>
      <c r="W16" t="n">
        <v>6.83</v>
      </c>
      <c r="X16" t="n">
        <v>0.75</v>
      </c>
      <c r="Y16" t="n">
        <v>0.5</v>
      </c>
      <c r="Z16" t="n">
        <v>10</v>
      </c>
      <c r="AA16" t="n">
        <v>765.965019764475</v>
      </c>
      <c r="AB16" t="n">
        <v>1048.027132033508</v>
      </c>
      <c r="AC16" t="n">
        <v>948.0048934675476</v>
      </c>
      <c r="AD16" t="n">
        <v>765965.0197644749</v>
      </c>
      <c r="AE16" t="n">
        <v>1048027.132033509</v>
      </c>
      <c r="AF16" t="n">
        <v>1.743245243261522e-06</v>
      </c>
      <c r="AG16" t="n">
        <v>25</v>
      </c>
      <c r="AH16" t="n">
        <v>948004.8934675476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2.3653</v>
      </c>
      <c r="E17" t="n">
        <v>42.28</v>
      </c>
      <c r="F17" t="n">
        <v>38.88</v>
      </c>
      <c r="G17" t="n">
        <v>93.31</v>
      </c>
      <c r="H17" t="n">
        <v>1.36</v>
      </c>
      <c r="I17" t="n">
        <v>25</v>
      </c>
      <c r="J17" t="n">
        <v>209.03</v>
      </c>
      <c r="K17" t="n">
        <v>53.44</v>
      </c>
      <c r="L17" t="n">
        <v>16</v>
      </c>
      <c r="M17" t="n">
        <v>23</v>
      </c>
      <c r="N17" t="n">
        <v>44.6</v>
      </c>
      <c r="O17" t="n">
        <v>26014.91</v>
      </c>
      <c r="P17" t="n">
        <v>524.12</v>
      </c>
      <c r="Q17" t="n">
        <v>419.23</v>
      </c>
      <c r="R17" t="n">
        <v>87.34</v>
      </c>
      <c r="S17" t="n">
        <v>59.57</v>
      </c>
      <c r="T17" t="n">
        <v>11678.52</v>
      </c>
      <c r="U17" t="n">
        <v>0.68</v>
      </c>
      <c r="V17" t="n">
        <v>0.89</v>
      </c>
      <c r="W17" t="n">
        <v>6.85</v>
      </c>
      <c r="X17" t="n">
        <v>0.71</v>
      </c>
      <c r="Y17" t="n">
        <v>0.5</v>
      </c>
      <c r="Z17" t="n">
        <v>10</v>
      </c>
      <c r="AA17" t="n">
        <v>763.7887671113081</v>
      </c>
      <c r="AB17" t="n">
        <v>1045.049487143954</v>
      </c>
      <c r="AC17" t="n">
        <v>945.3114308271017</v>
      </c>
      <c r="AD17" t="n">
        <v>763788.7671113081</v>
      </c>
      <c r="AE17" t="n">
        <v>1045049.487143954</v>
      </c>
      <c r="AF17" t="n">
        <v>1.747752616940691e-06</v>
      </c>
      <c r="AG17" t="n">
        <v>25</v>
      </c>
      <c r="AH17" t="n">
        <v>945311.4308271017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2.3748</v>
      </c>
      <c r="E18" t="n">
        <v>42.11</v>
      </c>
      <c r="F18" t="n">
        <v>38.78</v>
      </c>
      <c r="G18" t="n">
        <v>101.17</v>
      </c>
      <c r="H18" t="n">
        <v>1.43</v>
      </c>
      <c r="I18" t="n">
        <v>23</v>
      </c>
      <c r="J18" t="n">
        <v>210.64</v>
      </c>
      <c r="K18" t="n">
        <v>53.44</v>
      </c>
      <c r="L18" t="n">
        <v>17</v>
      </c>
      <c r="M18" t="n">
        <v>21</v>
      </c>
      <c r="N18" t="n">
        <v>45.21</v>
      </c>
      <c r="O18" t="n">
        <v>26213.09</v>
      </c>
      <c r="P18" t="n">
        <v>522.24</v>
      </c>
      <c r="Q18" t="n">
        <v>419.23</v>
      </c>
      <c r="R18" t="n">
        <v>84.44</v>
      </c>
      <c r="S18" t="n">
        <v>59.57</v>
      </c>
      <c r="T18" t="n">
        <v>10241.52</v>
      </c>
      <c r="U18" t="n">
        <v>0.71</v>
      </c>
      <c r="V18" t="n">
        <v>0.89</v>
      </c>
      <c r="W18" t="n">
        <v>6.83</v>
      </c>
      <c r="X18" t="n">
        <v>0.62</v>
      </c>
      <c r="Y18" t="n">
        <v>0.5</v>
      </c>
      <c r="Z18" t="n">
        <v>10</v>
      </c>
      <c r="AA18" t="n">
        <v>759.3674636494162</v>
      </c>
      <c r="AB18" t="n">
        <v>1039.000064693251</v>
      </c>
      <c r="AC18" t="n">
        <v>939.8393567646763</v>
      </c>
      <c r="AD18" t="n">
        <v>759367.4636494162</v>
      </c>
      <c r="AE18" t="n">
        <v>1039000.064693251</v>
      </c>
      <c r="AF18" t="n">
        <v>1.754772297260709e-06</v>
      </c>
      <c r="AG18" t="n">
        <v>25</v>
      </c>
      <c r="AH18" t="n">
        <v>939839.3567646763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2.3786</v>
      </c>
      <c r="E19" t="n">
        <v>42.04</v>
      </c>
      <c r="F19" t="n">
        <v>38.75</v>
      </c>
      <c r="G19" t="n">
        <v>105.69</v>
      </c>
      <c r="H19" t="n">
        <v>1.51</v>
      </c>
      <c r="I19" t="n">
        <v>22</v>
      </c>
      <c r="J19" t="n">
        <v>212.25</v>
      </c>
      <c r="K19" t="n">
        <v>53.44</v>
      </c>
      <c r="L19" t="n">
        <v>18</v>
      </c>
      <c r="M19" t="n">
        <v>20</v>
      </c>
      <c r="N19" t="n">
        <v>45.82</v>
      </c>
      <c r="O19" t="n">
        <v>26412.11</v>
      </c>
      <c r="P19" t="n">
        <v>522.27</v>
      </c>
      <c r="Q19" t="n">
        <v>419.23</v>
      </c>
      <c r="R19" t="n">
        <v>83.64</v>
      </c>
      <c r="S19" t="n">
        <v>59.57</v>
      </c>
      <c r="T19" t="n">
        <v>9844.41</v>
      </c>
      <c r="U19" t="n">
        <v>0.71</v>
      </c>
      <c r="V19" t="n">
        <v>0.89</v>
      </c>
      <c r="W19" t="n">
        <v>6.83</v>
      </c>
      <c r="X19" t="n">
        <v>0.59</v>
      </c>
      <c r="Y19" t="n">
        <v>0.5</v>
      </c>
      <c r="Z19" t="n">
        <v>10</v>
      </c>
      <c r="AA19" t="n">
        <v>758.4181319488484</v>
      </c>
      <c r="AB19" t="n">
        <v>1037.701147178976</v>
      </c>
      <c r="AC19" t="n">
        <v>938.664406114921</v>
      </c>
      <c r="AD19" t="n">
        <v>758418.1319488485</v>
      </c>
      <c r="AE19" t="n">
        <v>1037701.147178976</v>
      </c>
      <c r="AF19" t="n">
        <v>1.757580169388715e-06</v>
      </c>
      <c r="AG19" t="n">
        <v>25</v>
      </c>
      <c r="AH19" t="n">
        <v>938664.406114921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2.382</v>
      </c>
      <c r="E20" t="n">
        <v>41.98</v>
      </c>
      <c r="F20" t="n">
        <v>38.73</v>
      </c>
      <c r="G20" t="n">
        <v>110.66</v>
      </c>
      <c r="H20" t="n">
        <v>1.58</v>
      </c>
      <c r="I20" t="n">
        <v>21</v>
      </c>
      <c r="J20" t="n">
        <v>213.87</v>
      </c>
      <c r="K20" t="n">
        <v>53.44</v>
      </c>
      <c r="L20" t="n">
        <v>19</v>
      </c>
      <c r="M20" t="n">
        <v>19</v>
      </c>
      <c r="N20" t="n">
        <v>46.44</v>
      </c>
      <c r="O20" t="n">
        <v>26611.98</v>
      </c>
      <c r="P20" t="n">
        <v>521.65</v>
      </c>
      <c r="Q20" t="n">
        <v>419.25</v>
      </c>
      <c r="R20" t="n">
        <v>82.65000000000001</v>
      </c>
      <c r="S20" t="n">
        <v>59.57</v>
      </c>
      <c r="T20" t="n">
        <v>9354.049999999999</v>
      </c>
      <c r="U20" t="n">
        <v>0.72</v>
      </c>
      <c r="V20" t="n">
        <v>0.89</v>
      </c>
      <c r="W20" t="n">
        <v>6.83</v>
      </c>
      <c r="X20" t="n">
        <v>0.57</v>
      </c>
      <c r="Y20" t="n">
        <v>0.5</v>
      </c>
      <c r="Z20" t="n">
        <v>10</v>
      </c>
      <c r="AA20" t="n">
        <v>756.9241604388394</v>
      </c>
      <c r="AB20" t="n">
        <v>1035.65702944961</v>
      </c>
      <c r="AC20" t="n">
        <v>936.8153761127086</v>
      </c>
      <c r="AD20" t="n">
        <v>756924.1604388395</v>
      </c>
      <c r="AE20" t="n">
        <v>1035657.02944961</v>
      </c>
      <c r="AF20" t="n">
        <v>1.760092476029564e-06</v>
      </c>
      <c r="AG20" t="n">
        <v>25</v>
      </c>
      <c r="AH20" t="n">
        <v>936815.3761127086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2.3856</v>
      </c>
      <c r="E21" t="n">
        <v>41.92</v>
      </c>
      <c r="F21" t="n">
        <v>38.71</v>
      </c>
      <c r="G21" t="n">
        <v>116.12</v>
      </c>
      <c r="H21" t="n">
        <v>1.65</v>
      </c>
      <c r="I21" t="n">
        <v>20</v>
      </c>
      <c r="J21" t="n">
        <v>215.5</v>
      </c>
      <c r="K21" t="n">
        <v>53.44</v>
      </c>
      <c r="L21" t="n">
        <v>20</v>
      </c>
      <c r="M21" t="n">
        <v>18</v>
      </c>
      <c r="N21" t="n">
        <v>47.07</v>
      </c>
      <c r="O21" t="n">
        <v>26812.71</v>
      </c>
      <c r="P21" t="n">
        <v>521.3</v>
      </c>
      <c r="Q21" t="n">
        <v>419.23</v>
      </c>
      <c r="R21" t="n">
        <v>82.12</v>
      </c>
      <c r="S21" t="n">
        <v>59.57</v>
      </c>
      <c r="T21" t="n">
        <v>9097.59</v>
      </c>
      <c r="U21" t="n">
        <v>0.73</v>
      </c>
      <c r="V21" t="n">
        <v>0.89</v>
      </c>
      <c r="W21" t="n">
        <v>6.82</v>
      </c>
      <c r="X21" t="n">
        <v>0.54</v>
      </c>
      <c r="Y21" t="n">
        <v>0.5</v>
      </c>
      <c r="Z21" t="n">
        <v>10</v>
      </c>
      <c r="AA21" t="n">
        <v>755.6593240335638</v>
      </c>
      <c r="AB21" t="n">
        <v>1033.926424479268</v>
      </c>
      <c r="AC21" t="n">
        <v>935.2499376518167</v>
      </c>
      <c r="AD21" t="n">
        <v>755659.3240335638</v>
      </c>
      <c r="AE21" t="n">
        <v>1033926.424479268</v>
      </c>
      <c r="AF21" t="n">
        <v>1.762752565413991e-06</v>
      </c>
      <c r="AG21" t="n">
        <v>25</v>
      </c>
      <c r="AH21" t="n">
        <v>935249.9376518168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2.3887</v>
      </c>
      <c r="E22" t="n">
        <v>41.86</v>
      </c>
      <c r="F22" t="n">
        <v>38.69</v>
      </c>
      <c r="G22" t="n">
        <v>122.17</v>
      </c>
      <c r="H22" t="n">
        <v>1.72</v>
      </c>
      <c r="I22" t="n">
        <v>19</v>
      </c>
      <c r="J22" t="n">
        <v>217.14</v>
      </c>
      <c r="K22" t="n">
        <v>53.44</v>
      </c>
      <c r="L22" t="n">
        <v>21</v>
      </c>
      <c r="M22" t="n">
        <v>17</v>
      </c>
      <c r="N22" t="n">
        <v>47.7</v>
      </c>
      <c r="O22" t="n">
        <v>27014.3</v>
      </c>
      <c r="P22" t="n">
        <v>519.96</v>
      </c>
      <c r="Q22" t="n">
        <v>419.23</v>
      </c>
      <c r="R22" t="n">
        <v>81.36</v>
      </c>
      <c r="S22" t="n">
        <v>59.57</v>
      </c>
      <c r="T22" t="n">
        <v>8722.15</v>
      </c>
      <c r="U22" t="n">
        <v>0.73</v>
      </c>
      <c r="V22" t="n">
        <v>0.89</v>
      </c>
      <c r="W22" t="n">
        <v>6.83</v>
      </c>
      <c r="X22" t="n">
        <v>0.52</v>
      </c>
      <c r="Y22" t="n">
        <v>0.5</v>
      </c>
      <c r="Z22" t="n">
        <v>10</v>
      </c>
      <c r="AA22" t="n">
        <v>753.5176720060387</v>
      </c>
      <c r="AB22" t="n">
        <v>1030.996121692189</v>
      </c>
      <c r="AC22" t="n">
        <v>932.5992988500304</v>
      </c>
      <c r="AD22" t="n">
        <v>753517.6720060386</v>
      </c>
      <c r="AE22" t="n">
        <v>1030996.121692189</v>
      </c>
      <c r="AF22" t="n">
        <v>1.76504319793947e-06</v>
      </c>
      <c r="AG22" t="n">
        <v>25</v>
      </c>
      <c r="AH22" t="n">
        <v>932599.2988500304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2.3941</v>
      </c>
      <c r="E23" t="n">
        <v>41.77</v>
      </c>
      <c r="F23" t="n">
        <v>38.63</v>
      </c>
      <c r="G23" t="n">
        <v>128.77</v>
      </c>
      <c r="H23" t="n">
        <v>1.79</v>
      </c>
      <c r="I23" t="n">
        <v>18</v>
      </c>
      <c r="J23" t="n">
        <v>218.78</v>
      </c>
      <c r="K23" t="n">
        <v>53.44</v>
      </c>
      <c r="L23" t="n">
        <v>22</v>
      </c>
      <c r="M23" t="n">
        <v>16</v>
      </c>
      <c r="N23" t="n">
        <v>48.34</v>
      </c>
      <c r="O23" t="n">
        <v>27216.79</v>
      </c>
      <c r="P23" t="n">
        <v>519.4</v>
      </c>
      <c r="Q23" t="n">
        <v>419.25</v>
      </c>
      <c r="R23" t="n">
        <v>79.48</v>
      </c>
      <c r="S23" t="n">
        <v>59.57</v>
      </c>
      <c r="T23" t="n">
        <v>7785.56</v>
      </c>
      <c r="U23" t="n">
        <v>0.75</v>
      </c>
      <c r="V23" t="n">
        <v>0.9</v>
      </c>
      <c r="W23" t="n">
        <v>6.83</v>
      </c>
      <c r="X23" t="n">
        <v>0.47</v>
      </c>
      <c r="Y23" t="n">
        <v>0.5</v>
      </c>
      <c r="Z23" t="n">
        <v>10</v>
      </c>
      <c r="AA23" t="n">
        <v>751.5573490496223</v>
      </c>
      <c r="AB23" t="n">
        <v>1028.313921339875</v>
      </c>
      <c r="AC23" t="n">
        <v>930.1730839348494</v>
      </c>
      <c r="AD23" t="n">
        <v>751557.3490496223</v>
      </c>
      <c r="AE23" t="n">
        <v>1028313.921339875</v>
      </c>
      <c r="AF23" t="n">
        <v>1.769033332016112e-06</v>
      </c>
      <c r="AG23" t="n">
        <v>25</v>
      </c>
      <c r="AH23" t="n">
        <v>930173.0839348494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2.3935</v>
      </c>
      <c r="E24" t="n">
        <v>41.78</v>
      </c>
      <c r="F24" t="n">
        <v>38.64</v>
      </c>
      <c r="G24" t="n">
        <v>128.81</v>
      </c>
      <c r="H24" t="n">
        <v>1.85</v>
      </c>
      <c r="I24" t="n">
        <v>18</v>
      </c>
      <c r="J24" t="n">
        <v>220.43</v>
      </c>
      <c r="K24" t="n">
        <v>53.44</v>
      </c>
      <c r="L24" t="n">
        <v>23</v>
      </c>
      <c r="M24" t="n">
        <v>16</v>
      </c>
      <c r="N24" t="n">
        <v>48.99</v>
      </c>
      <c r="O24" t="n">
        <v>27420.16</v>
      </c>
      <c r="P24" t="n">
        <v>519.16</v>
      </c>
      <c r="Q24" t="n">
        <v>419.24</v>
      </c>
      <c r="R24" t="n">
        <v>79.86</v>
      </c>
      <c r="S24" t="n">
        <v>59.57</v>
      </c>
      <c r="T24" t="n">
        <v>7977.83</v>
      </c>
      <c r="U24" t="n">
        <v>0.75</v>
      </c>
      <c r="V24" t="n">
        <v>0.89</v>
      </c>
      <c r="W24" t="n">
        <v>6.82</v>
      </c>
      <c r="X24" t="n">
        <v>0.48</v>
      </c>
      <c r="Y24" t="n">
        <v>0.5</v>
      </c>
      <c r="Z24" t="n">
        <v>10</v>
      </c>
      <c r="AA24" t="n">
        <v>751.4740104309856</v>
      </c>
      <c r="AB24" t="n">
        <v>1028.199893765216</v>
      </c>
      <c r="AC24" t="n">
        <v>930.0699389918771</v>
      </c>
      <c r="AD24" t="n">
        <v>751474.0104309856</v>
      </c>
      <c r="AE24" t="n">
        <v>1028199.893765216</v>
      </c>
      <c r="AF24" t="n">
        <v>1.768589983785374e-06</v>
      </c>
      <c r="AG24" t="n">
        <v>25</v>
      </c>
      <c r="AH24" t="n">
        <v>930069.938991877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2.3974</v>
      </c>
      <c r="E25" t="n">
        <v>41.71</v>
      </c>
      <c r="F25" t="n">
        <v>38.61</v>
      </c>
      <c r="G25" t="n">
        <v>136.27</v>
      </c>
      <c r="H25" t="n">
        <v>1.92</v>
      </c>
      <c r="I25" t="n">
        <v>17</v>
      </c>
      <c r="J25" t="n">
        <v>222.08</v>
      </c>
      <c r="K25" t="n">
        <v>53.44</v>
      </c>
      <c r="L25" t="n">
        <v>24</v>
      </c>
      <c r="M25" t="n">
        <v>15</v>
      </c>
      <c r="N25" t="n">
        <v>49.65</v>
      </c>
      <c r="O25" t="n">
        <v>27624.44</v>
      </c>
      <c r="P25" t="n">
        <v>519.62</v>
      </c>
      <c r="Q25" t="n">
        <v>419.23</v>
      </c>
      <c r="R25" t="n">
        <v>78.87</v>
      </c>
      <c r="S25" t="n">
        <v>59.57</v>
      </c>
      <c r="T25" t="n">
        <v>7485.87</v>
      </c>
      <c r="U25" t="n">
        <v>0.76</v>
      </c>
      <c r="V25" t="n">
        <v>0.9</v>
      </c>
      <c r="W25" t="n">
        <v>6.82</v>
      </c>
      <c r="X25" t="n">
        <v>0.45</v>
      </c>
      <c r="Y25" t="n">
        <v>0.5</v>
      </c>
      <c r="Z25" t="n">
        <v>10</v>
      </c>
      <c r="AA25" t="n">
        <v>750.9542992610667</v>
      </c>
      <c r="AB25" t="n">
        <v>1027.488802014494</v>
      </c>
      <c r="AC25" t="n">
        <v>929.4267128398209</v>
      </c>
      <c r="AD25" t="n">
        <v>750954.2992610667</v>
      </c>
      <c r="AE25" t="n">
        <v>1027488.802014494</v>
      </c>
      <c r="AF25" t="n">
        <v>1.771471747285171e-06</v>
      </c>
      <c r="AG25" t="n">
        <v>25</v>
      </c>
      <c r="AH25" t="n">
        <v>929426.7128398209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2.4006</v>
      </c>
      <c r="E26" t="n">
        <v>41.66</v>
      </c>
      <c r="F26" t="n">
        <v>38.59</v>
      </c>
      <c r="G26" t="n">
        <v>144.72</v>
      </c>
      <c r="H26" t="n">
        <v>1.99</v>
      </c>
      <c r="I26" t="n">
        <v>16</v>
      </c>
      <c r="J26" t="n">
        <v>223.75</v>
      </c>
      <c r="K26" t="n">
        <v>53.44</v>
      </c>
      <c r="L26" t="n">
        <v>25</v>
      </c>
      <c r="M26" t="n">
        <v>14</v>
      </c>
      <c r="N26" t="n">
        <v>50.31</v>
      </c>
      <c r="O26" t="n">
        <v>27829.77</v>
      </c>
      <c r="P26" t="n">
        <v>518.67</v>
      </c>
      <c r="Q26" t="n">
        <v>419.25</v>
      </c>
      <c r="R26" t="n">
        <v>78.25</v>
      </c>
      <c r="S26" t="n">
        <v>59.57</v>
      </c>
      <c r="T26" t="n">
        <v>7182.4</v>
      </c>
      <c r="U26" t="n">
        <v>0.76</v>
      </c>
      <c r="V26" t="n">
        <v>0.9</v>
      </c>
      <c r="W26" t="n">
        <v>6.82</v>
      </c>
      <c r="X26" t="n">
        <v>0.43</v>
      </c>
      <c r="Y26" t="n">
        <v>0.5</v>
      </c>
      <c r="Z26" t="n">
        <v>10</v>
      </c>
      <c r="AA26" t="n">
        <v>749.1981787585505</v>
      </c>
      <c r="AB26" t="n">
        <v>1025.086000468383</v>
      </c>
      <c r="AC26" t="n">
        <v>927.2532313009173</v>
      </c>
      <c r="AD26" t="n">
        <v>749198.1787585506</v>
      </c>
      <c r="AE26" t="n">
        <v>1025086.000468383</v>
      </c>
      <c r="AF26" t="n">
        <v>1.773836271182439e-06</v>
      </c>
      <c r="AG26" t="n">
        <v>25</v>
      </c>
      <c r="AH26" t="n">
        <v>927253.2313009172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2.4</v>
      </c>
      <c r="E27" t="n">
        <v>41.67</v>
      </c>
      <c r="F27" t="n">
        <v>38.6</v>
      </c>
      <c r="G27" t="n">
        <v>144.76</v>
      </c>
      <c r="H27" t="n">
        <v>2.05</v>
      </c>
      <c r="I27" t="n">
        <v>16</v>
      </c>
      <c r="J27" t="n">
        <v>225.42</v>
      </c>
      <c r="K27" t="n">
        <v>53.44</v>
      </c>
      <c r="L27" t="n">
        <v>26</v>
      </c>
      <c r="M27" t="n">
        <v>14</v>
      </c>
      <c r="N27" t="n">
        <v>50.98</v>
      </c>
      <c r="O27" t="n">
        <v>28035.92</v>
      </c>
      <c r="P27" t="n">
        <v>519.5</v>
      </c>
      <c r="Q27" t="n">
        <v>419.23</v>
      </c>
      <c r="R27" t="n">
        <v>78.65000000000001</v>
      </c>
      <c r="S27" t="n">
        <v>59.57</v>
      </c>
      <c r="T27" t="n">
        <v>7381.21</v>
      </c>
      <c r="U27" t="n">
        <v>0.76</v>
      </c>
      <c r="V27" t="n">
        <v>0.9</v>
      </c>
      <c r="W27" t="n">
        <v>6.82</v>
      </c>
      <c r="X27" t="n">
        <v>0.44</v>
      </c>
      <c r="Y27" t="n">
        <v>0.5</v>
      </c>
      <c r="Z27" t="n">
        <v>10</v>
      </c>
      <c r="AA27" t="n">
        <v>750.1927900684416</v>
      </c>
      <c r="AB27" t="n">
        <v>1026.44687154173</v>
      </c>
      <c r="AC27" t="n">
        <v>928.4842227490186</v>
      </c>
      <c r="AD27" t="n">
        <v>750192.7900684415</v>
      </c>
      <c r="AE27" t="n">
        <v>1026446.87154173</v>
      </c>
      <c r="AF27" t="n">
        <v>1.773392922951701e-06</v>
      </c>
      <c r="AG27" t="n">
        <v>25</v>
      </c>
      <c r="AH27" t="n">
        <v>928484.2227490186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2.4047</v>
      </c>
      <c r="E28" t="n">
        <v>41.59</v>
      </c>
      <c r="F28" t="n">
        <v>38.56</v>
      </c>
      <c r="G28" t="n">
        <v>154.24</v>
      </c>
      <c r="H28" t="n">
        <v>2.11</v>
      </c>
      <c r="I28" t="n">
        <v>15</v>
      </c>
      <c r="J28" t="n">
        <v>227.1</v>
      </c>
      <c r="K28" t="n">
        <v>53.44</v>
      </c>
      <c r="L28" t="n">
        <v>27</v>
      </c>
      <c r="M28" t="n">
        <v>13</v>
      </c>
      <c r="N28" t="n">
        <v>51.66</v>
      </c>
      <c r="O28" t="n">
        <v>28243</v>
      </c>
      <c r="P28" t="n">
        <v>517.99</v>
      </c>
      <c r="Q28" t="n">
        <v>419.23</v>
      </c>
      <c r="R28" t="n">
        <v>77.17</v>
      </c>
      <c r="S28" t="n">
        <v>59.57</v>
      </c>
      <c r="T28" t="n">
        <v>6644.3</v>
      </c>
      <c r="U28" t="n">
        <v>0.77</v>
      </c>
      <c r="V28" t="n">
        <v>0.9</v>
      </c>
      <c r="W28" t="n">
        <v>6.82</v>
      </c>
      <c r="X28" t="n">
        <v>0.4</v>
      </c>
      <c r="Y28" t="n">
        <v>0.5</v>
      </c>
      <c r="Z28" t="n">
        <v>10</v>
      </c>
      <c r="AA28" t="n">
        <v>747.4891665121514</v>
      </c>
      <c r="AB28" t="n">
        <v>1022.74765451656</v>
      </c>
      <c r="AC28" t="n">
        <v>925.1380538048477</v>
      </c>
      <c r="AD28" t="n">
        <v>747489.1665121515</v>
      </c>
      <c r="AE28" t="n">
        <v>1022747.65451656</v>
      </c>
      <c r="AF28" t="n">
        <v>1.776865817425815e-06</v>
      </c>
      <c r="AG28" t="n">
        <v>25</v>
      </c>
      <c r="AH28" t="n">
        <v>925138.0538048476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2.4049</v>
      </c>
      <c r="E29" t="n">
        <v>41.58</v>
      </c>
      <c r="F29" t="n">
        <v>38.55</v>
      </c>
      <c r="G29" t="n">
        <v>154.22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13</v>
      </c>
      <c r="N29" t="n">
        <v>52.35</v>
      </c>
      <c r="O29" t="n">
        <v>28451.04</v>
      </c>
      <c r="P29" t="n">
        <v>517.6</v>
      </c>
      <c r="Q29" t="n">
        <v>419.25</v>
      </c>
      <c r="R29" t="n">
        <v>76.98999999999999</v>
      </c>
      <c r="S29" t="n">
        <v>59.57</v>
      </c>
      <c r="T29" t="n">
        <v>6557.52</v>
      </c>
      <c r="U29" t="n">
        <v>0.77</v>
      </c>
      <c r="V29" t="n">
        <v>0.9</v>
      </c>
      <c r="W29" t="n">
        <v>6.82</v>
      </c>
      <c r="X29" t="n">
        <v>0.39</v>
      </c>
      <c r="Y29" t="n">
        <v>0.5</v>
      </c>
      <c r="Z29" t="n">
        <v>10</v>
      </c>
      <c r="AA29" t="n">
        <v>747.0351458636482</v>
      </c>
      <c r="AB29" t="n">
        <v>1022.126443435301</v>
      </c>
      <c r="AC29" t="n">
        <v>924.5761302373083</v>
      </c>
      <c r="AD29" t="n">
        <v>747035.1458636482</v>
      </c>
      <c r="AE29" t="n">
        <v>1022126.443435301</v>
      </c>
      <c r="AF29" t="n">
        <v>1.777013600169394e-06</v>
      </c>
      <c r="AG29" t="n">
        <v>25</v>
      </c>
      <c r="AH29" t="n">
        <v>924576.1302373083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2.4088</v>
      </c>
      <c r="E30" t="n">
        <v>41.51</v>
      </c>
      <c r="F30" t="n">
        <v>38.52</v>
      </c>
      <c r="G30" t="n">
        <v>165.1</v>
      </c>
      <c r="H30" t="n">
        <v>2.24</v>
      </c>
      <c r="I30" t="n">
        <v>14</v>
      </c>
      <c r="J30" t="n">
        <v>230.48</v>
      </c>
      <c r="K30" t="n">
        <v>53.44</v>
      </c>
      <c r="L30" t="n">
        <v>29</v>
      </c>
      <c r="M30" t="n">
        <v>12</v>
      </c>
      <c r="N30" t="n">
        <v>53.05</v>
      </c>
      <c r="O30" t="n">
        <v>28660.06</v>
      </c>
      <c r="P30" t="n">
        <v>518.36</v>
      </c>
      <c r="Q30" t="n">
        <v>419.24</v>
      </c>
      <c r="R30" t="n">
        <v>76.13</v>
      </c>
      <c r="S30" t="n">
        <v>59.57</v>
      </c>
      <c r="T30" t="n">
        <v>6128.15</v>
      </c>
      <c r="U30" t="n">
        <v>0.78</v>
      </c>
      <c r="V30" t="n">
        <v>0.9</v>
      </c>
      <c r="W30" t="n">
        <v>6.82</v>
      </c>
      <c r="X30" t="n">
        <v>0.36</v>
      </c>
      <c r="Y30" t="n">
        <v>0.5</v>
      </c>
      <c r="Z30" t="n">
        <v>10</v>
      </c>
      <c r="AA30" t="n">
        <v>746.8263076407339</v>
      </c>
      <c r="AB30" t="n">
        <v>1021.840701765418</v>
      </c>
      <c r="AC30" t="n">
        <v>924.3176593513575</v>
      </c>
      <c r="AD30" t="n">
        <v>746826.3076407339</v>
      </c>
      <c r="AE30" t="n">
        <v>1021840.701765418</v>
      </c>
      <c r="AF30" t="n">
        <v>1.779895363669191e-06</v>
      </c>
      <c r="AG30" t="n">
        <v>25</v>
      </c>
      <c r="AH30" t="n">
        <v>924317.6593513575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2.4088</v>
      </c>
      <c r="E31" t="n">
        <v>41.51</v>
      </c>
      <c r="F31" t="n">
        <v>38.52</v>
      </c>
      <c r="G31" t="n">
        <v>165.1</v>
      </c>
      <c r="H31" t="n">
        <v>2.3</v>
      </c>
      <c r="I31" t="n">
        <v>14</v>
      </c>
      <c r="J31" t="n">
        <v>232.18</v>
      </c>
      <c r="K31" t="n">
        <v>53.44</v>
      </c>
      <c r="L31" t="n">
        <v>30</v>
      </c>
      <c r="M31" t="n">
        <v>12</v>
      </c>
      <c r="N31" t="n">
        <v>53.75</v>
      </c>
      <c r="O31" t="n">
        <v>28870.05</v>
      </c>
      <c r="P31" t="n">
        <v>517.58</v>
      </c>
      <c r="Q31" t="n">
        <v>419.23</v>
      </c>
      <c r="R31" t="n">
        <v>76.12</v>
      </c>
      <c r="S31" t="n">
        <v>59.57</v>
      </c>
      <c r="T31" t="n">
        <v>6127.19</v>
      </c>
      <c r="U31" t="n">
        <v>0.78</v>
      </c>
      <c r="V31" t="n">
        <v>0.9</v>
      </c>
      <c r="W31" t="n">
        <v>6.82</v>
      </c>
      <c r="X31" t="n">
        <v>0.36</v>
      </c>
      <c r="Y31" t="n">
        <v>0.5</v>
      </c>
      <c r="Z31" t="n">
        <v>10</v>
      </c>
      <c r="AA31" t="n">
        <v>746.0431186517993</v>
      </c>
      <c r="AB31" t="n">
        <v>1020.769108038897</v>
      </c>
      <c r="AC31" t="n">
        <v>923.3483370261055</v>
      </c>
      <c r="AD31" t="n">
        <v>746043.1186517993</v>
      </c>
      <c r="AE31" t="n">
        <v>1020769.108038897</v>
      </c>
      <c r="AF31" t="n">
        <v>1.779895363669191e-06</v>
      </c>
      <c r="AG31" t="n">
        <v>25</v>
      </c>
      <c r="AH31" t="n">
        <v>923348.3370261055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2.411</v>
      </c>
      <c r="E32" t="n">
        <v>41.48</v>
      </c>
      <c r="F32" t="n">
        <v>38.52</v>
      </c>
      <c r="G32" t="n">
        <v>177.8</v>
      </c>
      <c r="H32" t="n">
        <v>2.36</v>
      </c>
      <c r="I32" t="n">
        <v>13</v>
      </c>
      <c r="J32" t="n">
        <v>233.89</v>
      </c>
      <c r="K32" t="n">
        <v>53.44</v>
      </c>
      <c r="L32" t="n">
        <v>31</v>
      </c>
      <c r="M32" t="n">
        <v>11</v>
      </c>
      <c r="N32" t="n">
        <v>54.46</v>
      </c>
      <c r="O32" t="n">
        <v>29081.05</v>
      </c>
      <c r="P32" t="n">
        <v>516.52</v>
      </c>
      <c r="Q32" t="n">
        <v>419.25</v>
      </c>
      <c r="R32" t="n">
        <v>76.09</v>
      </c>
      <c r="S32" t="n">
        <v>59.57</v>
      </c>
      <c r="T32" t="n">
        <v>6113.52</v>
      </c>
      <c r="U32" t="n">
        <v>0.78</v>
      </c>
      <c r="V32" t="n">
        <v>0.9</v>
      </c>
      <c r="W32" t="n">
        <v>6.82</v>
      </c>
      <c r="X32" t="n">
        <v>0.36</v>
      </c>
      <c r="Y32" t="n">
        <v>0.5</v>
      </c>
      <c r="Z32" t="n">
        <v>10</v>
      </c>
      <c r="AA32" t="n">
        <v>744.4564831456011</v>
      </c>
      <c r="AB32" t="n">
        <v>1018.598203341899</v>
      </c>
      <c r="AC32" t="n">
        <v>921.3846204265044</v>
      </c>
      <c r="AD32" t="n">
        <v>744456.483145601</v>
      </c>
      <c r="AE32" t="n">
        <v>1018598.203341899</v>
      </c>
      <c r="AF32" t="n">
        <v>1.781520973848563e-06</v>
      </c>
      <c r="AG32" t="n">
        <v>25</v>
      </c>
      <c r="AH32" t="n">
        <v>921384.6204265044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2.4129</v>
      </c>
      <c r="E33" t="n">
        <v>41.44</v>
      </c>
      <c r="F33" t="n">
        <v>38.49</v>
      </c>
      <c r="G33" t="n">
        <v>177.66</v>
      </c>
      <c r="H33" t="n">
        <v>2.41</v>
      </c>
      <c r="I33" t="n">
        <v>13</v>
      </c>
      <c r="J33" t="n">
        <v>235.61</v>
      </c>
      <c r="K33" t="n">
        <v>53.44</v>
      </c>
      <c r="L33" t="n">
        <v>32</v>
      </c>
      <c r="M33" t="n">
        <v>11</v>
      </c>
      <c r="N33" t="n">
        <v>55.18</v>
      </c>
      <c r="O33" t="n">
        <v>29293.06</v>
      </c>
      <c r="P33" t="n">
        <v>518.78</v>
      </c>
      <c r="Q33" t="n">
        <v>419.23</v>
      </c>
      <c r="R33" t="n">
        <v>75.16</v>
      </c>
      <c r="S33" t="n">
        <v>59.57</v>
      </c>
      <c r="T33" t="n">
        <v>5651.05</v>
      </c>
      <c r="U33" t="n">
        <v>0.79</v>
      </c>
      <c r="V33" t="n">
        <v>0.9</v>
      </c>
      <c r="W33" t="n">
        <v>6.81</v>
      </c>
      <c r="X33" t="n">
        <v>0.33</v>
      </c>
      <c r="Y33" t="n">
        <v>0.5</v>
      </c>
      <c r="Z33" t="n">
        <v>10</v>
      </c>
      <c r="AA33" t="n">
        <v>739.3849010032518</v>
      </c>
      <c r="AB33" t="n">
        <v>1011.659040912323</v>
      </c>
      <c r="AC33" t="n">
        <v>915.107721920032</v>
      </c>
      <c r="AD33" t="n">
        <v>739384.9010032518</v>
      </c>
      <c r="AE33" t="n">
        <v>1011659.040912323</v>
      </c>
      <c r="AF33" t="n">
        <v>1.782924909912567e-06</v>
      </c>
      <c r="AG33" t="n">
        <v>24</v>
      </c>
      <c r="AH33" t="n">
        <v>915107.7219200319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2.4119</v>
      </c>
      <c r="E34" t="n">
        <v>41.46</v>
      </c>
      <c r="F34" t="n">
        <v>38.51</v>
      </c>
      <c r="G34" t="n">
        <v>177.73</v>
      </c>
      <c r="H34" t="n">
        <v>2.47</v>
      </c>
      <c r="I34" t="n">
        <v>13</v>
      </c>
      <c r="J34" t="n">
        <v>237.34</v>
      </c>
      <c r="K34" t="n">
        <v>53.44</v>
      </c>
      <c r="L34" t="n">
        <v>33</v>
      </c>
      <c r="M34" t="n">
        <v>11</v>
      </c>
      <c r="N34" t="n">
        <v>55.91</v>
      </c>
      <c r="O34" t="n">
        <v>29506.09</v>
      </c>
      <c r="P34" t="n">
        <v>517.47</v>
      </c>
      <c r="Q34" t="n">
        <v>419.23</v>
      </c>
      <c r="R34" t="n">
        <v>75.55</v>
      </c>
      <c r="S34" t="n">
        <v>59.57</v>
      </c>
      <c r="T34" t="n">
        <v>5843.03</v>
      </c>
      <c r="U34" t="n">
        <v>0.79</v>
      </c>
      <c r="V34" t="n">
        <v>0.9</v>
      </c>
      <c r="W34" t="n">
        <v>6.82</v>
      </c>
      <c r="X34" t="n">
        <v>0.35</v>
      </c>
      <c r="Y34" t="n">
        <v>0.5</v>
      </c>
      <c r="Z34" t="n">
        <v>10</v>
      </c>
      <c r="AA34" t="n">
        <v>738.336954416757</v>
      </c>
      <c r="AB34" t="n">
        <v>1010.22519416054</v>
      </c>
      <c r="AC34" t="n">
        <v>913.8107194898228</v>
      </c>
      <c r="AD34" t="n">
        <v>738336.954416757</v>
      </c>
      <c r="AE34" t="n">
        <v>1010225.19416054</v>
      </c>
      <c r="AF34" t="n">
        <v>1.78218599619467e-06</v>
      </c>
      <c r="AG34" t="n">
        <v>24</v>
      </c>
      <c r="AH34" t="n">
        <v>913810.7194898227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2.4166</v>
      </c>
      <c r="E35" t="n">
        <v>41.38</v>
      </c>
      <c r="F35" t="n">
        <v>38.46</v>
      </c>
      <c r="G35" t="n">
        <v>192.32</v>
      </c>
      <c r="H35" t="n">
        <v>2.53</v>
      </c>
      <c r="I35" t="n">
        <v>12</v>
      </c>
      <c r="J35" t="n">
        <v>239.08</v>
      </c>
      <c r="K35" t="n">
        <v>53.44</v>
      </c>
      <c r="L35" t="n">
        <v>34</v>
      </c>
      <c r="M35" t="n">
        <v>10</v>
      </c>
      <c r="N35" t="n">
        <v>56.64</v>
      </c>
      <c r="O35" t="n">
        <v>29720.17</v>
      </c>
      <c r="P35" t="n">
        <v>516.33</v>
      </c>
      <c r="Q35" t="n">
        <v>419.25</v>
      </c>
      <c r="R35" t="n">
        <v>74.09</v>
      </c>
      <c r="S35" t="n">
        <v>59.57</v>
      </c>
      <c r="T35" t="n">
        <v>5119.92</v>
      </c>
      <c r="U35" t="n">
        <v>0.8</v>
      </c>
      <c r="V35" t="n">
        <v>0.9</v>
      </c>
      <c r="W35" t="n">
        <v>6.81</v>
      </c>
      <c r="X35" t="n">
        <v>0.3</v>
      </c>
      <c r="Y35" t="n">
        <v>0.5</v>
      </c>
      <c r="Z35" t="n">
        <v>10</v>
      </c>
      <c r="AA35" t="n">
        <v>736.0127913736427</v>
      </c>
      <c r="AB35" t="n">
        <v>1007.045171750115</v>
      </c>
      <c r="AC35" t="n">
        <v>910.9341939550585</v>
      </c>
      <c r="AD35" t="n">
        <v>736012.7913736427</v>
      </c>
      <c r="AE35" t="n">
        <v>1007045.171750115</v>
      </c>
      <c r="AF35" t="n">
        <v>1.785658890668784e-06</v>
      </c>
      <c r="AG35" t="n">
        <v>24</v>
      </c>
      <c r="AH35" t="n">
        <v>910934.1939550585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2.4162</v>
      </c>
      <c r="E36" t="n">
        <v>41.39</v>
      </c>
      <c r="F36" t="n">
        <v>38.47</v>
      </c>
      <c r="G36" t="n">
        <v>192.36</v>
      </c>
      <c r="H36" t="n">
        <v>2.58</v>
      </c>
      <c r="I36" t="n">
        <v>12</v>
      </c>
      <c r="J36" t="n">
        <v>240.82</v>
      </c>
      <c r="K36" t="n">
        <v>53.44</v>
      </c>
      <c r="L36" t="n">
        <v>35</v>
      </c>
      <c r="M36" t="n">
        <v>10</v>
      </c>
      <c r="N36" t="n">
        <v>57.39</v>
      </c>
      <c r="O36" t="n">
        <v>29935.43</v>
      </c>
      <c r="P36" t="n">
        <v>518.2</v>
      </c>
      <c r="Q36" t="n">
        <v>419.23</v>
      </c>
      <c r="R36" t="n">
        <v>74.39</v>
      </c>
      <c r="S36" t="n">
        <v>59.57</v>
      </c>
      <c r="T36" t="n">
        <v>5268.41</v>
      </c>
      <c r="U36" t="n">
        <v>0.8</v>
      </c>
      <c r="V36" t="n">
        <v>0.9</v>
      </c>
      <c r="W36" t="n">
        <v>6.81</v>
      </c>
      <c r="X36" t="n">
        <v>0.31</v>
      </c>
      <c r="Y36" t="n">
        <v>0.5</v>
      </c>
      <c r="Z36" t="n">
        <v>10</v>
      </c>
      <c r="AA36" t="n">
        <v>737.9930091476991</v>
      </c>
      <c r="AB36" t="n">
        <v>1009.754593069621</v>
      </c>
      <c r="AC36" t="n">
        <v>913.385031906528</v>
      </c>
      <c r="AD36" t="n">
        <v>737993.0091476991</v>
      </c>
      <c r="AE36" t="n">
        <v>1009754.593069621</v>
      </c>
      <c r="AF36" t="n">
        <v>1.785363325181625e-06</v>
      </c>
      <c r="AG36" t="n">
        <v>24</v>
      </c>
      <c r="AH36" t="n">
        <v>913385.0319065279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2.4162</v>
      </c>
      <c r="E37" t="n">
        <v>41.39</v>
      </c>
      <c r="F37" t="n">
        <v>38.47</v>
      </c>
      <c r="G37" t="n">
        <v>192.36</v>
      </c>
      <c r="H37" t="n">
        <v>2.64</v>
      </c>
      <c r="I37" t="n">
        <v>12</v>
      </c>
      <c r="J37" t="n">
        <v>242.57</v>
      </c>
      <c r="K37" t="n">
        <v>53.44</v>
      </c>
      <c r="L37" t="n">
        <v>36</v>
      </c>
      <c r="M37" t="n">
        <v>10</v>
      </c>
      <c r="N37" t="n">
        <v>58.14</v>
      </c>
      <c r="O37" t="n">
        <v>30151.65</v>
      </c>
      <c r="P37" t="n">
        <v>517.88</v>
      </c>
      <c r="Q37" t="n">
        <v>419.23</v>
      </c>
      <c r="R37" t="n">
        <v>74.41</v>
      </c>
      <c r="S37" t="n">
        <v>59.57</v>
      </c>
      <c r="T37" t="n">
        <v>5279.08</v>
      </c>
      <c r="U37" t="n">
        <v>0.8</v>
      </c>
      <c r="V37" t="n">
        <v>0.9</v>
      </c>
      <c r="W37" t="n">
        <v>6.81</v>
      </c>
      <c r="X37" t="n">
        <v>0.31</v>
      </c>
      <c r="Y37" t="n">
        <v>0.5</v>
      </c>
      <c r="Z37" t="n">
        <v>10</v>
      </c>
      <c r="AA37" t="n">
        <v>737.6726849027549</v>
      </c>
      <c r="AB37" t="n">
        <v>1009.31631130598</v>
      </c>
      <c r="AC37" t="n">
        <v>912.9885791392767</v>
      </c>
      <c r="AD37" t="n">
        <v>737672.6849027548</v>
      </c>
      <c r="AE37" t="n">
        <v>1009316.31130598</v>
      </c>
      <c r="AF37" t="n">
        <v>1.785363325181625e-06</v>
      </c>
      <c r="AG37" t="n">
        <v>24</v>
      </c>
      <c r="AH37" t="n">
        <v>912988.5791392766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2.4198</v>
      </c>
      <c r="E38" t="n">
        <v>41.33</v>
      </c>
      <c r="F38" t="n">
        <v>38.45</v>
      </c>
      <c r="G38" t="n">
        <v>209.71</v>
      </c>
      <c r="H38" t="n">
        <v>2.69</v>
      </c>
      <c r="I38" t="n">
        <v>11</v>
      </c>
      <c r="J38" t="n">
        <v>244.34</v>
      </c>
      <c r="K38" t="n">
        <v>53.44</v>
      </c>
      <c r="L38" t="n">
        <v>37</v>
      </c>
      <c r="M38" t="n">
        <v>9</v>
      </c>
      <c r="N38" t="n">
        <v>58.9</v>
      </c>
      <c r="O38" t="n">
        <v>30368.96</v>
      </c>
      <c r="P38" t="n">
        <v>515.79</v>
      </c>
      <c r="Q38" t="n">
        <v>419.25</v>
      </c>
      <c r="R38" t="n">
        <v>73.54000000000001</v>
      </c>
      <c r="S38" t="n">
        <v>59.57</v>
      </c>
      <c r="T38" t="n">
        <v>4849.76</v>
      </c>
      <c r="U38" t="n">
        <v>0.8100000000000001</v>
      </c>
      <c r="V38" t="n">
        <v>0.9</v>
      </c>
      <c r="W38" t="n">
        <v>6.81</v>
      </c>
      <c r="X38" t="n">
        <v>0.28</v>
      </c>
      <c r="Y38" t="n">
        <v>0.5</v>
      </c>
      <c r="Z38" t="n">
        <v>10</v>
      </c>
      <c r="AA38" t="n">
        <v>734.7050107783858</v>
      </c>
      <c r="AB38" t="n">
        <v>1005.255808644476</v>
      </c>
      <c r="AC38" t="n">
        <v>909.3156051528351</v>
      </c>
      <c r="AD38" t="n">
        <v>734705.0107783858</v>
      </c>
      <c r="AE38" t="n">
        <v>1005255.808644476</v>
      </c>
      <c r="AF38" t="n">
        <v>1.788023414566053e-06</v>
      </c>
      <c r="AG38" t="n">
        <v>24</v>
      </c>
      <c r="AH38" t="n">
        <v>909315.6051528351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2.4199</v>
      </c>
      <c r="E39" t="n">
        <v>41.32</v>
      </c>
      <c r="F39" t="n">
        <v>38.45</v>
      </c>
      <c r="G39" t="n">
        <v>209.7</v>
      </c>
      <c r="H39" t="n">
        <v>2.75</v>
      </c>
      <c r="I39" t="n">
        <v>11</v>
      </c>
      <c r="J39" t="n">
        <v>246.11</v>
      </c>
      <c r="K39" t="n">
        <v>53.44</v>
      </c>
      <c r="L39" t="n">
        <v>38</v>
      </c>
      <c r="M39" t="n">
        <v>9</v>
      </c>
      <c r="N39" t="n">
        <v>59.67</v>
      </c>
      <c r="O39" t="n">
        <v>30587.38</v>
      </c>
      <c r="P39" t="n">
        <v>517.52</v>
      </c>
      <c r="Q39" t="n">
        <v>419.25</v>
      </c>
      <c r="R39" t="n">
        <v>73.52</v>
      </c>
      <c r="S39" t="n">
        <v>59.57</v>
      </c>
      <c r="T39" t="n">
        <v>4840.67</v>
      </c>
      <c r="U39" t="n">
        <v>0.8100000000000001</v>
      </c>
      <c r="V39" t="n">
        <v>0.9</v>
      </c>
      <c r="W39" t="n">
        <v>6.81</v>
      </c>
      <c r="X39" t="n">
        <v>0.28</v>
      </c>
      <c r="Y39" t="n">
        <v>0.5</v>
      </c>
      <c r="Z39" t="n">
        <v>10</v>
      </c>
      <c r="AA39" t="n">
        <v>736.4106039203366</v>
      </c>
      <c r="AB39" t="n">
        <v>1007.589476426752</v>
      </c>
      <c r="AC39" t="n">
        <v>911.4265509572939</v>
      </c>
      <c r="AD39" t="n">
        <v>736410.6039203366</v>
      </c>
      <c r="AE39" t="n">
        <v>1007589.476426752</v>
      </c>
      <c r="AF39" t="n">
        <v>1.788097305937843e-06</v>
      </c>
      <c r="AG39" t="n">
        <v>24</v>
      </c>
      <c r="AH39" t="n">
        <v>911426.5509572939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2.4202</v>
      </c>
      <c r="E40" t="n">
        <v>41.32</v>
      </c>
      <c r="F40" t="n">
        <v>38.44</v>
      </c>
      <c r="G40" t="n">
        <v>209.68</v>
      </c>
      <c r="H40" t="n">
        <v>2.8</v>
      </c>
      <c r="I40" t="n">
        <v>11</v>
      </c>
      <c r="J40" t="n">
        <v>247.89</v>
      </c>
      <c r="K40" t="n">
        <v>53.44</v>
      </c>
      <c r="L40" t="n">
        <v>39</v>
      </c>
      <c r="M40" t="n">
        <v>9</v>
      </c>
      <c r="N40" t="n">
        <v>60.45</v>
      </c>
      <c r="O40" t="n">
        <v>30806.92</v>
      </c>
      <c r="P40" t="n">
        <v>518.47</v>
      </c>
      <c r="Q40" t="n">
        <v>419.23</v>
      </c>
      <c r="R40" t="n">
        <v>73.41</v>
      </c>
      <c r="S40" t="n">
        <v>59.57</v>
      </c>
      <c r="T40" t="n">
        <v>4784.03</v>
      </c>
      <c r="U40" t="n">
        <v>0.8100000000000001</v>
      </c>
      <c r="V40" t="n">
        <v>0.9</v>
      </c>
      <c r="W40" t="n">
        <v>6.81</v>
      </c>
      <c r="X40" t="n">
        <v>0.28</v>
      </c>
      <c r="Y40" t="n">
        <v>0.5</v>
      </c>
      <c r="Z40" t="n">
        <v>10</v>
      </c>
      <c r="AA40" t="n">
        <v>737.2753646636348</v>
      </c>
      <c r="AB40" t="n">
        <v>1008.772680226284</v>
      </c>
      <c r="AC40" t="n">
        <v>912.4968314468358</v>
      </c>
      <c r="AD40" t="n">
        <v>737275.3646636348</v>
      </c>
      <c r="AE40" t="n">
        <v>1008772.680226284</v>
      </c>
      <c r="AF40" t="n">
        <v>1.788318980053211e-06</v>
      </c>
      <c r="AG40" t="n">
        <v>24</v>
      </c>
      <c r="AH40" t="n">
        <v>912496.8314468358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2.4204</v>
      </c>
      <c r="E41" t="n">
        <v>41.32</v>
      </c>
      <c r="F41" t="n">
        <v>38.44</v>
      </c>
      <c r="G41" t="n">
        <v>209.66</v>
      </c>
      <c r="H41" t="n">
        <v>2.85</v>
      </c>
      <c r="I41" t="n">
        <v>11</v>
      </c>
      <c r="J41" t="n">
        <v>249.68</v>
      </c>
      <c r="K41" t="n">
        <v>53.44</v>
      </c>
      <c r="L41" t="n">
        <v>40</v>
      </c>
      <c r="M41" t="n">
        <v>9</v>
      </c>
      <c r="N41" t="n">
        <v>61.24</v>
      </c>
      <c r="O41" t="n">
        <v>31027.6</v>
      </c>
      <c r="P41" t="n">
        <v>518.42</v>
      </c>
      <c r="Q41" t="n">
        <v>419.23</v>
      </c>
      <c r="R41" t="n">
        <v>73.27</v>
      </c>
      <c r="S41" t="n">
        <v>59.57</v>
      </c>
      <c r="T41" t="n">
        <v>4717.65</v>
      </c>
      <c r="U41" t="n">
        <v>0.8100000000000001</v>
      </c>
      <c r="V41" t="n">
        <v>0.9</v>
      </c>
      <c r="W41" t="n">
        <v>6.81</v>
      </c>
      <c r="X41" t="n">
        <v>0.27</v>
      </c>
      <c r="Y41" t="n">
        <v>0.5</v>
      </c>
      <c r="Z41" t="n">
        <v>10</v>
      </c>
      <c r="AA41" t="n">
        <v>737.1781742212207</v>
      </c>
      <c r="AB41" t="n">
        <v>1008.639699975233</v>
      </c>
      <c r="AC41" t="n">
        <v>912.3765426443066</v>
      </c>
      <c r="AD41" t="n">
        <v>737178.1742212208</v>
      </c>
      <c r="AE41" t="n">
        <v>1008639.699975234</v>
      </c>
      <c r="AF41" t="n">
        <v>1.788466762796791e-06</v>
      </c>
      <c r="AG41" t="n">
        <v>24</v>
      </c>
      <c r="AH41" t="n">
        <v>912376.5426443066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1.6949</v>
      </c>
      <c r="E2" t="n">
        <v>59</v>
      </c>
      <c r="F2" t="n">
        <v>48.51</v>
      </c>
      <c r="G2" t="n">
        <v>8.27</v>
      </c>
      <c r="H2" t="n">
        <v>0.15</v>
      </c>
      <c r="I2" t="n">
        <v>352</v>
      </c>
      <c r="J2" t="n">
        <v>116.05</v>
      </c>
      <c r="K2" t="n">
        <v>43.4</v>
      </c>
      <c r="L2" t="n">
        <v>1</v>
      </c>
      <c r="M2" t="n">
        <v>350</v>
      </c>
      <c r="N2" t="n">
        <v>16.65</v>
      </c>
      <c r="O2" t="n">
        <v>14546.17</v>
      </c>
      <c r="P2" t="n">
        <v>487.23</v>
      </c>
      <c r="Q2" t="n">
        <v>419.45</v>
      </c>
      <c r="R2" t="n">
        <v>401.38</v>
      </c>
      <c r="S2" t="n">
        <v>59.57</v>
      </c>
      <c r="T2" t="n">
        <v>167067.11</v>
      </c>
      <c r="U2" t="n">
        <v>0.15</v>
      </c>
      <c r="V2" t="n">
        <v>0.71</v>
      </c>
      <c r="W2" t="n">
        <v>7.37</v>
      </c>
      <c r="X2" t="n">
        <v>10.33</v>
      </c>
      <c r="Y2" t="n">
        <v>0.5</v>
      </c>
      <c r="Z2" t="n">
        <v>10</v>
      </c>
      <c r="AA2" t="n">
        <v>1009.104685399542</v>
      </c>
      <c r="AB2" t="n">
        <v>1380.701549120412</v>
      </c>
      <c r="AC2" t="n">
        <v>1248.929331099154</v>
      </c>
      <c r="AD2" t="n">
        <v>1009104.685399542</v>
      </c>
      <c r="AE2" t="n">
        <v>1380701.549120412</v>
      </c>
      <c r="AF2" t="n">
        <v>1.287523990507229e-06</v>
      </c>
      <c r="AG2" t="n">
        <v>35</v>
      </c>
      <c r="AH2" t="n">
        <v>1248929.331099154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2.0676</v>
      </c>
      <c r="E3" t="n">
        <v>48.37</v>
      </c>
      <c r="F3" t="n">
        <v>42.6</v>
      </c>
      <c r="G3" t="n">
        <v>16.6</v>
      </c>
      <c r="H3" t="n">
        <v>0.3</v>
      </c>
      <c r="I3" t="n">
        <v>154</v>
      </c>
      <c r="J3" t="n">
        <v>117.34</v>
      </c>
      <c r="K3" t="n">
        <v>43.4</v>
      </c>
      <c r="L3" t="n">
        <v>2</v>
      </c>
      <c r="M3" t="n">
        <v>152</v>
      </c>
      <c r="N3" t="n">
        <v>16.94</v>
      </c>
      <c r="O3" t="n">
        <v>14705.49</v>
      </c>
      <c r="P3" t="n">
        <v>426.3</v>
      </c>
      <c r="Q3" t="n">
        <v>419.31</v>
      </c>
      <c r="R3" t="n">
        <v>208.63</v>
      </c>
      <c r="S3" t="n">
        <v>59.57</v>
      </c>
      <c r="T3" t="n">
        <v>71679.33</v>
      </c>
      <c r="U3" t="n">
        <v>0.29</v>
      </c>
      <c r="V3" t="n">
        <v>0.8100000000000001</v>
      </c>
      <c r="W3" t="n">
        <v>7.06</v>
      </c>
      <c r="X3" t="n">
        <v>4.44</v>
      </c>
      <c r="Y3" t="n">
        <v>0.5</v>
      </c>
      <c r="Z3" t="n">
        <v>10</v>
      </c>
      <c r="AA3" t="n">
        <v>743.8432937221186</v>
      </c>
      <c r="AB3" t="n">
        <v>1017.759210520682</v>
      </c>
      <c r="AC3" t="n">
        <v>920.6256999026108</v>
      </c>
      <c r="AD3" t="n">
        <v>743843.2937221186</v>
      </c>
      <c r="AE3" t="n">
        <v>1017759.210520682</v>
      </c>
      <c r="AF3" t="n">
        <v>1.570644051432383e-06</v>
      </c>
      <c r="AG3" t="n">
        <v>28</v>
      </c>
      <c r="AH3" t="n">
        <v>920625.6999026107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2.2016</v>
      </c>
      <c r="E4" t="n">
        <v>45.42</v>
      </c>
      <c r="F4" t="n">
        <v>40.97</v>
      </c>
      <c r="G4" t="n">
        <v>24.83</v>
      </c>
      <c r="H4" t="n">
        <v>0.45</v>
      </c>
      <c r="I4" t="n">
        <v>99</v>
      </c>
      <c r="J4" t="n">
        <v>118.63</v>
      </c>
      <c r="K4" t="n">
        <v>43.4</v>
      </c>
      <c r="L4" t="n">
        <v>3</v>
      </c>
      <c r="M4" t="n">
        <v>97</v>
      </c>
      <c r="N4" t="n">
        <v>17.23</v>
      </c>
      <c r="O4" t="n">
        <v>14865.24</v>
      </c>
      <c r="P4" t="n">
        <v>408.25</v>
      </c>
      <c r="Q4" t="n">
        <v>419.29</v>
      </c>
      <c r="R4" t="n">
        <v>155.68</v>
      </c>
      <c r="S4" t="n">
        <v>59.57</v>
      </c>
      <c r="T4" t="n">
        <v>45478.8</v>
      </c>
      <c r="U4" t="n">
        <v>0.38</v>
      </c>
      <c r="V4" t="n">
        <v>0.84</v>
      </c>
      <c r="W4" t="n">
        <v>6.96</v>
      </c>
      <c r="X4" t="n">
        <v>2.81</v>
      </c>
      <c r="Y4" t="n">
        <v>0.5</v>
      </c>
      <c r="Z4" t="n">
        <v>10</v>
      </c>
      <c r="AA4" t="n">
        <v>681.5640333934906</v>
      </c>
      <c r="AB4" t="n">
        <v>932.545978972001</v>
      </c>
      <c r="AC4" t="n">
        <v>843.5450995754143</v>
      </c>
      <c r="AD4" t="n">
        <v>681564.0333934906</v>
      </c>
      <c r="AE4" t="n">
        <v>932545.978972001</v>
      </c>
      <c r="AF4" t="n">
        <v>1.67243661425495e-06</v>
      </c>
      <c r="AG4" t="n">
        <v>27</v>
      </c>
      <c r="AH4" t="n">
        <v>843545.0995754143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2.2691</v>
      </c>
      <c r="E5" t="n">
        <v>44.07</v>
      </c>
      <c r="F5" t="n">
        <v>40.24</v>
      </c>
      <c r="G5" t="n">
        <v>33.08</v>
      </c>
      <c r="H5" t="n">
        <v>0.59</v>
      </c>
      <c r="I5" t="n">
        <v>73</v>
      </c>
      <c r="J5" t="n">
        <v>119.93</v>
      </c>
      <c r="K5" t="n">
        <v>43.4</v>
      </c>
      <c r="L5" t="n">
        <v>4</v>
      </c>
      <c r="M5" t="n">
        <v>71</v>
      </c>
      <c r="N5" t="n">
        <v>17.53</v>
      </c>
      <c r="O5" t="n">
        <v>15025.44</v>
      </c>
      <c r="P5" t="n">
        <v>399.42</v>
      </c>
      <c r="Q5" t="n">
        <v>419.28</v>
      </c>
      <c r="R5" t="n">
        <v>132.13</v>
      </c>
      <c r="S5" t="n">
        <v>59.57</v>
      </c>
      <c r="T5" t="n">
        <v>33835.24</v>
      </c>
      <c r="U5" t="n">
        <v>0.45</v>
      </c>
      <c r="V5" t="n">
        <v>0.86</v>
      </c>
      <c r="W5" t="n">
        <v>6.91</v>
      </c>
      <c r="X5" t="n">
        <v>2.08</v>
      </c>
      <c r="Y5" t="n">
        <v>0.5</v>
      </c>
      <c r="Z5" t="n">
        <v>10</v>
      </c>
      <c r="AA5" t="n">
        <v>649.7307063917409</v>
      </c>
      <c r="AB5" t="n">
        <v>888.9902165809364</v>
      </c>
      <c r="AC5" t="n">
        <v>804.1462380160566</v>
      </c>
      <c r="AD5" t="n">
        <v>649730.7063917409</v>
      </c>
      <c r="AE5" t="n">
        <v>888990.2165809363</v>
      </c>
      <c r="AF5" t="n">
        <v>1.72371271866184e-06</v>
      </c>
      <c r="AG5" t="n">
        <v>26</v>
      </c>
      <c r="AH5" t="n">
        <v>804146.2380160566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2.3116</v>
      </c>
      <c r="E6" t="n">
        <v>43.26</v>
      </c>
      <c r="F6" t="n">
        <v>39.79</v>
      </c>
      <c r="G6" t="n">
        <v>41.16</v>
      </c>
      <c r="H6" t="n">
        <v>0.73</v>
      </c>
      <c r="I6" t="n">
        <v>58</v>
      </c>
      <c r="J6" t="n">
        <v>121.23</v>
      </c>
      <c r="K6" t="n">
        <v>43.4</v>
      </c>
      <c r="L6" t="n">
        <v>5</v>
      </c>
      <c r="M6" t="n">
        <v>56</v>
      </c>
      <c r="N6" t="n">
        <v>17.83</v>
      </c>
      <c r="O6" t="n">
        <v>15186.08</v>
      </c>
      <c r="P6" t="n">
        <v>393</v>
      </c>
      <c r="Q6" t="n">
        <v>419.26</v>
      </c>
      <c r="R6" t="n">
        <v>117.48</v>
      </c>
      <c r="S6" t="n">
        <v>59.57</v>
      </c>
      <c r="T6" t="n">
        <v>26587.82</v>
      </c>
      <c r="U6" t="n">
        <v>0.51</v>
      </c>
      <c r="V6" t="n">
        <v>0.87</v>
      </c>
      <c r="W6" t="n">
        <v>6.88</v>
      </c>
      <c r="X6" t="n">
        <v>1.63</v>
      </c>
      <c r="Y6" t="n">
        <v>0.5</v>
      </c>
      <c r="Z6" t="n">
        <v>10</v>
      </c>
      <c r="AA6" t="n">
        <v>633.7815879427126</v>
      </c>
      <c r="AB6" t="n">
        <v>867.1679290935292</v>
      </c>
      <c r="AC6" t="n">
        <v>784.4066390186746</v>
      </c>
      <c r="AD6" t="n">
        <v>633781.5879427126</v>
      </c>
      <c r="AE6" t="n">
        <v>867167.9290935292</v>
      </c>
      <c r="AF6" t="n">
        <v>1.7559976732884e-06</v>
      </c>
      <c r="AG6" t="n">
        <v>26</v>
      </c>
      <c r="AH6" t="n">
        <v>784406.6390186746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2.3407</v>
      </c>
      <c r="E7" t="n">
        <v>42.72</v>
      </c>
      <c r="F7" t="n">
        <v>39.49</v>
      </c>
      <c r="G7" t="n">
        <v>49.36</v>
      </c>
      <c r="H7" t="n">
        <v>0.86</v>
      </c>
      <c r="I7" t="n">
        <v>48</v>
      </c>
      <c r="J7" t="n">
        <v>122.54</v>
      </c>
      <c r="K7" t="n">
        <v>43.4</v>
      </c>
      <c r="L7" t="n">
        <v>6</v>
      </c>
      <c r="M7" t="n">
        <v>46</v>
      </c>
      <c r="N7" t="n">
        <v>18.14</v>
      </c>
      <c r="O7" t="n">
        <v>15347.16</v>
      </c>
      <c r="P7" t="n">
        <v>388.46</v>
      </c>
      <c r="Q7" t="n">
        <v>419.24</v>
      </c>
      <c r="R7" t="n">
        <v>107.47</v>
      </c>
      <c r="S7" t="n">
        <v>59.57</v>
      </c>
      <c r="T7" t="n">
        <v>21629.26</v>
      </c>
      <c r="U7" t="n">
        <v>0.55</v>
      </c>
      <c r="V7" t="n">
        <v>0.88</v>
      </c>
      <c r="W7" t="n">
        <v>6.87</v>
      </c>
      <c r="X7" t="n">
        <v>1.33</v>
      </c>
      <c r="Y7" t="n">
        <v>0.5</v>
      </c>
      <c r="Z7" t="n">
        <v>10</v>
      </c>
      <c r="AA7" t="n">
        <v>616.3363438184973</v>
      </c>
      <c r="AB7" t="n">
        <v>843.2985764529247</v>
      </c>
      <c r="AC7" t="n">
        <v>762.8153438932426</v>
      </c>
      <c r="AD7" t="n">
        <v>616336.3438184973</v>
      </c>
      <c r="AE7" t="n">
        <v>843298.5764529248</v>
      </c>
      <c r="AF7" t="n">
        <v>1.778103371632704e-06</v>
      </c>
      <c r="AG7" t="n">
        <v>25</v>
      </c>
      <c r="AH7" t="n">
        <v>762815.3438932425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2.3607</v>
      </c>
      <c r="E8" t="n">
        <v>42.36</v>
      </c>
      <c r="F8" t="n">
        <v>39.3</v>
      </c>
      <c r="G8" t="n">
        <v>57.51</v>
      </c>
      <c r="H8" t="n">
        <v>1</v>
      </c>
      <c r="I8" t="n">
        <v>41</v>
      </c>
      <c r="J8" t="n">
        <v>123.85</v>
      </c>
      <c r="K8" t="n">
        <v>43.4</v>
      </c>
      <c r="L8" t="n">
        <v>7</v>
      </c>
      <c r="M8" t="n">
        <v>39</v>
      </c>
      <c r="N8" t="n">
        <v>18.45</v>
      </c>
      <c r="O8" t="n">
        <v>15508.69</v>
      </c>
      <c r="P8" t="n">
        <v>384.71</v>
      </c>
      <c r="Q8" t="n">
        <v>419.23</v>
      </c>
      <c r="R8" t="n">
        <v>101.07</v>
      </c>
      <c r="S8" t="n">
        <v>59.57</v>
      </c>
      <c r="T8" t="n">
        <v>18463.84</v>
      </c>
      <c r="U8" t="n">
        <v>0.59</v>
      </c>
      <c r="V8" t="n">
        <v>0.88</v>
      </c>
      <c r="W8" t="n">
        <v>6.86</v>
      </c>
      <c r="X8" t="n">
        <v>1.13</v>
      </c>
      <c r="Y8" t="n">
        <v>0.5</v>
      </c>
      <c r="Z8" t="n">
        <v>10</v>
      </c>
      <c r="AA8" t="n">
        <v>608.4911250749828</v>
      </c>
      <c r="AB8" t="n">
        <v>832.5644020614243</v>
      </c>
      <c r="AC8" t="n">
        <v>753.1056240401587</v>
      </c>
      <c r="AD8" t="n">
        <v>608491.1250749829</v>
      </c>
      <c r="AE8" t="n">
        <v>832564.4020614243</v>
      </c>
      <c r="AF8" t="n">
        <v>1.793296291456968e-06</v>
      </c>
      <c r="AG8" t="n">
        <v>25</v>
      </c>
      <c r="AH8" t="n">
        <v>753105.6240401587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2.3744</v>
      </c>
      <c r="E9" t="n">
        <v>42.12</v>
      </c>
      <c r="F9" t="n">
        <v>39.17</v>
      </c>
      <c r="G9" t="n">
        <v>65.29000000000001</v>
      </c>
      <c r="H9" t="n">
        <v>1.13</v>
      </c>
      <c r="I9" t="n">
        <v>36</v>
      </c>
      <c r="J9" t="n">
        <v>125.16</v>
      </c>
      <c r="K9" t="n">
        <v>43.4</v>
      </c>
      <c r="L9" t="n">
        <v>8</v>
      </c>
      <c r="M9" t="n">
        <v>34</v>
      </c>
      <c r="N9" t="n">
        <v>18.76</v>
      </c>
      <c r="O9" t="n">
        <v>15670.68</v>
      </c>
      <c r="P9" t="n">
        <v>382.25</v>
      </c>
      <c r="Q9" t="n">
        <v>419.28</v>
      </c>
      <c r="R9" t="n">
        <v>97.14</v>
      </c>
      <c r="S9" t="n">
        <v>59.57</v>
      </c>
      <c r="T9" t="n">
        <v>16523.61</v>
      </c>
      <c r="U9" t="n">
        <v>0.61</v>
      </c>
      <c r="V9" t="n">
        <v>0.88</v>
      </c>
      <c r="W9" t="n">
        <v>6.85</v>
      </c>
      <c r="X9" t="n">
        <v>1.01</v>
      </c>
      <c r="Y9" t="n">
        <v>0.5</v>
      </c>
      <c r="Z9" t="n">
        <v>10</v>
      </c>
      <c r="AA9" t="n">
        <v>603.3043703632969</v>
      </c>
      <c r="AB9" t="n">
        <v>825.4676554414274</v>
      </c>
      <c r="AC9" t="n">
        <v>746.6861809572277</v>
      </c>
      <c r="AD9" t="n">
        <v>603304.3703632969</v>
      </c>
      <c r="AE9" t="n">
        <v>825467.6554414274</v>
      </c>
      <c r="AF9" t="n">
        <v>1.803703441536589e-06</v>
      </c>
      <c r="AG9" t="n">
        <v>25</v>
      </c>
      <c r="AH9" t="n">
        <v>746686.1809572277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2.3852</v>
      </c>
      <c r="E10" t="n">
        <v>41.92</v>
      </c>
      <c r="F10" t="n">
        <v>39.08</v>
      </c>
      <c r="G10" t="n">
        <v>73.27</v>
      </c>
      <c r="H10" t="n">
        <v>1.26</v>
      </c>
      <c r="I10" t="n">
        <v>32</v>
      </c>
      <c r="J10" t="n">
        <v>126.48</v>
      </c>
      <c r="K10" t="n">
        <v>43.4</v>
      </c>
      <c r="L10" t="n">
        <v>9</v>
      </c>
      <c r="M10" t="n">
        <v>30</v>
      </c>
      <c r="N10" t="n">
        <v>19.08</v>
      </c>
      <c r="O10" t="n">
        <v>15833.12</v>
      </c>
      <c r="P10" t="n">
        <v>379.53</v>
      </c>
      <c r="Q10" t="n">
        <v>419.24</v>
      </c>
      <c r="R10" t="n">
        <v>93.94</v>
      </c>
      <c r="S10" t="n">
        <v>59.57</v>
      </c>
      <c r="T10" t="n">
        <v>14943.3</v>
      </c>
      <c r="U10" t="n">
        <v>0.63</v>
      </c>
      <c r="V10" t="n">
        <v>0.88</v>
      </c>
      <c r="W10" t="n">
        <v>6.85</v>
      </c>
      <c r="X10" t="n">
        <v>0.91</v>
      </c>
      <c r="Y10" t="n">
        <v>0.5</v>
      </c>
      <c r="Z10" t="n">
        <v>10</v>
      </c>
      <c r="AA10" t="n">
        <v>598.4799750622083</v>
      </c>
      <c r="AB10" t="n">
        <v>818.8667049531784</v>
      </c>
      <c r="AC10" t="n">
        <v>740.715215919085</v>
      </c>
      <c r="AD10" t="n">
        <v>598479.9750622083</v>
      </c>
      <c r="AE10" t="n">
        <v>818866.7049531784</v>
      </c>
      <c r="AF10" t="n">
        <v>1.811907618241691e-06</v>
      </c>
      <c r="AG10" t="n">
        <v>25</v>
      </c>
      <c r="AH10" t="n">
        <v>740715.2159190851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2.3988</v>
      </c>
      <c r="E11" t="n">
        <v>41.69</v>
      </c>
      <c r="F11" t="n">
        <v>38.93</v>
      </c>
      <c r="G11" t="n">
        <v>83.43000000000001</v>
      </c>
      <c r="H11" t="n">
        <v>1.38</v>
      </c>
      <c r="I11" t="n">
        <v>28</v>
      </c>
      <c r="J11" t="n">
        <v>127.8</v>
      </c>
      <c r="K11" t="n">
        <v>43.4</v>
      </c>
      <c r="L11" t="n">
        <v>10</v>
      </c>
      <c r="M11" t="n">
        <v>26</v>
      </c>
      <c r="N11" t="n">
        <v>19.4</v>
      </c>
      <c r="O11" t="n">
        <v>15996.02</v>
      </c>
      <c r="P11" t="n">
        <v>376.6</v>
      </c>
      <c r="Q11" t="n">
        <v>419.26</v>
      </c>
      <c r="R11" t="n">
        <v>89.31999999999999</v>
      </c>
      <c r="S11" t="n">
        <v>59.57</v>
      </c>
      <c r="T11" t="n">
        <v>12657.98</v>
      </c>
      <c r="U11" t="n">
        <v>0.67</v>
      </c>
      <c r="V11" t="n">
        <v>0.89</v>
      </c>
      <c r="W11" t="n">
        <v>6.84</v>
      </c>
      <c r="X11" t="n">
        <v>0.77</v>
      </c>
      <c r="Y11" t="n">
        <v>0.5</v>
      </c>
      <c r="Z11" t="n">
        <v>10</v>
      </c>
      <c r="AA11" t="n">
        <v>592.9246662672043</v>
      </c>
      <c r="AB11" t="n">
        <v>811.2656863769272</v>
      </c>
      <c r="AC11" t="n">
        <v>733.8396278876546</v>
      </c>
      <c r="AD11" t="n">
        <v>592924.6662672043</v>
      </c>
      <c r="AE11" t="n">
        <v>811265.6863769272</v>
      </c>
      <c r="AF11" t="n">
        <v>1.822238803722191e-06</v>
      </c>
      <c r="AG11" t="n">
        <v>25</v>
      </c>
      <c r="AH11" t="n">
        <v>733839.6278876546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2.4045</v>
      </c>
      <c r="E12" t="n">
        <v>41.59</v>
      </c>
      <c r="F12" t="n">
        <v>38.88</v>
      </c>
      <c r="G12" t="n">
        <v>89.73</v>
      </c>
      <c r="H12" t="n">
        <v>1.5</v>
      </c>
      <c r="I12" t="n">
        <v>26</v>
      </c>
      <c r="J12" t="n">
        <v>129.13</v>
      </c>
      <c r="K12" t="n">
        <v>43.4</v>
      </c>
      <c r="L12" t="n">
        <v>11</v>
      </c>
      <c r="M12" t="n">
        <v>24</v>
      </c>
      <c r="N12" t="n">
        <v>19.73</v>
      </c>
      <c r="O12" t="n">
        <v>16159.39</v>
      </c>
      <c r="P12" t="n">
        <v>373.82</v>
      </c>
      <c r="Q12" t="n">
        <v>419.27</v>
      </c>
      <c r="R12" t="n">
        <v>87.75</v>
      </c>
      <c r="S12" t="n">
        <v>59.57</v>
      </c>
      <c r="T12" t="n">
        <v>11880.65</v>
      </c>
      <c r="U12" t="n">
        <v>0.68</v>
      </c>
      <c r="V12" t="n">
        <v>0.89</v>
      </c>
      <c r="W12" t="n">
        <v>6.84</v>
      </c>
      <c r="X12" t="n">
        <v>0.72</v>
      </c>
      <c r="Y12" t="n">
        <v>0.5</v>
      </c>
      <c r="Z12" t="n">
        <v>10</v>
      </c>
      <c r="AA12" t="n">
        <v>589.0683415657379</v>
      </c>
      <c r="AB12" t="n">
        <v>805.9892927913422</v>
      </c>
      <c r="AC12" t="n">
        <v>729.0668059004129</v>
      </c>
      <c r="AD12" t="n">
        <v>589068.341565738</v>
      </c>
      <c r="AE12" t="n">
        <v>805989.2927913422</v>
      </c>
      <c r="AF12" t="n">
        <v>1.826568785872106e-06</v>
      </c>
      <c r="AG12" t="n">
        <v>25</v>
      </c>
      <c r="AH12" t="n">
        <v>729066.8059004128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2.4113</v>
      </c>
      <c r="E13" t="n">
        <v>41.47</v>
      </c>
      <c r="F13" t="n">
        <v>38.81</v>
      </c>
      <c r="G13" t="n">
        <v>97.03</v>
      </c>
      <c r="H13" t="n">
        <v>1.63</v>
      </c>
      <c r="I13" t="n">
        <v>24</v>
      </c>
      <c r="J13" t="n">
        <v>130.45</v>
      </c>
      <c r="K13" t="n">
        <v>43.4</v>
      </c>
      <c r="L13" t="n">
        <v>12</v>
      </c>
      <c r="M13" t="n">
        <v>22</v>
      </c>
      <c r="N13" t="n">
        <v>20.05</v>
      </c>
      <c r="O13" t="n">
        <v>16323.22</v>
      </c>
      <c r="P13" t="n">
        <v>371.71</v>
      </c>
      <c r="Q13" t="n">
        <v>419.26</v>
      </c>
      <c r="R13" t="n">
        <v>85.64</v>
      </c>
      <c r="S13" t="n">
        <v>59.57</v>
      </c>
      <c r="T13" t="n">
        <v>10836.74</v>
      </c>
      <c r="U13" t="n">
        <v>0.7</v>
      </c>
      <c r="V13" t="n">
        <v>0.89</v>
      </c>
      <c r="W13" t="n">
        <v>6.83</v>
      </c>
      <c r="X13" t="n">
        <v>0.65</v>
      </c>
      <c r="Y13" t="n">
        <v>0.5</v>
      </c>
      <c r="Z13" t="n">
        <v>10</v>
      </c>
      <c r="AA13" t="n">
        <v>578.9710550839741</v>
      </c>
      <c r="AB13" t="n">
        <v>792.1737399661522</v>
      </c>
      <c r="AC13" t="n">
        <v>716.569790046609</v>
      </c>
      <c r="AD13" t="n">
        <v>578971.055083974</v>
      </c>
      <c r="AE13" t="n">
        <v>792173.7399661522</v>
      </c>
      <c r="AF13" t="n">
        <v>1.831734378612355e-06</v>
      </c>
      <c r="AG13" t="n">
        <v>24</v>
      </c>
      <c r="AH13" t="n">
        <v>716569.790046609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2.4173</v>
      </c>
      <c r="E14" t="n">
        <v>41.37</v>
      </c>
      <c r="F14" t="n">
        <v>38.76</v>
      </c>
      <c r="G14" t="n">
        <v>105.71</v>
      </c>
      <c r="H14" t="n">
        <v>1.74</v>
      </c>
      <c r="I14" t="n">
        <v>22</v>
      </c>
      <c r="J14" t="n">
        <v>131.79</v>
      </c>
      <c r="K14" t="n">
        <v>43.4</v>
      </c>
      <c r="L14" t="n">
        <v>13</v>
      </c>
      <c r="M14" t="n">
        <v>20</v>
      </c>
      <c r="N14" t="n">
        <v>20.39</v>
      </c>
      <c r="O14" t="n">
        <v>16487.53</v>
      </c>
      <c r="P14" t="n">
        <v>369.79</v>
      </c>
      <c r="Q14" t="n">
        <v>419.24</v>
      </c>
      <c r="R14" t="n">
        <v>83.75</v>
      </c>
      <c r="S14" t="n">
        <v>59.57</v>
      </c>
      <c r="T14" t="n">
        <v>9899.690000000001</v>
      </c>
      <c r="U14" t="n">
        <v>0.71</v>
      </c>
      <c r="V14" t="n">
        <v>0.89</v>
      </c>
      <c r="W14" t="n">
        <v>6.83</v>
      </c>
      <c r="X14" t="n">
        <v>0.6</v>
      </c>
      <c r="Y14" t="n">
        <v>0.5</v>
      </c>
      <c r="Z14" t="n">
        <v>10</v>
      </c>
      <c r="AA14" t="n">
        <v>575.9610300491893</v>
      </c>
      <c r="AB14" t="n">
        <v>788.0552909206273</v>
      </c>
      <c r="AC14" t="n">
        <v>712.8443999977093</v>
      </c>
      <c r="AD14" t="n">
        <v>575961.0300491892</v>
      </c>
      <c r="AE14" t="n">
        <v>788055.2909206273</v>
      </c>
      <c r="AF14" t="n">
        <v>1.836292254559634e-06</v>
      </c>
      <c r="AG14" t="n">
        <v>24</v>
      </c>
      <c r="AH14" t="n">
        <v>712844.3999977093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2.4229</v>
      </c>
      <c r="E15" t="n">
        <v>41.27</v>
      </c>
      <c r="F15" t="n">
        <v>38.71</v>
      </c>
      <c r="G15" t="n">
        <v>116.14</v>
      </c>
      <c r="H15" t="n">
        <v>1.86</v>
      </c>
      <c r="I15" t="n">
        <v>20</v>
      </c>
      <c r="J15" t="n">
        <v>133.12</v>
      </c>
      <c r="K15" t="n">
        <v>43.4</v>
      </c>
      <c r="L15" t="n">
        <v>14</v>
      </c>
      <c r="M15" t="n">
        <v>18</v>
      </c>
      <c r="N15" t="n">
        <v>20.72</v>
      </c>
      <c r="O15" t="n">
        <v>16652.31</v>
      </c>
      <c r="P15" t="n">
        <v>367.14</v>
      </c>
      <c r="Q15" t="n">
        <v>419.24</v>
      </c>
      <c r="R15" t="n">
        <v>82.31</v>
      </c>
      <c r="S15" t="n">
        <v>59.57</v>
      </c>
      <c r="T15" t="n">
        <v>9191.610000000001</v>
      </c>
      <c r="U15" t="n">
        <v>0.72</v>
      </c>
      <c r="V15" t="n">
        <v>0.89</v>
      </c>
      <c r="W15" t="n">
        <v>6.82</v>
      </c>
      <c r="X15" t="n">
        <v>0.55</v>
      </c>
      <c r="Y15" t="n">
        <v>0.5</v>
      </c>
      <c r="Z15" t="n">
        <v>10</v>
      </c>
      <c r="AA15" t="n">
        <v>572.3049190349918</v>
      </c>
      <c r="AB15" t="n">
        <v>783.0528385347682</v>
      </c>
      <c r="AC15" t="n">
        <v>708.3193746465705</v>
      </c>
      <c r="AD15" t="n">
        <v>572304.9190349919</v>
      </c>
      <c r="AE15" t="n">
        <v>783052.8385347682</v>
      </c>
      <c r="AF15" t="n">
        <v>1.840546272110428e-06</v>
      </c>
      <c r="AG15" t="n">
        <v>24</v>
      </c>
      <c r="AH15" t="n">
        <v>708319.3746465705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2.4263</v>
      </c>
      <c r="E16" t="n">
        <v>41.22</v>
      </c>
      <c r="F16" t="n">
        <v>38.68</v>
      </c>
      <c r="G16" t="n">
        <v>122.14</v>
      </c>
      <c r="H16" t="n">
        <v>1.97</v>
      </c>
      <c r="I16" t="n">
        <v>19</v>
      </c>
      <c r="J16" t="n">
        <v>134.46</v>
      </c>
      <c r="K16" t="n">
        <v>43.4</v>
      </c>
      <c r="L16" t="n">
        <v>15</v>
      </c>
      <c r="M16" t="n">
        <v>17</v>
      </c>
      <c r="N16" t="n">
        <v>21.06</v>
      </c>
      <c r="O16" t="n">
        <v>16817.7</v>
      </c>
      <c r="P16" t="n">
        <v>365.32</v>
      </c>
      <c r="Q16" t="n">
        <v>419.25</v>
      </c>
      <c r="R16" t="n">
        <v>81.02</v>
      </c>
      <c r="S16" t="n">
        <v>59.57</v>
      </c>
      <c r="T16" t="n">
        <v>8552.549999999999</v>
      </c>
      <c r="U16" t="n">
        <v>0.74</v>
      </c>
      <c r="V16" t="n">
        <v>0.89</v>
      </c>
      <c r="W16" t="n">
        <v>6.83</v>
      </c>
      <c r="X16" t="n">
        <v>0.51</v>
      </c>
      <c r="Y16" t="n">
        <v>0.5</v>
      </c>
      <c r="Z16" t="n">
        <v>10</v>
      </c>
      <c r="AA16" t="n">
        <v>569.8833624806956</v>
      </c>
      <c r="AB16" t="n">
        <v>779.7395580256447</v>
      </c>
      <c r="AC16" t="n">
        <v>705.3223089790193</v>
      </c>
      <c r="AD16" t="n">
        <v>569883.3624806956</v>
      </c>
      <c r="AE16" t="n">
        <v>779739.5580256446</v>
      </c>
      <c r="AF16" t="n">
        <v>1.843129068480553e-06</v>
      </c>
      <c r="AG16" t="n">
        <v>24</v>
      </c>
      <c r="AH16" t="n">
        <v>705322.3089790193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2.4299</v>
      </c>
      <c r="E17" t="n">
        <v>41.15</v>
      </c>
      <c r="F17" t="n">
        <v>38.64</v>
      </c>
      <c r="G17" t="n">
        <v>128.8</v>
      </c>
      <c r="H17" t="n">
        <v>2.08</v>
      </c>
      <c r="I17" t="n">
        <v>18</v>
      </c>
      <c r="J17" t="n">
        <v>135.81</v>
      </c>
      <c r="K17" t="n">
        <v>43.4</v>
      </c>
      <c r="L17" t="n">
        <v>16</v>
      </c>
      <c r="M17" t="n">
        <v>16</v>
      </c>
      <c r="N17" t="n">
        <v>21.41</v>
      </c>
      <c r="O17" t="n">
        <v>16983.46</v>
      </c>
      <c r="P17" t="n">
        <v>363.47</v>
      </c>
      <c r="Q17" t="n">
        <v>419.26</v>
      </c>
      <c r="R17" t="n">
        <v>79.84</v>
      </c>
      <c r="S17" t="n">
        <v>59.57</v>
      </c>
      <c r="T17" t="n">
        <v>7964.85</v>
      </c>
      <c r="U17" t="n">
        <v>0.75</v>
      </c>
      <c r="V17" t="n">
        <v>0.89</v>
      </c>
      <c r="W17" t="n">
        <v>6.82</v>
      </c>
      <c r="X17" t="n">
        <v>0.48</v>
      </c>
      <c r="Y17" t="n">
        <v>0.5</v>
      </c>
      <c r="Z17" t="n">
        <v>10</v>
      </c>
      <c r="AA17" t="n">
        <v>567.3943098452361</v>
      </c>
      <c r="AB17" t="n">
        <v>776.3339264005569</v>
      </c>
      <c r="AC17" t="n">
        <v>702.241706056396</v>
      </c>
      <c r="AD17" t="n">
        <v>567394.3098452361</v>
      </c>
      <c r="AE17" t="n">
        <v>776333.9264005569</v>
      </c>
      <c r="AF17" t="n">
        <v>1.845863794048921e-06</v>
      </c>
      <c r="AG17" t="n">
        <v>24</v>
      </c>
      <c r="AH17" t="n">
        <v>702241.706056396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2.4316</v>
      </c>
      <c r="E18" t="n">
        <v>41.13</v>
      </c>
      <c r="F18" t="n">
        <v>38.64</v>
      </c>
      <c r="G18" t="n">
        <v>136.36</v>
      </c>
      <c r="H18" t="n">
        <v>2.19</v>
      </c>
      <c r="I18" t="n">
        <v>17</v>
      </c>
      <c r="J18" t="n">
        <v>137.15</v>
      </c>
      <c r="K18" t="n">
        <v>43.4</v>
      </c>
      <c r="L18" t="n">
        <v>17</v>
      </c>
      <c r="M18" t="n">
        <v>15</v>
      </c>
      <c r="N18" t="n">
        <v>21.75</v>
      </c>
      <c r="O18" t="n">
        <v>17149.71</v>
      </c>
      <c r="P18" t="n">
        <v>362.51</v>
      </c>
      <c r="Q18" t="n">
        <v>419.23</v>
      </c>
      <c r="R18" t="n">
        <v>79.56999999999999</v>
      </c>
      <c r="S18" t="n">
        <v>59.57</v>
      </c>
      <c r="T18" t="n">
        <v>7833.33</v>
      </c>
      <c r="U18" t="n">
        <v>0.75</v>
      </c>
      <c r="V18" t="n">
        <v>0.89</v>
      </c>
      <c r="W18" t="n">
        <v>6.83</v>
      </c>
      <c r="X18" t="n">
        <v>0.47</v>
      </c>
      <c r="Y18" t="n">
        <v>0.5</v>
      </c>
      <c r="Z18" t="n">
        <v>10</v>
      </c>
      <c r="AA18" t="n">
        <v>566.1565061122368</v>
      </c>
      <c r="AB18" t="n">
        <v>774.6403087250204</v>
      </c>
      <c r="AC18" t="n">
        <v>700.7097248748051</v>
      </c>
      <c r="AD18" t="n">
        <v>566156.5061122368</v>
      </c>
      <c r="AE18" t="n">
        <v>774640.3087250204</v>
      </c>
      <c r="AF18" t="n">
        <v>1.847155192233983e-06</v>
      </c>
      <c r="AG18" t="n">
        <v>24</v>
      </c>
      <c r="AH18" t="n">
        <v>700709.7248748052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2.4351</v>
      </c>
      <c r="E19" t="n">
        <v>41.07</v>
      </c>
      <c r="F19" t="n">
        <v>38.6</v>
      </c>
      <c r="G19" t="n">
        <v>144.75</v>
      </c>
      <c r="H19" t="n">
        <v>2.3</v>
      </c>
      <c r="I19" t="n">
        <v>16</v>
      </c>
      <c r="J19" t="n">
        <v>138.51</v>
      </c>
      <c r="K19" t="n">
        <v>43.4</v>
      </c>
      <c r="L19" t="n">
        <v>18</v>
      </c>
      <c r="M19" t="n">
        <v>14</v>
      </c>
      <c r="N19" t="n">
        <v>22.11</v>
      </c>
      <c r="O19" t="n">
        <v>17316.45</v>
      </c>
      <c r="P19" t="n">
        <v>360.77</v>
      </c>
      <c r="Q19" t="n">
        <v>419.23</v>
      </c>
      <c r="R19" t="n">
        <v>78.75</v>
      </c>
      <c r="S19" t="n">
        <v>59.57</v>
      </c>
      <c r="T19" t="n">
        <v>7429.12</v>
      </c>
      <c r="U19" t="n">
        <v>0.76</v>
      </c>
      <c r="V19" t="n">
        <v>0.9</v>
      </c>
      <c r="W19" t="n">
        <v>6.82</v>
      </c>
      <c r="X19" t="n">
        <v>0.44</v>
      </c>
      <c r="Y19" t="n">
        <v>0.5</v>
      </c>
      <c r="Z19" t="n">
        <v>10</v>
      </c>
      <c r="AA19" t="n">
        <v>563.8041026556452</v>
      </c>
      <c r="AB19" t="n">
        <v>771.4216465349958</v>
      </c>
      <c r="AC19" t="n">
        <v>697.7982472867761</v>
      </c>
      <c r="AD19" t="n">
        <v>563804.1026556452</v>
      </c>
      <c r="AE19" t="n">
        <v>771421.6465349959</v>
      </c>
      <c r="AF19" t="n">
        <v>1.849813953203229e-06</v>
      </c>
      <c r="AG19" t="n">
        <v>24</v>
      </c>
      <c r="AH19" t="n">
        <v>697798.2472867761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2.4383</v>
      </c>
      <c r="E20" t="n">
        <v>41.01</v>
      </c>
      <c r="F20" t="n">
        <v>38.57</v>
      </c>
      <c r="G20" t="n">
        <v>154.28</v>
      </c>
      <c r="H20" t="n">
        <v>2.4</v>
      </c>
      <c r="I20" t="n">
        <v>15</v>
      </c>
      <c r="J20" t="n">
        <v>139.86</v>
      </c>
      <c r="K20" t="n">
        <v>43.4</v>
      </c>
      <c r="L20" t="n">
        <v>19</v>
      </c>
      <c r="M20" t="n">
        <v>13</v>
      </c>
      <c r="N20" t="n">
        <v>22.46</v>
      </c>
      <c r="O20" t="n">
        <v>17483.7</v>
      </c>
      <c r="P20" t="n">
        <v>358.24</v>
      </c>
      <c r="Q20" t="n">
        <v>419.23</v>
      </c>
      <c r="R20" t="n">
        <v>77.42</v>
      </c>
      <c r="S20" t="n">
        <v>59.57</v>
      </c>
      <c r="T20" t="n">
        <v>6773</v>
      </c>
      <c r="U20" t="n">
        <v>0.77</v>
      </c>
      <c r="V20" t="n">
        <v>0.9</v>
      </c>
      <c r="W20" t="n">
        <v>6.82</v>
      </c>
      <c r="X20" t="n">
        <v>0.41</v>
      </c>
      <c r="Y20" t="n">
        <v>0.5</v>
      </c>
      <c r="Z20" t="n">
        <v>10</v>
      </c>
      <c r="AA20" t="n">
        <v>560.7349381027303</v>
      </c>
      <c r="AB20" t="n">
        <v>767.2222801917137</v>
      </c>
      <c r="AC20" t="n">
        <v>693.999662573449</v>
      </c>
      <c r="AD20" t="n">
        <v>560734.9381027303</v>
      </c>
      <c r="AE20" t="n">
        <v>767222.2801917137</v>
      </c>
      <c r="AF20" t="n">
        <v>1.852244820375111e-06</v>
      </c>
      <c r="AG20" t="n">
        <v>24</v>
      </c>
      <c r="AH20" t="n">
        <v>693999.662573449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2.4423</v>
      </c>
      <c r="E21" t="n">
        <v>40.94</v>
      </c>
      <c r="F21" t="n">
        <v>38.53</v>
      </c>
      <c r="G21" t="n">
        <v>165.11</v>
      </c>
      <c r="H21" t="n">
        <v>2.5</v>
      </c>
      <c r="I21" t="n">
        <v>14</v>
      </c>
      <c r="J21" t="n">
        <v>141.22</v>
      </c>
      <c r="K21" t="n">
        <v>43.4</v>
      </c>
      <c r="L21" t="n">
        <v>20</v>
      </c>
      <c r="M21" t="n">
        <v>12</v>
      </c>
      <c r="N21" t="n">
        <v>22.82</v>
      </c>
      <c r="O21" t="n">
        <v>17651.44</v>
      </c>
      <c r="P21" t="n">
        <v>356.66</v>
      </c>
      <c r="Q21" t="n">
        <v>419.24</v>
      </c>
      <c r="R21" t="n">
        <v>76.15000000000001</v>
      </c>
      <c r="S21" t="n">
        <v>59.57</v>
      </c>
      <c r="T21" t="n">
        <v>6140.78</v>
      </c>
      <c r="U21" t="n">
        <v>0.78</v>
      </c>
      <c r="V21" t="n">
        <v>0.9</v>
      </c>
      <c r="W21" t="n">
        <v>6.82</v>
      </c>
      <c r="X21" t="n">
        <v>0.36</v>
      </c>
      <c r="Y21" t="n">
        <v>0.5</v>
      </c>
      <c r="Z21" t="n">
        <v>10</v>
      </c>
      <c r="AA21" t="n">
        <v>558.474206652723</v>
      </c>
      <c r="AB21" t="n">
        <v>764.129047685381</v>
      </c>
      <c r="AC21" t="n">
        <v>691.2016438361418</v>
      </c>
      <c r="AD21" t="n">
        <v>558474.2066527229</v>
      </c>
      <c r="AE21" t="n">
        <v>764129.047685381</v>
      </c>
      <c r="AF21" t="n">
        <v>1.855283404339964e-06</v>
      </c>
      <c r="AG21" t="n">
        <v>24</v>
      </c>
      <c r="AH21" t="n">
        <v>691201.6438361418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2.4442</v>
      </c>
      <c r="E22" t="n">
        <v>40.91</v>
      </c>
      <c r="F22" t="n">
        <v>38.52</v>
      </c>
      <c r="G22" t="n">
        <v>177.78</v>
      </c>
      <c r="H22" t="n">
        <v>2.61</v>
      </c>
      <c r="I22" t="n">
        <v>13</v>
      </c>
      <c r="J22" t="n">
        <v>142.59</v>
      </c>
      <c r="K22" t="n">
        <v>43.4</v>
      </c>
      <c r="L22" t="n">
        <v>21</v>
      </c>
      <c r="M22" t="n">
        <v>11</v>
      </c>
      <c r="N22" t="n">
        <v>23.19</v>
      </c>
      <c r="O22" t="n">
        <v>17819.69</v>
      </c>
      <c r="P22" t="n">
        <v>351.87</v>
      </c>
      <c r="Q22" t="n">
        <v>419.23</v>
      </c>
      <c r="R22" t="n">
        <v>75.90000000000001</v>
      </c>
      <c r="S22" t="n">
        <v>59.57</v>
      </c>
      <c r="T22" t="n">
        <v>6018.41</v>
      </c>
      <c r="U22" t="n">
        <v>0.78</v>
      </c>
      <c r="V22" t="n">
        <v>0.9</v>
      </c>
      <c r="W22" t="n">
        <v>6.82</v>
      </c>
      <c r="X22" t="n">
        <v>0.35</v>
      </c>
      <c r="Y22" t="n">
        <v>0.5</v>
      </c>
      <c r="Z22" t="n">
        <v>10</v>
      </c>
      <c r="AA22" t="n">
        <v>553.415610575644</v>
      </c>
      <c r="AB22" t="n">
        <v>757.2076533632131</v>
      </c>
      <c r="AC22" t="n">
        <v>684.9408176738436</v>
      </c>
      <c r="AD22" t="n">
        <v>553415.610575644</v>
      </c>
      <c r="AE22" t="n">
        <v>757207.6533632132</v>
      </c>
      <c r="AF22" t="n">
        <v>1.856726731723269e-06</v>
      </c>
      <c r="AG22" t="n">
        <v>24</v>
      </c>
      <c r="AH22" t="n">
        <v>684940.8176738436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2.4447</v>
      </c>
      <c r="E23" t="n">
        <v>40.9</v>
      </c>
      <c r="F23" t="n">
        <v>38.51</v>
      </c>
      <c r="G23" t="n">
        <v>177.74</v>
      </c>
      <c r="H23" t="n">
        <v>2.7</v>
      </c>
      <c r="I23" t="n">
        <v>13</v>
      </c>
      <c r="J23" t="n">
        <v>143.96</v>
      </c>
      <c r="K23" t="n">
        <v>43.4</v>
      </c>
      <c r="L23" t="n">
        <v>22</v>
      </c>
      <c r="M23" t="n">
        <v>11</v>
      </c>
      <c r="N23" t="n">
        <v>23.56</v>
      </c>
      <c r="O23" t="n">
        <v>17988.46</v>
      </c>
      <c r="P23" t="n">
        <v>354.38</v>
      </c>
      <c r="Q23" t="n">
        <v>419.23</v>
      </c>
      <c r="R23" t="n">
        <v>75.64</v>
      </c>
      <c r="S23" t="n">
        <v>59.57</v>
      </c>
      <c r="T23" t="n">
        <v>5889.08</v>
      </c>
      <c r="U23" t="n">
        <v>0.79</v>
      </c>
      <c r="V23" t="n">
        <v>0.9</v>
      </c>
      <c r="W23" t="n">
        <v>6.82</v>
      </c>
      <c r="X23" t="n">
        <v>0.35</v>
      </c>
      <c r="Y23" t="n">
        <v>0.5</v>
      </c>
      <c r="Z23" t="n">
        <v>10</v>
      </c>
      <c r="AA23" t="n">
        <v>555.807925666346</v>
      </c>
      <c r="AB23" t="n">
        <v>760.4809244118048</v>
      </c>
      <c r="AC23" t="n">
        <v>687.9016923276224</v>
      </c>
      <c r="AD23" t="n">
        <v>555807.925666346</v>
      </c>
      <c r="AE23" t="n">
        <v>760480.9244118049</v>
      </c>
      <c r="AF23" t="n">
        <v>1.857106554718876e-06</v>
      </c>
      <c r="AG23" t="n">
        <v>24</v>
      </c>
      <c r="AH23" t="n">
        <v>687901.6923276224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2.4489</v>
      </c>
      <c r="E24" t="n">
        <v>40.83</v>
      </c>
      <c r="F24" t="n">
        <v>38.46</v>
      </c>
      <c r="G24" t="n">
        <v>192.32</v>
      </c>
      <c r="H24" t="n">
        <v>2.8</v>
      </c>
      <c r="I24" t="n">
        <v>12</v>
      </c>
      <c r="J24" t="n">
        <v>145.33</v>
      </c>
      <c r="K24" t="n">
        <v>43.4</v>
      </c>
      <c r="L24" t="n">
        <v>23</v>
      </c>
      <c r="M24" t="n">
        <v>10</v>
      </c>
      <c r="N24" t="n">
        <v>23.93</v>
      </c>
      <c r="O24" t="n">
        <v>18157.74</v>
      </c>
      <c r="P24" t="n">
        <v>349.48</v>
      </c>
      <c r="Q24" t="n">
        <v>419.24</v>
      </c>
      <c r="R24" t="n">
        <v>74.17</v>
      </c>
      <c r="S24" t="n">
        <v>59.57</v>
      </c>
      <c r="T24" t="n">
        <v>5159.02</v>
      </c>
      <c r="U24" t="n">
        <v>0.8</v>
      </c>
      <c r="V24" t="n">
        <v>0.9</v>
      </c>
      <c r="W24" t="n">
        <v>6.81</v>
      </c>
      <c r="X24" t="n">
        <v>0.3</v>
      </c>
      <c r="Y24" t="n">
        <v>0.5</v>
      </c>
      <c r="Z24" t="n">
        <v>10</v>
      </c>
      <c r="AA24" t="n">
        <v>550.2392321077026</v>
      </c>
      <c r="AB24" t="n">
        <v>752.8615922114479</v>
      </c>
      <c r="AC24" t="n">
        <v>681.0095384986676</v>
      </c>
      <c r="AD24" t="n">
        <v>550239.2321077026</v>
      </c>
      <c r="AE24" t="n">
        <v>752861.5922114479</v>
      </c>
      <c r="AF24" t="n">
        <v>1.860297067881971e-06</v>
      </c>
      <c r="AG24" t="n">
        <v>24</v>
      </c>
      <c r="AH24" t="n">
        <v>681009.5384986675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2.4482</v>
      </c>
      <c r="E25" t="n">
        <v>40.85</v>
      </c>
      <c r="F25" t="n">
        <v>38.48</v>
      </c>
      <c r="G25" t="n">
        <v>192.38</v>
      </c>
      <c r="H25" t="n">
        <v>2.89</v>
      </c>
      <c r="I25" t="n">
        <v>12</v>
      </c>
      <c r="J25" t="n">
        <v>146.7</v>
      </c>
      <c r="K25" t="n">
        <v>43.4</v>
      </c>
      <c r="L25" t="n">
        <v>24</v>
      </c>
      <c r="M25" t="n">
        <v>10</v>
      </c>
      <c r="N25" t="n">
        <v>24.3</v>
      </c>
      <c r="O25" t="n">
        <v>18327.54</v>
      </c>
      <c r="P25" t="n">
        <v>350.22</v>
      </c>
      <c r="Q25" t="n">
        <v>419.23</v>
      </c>
      <c r="R25" t="n">
        <v>74.5</v>
      </c>
      <c r="S25" t="n">
        <v>59.57</v>
      </c>
      <c r="T25" t="n">
        <v>5324.81</v>
      </c>
      <c r="U25" t="n">
        <v>0.8</v>
      </c>
      <c r="V25" t="n">
        <v>0.9</v>
      </c>
      <c r="W25" t="n">
        <v>6.81</v>
      </c>
      <c r="X25" t="n">
        <v>0.31</v>
      </c>
      <c r="Y25" t="n">
        <v>0.5</v>
      </c>
      <c r="Z25" t="n">
        <v>10</v>
      </c>
      <c r="AA25" t="n">
        <v>551.103131003761</v>
      </c>
      <c r="AB25" t="n">
        <v>754.0436167935643</v>
      </c>
      <c r="AC25" t="n">
        <v>682.0787523136488</v>
      </c>
      <c r="AD25" t="n">
        <v>551103.131003761</v>
      </c>
      <c r="AE25" t="n">
        <v>754043.6167935643</v>
      </c>
      <c r="AF25" t="n">
        <v>1.859765315688122e-06</v>
      </c>
      <c r="AG25" t="n">
        <v>24</v>
      </c>
      <c r="AH25" t="n">
        <v>682078.7523136488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2.4516</v>
      </c>
      <c r="E26" t="n">
        <v>40.79</v>
      </c>
      <c r="F26" t="n">
        <v>38.44</v>
      </c>
      <c r="G26" t="n">
        <v>209.69</v>
      </c>
      <c r="H26" t="n">
        <v>2.99</v>
      </c>
      <c r="I26" t="n">
        <v>11</v>
      </c>
      <c r="J26" t="n">
        <v>148.09</v>
      </c>
      <c r="K26" t="n">
        <v>43.4</v>
      </c>
      <c r="L26" t="n">
        <v>25</v>
      </c>
      <c r="M26" t="n">
        <v>9</v>
      </c>
      <c r="N26" t="n">
        <v>24.69</v>
      </c>
      <c r="O26" t="n">
        <v>18497.87</v>
      </c>
      <c r="P26" t="n">
        <v>346.06</v>
      </c>
      <c r="Q26" t="n">
        <v>419.24</v>
      </c>
      <c r="R26" t="n">
        <v>73.34999999999999</v>
      </c>
      <c r="S26" t="n">
        <v>59.57</v>
      </c>
      <c r="T26" t="n">
        <v>4755.84</v>
      </c>
      <c r="U26" t="n">
        <v>0.8100000000000001</v>
      </c>
      <c r="V26" t="n">
        <v>0.9</v>
      </c>
      <c r="W26" t="n">
        <v>6.82</v>
      </c>
      <c r="X26" t="n">
        <v>0.28</v>
      </c>
      <c r="Y26" t="n">
        <v>0.5</v>
      </c>
      <c r="Z26" t="n">
        <v>10</v>
      </c>
      <c r="AA26" t="n">
        <v>546.4164196314083</v>
      </c>
      <c r="AB26" t="n">
        <v>747.6310515307985</v>
      </c>
      <c r="AC26" t="n">
        <v>676.2781932794694</v>
      </c>
      <c r="AD26" t="n">
        <v>546416.4196314083</v>
      </c>
      <c r="AE26" t="n">
        <v>747631.0515307984</v>
      </c>
      <c r="AF26" t="n">
        <v>1.862348112058247e-06</v>
      </c>
      <c r="AG26" t="n">
        <v>24</v>
      </c>
      <c r="AH26" t="n">
        <v>676278.1932794694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2.4516</v>
      </c>
      <c r="E27" t="n">
        <v>40.79</v>
      </c>
      <c r="F27" t="n">
        <v>38.44</v>
      </c>
      <c r="G27" t="n">
        <v>209.69</v>
      </c>
      <c r="H27" t="n">
        <v>3.08</v>
      </c>
      <c r="I27" t="n">
        <v>11</v>
      </c>
      <c r="J27" t="n">
        <v>149.47</v>
      </c>
      <c r="K27" t="n">
        <v>43.4</v>
      </c>
      <c r="L27" t="n">
        <v>26</v>
      </c>
      <c r="M27" t="n">
        <v>9</v>
      </c>
      <c r="N27" t="n">
        <v>25.07</v>
      </c>
      <c r="O27" t="n">
        <v>18668.73</v>
      </c>
      <c r="P27" t="n">
        <v>345.93</v>
      </c>
      <c r="Q27" t="n">
        <v>419.23</v>
      </c>
      <c r="R27" t="n">
        <v>73.37</v>
      </c>
      <c r="S27" t="n">
        <v>59.57</v>
      </c>
      <c r="T27" t="n">
        <v>4765.25</v>
      </c>
      <c r="U27" t="n">
        <v>0.8100000000000001</v>
      </c>
      <c r="V27" t="n">
        <v>0.9</v>
      </c>
      <c r="W27" t="n">
        <v>6.81</v>
      </c>
      <c r="X27" t="n">
        <v>0.28</v>
      </c>
      <c r="Y27" t="n">
        <v>0.5</v>
      </c>
      <c r="Z27" t="n">
        <v>10</v>
      </c>
      <c r="AA27" t="n">
        <v>546.2881669504011</v>
      </c>
      <c r="AB27" t="n">
        <v>747.4555705545351</v>
      </c>
      <c r="AC27" t="n">
        <v>676.1194599612917</v>
      </c>
      <c r="AD27" t="n">
        <v>546288.166950401</v>
      </c>
      <c r="AE27" t="n">
        <v>747455.5705545351</v>
      </c>
      <c r="AF27" t="n">
        <v>1.862348112058247e-06</v>
      </c>
      <c r="AG27" t="n">
        <v>24</v>
      </c>
      <c r="AH27" t="n">
        <v>676119.4599612916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2.4513</v>
      </c>
      <c r="E28" t="n">
        <v>40.79</v>
      </c>
      <c r="F28" t="n">
        <v>38.45</v>
      </c>
      <c r="G28" t="n">
        <v>209.71</v>
      </c>
      <c r="H28" t="n">
        <v>3.17</v>
      </c>
      <c r="I28" t="n">
        <v>11</v>
      </c>
      <c r="J28" t="n">
        <v>150.86</v>
      </c>
      <c r="K28" t="n">
        <v>43.4</v>
      </c>
      <c r="L28" t="n">
        <v>27</v>
      </c>
      <c r="M28" t="n">
        <v>9</v>
      </c>
      <c r="N28" t="n">
        <v>25.46</v>
      </c>
      <c r="O28" t="n">
        <v>18840.13</v>
      </c>
      <c r="P28" t="n">
        <v>342.32</v>
      </c>
      <c r="Q28" t="n">
        <v>419.23</v>
      </c>
      <c r="R28" t="n">
        <v>73.68000000000001</v>
      </c>
      <c r="S28" t="n">
        <v>59.57</v>
      </c>
      <c r="T28" t="n">
        <v>4921.7</v>
      </c>
      <c r="U28" t="n">
        <v>0.8100000000000001</v>
      </c>
      <c r="V28" t="n">
        <v>0.9</v>
      </c>
      <c r="W28" t="n">
        <v>6.81</v>
      </c>
      <c r="X28" t="n">
        <v>0.28</v>
      </c>
      <c r="Y28" t="n">
        <v>0.5</v>
      </c>
      <c r="Z28" t="n">
        <v>10</v>
      </c>
      <c r="AA28" t="n">
        <v>542.7841965936007</v>
      </c>
      <c r="AB28" t="n">
        <v>742.6612837280987</v>
      </c>
      <c r="AC28" t="n">
        <v>671.7827331407466</v>
      </c>
      <c r="AD28" t="n">
        <v>542784.1965936007</v>
      </c>
      <c r="AE28" t="n">
        <v>742661.2837280987</v>
      </c>
      <c r="AF28" t="n">
        <v>1.862120218260883e-06</v>
      </c>
      <c r="AG28" t="n">
        <v>24</v>
      </c>
      <c r="AH28" t="n">
        <v>671782.7331407466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2.4543</v>
      </c>
      <c r="E29" t="n">
        <v>40.75</v>
      </c>
      <c r="F29" t="n">
        <v>38.42</v>
      </c>
      <c r="G29" t="n">
        <v>230.53</v>
      </c>
      <c r="H29" t="n">
        <v>3.26</v>
      </c>
      <c r="I29" t="n">
        <v>10</v>
      </c>
      <c r="J29" t="n">
        <v>152.25</v>
      </c>
      <c r="K29" t="n">
        <v>43.4</v>
      </c>
      <c r="L29" t="n">
        <v>28</v>
      </c>
      <c r="M29" t="n">
        <v>8</v>
      </c>
      <c r="N29" t="n">
        <v>25.85</v>
      </c>
      <c r="O29" t="n">
        <v>19012.07</v>
      </c>
      <c r="P29" t="n">
        <v>341.53</v>
      </c>
      <c r="Q29" t="n">
        <v>419.23</v>
      </c>
      <c r="R29" t="n">
        <v>72.79000000000001</v>
      </c>
      <c r="S29" t="n">
        <v>59.57</v>
      </c>
      <c r="T29" t="n">
        <v>4478.69</v>
      </c>
      <c r="U29" t="n">
        <v>0.82</v>
      </c>
      <c r="V29" t="n">
        <v>0.9</v>
      </c>
      <c r="W29" t="n">
        <v>6.81</v>
      </c>
      <c r="X29" t="n">
        <v>0.26</v>
      </c>
      <c r="Y29" t="n">
        <v>0.5</v>
      </c>
      <c r="Z29" t="n">
        <v>10</v>
      </c>
      <c r="AA29" t="n">
        <v>541.5081423087925</v>
      </c>
      <c r="AB29" t="n">
        <v>740.9153299600822</v>
      </c>
      <c r="AC29" t="n">
        <v>670.2034107498879</v>
      </c>
      <c r="AD29" t="n">
        <v>541508.1423087924</v>
      </c>
      <c r="AE29" t="n">
        <v>740915.3299600822</v>
      </c>
      <c r="AF29" t="n">
        <v>1.864399156234522e-06</v>
      </c>
      <c r="AG29" t="n">
        <v>24</v>
      </c>
      <c r="AH29" t="n">
        <v>670203.4107498879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2.4542</v>
      </c>
      <c r="E30" t="n">
        <v>40.75</v>
      </c>
      <c r="F30" t="n">
        <v>38.42</v>
      </c>
      <c r="G30" t="n">
        <v>230.55</v>
      </c>
      <c r="H30" t="n">
        <v>3.34</v>
      </c>
      <c r="I30" t="n">
        <v>10</v>
      </c>
      <c r="J30" t="n">
        <v>153.65</v>
      </c>
      <c r="K30" t="n">
        <v>43.4</v>
      </c>
      <c r="L30" t="n">
        <v>29</v>
      </c>
      <c r="M30" t="n">
        <v>8</v>
      </c>
      <c r="N30" t="n">
        <v>26.25</v>
      </c>
      <c r="O30" t="n">
        <v>19184.56</v>
      </c>
      <c r="P30" t="n">
        <v>340.24</v>
      </c>
      <c r="Q30" t="n">
        <v>419.24</v>
      </c>
      <c r="R30" t="n">
        <v>72.90000000000001</v>
      </c>
      <c r="S30" t="n">
        <v>59.57</v>
      </c>
      <c r="T30" t="n">
        <v>4536.93</v>
      </c>
      <c r="U30" t="n">
        <v>0.82</v>
      </c>
      <c r="V30" t="n">
        <v>0.9</v>
      </c>
      <c r="W30" t="n">
        <v>6.81</v>
      </c>
      <c r="X30" t="n">
        <v>0.26</v>
      </c>
      <c r="Y30" t="n">
        <v>0.5</v>
      </c>
      <c r="Z30" t="n">
        <v>10</v>
      </c>
      <c r="AA30" t="n">
        <v>540.2522635172008</v>
      </c>
      <c r="AB30" t="n">
        <v>739.1969811919646</v>
      </c>
      <c r="AC30" t="n">
        <v>668.6490587764819</v>
      </c>
      <c r="AD30" t="n">
        <v>540252.2635172008</v>
      </c>
      <c r="AE30" t="n">
        <v>739196.9811919646</v>
      </c>
      <c r="AF30" t="n">
        <v>1.864323191635401e-06</v>
      </c>
      <c r="AG30" t="n">
        <v>24</v>
      </c>
      <c r="AH30" t="n">
        <v>668649.0587764819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2.4577</v>
      </c>
      <c r="E31" t="n">
        <v>40.69</v>
      </c>
      <c r="F31" t="n">
        <v>38.39</v>
      </c>
      <c r="G31" t="n">
        <v>255.93</v>
      </c>
      <c r="H31" t="n">
        <v>3.43</v>
      </c>
      <c r="I31" t="n">
        <v>9</v>
      </c>
      <c r="J31" t="n">
        <v>155.06</v>
      </c>
      <c r="K31" t="n">
        <v>43.4</v>
      </c>
      <c r="L31" t="n">
        <v>30</v>
      </c>
      <c r="M31" t="n">
        <v>5</v>
      </c>
      <c r="N31" t="n">
        <v>26.66</v>
      </c>
      <c r="O31" t="n">
        <v>19357.59</v>
      </c>
      <c r="P31" t="n">
        <v>334.43</v>
      </c>
      <c r="Q31" t="n">
        <v>419.28</v>
      </c>
      <c r="R31" t="n">
        <v>71.62</v>
      </c>
      <c r="S31" t="n">
        <v>59.57</v>
      </c>
      <c r="T31" t="n">
        <v>3899.27</v>
      </c>
      <c r="U31" t="n">
        <v>0.83</v>
      </c>
      <c r="V31" t="n">
        <v>0.9</v>
      </c>
      <c r="W31" t="n">
        <v>6.81</v>
      </c>
      <c r="X31" t="n">
        <v>0.23</v>
      </c>
      <c r="Y31" t="n">
        <v>0.5</v>
      </c>
      <c r="Z31" t="n">
        <v>10</v>
      </c>
      <c r="AA31" t="n">
        <v>533.96402528992</v>
      </c>
      <c r="AB31" t="n">
        <v>730.5931362319077</v>
      </c>
      <c r="AC31" t="n">
        <v>660.8663527038404</v>
      </c>
      <c r="AD31" t="n">
        <v>533964.0252899199</v>
      </c>
      <c r="AE31" t="n">
        <v>730593.1362319076</v>
      </c>
      <c r="AF31" t="n">
        <v>1.866981952604647e-06</v>
      </c>
      <c r="AG31" t="n">
        <v>24</v>
      </c>
      <c r="AH31" t="n">
        <v>660866.3527038405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2.4577</v>
      </c>
      <c r="E32" t="n">
        <v>40.69</v>
      </c>
      <c r="F32" t="n">
        <v>38.39</v>
      </c>
      <c r="G32" t="n">
        <v>255.93</v>
      </c>
      <c r="H32" t="n">
        <v>3.51</v>
      </c>
      <c r="I32" t="n">
        <v>9</v>
      </c>
      <c r="J32" t="n">
        <v>156.46</v>
      </c>
      <c r="K32" t="n">
        <v>43.4</v>
      </c>
      <c r="L32" t="n">
        <v>31</v>
      </c>
      <c r="M32" t="n">
        <v>3</v>
      </c>
      <c r="N32" t="n">
        <v>27.06</v>
      </c>
      <c r="O32" t="n">
        <v>19531.19</v>
      </c>
      <c r="P32" t="n">
        <v>336.73</v>
      </c>
      <c r="Q32" t="n">
        <v>419.23</v>
      </c>
      <c r="R32" t="n">
        <v>71.54000000000001</v>
      </c>
      <c r="S32" t="n">
        <v>59.57</v>
      </c>
      <c r="T32" t="n">
        <v>3862.81</v>
      </c>
      <c r="U32" t="n">
        <v>0.83</v>
      </c>
      <c r="V32" t="n">
        <v>0.9</v>
      </c>
      <c r="W32" t="n">
        <v>6.81</v>
      </c>
      <c r="X32" t="n">
        <v>0.23</v>
      </c>
      <c r="Y32" t="n">
        <v>0.5</v>
      </c>
      <c r="Z32" t="n">
        <v>10</v>
      </c>
      <c r="AA32" t="n">
        <v>536.2274793239998</v>
      </c>
      <c r="AB32" t="n">
        <v>733.6900938978798</v>
      </c>
      <c r="AC32" t="n">
        <v>663.6677410767797</v>
      </c>
      <c r="AD32" t="n">
        <v>536227.4793239997</v>
      </c>
      <c r="AE32" t="n">
        <v>733690.0938978798</v>
      </c>
      <c r="AF32" t="n">
        <v>1.866981952604647e-06</v>
      </c>
      <c r="AG32" t="n">
        <v>24</v>
      </c>
      <c r="AH32" t="n">
        <v>663667.7410767798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2.4578</v>
      </c>
      <c r="E33" t="n">
        <v>40.69</v>
      </c>
      <c r="F33" t="n">
        <v>38.39</v>
      </c>
      <c r="G33" t="n">
        <v>255.92</v>
      </c>
      <c r="H33" t="n">
        <v>3.59</v>
      </c>
      <c r="I33" t="n">
        <v>9</v>
      </c>
      <c r="J33" t="n">
        <v>157.88</v>
      </c>
      <c r="K33" t="n">
        <v>43.4</v>
      </c>
      <c r="L33" t="n">
        <v>32</v>
      </c>
      <c r="M33" t="n">
        <v>1</v>
      </c>
      <c r="N33" t="n">
        <v>27.48</v>
      </c>
      <c r="O33" t="n">
        <v>19705.34</v>
      </c>
      <c r="P33" t="n">
        <v>338.55</v>
      </c>
      <c r="Q33" t="n">
        <v>419.23</v>
      </c>
      <c r="R33" t="n">
        <v>71.37</v>
      </c>
      <c r="S33" t="n">
        <v>59.57</v>
      </c>
      <c r="T33" t="n">
        <v>3776.52</v>
      </c>
      <c r="U33" t="n">
        <v>0.83</v>
      </c>
      <c r="V33" t="n">
        <v>0.9</v>
      </c>
      <c r="W33" t="n">
        <v>6.82</v>
      </c>
      <c r="X33" t="n">
        <v>0.23</v>
      </c>
      <c r="Y33" t="n">
        <v>0.5</v>
      </c>
      <c r="Z33" t="n">
        <v>10</v>
      </c>
      <c r="AA33" t="n">
        <v>538.0032907692648</v>
      </c>
      <c r="AB33" t="n">
        <v>736.1198374605633</v>
      </c>
      <c r="AC33" t="n">
        <v>665.8655933240072</v>
      </c>
      <c r="AD33" t="n">
        <v>538003.2907692648</v>
      </c>
      <c r="AE33" t="n">
        <v>736119.8374605633</v>
      </c>
      <c r="AF33" t="n">
        <v>1.867057917203769e-06</v>
      </c>
      <c r="AG33" t="n">
        <v>24</v>
      </c>
      <c r="AH33" t="n">
        <v>665865.5933240072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2.4577</v>
      </c>
      <c r="E34" t="n">
        <v>40.69</v>
      </c>
      <c r="F34" t="n">
        <v>38.39</v>
      </c>
      <c r="G34" t="n">
        <v>255.93</v>
      </c>
      <c r="H34" t="n">
        <v>3.67</v>
      </c>
      <c r="I34" t="n">
        <v>9</v>
      </c>
      <c r="J34" t="n">
        <v>159.29</v>
      </c>
      <c r="K34" t="n">
        <v>43.4</v>
      </c>
      <c r="L34" t="n">
        <v>33</v>
      </c>
      <c r="M34" t="n">
        <v>0</v>
      </c>
      <c r="N34" t="n">
        <v>27.89</v>
      </c>
      <c r="O34" t="n">
        <v>19880.19</v>
      </c>
      <c r="P34" t="n">
        <v>341.25</v>
      </c>
      <c r="Q34" t="n">
        <v>419.23</v>
      </c>
      <c r="R34" t="n">
        <v>71.37</v>
      </c>
      <c r="S34" t="n">
        <v>59.57</v>
      </c>
      <c r="T34" t="n">
        <v>3775.88</v>
      </c>
      <c r="U34" t="n">
        <v>0.83</v>
      </c>
      <c r="V34" t="n">
        <v>0.9</v>
      </c>
      <c r="W34" t="n">
        <v>6.82</v>
      </c>
      <c r="X34" t="n">
        <v>0.23</v>
      </c>
      <c r="Y34" t="n">
        <v>0.5</v>
      </c>
      <c r="Z34" t="n">
        <v>10</v>
      </c>
      <c r="AA34" t="n">
        <v>540.675658556191</v>
      </c>
      <c r="AB34" t="n">
        <v>739.7762889631819</v>
      </c>
      <c r="AC34" t="n">
        <v>669.1730782270777</v>
      </c>
      <c r="AD34" t="n">
        <v>540675.658556191</v>
      </c>
      <c r="AE34" t="n">
        <v>739776.2889631819</v>
      </c>
      <c r="AF34" t="n">
        <v>1.866981952604647e-06</v>
      </c>
      <c r="AG34" t="n">
        <v>24</v>
      </c>
      <c r="AH34" t="n">
        <v>669173.0782270776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1.8601</v>
      </c>
      <c r="E2" t="n">
        <v>53.76</v>
      </c>
      <c r="F2" t="n">
        <v>46.46</v>
      </c>
      <c r="G2" t="n">
        <v>9.81</v>
      </c>
      <c r="H2" t="n">
        <v>0.2</v>
      </c>
      <c r="I2" t="n">
        <v>284</v>
      </c>
      <c r="J2" t="n">
        <v>89.87</v>
      </c>
      <c r="K2" t="n">
        <v>37.55</v>
      </c>
      <c r="L2" t="n">
        <v>1</v>
      </c>
      <c r="M2" t="n">
        <v>282</v>
      </c>
      <c r="N2" t="n">
        <v>11.32</v>
      </c>
      <c r="O2" t="n">
        <v>11317.98</v>
      </c>
      <c r="P2" t="n">
        <v>392.83</v>
      </c>
      <c r="Q2" t="n">
        <v>419.4</v>
      </c>
      <c r="R2" t="n">
        <v>334.58</v>
      </c>
      <c r="S2" t="n">
        <v>59.57</v>
      </c>
      <c r="T2" t="n">
        <v>134006.92</v>
      </c>
      <c r="U2" t="n">
        <v>0.18</v>
      </c>
      <c r="V2" t="n">
        <v>0.74</v>
      </c>
      <c r="W2" t="n">
        <v>7.26</v>
      </c>
      <c r="X2" t="n">
        <v>8.279999999999999</v>
      </c>
      <c r="Y2" t="n">
        <v>0.5</v>
      </c>
      <c r="Z2" t="n">
        <v>10</v>
      </c>
      <c r="AA2" t="n">
        <v>784.5381027380496</v>
      </c>
      <c r="AB2" t="n">
        <v>1073.439643544544</v>
      </c>
      <c r="AC2" t="n">
        <v>970.9920705466543</v>
      </c>
      <c r="AD2" t="n">
        <v>784538.1027380496</v>
      </c>
      <c r="AE2" t="n">
        <v>1073439.643544544</v>
      </c>
      <c r="AF2" t="n">
        <v>1.432663172400061e-06</v>
      </c>
      <c r="AG2" t="n">
        <v>32</v>
      </c>
      <c r="AH2" t="n">
        <v>970992.0705466543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2.167</v>
      </c>
      <c r="E3" t="n">
        <v>46.15</v>
      </c>
      <c r="F3" t="n">
        <v>41.81</v>
      </c>
      <c r="G3" t="n">
        <v>19.75</v>
      </c>
      <c r="H3" t="n">
        <v>0.39</v>
      </c>
      <c r="I3" t="n">
        <v>127</v>
      </c>
      <c r="J3" t="n">
        <v>91.09999999999999</v>
      </c>
      <c r="K3" t="n">
        <v>37.55</v>
      </c>
      <c r="L3" t="n">
        <v>2</v>
      </c>
      <c r="M3" t="n">
        <v>125</v>
      </c>
      <c r="N3" t="n">
        <v>11.54</v>
      </c>
      <c r="O3" t="n">
        <v>11468.97</v>
      </c>
      <c r="P3" t="n">
        <v>351.02</v>
      </c>
      <c r="Q3" t="n">
        <v>419.33</v>
      </c>
      <c r="R3" t="n">
        <v>182.35</v>
      </c>
      <c r="S3" t="n">
        <v>59.57</v>
      </c>
      <c r="T3" t="n">
        <v>58677.02</v>
      </c>
      <c r="U3" t="n">
        <v>0.33</v>
      </c>
      <c r="V3" t="n">
        <v>0.83</v>
      </c>
      <c r="W3" t="n">
        <v>7.02</v>
      </c>
      <c r="X3" t="n">
        <v>3.64</v>
      </c>
      <c r="Y3" t="n">
        <v>0.5</v>
      </c>
      <c r="Z3" t="n">
        <v>10</v>
      </c>
      <c r="AA3" t="n">
        <v>618.7649653617085</v>
      </c>
      <c r="AB3" t="n">
        <v>846.6215235915673</v>
      </c>
      <c r="AC3" t="n">
        <v>765.8211536207587</v>
      </c>
      <c r="AD3" t="n">
        <v>618764.9653617085</v>
      </c>
      <c r="AE3" t="n">
        <v>846621.5235915673</v>
      </c>
      <c r="AF3" t="n">
        <v>1.669039887420532e-06</v>
      </c>
      <c r="AG3" t="n">
        <v>27</v>
      </c>
      <c r="AH3" t="n">
        <v>765821.1536207587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2.2731</v>
      </c>
      <c r="E4" t="n">
        <v>43.99</v>
      </c>
      <c r="F4" t="n">
        <v>40.5</v>
      </c>
      <c r="G4" t="n">
        <v>29.64</v>
      </c>
      <c r="H4" t="n">
        <v>0.57</v>
      </c>
      <c r="I4" t="n">
        <v>82</v>
      </c>
      <c r="J4" t="n">
        <v>92.31999999999999</v>
      </c>
      <c r="K4" t="n">
        <v>37.55</v>
      </c>
      <c r="L4" t="n">
        <v>3</v>
      </c>
      <c r="M4" t="n">
        <v>80</v>
      </c>
      <c r="N4" t="n">
        <v>11.77</v>
      </c>
      <c r="O4" t="n">
        <v>11620.34</v>
      </c>
      <c r="P4" t="n">
        <v>337.59</v>
      </c>
      <c r="Q4" t="n">
        <v>419.27</v>
      </c>
      <c r="R4" t="n">
        <v>140.76</v>
      </c>
      <c r="S4" t="n">
        <v>59.57</v>
      </c>
      <c r="T4" t="n">
        <v>38104.01</v>
      </c>
      <c r="U4" t="n">
        <v>0.42</v>
      </c>
      <c r="V4" t="n">
        <v>0.85</v>
      </c>
      <c r="W4" t="n">
        <v>6.92</v>
      </c>
      <c r="X4" t="n">
        <v>2.34</v>
      </c>
      <c r="Y4" t="n">
        <v>0.5</v>
      </c>
      <c r="Z4" t="n">
        <v>10</v>
      </c>
      <c r="AA4" t="n">
        <v>576.0275397202321</v>
      </c>
      <c r="AB4" t="n">
        <v>788.1462923867476</v>
      </c>
      <c r="AC4" t="n">
        <v>712.9267164116246</v>
      </c>
      <c r="AD4" t="n">
        <v>576027.5397202321</v>
      </c>
      <c r="AE4" t="n">
        <v>788146.2923867477</v>
      </c>
      <c r="AF4" t="n">
        <v>1.75075891467264e-06</v>
      </c>
      <c r="AG4" t="n">
        <v>26</v>
      </c>
      <c r="AH4" t="n">
        <v>712926.7164116246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2.3302</v>
      </c>
      <c r="E5" t="n">
        <v>42.92</v>
      </c>
      <c r="F5" t="n">
        <v>39.84</v>
      </c>
      <c r="G5" t="n">
        <v>39.84</v>
      </c>
      <c r="H5" t="n">
        <v>0.75</v>
      </c>
      <c r="I5" t="n">
        <v>60</v>
      </c>
      <c r="J5" t="n">
        <v>93.55</v>
      </c>
      <c r="K5" t="n">
        <v>37.55</v>
      </c>
      <c r="L5" t="n">
        <v>4</v>
      </c>
      <c r="M5" t="n">
        <v>58</v>
      </c>
      <c r="N5" t="n">
        <v>12</v>
      </c>
      <c r="O5" t="n">
        <v>11772.07</v>
      </c>
      <c r="P5" t="n">
        <v>329.38</v>
      </c>
      <c r="Q5" t="n">
        <v>419.24</v>
      </c>
      <c r="R5" t="n">
        <v>119.11</v>
      </c>
      <c r="S5" t="n">
        <v>59.57</v>
      </c>
      <c r="T5" t="n">
        <v>27390.99</v>
      </c>
      <c r="U5" t="n">
        <v>0.5</v>
      </c>
      <c r="V5" t="n">
        <v>0.87</v>
      </c>
      <c r="W5" t="n">
        <v>6.89</v>
      </c>
      <c r="X5" t="n">
        <v>1.68</v>
      </c>
      <c r="Y5" t="n">
        <v>0.5</v>
      </c>
      <c r="Z5" t="n">
        <v>10</v>
      </c>
      <c r="AA5" t="n">
        <v>550.3387889310901</v>
      </c>
      <c r="AB5" t="n">
        <v>752.9978102493438</v>
      </c>
      <c r="AC5" t="n">
        <v>681.1327560782099</v>
      </c>
      <c r="AD5" t="n">
        <v>550338.7889310902</v>
      </c>
      <c r="AE5" t="n">
        <v>752997.8102493439</v>
      </c>
      <c r="AF5" t="n">
        <v>1.794737769112747e-06</v>
      </c>
      <c r="AG5" t="n">
        <v>25</v>
      </c>
      <c r="AH5" t="n">
        <v>681132.75607821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2.3614</v>
      </c>
      <c r="E6" t="n">
        <v>42.35</v>
      </c>
      <c r="F6" t="n">
        <v>39.5</v>
      </c>
      <c r="G6" t="n">
        <v>49.38</v>
      </c>
      <c r="H6" t="n">
        <v>0.93</v>
      </c>
      <c r="I6" t="n">
        <v>48</v>
      </c>
      <c r="J6" t="n">
        <v>94.79000000000001</v>
      </c>
      <c r="K6" t="n">
        <v>37.55</v>
      </c>
      <c r="L6" t="n">
        <v>5</v>
      </c>
      <c r="M6" t="n">
        <v>46</v>
      </c>
      <c r="N6" t="n">
        <v>12.23</v>
      </c>
      <c r="O6" t="n">
        <v>11924.18</v>
      </c>
      <c r="P6" t="n">
        <v>324.29</v>
      </c>
      <c r="Q6" t="n">
        <v>419.28</v>
      </c>
      <c r="R6" t="n">
        <v>107.74</v>
      </c>
      <c r="S6" t="n">
        <v>59.57</v>
      </c>
      <c r="T6" t="n">
        <v>21766.11</v>
      </c>
      <c r="U6" t="n">
        <v>0.55</v>
      </c>
      <c r="V6" t="n">
        <v>0.88</v>
      </c>
      <c r="W6" t="n">
        <v>6.87</v>
      </c>
      <c r="X6" t="n">
        <v>1.34</v>
      </c>
      <c r="Y6" t="n">
        <v>0.5</v>
      </c>
      <c r="Z6" t="n">
        <v>10</v>
      </c>
      <c r="AA6" t="n">
        <v>539.7310262949359</v>
      </c>
      <c r="AB6" t="n">
        <v>738.4838014290983</v>
      </c>
      <c r="AC6" t="n">
        <v>668.0039438892295</v>
      </c>
      <c r="AD6" t="n">
        <v>539731.0262949358</v>
      </c>
      <c r="AE6" t="n">
        <v>738483.8014290984</v>
      </c>
      <c r="AF6" t="n">
        <v>1.818768246495083e-06</v>
      </c>
      <c r="AG6" t="n">
        <v>25</v>
      </c>
      <c r="AH6" t="n">
        <v>668003.9438892296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2.3821</v>
      </c>
      <c r="E7" t="n">
        <v>41.98</v>
      </c>
      <c r="F7" t="n">
        <v>39.28</v>
      </c>
      <c r="G7" t="n">
        <v>58.93</v>
      </c>
      <c r="H7" t="n">
        <v>1.1</v>
      </c>
      <c r="I7" t="n">
        <v>40</v>
      </c>
      <c r="J7" t="n">
        <v>96.02</v>
      </c>
      <c r="K7" t="n">
        <v>37.55</v>
      </c>
      <c r="L7" t="n">
        <v>6</v>
      </c>
      <c r="M7" t="n">
        <v>38</v>
      </c>
      <c r="N7" t="n">
        <v>12.47</v>
      </c>
      <c r="O7" t="n">
        <v>12076.67</v>
      </c>
      <c r="P7" t="n">
        <v>319.42</v>
      </c>
      <c r="Q7" t="n">
        <v>419.27</v>
      </c>
      <c r="R7" t="n">
        <v>100.19</v>
      </c>
      <c r="S7" t="n">
        <v>59.57</v>
      </c>
      <c r="T7" t="n">
        <v>18031.56</v>
      </c>
      <c r="U7" t="n">
        <v>0.59</v>
      </c>
      <c r="V7" t="n">
        <v>0.88</v>
      </c>
      <c r="W7" t="n">
        <v>6.88</v>
      </c>
      <c r="X7" t="n">
        <v>1.12</v>
      </c>
      <c r="Y7" t="n">
        <v>0.5</v>
      </c>
      <c r="Z7" t="n">
        <v>10</v>
      </c>
      <c r="AA7" t="n">
        <v>531.3361859457807</v>
      </c>
      <c r="AB7" t="n">
        <v>726.9976105091665</v>
      </c>
      <c r="AC7" t="n">
        <v>657.6139789097257</v>
      </c>
      <c r="AD7" t="n">
        <v>531336.1859457807</v>
      </c>
      <c r="AE7" t="n">
        <v>726997.6105091665</v>
      </c>
      <c r="AF7" t="n">
        <v>1.834711543989132e-06</v>
      </c>
      <c r="AG7" t="n">
        <v>25</v>
      </c>
      <c r="AH7" t="n">
        <v>657613.9789097257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2.3996</v>
      </c>
      <c r="E8" t="n">
        <v>41.67</v>
      </c>
      <c r="F8" t="n">
        <v>39.09</v>
      </c>
      <c r="G8" t="n">
        <v>68.98</v>
      </c>
      <c r="H8" t="n">
        <v>1.27</v>
      </c>
      <c r="I8" t="n">
        <v>34</v>
      </c>
      <c r="J8" t="n">
        <v>97.26000000000001</v>
      </c>
      <c r="K8" t="n">
        <v>37.55</v>
      </c>
      <c r="L8" t="n">
        <v>7</v>
      </c>
      <c r="M8" t="n">
        <v>32</v>
      </c>
      <c r="N8" t="n">
        <v>12.71</v>
      </c>
      <c r="O8" t="n">
        <v>12229.54</v>
      </c>
      <c r="P8" t="n">
        <v>315.34</v>
      </c>
      <c r="Q8" t="n">
        <v>419.23</v>
      </c>
      <c r="R8" t="n">
        <v>94.39</v>
      </c>
      <c r="S8" t="n">
        <v>59.57</v>
      </c>
      <c r="T8" t="n">
        <v>15159.81</v>
      </c>
      <c r="U8" t="n">
        <v>0.63</v>
      </c>
      <c r="V8" t="n">
        <v>0.88</v>
      </c>
      <c r="W8" t="n">
        <v>6.85</v>
      </c>
      <c r="X8" t="n">
        <v>0.93</v>
      </c>
      <c r="Y8" t="n">
        <v>0.5</v>
      </c>
      <c r="Z8" t="n">
        <v>10</v>
      </c>
      <c r="AA8" t="n">
        <v>524.3855611174494</v>
      </c>
      <c r="AB8" t="n">
        <v>717.4874589791174</v>
      </c>
      <c r="AC8" t="n">
        <v>649.011462894123</v>
      </c>
      <c r="AD8" t="n">
        <v>524385.5611174493</v>
      </c>
      <c r="AE8" t="n">
        <v>717487.4589791173</v>
      </c>
      <c r="AF8" t="n">
        <v>1.848190177136275e-06</v>
      </c>
      <c r="AG8" t="n">
        <v>25</v>
      </c>
      <c r="AH8" t="n">
        <v>649011.462894123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2.4124</v>
      </c>
      <c r="E9" t="n">
        <v>41.45</v>
      </c>
      <c r="F9" t="n">
        <v>38.96</v>
      </c>
      <c r="G9" t="n">
        <v>80.62</v>
      </c>
      <c r="H9" t="n">
        <v>1.43</v>
      </c>
      <c r="I9" t="n">
        <v>29</v>
      </c>
      <c r="J9" t="n">
        <v>98.5</v>
      </c>
      <c r="K9" t="n">
        <v>37.55</v>
      </c>
      <c r="L9" t="n">
        <v>8</v>
      </c>
      <c r="M9" t="n">
        <v>27</v>
      </c>
      <c r="N9" t="n">
        <v>12.95</v>
      </c>
      <c r="O9" t="n">
        <v>12382.79</v>
      </c>
      <c r="P9" t="n">
        <v>312</v>
      </c>
      <c r="Q9" t="n">
        <v>419.23</v>
      </c>
      <c r="R9" t="n">
        <v>90.45999999999999</v>
      </c>
      <c r="S9" t="n">
        <v>59.57</v>
      </c>
      <c r="T9" t="n">
        <v>13220.01</v>
      </c>
      <c r="U9" t="n">
        <v>0.66</v>
      </c>
      <c r="V9" t="n">
        <v>0.89</v>
      </c>
      <c r="W9" t="n">
        <v>6.84</v>
      </c>
      <c r="X9" t="n">
        <v>0.8</v>
      </c>
      <c r="Y9" t="n">
        <v>0.5</v>
      </c>
      <c r="Z9" t="n">
        <v>10</v>
      </c>
      <c r="AA9" t="n">
        <v>512.3598688176322</v>
      </c>
      <c r="AB9" t="n">
        <v>701.0333762384068</v>
      </c>
      <c r="AC9" t="n">
        <v>634.1277347167356</v>
      </c>
      <c r="AD9" t="n">
        <v>512359.8688176322</v>
      </c>
      <c r="AE9" t="n">
        <v>701033.3762384069</v>
      </c>
      <c r="AF9" t="n">
        <v>1.8580488345239e-06</v>
      </c>
      <c r="AG9" t="n">
        <v>24</v>
      </c>
      <c r="AH9" t="n">
        <v>634127.7347167357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2.4193</v>
      </c>
      <c r="E10" t="n">
        <v>41.33</v>
      </c>
      <c r="F10" t="n">
        <v>38.9</v>
      </c>
      <c r="G10" t="n">
        <v>89.78</v>
      </c>
      <c r="H10" t="n">
        <v>1.59</v>
      </c>
      <c r="I10" t="n">
        <v>26</v>
      </c>
      <c r="J10" t="n">
        <v>99.75</v>
      </c>
      <c r="K10" t="n">
        <v>37.55</v>
      </c>
      <c r="L10" t="n">
        <v>9</v>
      </c>
      <c r="M10" t="n">
        <v>24</v>
      </c>
      <c r="N10" t="n">
        <v>13.2</v>
      </c>
      <c r="O10" t="n">
        <v>12536.43</v>
      </c>
      <c r="P10" t="n">
        <v>308.75</v>
      </c>
      <c r="Q10" t="n">
        <v>419.24</v>
      </c>
      <c r="R10" t="n">
        <v>88.48999999999999</v>
      </c>
      <c r="S10" t="n">
        <v>59.57</v>
      </c>
      <c r="T10" t="n">
        <v>12251.14</v>
      </c>
      <c r="U10" t="n">
        <v>0.67</v>
      </c>
      <c r="V10" t="n">
        <v>0.89</v>
      </c>
      <c r="W10" t="n">
        <v>6.84</v>
      </c>
      <c r="X10" t="n">
        <v>0.74</v>
      </c>
      <c r="Y10" t="n">
        <v>0.5</v>
      </c>
      <c r="Z10" t="n">
        <v>10</v>
      </c>
      <c r="AA10" t="n">
        <v>508.0505344282823</v>
      </c>
      <c r="AB10" t="n">
        <v>695.1371548124827</v>
      </c>
      <c r="AC10" t="n">
        <v>628.794240388303</v>
      </c>
      <c r="AD10" t="n">
        <v>508050.5344282823</v>
      </c>
      <c r="AE10" t="n">
        <v>695137.1548124827</v>
      </c>
      <c r="AF10" t="n">
        <v>1.863363267021916e-06</v>
      </c>
      <c r="AG10" t="n">
        <v>24</v>
      </c>
      <c r="AH10" t="n">
        <v>628794.2403883031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2.4298</v>
      </c>
      <c r="E11" t="n">
        <v>41.16</v>
      </c>
      <c r="F11" t="n">
        <v>38.78</v>
      </c>
      <c r="G11" t="n">
        <v>101.17</v>
      </c>
      <c r="H11" t="n">
        <v>1.74</v>
      </c>
      <c r="I11" t="n">
        <v>23</v>
      </c>
      <c r="J11" t="n">
        <v>101</v>
      </c>
      <c r="K11" t="n">
        <v>37.55</v>
      </c>
      <c r="L11" t="n">
        <v>10</v>
      </c>
      <c r="M11" t="n">
        <v>21</v>
      </c>
      <c r="N11" t="n">
        <v>13.45</v>
      </c>
      <c r="O11" t="n">
        <v>12690.46</v>
      </c>
      <c r="P11" t="n">
        <v>305.05</v>
      </c>
      <c r="Q11" t="n">
        <v>419.24</v>
      </c>
      <c r="R11" t="n">
        <v>84.33</v>
      </c>
      <c r="S11" t="n">
        <v>59.57</v>
      </c>
      <c r="T11" t="n">
        <v>10186.02</v>
      </c>
      <c r="U11" t="n">
        <v>0.71</v>
      </c>
      <c r="V11" t="n">
        <v>0.89</v>
      </c>
      <c r="W11" t="n">
        <v>6.84</v>
      </c>
      <c r="X11" t="n">
        <v>0.62</v>
      </c>
      <c r="Y11" t="n">
        <v>0.5</v>
      </c>
      <c r="Z11" t="n">
        <v>10</v>
      </c>
      <c r="AA11" t="n">
        <v>502.751737479776</v>
      </c>
      <c r="AB11" t="n">
        <v>687.8871070611134</v>
      </c>
      <c r="AC11" t="n">
        <v>622.2361270188184</v>
      </c>
      <c r="AD11" t="n">
        <v>502751.737479776</v>
      </c>
      <c r="AE11" t="n">
        <v>687887.1070611133</v>
      </c>
      <c r="AF11" t="n">
        <v>1.871450446910202e-06</v>
      </c>
      <c r="AG11" t="n">
        <v>24</v>
      </c>
      <c r="AH11" t="n">
        <v>622236.1270188184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2.4348</v>
      </c>
      <c r="E12" t="n">
        <v>41.07</v>
      </c>
      <c r="F12" t="n">
        <v>38.74</v>
      </c>
      <c r="G12" t="n">
        <v>110.67</v>
      </c>
      <c r="H12" t="n">
        <v>1.89</v>
      </c>
      <c r="I12" t="n">
        <v>21</v>
      </c>
      <c r="J12" t="n">
        <v>102.25</v>
      </c>
      <c r="K12" t="n">
        <v>37.55</v>
      </c>
      <c r="L12" t="n">
        <v>11</v>
      </c>
      <c r="M12" t="n">
        <v>19</v>
      </c>
      <c r="N12" t="n">
        <v>13.7</v>
      </c>
      <c r="O12" t="n">
        <v>12844.88</v>
      </c>
      <c r="P12" t="n">
        <v>302.36</v>
      </c>
      <c r="Q12" t="n">
        <v>419.25</v>
      </c>
      <c r="R12" t="n">
        <v>82.90000000000001</v>
      </c>
      <c r="S12" t="n">
        <v>59.57</v>
      </c>
      <c r="T12" t="n">
        <v>9480.99</v>
      </c>
      <c r="U12" t="n">
        <v>0.72</v>
      </c>
      <c r="V12" t="n">
        <v>0.89</v>
      </c>
      <c r="W12" t="n">
        <v>6.83</v>
      </c>
      <c r="X12" t="n">
        <v>0.57</v>
      </c>
      <c r="Y12" t="n">
        <v>0.5</v>
      </c>
      <c r="Z12" t="n">
        <v>10</v>
      </c>
      <c r="AA12" t="n">
        <v>499.3393238596276</v>
      </c>
      <c r="AB12" t="n">
        <v>683.2180922009624</v>
      </c>
      <c r="AC12" t="n">
        <v>618.0127163839167</v>
      </c>
      <c r="AD12" t="n">
        <v>499339.3238596276</v>
      </c>
      <c r="AE12" t="n">
        <v>683218.0922009624</v>
      </c>
      <c r="AF12" t="n">
        <v>1.875301484952243e-06</v>
      </c>
      <c r="AG12" t="n">
        <v>24</v>
      </c>
      <c r="AH12" t="n">
        <v>618012.7163839167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2.4396</v>
      </c>
      <c r="E13" t="n">
        <v>40.99</v>
      </c>
      <c r="F13" t="n">
        <v>38.69</v>
      </c>
      <c r="G13" t="n">
        <v>122.19</v>
      </c>
      <c r="H13" t="n">
        <v>2.04</v>
      </c>
      <c r="I13" t="n">
        <v>19</v>
      </c>
      <c r="J13" t="n">
        <v>103.51</v>
      </c>
      <c r="K13" t="n">
        <v>37.55</v>
      </c>
      <c r="L13" t="n">
        <v>12</v>
      </c>
      <c r="M13" t="n">
        <v>17</v>
      </c>
      <c r="N13" t="n">
        <v>13.95</v>
      </c>
      <c r="O13" t="n">
        <v>12999.7</v>
      </c>
      <c r="P13" t="n">
        <v>298.39</v>
      </c>
      <c r="Q13" t="n">
        <v>419.24</v>
      </c>
      <c r="R13" t="n">
        <v>81.48</v>
      </c>
      <c r="S13" t="n">
        <v>59.57</v>
      </c>
      <c r="T13" t="n">
        <v>8778.74</v>
      </c>
      <c r="U13" t="n">
        <v>0.73</v>
      </c>
      <c r="V13" t="n">
        <v>0.89</v>
      </c>
      <c r="W13" t="n">
        <v>6.83</v>
      </c>
      <c r="X13" t="n">
        <v>0.53</v>
      </c>
      <c r="Y13" t="n">
        <v>0.5</v>
      </c>
      <c r="Z13" t="n">
        <v>10</v>
      </c>
      <c r="AA13" t="n">
        <v>494.6896061593919</v>
      </c>
      <c r="AB13" t="n">
        <v>676.8561433124323</v>
      </c>
      <c r="AC13" t="n">
        <v>612.2579429682568</v>
      </c>
      <c r="AD13" t="n">
        <v>494689.6061593919</v>
      </c>
      <c r="AE13" t="n">
        <v>676856.1433124323</v>
      </c>
      <c r="AF13" t="n">
        <v>1.878998481472602e-06</v>
      </c>
      <c r="AG13" t="n">
        <v>24</v>
      </c>
      <c r="AH13" t="n">
        <v>612257.9429682568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2.4442</v>
      </c>
      <c r="E14" t="n">
        <v>40.91</v>
      </c>
      <c r="F14" t="n">
        <v>38.63</v>
      </c>
      <c r="G14" t="n">
        <v>128.78</v>
      </c>
      <c r="H14" t="n">
        <v>2.18</v>
      </c>
      <c r="I14" t="n">
        <v>18</v>
      </c>
      <c r="J14" t="n">
        <v>104.76</v>
      </c>
      <c r="K14" t="n">
        <v>37.55</v>
      </c>
      <c r="L14" t="n">
        <v>13</v>
      </c>
      <c r="M14" t="n">
        <v>16</v>
      </c>
      <c r="N14" t="n">
        <v>14.21</v>
      </c>
      <c r="O14" t="n">
        <v>13154.91</v>
      </c>
      <c r="P14" t="n">
        <v>295.7</v>
      </c>
      <c r="Q14" t="n">
        <v>419.25</v>
      </c>
      <c r="R14" t="n">
        <v>79.64</v>
      </c>
      <c r="S14" t="n">
        <v>59.57</v>
      </c>
      <c r="T14" t="n">
        <v>7865.29</v>
      </c>
      <c r="U14" t="n">
        <v>0.75</v>
      </c>
      <c r="V14" t="n">
        <v>0.89</v>
      </c>
      <c r="W14" t="n">
        <v>6.82</v>
      </c>
      <c r="X14" t="n">
        <v>0.47</v>
      </c>
      <c r="Y14" t="n">
        <v>0.5</v>
      </c>
      <c r="Z14" t="n">
        <v>10</v>
      </c>
      <c r="AA14" t="n">
        <v>491.3419702203284</v>
      </c>
      <c r="AB14" t="n">
        <v>672.2757601333315</v>
      </c>
      <c r="AC14" t="n">
        <v>608.1147051311608</v>
      </c>
      <c r="AD14" t="n">
        <v>491341.9702203284</v>
      </c>
      <c r="AE14" t="n">
        <v>672275.7601333314</v>
      </c>
      <c r="AF14" t="n">
        <v>1.88254143647128e-06</v>
      </c>
      <c r="AG14" t="n">
        <v>24</v>
      </c>
      <c r="AH14" t="n">
        <v>608114.7051311608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2.4485</v>
      </c>
      <c r="E15" t="n">
        <v>40.84</v>
      </c>
      <c r="F15" t="n">
        <v>38.6</v>
      </c>
      <c r="G15" t="n">
        <v>144.75</v>
      </c>
      <c r="H15" t="n">
        <v>2.33</v>
      </c>
      <c r="I15" t="n">
        <v>16</v>
      </c>
      <c r="J15" t="n">
        <v>106.03</v>
      </c>
      <c r="K15" t="n">
        <v>37.55</v>
      </c>
      <c r="L15" t="n">
        <v>14</v>
      </c>
      <c r="M15" t="n">
        <v>14</v>
      </c>
      <c r="N15" t="n">
        <v>14.47</v>
      </c>
      <c r="O15" t="n">
        <v>13310.53</v>
      </c>
      <c r="P15" t="n">
        <v>293.11</v>
      </c>
      <c r="Q15" t="n">
        <v>419.23</v>
      </c>
      <c r="R15" t="n">
        <v>78.64</v>
      </c>
      <c r="S15" t="n">
        <v>59.57</v>
      </c>
      <c r="T15" t="n">
        <v>7373.69</v>
      </c>
      <c r="U15" t="n">
        <v>0.76</v>
      </c>
      <c r="V15" t="n">
        <v>0.9</v>
      </c>
      <c r="W15" t="n">
        <v>6.82</v>
      </c>
      <c r="X15" t="n">
        <v>0.44</v>
      </c>
      <c r="Y15" t="n">
        <v>0.5</v>
      </c>
      <c r="Z15" t="n">
        <v>10</v>
      </c>
      <c r="AA15" t="n">
        <v>488.1747866098488</v>
      </c>
      <c r="AB15" t="n">
        <v>667.9422797911935</v>
      </c>
      <c r="AC15" t="n">
        <v>604.1948060707988</v>
      </c>
      <c r="AD15" t="n">
        <v>488174.7866098487</v>
      </c>
      <c r="AE15" t="n">
        <v>667942.2797911935</v>
      </c>
      <c r="AF15" t="n">
        <v>1.885853329187435e-06</v>
      </c>
      <c r="AG15" t="n">
        <v>24</v>
      </c>
      <c r="AH15" t="n">
        <v>604194.8060707988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2.452</v>
      </c>
      <c r="E16" t="n">
        <v>40.78</v>
      </c>
      <c r="F16" t="n">
        <v>38.56</v>
      </c>
      <c r="G16" t="n">
        <v>154.24</v>
      </c>
      <c r="H16" t="n">
        <v>2.46</v>
      </c>
      <c r="I16" t="n">
        <v>15</v>
      </c>
      <c r="J16" t="n">
        <v>107.29</v>
      </c>
      <c r="K16" t="n">
        <v>37.55</v>
      </c>
      <c r="L16" t="n">
        <v>15</v>
      </c>
      <c r="M16" t="n">
        <v>13</v>
      </c>
      <c r="N16" t="n">
        <v>14.74</v>
      </c>
      <c r="O16" t="n">
        <v>13466.55</v>
      </c>
      <c r="P16" t="n">
        <v>289.22</v>
      </c>
      <c r="Q16" t="n">
        <v>419.24</v>
      </c>
      <c r="R16" t="n">
        <v>77.09</v>
      </c>
      <c r="S16" t="n">
        <v>59.57</v>
      </c>
      <c r="T16" t="n">
        <v>6603.93</v>
      </c>
      <c r="U16" t="n">
        <v>0.77</v>
      </c>
      <c r="V16" t="n">
        <v>0.9</v>
      </c>
      <c r="W16" t="n">
        <v>6.82</v>
      </c>
      <c r="X16" t="n">
        <v>0.4</v>
      </c>
      <c r="Y16" t="n">
        <v>0.5</v>
      </c>
      <c r="Z16" t="n">
        <v>10</v>
      </c>
      <c r="AA16" t="n">
        <v>483.8323521289244</v>
      </c>
      <c r="AB16" t="n">
        <v>662.0007693597041</v>
      </c>
      <c r="AC16" t="n">
        <v>598.8203450559284</v>
      </c>
      <c r="AD16" t="n">
        <v>483832.3521289243</v>
      </c>
      <c r="AE16" t="n">
        <v>662000.7693597041</v>
      </c>
      <c r="AF16" t="n">
        <v>1.888549055816864e-06</v>
      </c>
      <c r="AG16" t="n">
        <v>24</v>
      </c>
      <c r="AH16" t="n">
        <v>598820.3450559285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2.4546</v>
      </c>
      <c r="E17" t="n">
        <v>40.74</v>
      </c>
      <c r="F17" t="n">
        <v>38.54</v>
      </c>
      <c r="G17" t="n">
        <v>165.15</v>
      </c>
      <c r="H17" t="n">
        <v>2.6</v>
      </c>
      <c r="I17" t="n">
        <v>14</v>
      </c>
      <c r="J17" t="n">
        <v>108.56</v>
      </c>
      <c r="K17" t="n">
        <v>37.55</v>
      </c>
      <c r="L17" t="n">
        <v>16</v>
      </c>
      <c r="M17" t="n">
        <v>12</v>
      </c>
      <c r="N17" t="n">
        <v>15.01</v>
      </c>
      <c r="O17" t="n">
        <v>13623.1</v>
      </c>
      <c r="P17" t="n">
        <v>287.8</v>
      </c>
      <c r="Q17" t="n">
        <v>419.24</v>
      </c>
      <c r="R17" t="n">
        <v>76.40000000000001</v>
      </c>
      <c r="S17" t="n">
        <v>59.57</v>
      </c>
      <c r="T17" t="n">
        <v>6264.62</v>
      </c>
      <c r="U17" t="n">
        <v>0.78</v>
      </c>
      <c r="V17" t="n">
        <v>0.9</v>
      </c>
      <c r="W17" t="n">
        <v>6.82</v>
      </c>
      <c r="X17" t="n">
        <v>0.37</v>
      </c>
      <c r="Y17" t="n">
        <v>0.5</v>
      </c>
      <c r="Z17" t="n">
        <v>10</v>
      </c>
      <c r="AA17" t="n">
        <v>482.0721342446317</v>
      </c>
      <c r="AB17" t="n">
        <v>659.5923615950826</v>
      </c>
      <c r="AC17" t="n">
        <v>596.6417923481408</v>
      </c>
      <c r="AD17" t="n">
        <v>482072.1342446317</v>
      </c>
      <c r="AE17" t="n">
        <v>659592.3615950826</v>
      </c>
      <c r="AF17" t="n">
        <v>1.890551595598725e-06</v>
      </c>
      <c r="AG17" t="n">
        <v>24</v>
      </c>
      <c r="AH17" t="n">
        <v>596641.7923481409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2.4567</v>
      </c>
      <c r="E18" t="n">
        <v>40.71</v>
      </c>
      <c r="F18" t="n">
        <v>38.52</v>
      </c>
      <c r="G18" t="n">
        <v>177.78</v>
      </c>
      <c r="H18" t="n">
        <v>2.73</v>
      </c>
      <c r="I18" t="n">
        <v>13</v>
      </c>
      <c r="J18" t="n">
        <v>109.83</v>
      </c>
      <c r="K18" t="n">
        <v>37.55</v>
      </c>
      <c r="L18" t="n">
        <v>17</v>
      </c>
      <c r="M18" t="n">
        <v>11</v>
      </c>
      <c r="N18" t="n">
        <v>15.28</v>
      </c>
      <c r="O18" t="n">
        <v>13779.95</v>
      </c>
      <c r="P18" t="n">
        <v>283.03</v>
      </c>
      <c r="Q18" t="n">
        <v>419.23</v>
      </c>
      <c r="R18" t="n">
        <v>76</v>
      </c>
      <c r="S18" t="n">
        <v>59.57</v>
      </c>
      <c r="T18" t="n">
        <v>6068.06</v>
      </c>
      <c r="U18" t="n">
        <v>0.78</v>
      </c>
      <c r="V18" t="n">
        <v>0.9</v>
      </c>
      <c r="W18" t="n">
        <v>6.82</v>
      </c>
      <c r="X18" t="n">
        <v>0.36</v>
      </c>
      <c r="Y18" t="n">
        <v>0.5</v>
      </c>
      <c r="Z18" t="n">
        <v>10</v>
      </c>
      <c r="AA18" t="n">
        <v>477.0824674579287</v>
      </c>
      <c r="AB18" t="n">
        <v>652.7652793689526</v>
      </c>
      <c r="AC18" t="n">
        <v>590.4662772678028</v>
      </c>
      <c r="AD18" t="n">
        <v>477082.4674579287</v>
      </c>
      <c r="AE18" t="n">
        <v>652765.2793689526</v>
      </c>
      <c r="AF18" t="n">
        <v>1.892169031576382e-06</v>
      </c>
      <c r="AG18" t="n">
        <v>24</v>
      </c>
      <c r="AH18" t="n">
        <v>590466.2772678027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2.4576</v>
      </c>
      <c r="E19" t="n">
        <v>40.69</v>
      </c>
      <c r="F19" t="n">
        <v>38.5</v>
      </c>
      <c r="G19" t="n">
        <v>177.71</v>
      </c>
      <c r="H19" t="n">
        <v>2.86</v>
      </c>
      <c r="I19" t="n">
        <v>13</v>
      </c>
      <c r="J19" t="n">
        <v>111.11</v>
      </c>
      <c r="K19" t="n">
        <v>37.55</v>
      </c>
      <c r="L19" t="n">
        <v>18</v>
      </c>
      <c r="M19" t="n">
        <v>9</v>
      </c>
      <c r="N19" t="n">
        <v>15.55</v>
      </c>
      <c r="O19" t="n">
        <v>13937.22</v>
      </c>
      <c r="P19" t="n">
        <v>281.38</v>
      </c>
      <c r="Q19" t="n">
        <v>419.24</v>
      </c>
      <c r="R19" t="n">
        <v>75.44</v>
      </c>
      <c r="S19" t="n">
        <v>59.57</v>
      </c>
      <c r="T19" t="n">
        <v>5791.86</v>
      </c>
      <c r="U19" t="n">
        <v>0.79</v>
      </c>
      <c r="V19" t="n">
        <v>0.9</v>
      </c>
      <c r="W19" t="n">
        <v>6.82</v>
      </c>
      <c r="X19" t="n">
        <v>0.34</v>
      </c>
      <c r="Y19" t="n">
        <v>0.5</v>
      </c>
      <c r="Z19" t="n">
        <v>10</v>
      </c>
      <c r="AA19" t="n">
        <v>475.3236566079408</v>
      </c>
      <c r="AB19" t="n">
        <v>650.3587967707409</v>
      </c>
      <c r="AC19" t="n">
        <v>588.2894659912447</v>
      </c>
      <c r="AD19" t="n">
        <v>475323.6566079408</v>
      </c>
      <c r="AE19" t="n">
        <v>650358.7967707409</v>
      </c>
      <c r="AF19" t="n">
        <v>1.892862218423949e-06</v>
      </c>
      <c r="AG19" t="n">
        <v>24</v>
      </c>
      <c r="AH19" t="n">
        <v>588289.4659912447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2.46</v>
      </c>
      <c r="E20" t="n">
        <v>40.65</v>
      </c>
      <c r="F20" t="n">
        <v>38.48</v>
      </c>
      <c r="G20" t="n">
        <v>192.42</v>
      </c>
      <c r="H20" t="n">
        <v>2.98</v>
      </c>
      <c r="I20" t="n">
        <v>12</v>
      </c>
      <c r="J20" t="n">
        <v>112.39</v>
      </c>
      <c r="K20" t="n">
        <v>37.55</v>
      </c>
      <c r="L20" t="n">
        <v>19</v>
      </c>
      <c r="M20" t="n">
        <v>5</v>
      </c>
      <c r="N20" t="n">
        <v>15.83</v>
      </c>
      <c r="O20" t="n">
        <v>14094.9</v>
      </c>
      <c r="P20" t="n">
        <v>280.68</v>
      </c>
      <c r="Q20" t="n">
        <v>419.23</v>
      </c>
      <c r="R20" t="n">
        <v>74.61</v>
      </c>
      <c r="S20" t="n">
        <v>59.57</v>
      </c>
      <c r="T20" t="n">
        <v>5380.67</v>
      </c>
      <c r="U20" t="n">
        <v>0.8</v>
      </c>
      <c r="V20" t="n">
        <v>0.9</v>
      </c>
      <c r="W20" t="n">
        <v>6.82</v>
      </c>
      <c r="X20" t="n">
        <v>0.32</v>
      </c>
      <c r="Y20" t="n">
        <v>0.5</v>
      </c>
      <c r="Z20" t="n">
        <v>10</v>
      </c>
      <c r="AA20" t="n">
        <v>474.3097271104129</v>
      </c>
      <c r="AB20" t="n">
        <v>648.9714937008107</v>
      </c>
      <c r="AC20" t="n">
        <v>587.0345651792167</v>
      </c>
      <c r="AD20" t="n">
        <v>474309.7271104129</v>
      </c>
      <c r="AE20" t="n">
        <v>648971.4937008107</v>
      </c>
      <c r="AF20" t="n">
        <v>1.894710716684129e-06</v>
      </c>
      <c r="AG20" t="n">
        <v>24</v>
      </c>
      <c r="AH20" t="n">
        <v>587034.5651792167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2.4601</v>
      </c>
      <c r="E21" t="n">
        <v>40.65</v>
      </c>
      <c r="F21" t="n">
        <v>38.48</v>
      </c>
      <c r="G21" t="n">
        <v>192.41</v>
      </c>
      <c r="H21" t="n">
        <v>3.1</v>
      </c>
      <c r="I21" t="n">
        <v>12</v>
      </c>
      <c r="J21" t="n">
        <v>113.67</v>
      </c>
      <c r="K21" t="n">
        <v>37.55</v>
      </c>
      <c r="L21" t="n">
        <v>20</v>
      </c>
      <c r="M21" t="n">
        <v>2</v>
      </c>
      <c r="N21" t="n">
        <v>16.12</v>
      </c>
      <c r="O21" t="n">
        <v>14253</v>
      </c>
      <c r="P21" t="n">
        <v>282.48</v>
      </c>
      <c r="Q21" t="n">
        <v>419.24</v>
      </c>
      <c r="R21" t="n">
        <v>74.43000000000001</v>
      </c>
      <c r="S21" t="n">
        <v>59.57</v>
      </c>
      <c r="T21" t="n">
        <v>5290.14</v>
      </c>
      <c r="U21" t="n">
        <v>0.8</v>
      </c>
      <c r="V21" t="n">
        <v>0.9</v>
      </c>
      <c r="W21" t="n">
        <v>6.82</v>
      </c>
      <c r="X21" t="n">
        <v>0.32</v>
      </c>
      <c r="Y21" t="n">
        <v>0.5</v>
      </c>
      <c r="Z21" t="n">
        <v>10</v>
      </c>
      <c r="AA21" t="n">
        <v>476.0666722727942</v>
      </c>
      <c r="AB21" t="n">
        <v>651.3754235829309</v>
      </c>
      <c r="AC21" t="n">
        <v>589.2090673673241</v>
      </c>
      <c r="AD21" t="n">
        <v>476066.6722727942</v>
      </c>
      <c r="AE21" t="n">
        <v>651375.4235829309</v>
      </c>
      <c r="AF21" t="n">
        <v>1.89478773744497e-06</v>
      </c>
      <c r="AG21" t="n">
        <v>24</v>
      </c>
      <c r="AH21" t="n">
        <v>589209.0673673241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2.4591</v>
      </c>
      <c r="E22" t="n">
        <v>40.67</v>
      </c>
      <c r="F22" t="n">
        <v>38.5</v>
      </c>
      <c r="G22" t="n">
        <v>192.49</v>
      </c>
      <c r="H22" t="n">
        <v>3.22</v>
      </c>
      <c r="I22" t="n">
        <v>12</v>
      </c>
      <c r="J22" t="n">
        <v>114.95</v>
      </c>
      <c r="K22" t="n">
        <v>37.55</v>
      </c>
      <c r="L22" t="n">
        <v>21</v>
      </c>
      <c r="M22" t="n">
        <v>0</v>
      </c>
      <c r="N22" t="n">
        <v>16.4</v>
      </c>
      <c r="O22" t="n">
        <v>14411.53</v>
      </c>
      <c r="P22" t="n">
        <v>285.22</v>
      </c>
      <c r="Q22" t="n">
        <v>419.25</v>
      </c>
      <c r="R22" t="n">
        <v>74.77</v>
      </c>
      <c r="S22" t="n">
        <v>59.57</v>
      </c>
      <c r="T22" t="n">
        <v>5459.95</v>
      </c>
      <c r="U22" t="n">
        <v>0.8</v>
      </c>
      <c r="V22" t="n">
        <v>0.9</v>
      </c>
      <c r="W22" t="n">
        <v>6.83</v>
      </c>
      <c r="X22" t="n">
        <v>0.34</v>
      </c>
      <c r="Y22" t="n">
        <v>0.5</v>
      </c>
      <c r="Z22" t="n">
        <v>10</v>
      </c>
      <c r="AA22" t="n">
        <v>478.9089103590991</v>
      </c>
      <c r="AB22" t="n">
        <v>655.2642991233081</v>
      </c>
      <c r="AC22" t="n">
        <v>592.7267940841988</v>
      </c>
      <c r="AD22" t="n">
        <v>478908.9103590992</v>
      </c>
      <c r="AE22" t="n">
        <v>655264.299123308</v>
      </c>
      <c r="AF22" t="n">
        <v>1.894017529836562e-06</v>
      </c>
      <c r="AG22" t="n">
        <v>24</v>
      </c>
      <c r="AH22" t="n">
        <v>592726.7940841988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1.2646</v>
      </c>
      <c r="E2" t="n">
        <v>79.08</v>
      </c>
      <c r="F2" t="n">
        <v>54.86</v>
      </c>
      <c r="G2" t="n">
        <v>5.9</v>
      </c>
      <c r="H2" t="n">
        <v>0.09</v>
      </c>
      <c r="I2" t="n">
        <v>558</v>
      </c>
      <c r="J2" t="n">
        <v>194.77</v>
      </c>
      <c r="K2" t="n">
        <v>54.38</v>
      </c>
      <c r="L2" t="n">
        <v>1</v>
      </c>
      <c r="M2" t="n">
        <v>556</v>
      </c>
      <c r="N2" t="n">
        <v>39.4</v>
      </c>
      <c r="O2" t="n">
        <v>24256.19</v>
      </c>
      <c r="P2" t="n">
        <v>770.39</v>
      </c>
      <c r="Q2" t="n">
        <v>419.56</v>
      </c>
      <c r="R2" t="n">
        <v>609.55</v>
      </c>
      <c r="S2" t="n">
        <v>59.57</v>
      </c>
      <c r="T2" t="n">
        <v>270119.35</v>
      </c>
      <c r="U2" t="n">
        <v>0.1</v>
      </c>
      <c r="V2" t="n">
        <v>0.63</v>
      </c>
      <c r="W2" t="n">
        <v>7.72</v>
      </c>
      <c r="X2" t="n">
        <v>16.68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1.7823</v>
      </c>
      <c r="E3" t="n">
        <v>56.11</v>
      </c>
      <c r="F3" t="n">
        <v>44.76</v>
      </c>
      <c r="G3" t="n">
        <v>11.83</v>
      </c>
      <c r="H3" t="n">
        <v>0.18</v>
      </c>
      <c r="I3" t="n">
        <v>227</v>
      </c>
      <c r="J3" t="n">
        <v>196.32</v>
      </c>
      <c r="K3" t="n">
        <v>54.38</v>
      </c>
      <c r="L3" t="n">
        <v>2</v>
      </c>
      <c r="M3" t="n">
        <v>225</v>
      </c>
      <c r="N3" t="n">
        <v>39.95</v>
      </c>
      <c r="O3" t="n">
        <v>24447.22</v>
      </c>
      <c r="P3" t="n">
        <v>628.36</v>
      </c>
      <c r="Q3" t="n">
        <v>419.5</v>
      </c>
      <c r="R3" t="n">
        <v>278.83</v>
      </c>
      <c r="S3" t="n">
        <v>59.57</v>
      </c>
      <c r="T3" t="n">
        <v>106417.21</v>
      </c>
      <c r="U3" t="n">
        <v>0.21</v>
      </c>
      <c r="V3" t="n">
        <v>0.77</v>
      </c>
      <c r="W3" t="n">
        <v>7.18</v>
      </c>
      <c r="X3" t="n">
        <v>6.59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1.9864</v>
      </c>
      <c r="E4" t="n">
        <v>50.34</v>
      </c>
      <c r="F4" t="n">
        <v>42.27</v>
      </c>
      <c r="G4" t="n">
        <v>17.73</v>
      </c>
      <c r="H4" t="n">
        <v>0.27</v>
      </c>
      <c r="I4" t="n">
        <v>143</v>
      </c>
      <c r="J4" t="n">
        <v>197.88</v>
      </c>
      <c r="K4" t="n">
        <v>54.38</v>
      </c>
      <c r="L4" t="n">
        <v>3</v>
      </c>
      <c r="M4" t="n">
        <v>141</v>
      </c>
      <c r="N4" t="n">
        <v>40.5</v>
      </c>
      <c r="O4" t="n">
        <v>24639</v>
      </c>
      <c r="P4" t="n">
        <v>592.92</v>
      </c>
      <c r="Q4" t="n">
        <v>419.33</v>
      </c>
      <c r="R4" t="n">
        <v>198.09</v>
      </c>
      <c r="S4" t="n">
        <v>59.57</v>
      </c>
      <c r="T4" t="n">
        <v>66466.06</v>
      </c>
      <c r="U4" t="n">
        <v>0.3</v>
      </c>
      <c r="V4" t="n">
        <v>0.82</v>
      </c>
      <c r="W4" t="n">
        <v>7.02</v>
      </c>
      <c r="X4" t="n">
        <v>4.1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2.0951</v>
      </c>
      <c r="E5" t="n">
        <v>47.73</v>
      </c>
      <c r="F5" t="n">
        <v>41.13</v>
      </c>
      <c r="G5" t="n">
        <v>23.5</v>
      </c>
      <c r="H5" t="n">
        <v>0.36</v>
      </c>
      <c r="I5" t="n">
        <v>105</v>
      </c>
      <c r="J5" t="n">
        <v>199.44</v>
      </c>
      <c r="K5" t="n">
        <v>54.38</v>
      </c>
      <c r="L5" t="n">
        <v>4</v>
      </c>
      <c r="M5" t="n">
        <v>103</v>
      </c>
      <c r="N5" t="n">
        <v>41.06</v>
      </c>
      <c r="O5" t="n">
        <v>24831.54</v>
      </c>
      <c r="P5" t="n">
        <v>576.8</v>
      </c>
      <c r="Q5" t="n">
        <v>419.27</v>
      </c>
      <c r="R5" t="n">
        <v>161.13</v>
      </c>
      <c r="S5" t="n">
        <v>59.57</v>
      </c>
      <c r="T5" t="n">
        <v>48176.42</v>
      </c>
      <c r="U5" t="n">
        <v>0.37</v>
      </c>
      <c r="V5" t="n">
        <v>0.84</v>
      </c>
      <c r="W5" t="n">
        <v>6.96</v>
      </c>
      <c r="X5" t="n">
        <v>2.97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2.1633</v>
      </c>
      <c r="E6" t="n">
        <v>46.22</v>
      </c>
      <c r="F6" t="n">
        <v>40.48</v>
      </c>
      <c r="G6" t="n">
        <v>29.26</v>
      </c>
      <c r="H6" t="n">
        <v>0.44</v>
      </c>
      <c r="I6" t="n">
        <v>83</v>
      </c>
      <c r="J6" t="n">
        <v>201.01</v>
      </c>
      <c r="K6" t="n">
        <v>54.38</v>
      </c>
      <c r="L6" t="n">
        <v>5</v>
      </c>
      <c r="M6" t="n">
        <v>81</v>
      </c>
      <c r="N6" t="n">
        <v>41.63</v>
      </c>
      <c r="O6" t="n">
        <v>25024.84</v>
      </c>
      <c r="P6" t="n">
        <v>567.3099999999999</v>
      </c>
      <c r="Q6" t="n">
        <v>419.27</v>
      </c>
      <c r="R6" t="n">
        <v>140.05</v>
      </c>
      <c r="S6" t="n">
        <v>59.57</v>
      </c>
      <c r="T6" t="n">
        <v>37745.76</v>
      </c>
      <c r="U6" t="n">
        <v>0.43</v>
      </c>
      <c r="V6" t="n">
        <v>0.85</v>
      </c>
      <c r="W6" t="n">
        <v>6.92</v>
      </c>
      <c r="X6" t="n">
        <v>2.31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2.2055</v>
      </c>
      <c r="E7" t="n">
        <v>45.34</v>
      </c>
      <c r="F7" t="n">
        <v>40.14</v>
      </c>
      <c r="G7" t="n">
        <v>34.91</v>
      </c>
      <c r="H7" t="n">
        <v>0.53</v>
      </c>
      <c r="I7" t="n">
        <v>69</v>
      </c>
      <c r="J7" t="n">
        <v>202.58</v>
      </c>
      <c r="K7" t="n">
        <v>54.38</v>
      </c>
      <c r="L7" t="n">
        <v>6</v>
      </c>
      <c r="M7" t="n">
        <v>67</v>
      </c>
      <c r="N7" t="n">
        <v>42.2</v>
      </c>
      <c r="O7" t="n">
        <v>25218.93</v>
      </c>
      <c r="P7" t="n">
        <v>562.29</v>
      </c>
      <c r="Q7" t="n">
        <v>419.26</v>
      </c>
      <c r="R7" t="n">
        <v>128.93</v>
      </c>
      <c r="S7" t="n">
        <v>59.57</v>
      </c>
      <c r="T7" t="n">
        <v>32255.29</v>
      </c>
      <c r="U7" t="n">
        <v>0.46</v>
      </c>
      <c r="V7" t="n">
        <v>0.86</v>
      </c>
      <c r="W7" t="n">
        <v>6.91</v>
      </c>
      <c r="X7" t="n">
        <v>1.98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2.2383</v>
      </c>
      <c r="E8" t="n">
        <v>44.68</v>
      </c>
      <c r="F8" t="n">
        <v>39.86</v>
      </c>
      <c r="G8" t="n">
        <v>40.54</v>
      </c>
      <c r="H8" t="n">
        <v>0.61</v>
      </c>
      <c r="I8" t="n">
        <v>59</v>
      </c>
      <c r="J8" t="n">
        <v>204.16</v>
      </c>
      <c r="K8" t="n">
        <v>54.38</v>
      </c>
      <c r="L8" t="n">
        <v>7</v>
      </c>
      <c r="M8" t="n">
        <v>57</v>
      </c>
      <c r="N8" t="n">
        <v>42.78</v>
      </c>
      <c r="O8" t="n">
        <v>25413.94</v>
      </c>
      <c r="P8" t="n">
        <v>558.03</v>
      </c>
      <c r="Q8" t="n">
        <v>419.28</v>
      </c>
      <c r="R8" t="n">
        <v>119.78</v>
      </c>
      <c r="S8" t="n">
        <v>59.57</v>
      </c>
      <c r="T8" t="n">
        <v>27730.7</v>
      </c>
      <c r="U8" t="n">
        <v>0.5</v>
      </c>
      <c r="V8" t="n">
        <v>0.87</v>
      </c>
      <c r="W8" t="n">
        <v>6.89</v>
      </c>
      <c r="X8" t="n">
        <v>1.7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2.2675</v>
      </c>
      <c r="E9" t="n">
        <v>44.1</v>
      </c>
      <c r="F9" t="n">
        <v>39.6</v>
      </c>
      <c r="G9" t="n">
        <v>46.59</v>
      </c>
      <c r="H9" t="n">
        <v>0.6899999999999999</v>
      </c>
      <c r="I9" t="n">
        <v>51</v>
      </c>
      <c r="J9" t="n">
        <v>205.75</v>
      </c>
      <c r="K9" t="n">
        <v>54.38</v>
      </c>
      <c r="L9" t="n">
        <v>8</v>
      </c>
      <c r="M9" t="n">
        <v>49</v>
      </c>
      <c r="N9" t="n">
        <v>43.37</v>
      </c>
      <c r="O9" t="n">
        <v>25609.61</v>
      </c>
      <c r="P9" t="n">
        <v>554.03</v>
      </c>
      <c r="Q9" t="n">
        <v>419.25</v>
      </c>
      <c r="R9" t="n">
        <v>110.95</v>
      </c>
      <c r="S9" t="n">
        <v>59.57</v>
      </c>
      <c r="T9" t="n">
        <v>23356.7</v>
      </c>
      <c r="U9" t="n">
        <v>0.54</v>
      </c>
      <c r="V9" t="n">
        <v>0.87</v>
      </c>
      <c r="W9" t="n">
        <v>6.88</v>
      </c>
      <c r="X9" t="n">
        <v>1.44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2.2894</v>
      </c>
      <c r="E10" t="n">
        <v>43.68</v>
      </c>
      <c r="F10" t="n">
        <v>39.41</v>
      </c>
      <c r="G10" t="n">
        <v>52.55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551.13</v>
      </c>
      <c r="Q10" t="n">
        <v>419.27</v>
      </c>
      <c r="R10" t="n">
        <v>105.08</v>
      </c>
      <c r="S10" t="n">
        <v>59.57</v>
      </c>
      <c r="T10" t="n">
        <v>20450.55</v>
      </c>
      <c r="U10" t="n">
        <v>0.57</v>
      </c>
      <c r="V10" t="n">
        <v>0.88</v>
      </c>
      <c r="W10" t="n">
        <v>6.86</v>
      </c>
      <c r="X10" t="n">
        <v>1.25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2.3038</v>
      </c>
      <c r="E11" t="n">
        <v>43.41</v>
      </c>
      <c r="F11" t="n">
        <v>39.3</v>
      </c>
      <c r="G11" t="n">
        <v>57.51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549.03</v>
      </c>
      <c r="Q11" t="n">
        <v>419.24</v>
      </c>
      <c r="R11" t="n">
        <v>101.17</v>
      </c>
      <c r="S11" t="n">
        <v>59.57</v>
      </c>
      <c r="T11" t="n">
        <v>18515.1</v>
      </c>
      <c r="U11" t="n">
        <v>0.59</v>
      </c>
      <c r="V11" t="n">
        <v>0.88</v>
      </c>
      <c r="W11" t="n">
        <v>6.86</v>
      </c>
      <c r="X11" t="n">
        <v>1.13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2.3162</v>
      </c>
      <c r="E12" t="n">
        <v>43.17</v>
      </c>
      <c r="F12" t="n">
        <v>39.22</v>
      </c>
      <c r="G12" t="n">
        <v>63.6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547.96</v>
      </c>
      <c r="Q12" t="n">
        <v>419.24</v>
      </c>
      <c r="R12" t="n">
        <v>99.09999999999999</v>
      </c>
      <c r="S12" t="n">
        <v>59.57</v>
      </c>
      <c r="T12" t="n">
        <v>17501.97</v>
      </c>
      <c r="U12" t="n">
        <v>0.6</v>
      </c>
      <c r="V12" t="n">
        <v>0.88</v>
      </c>
      <c r="W12" t="n">
        <v>6.84</v>
      </c>
      <c r="X12" t="n">
        <v>1.05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2.3299</v>
      </c>
      <c r="E13" t="n">
        <v>42.92</v>
      </c>
      <c r="F13" t="n">
        <v>39.08</v>
      </c>
      <c r="G13" t="n">
        <v>68.97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545.6900000000001</v>
      </c>
      <c r="Q13" t="n">
        <v>419.29</v>
      </c>
      <c r="R13" t="n">
        <v>94.16</v>
      </c>
      <c r="S13" t="n">
        <v>59.57</v>
      </c>
      <c r="T13" t="n">
        <v>15045.3</v>
      </c>
      <c r="U13" t="n">
        <v>0.63</v>
      </c>
      <c r="V13" t="n">
        <v>0.88</v>
      </c>
      <c r="W13" t="n">
        <v>6.85</v>
      </c>
      <c r="X13" t="n">
        <v>0.92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2.3345</v>
      </c>
      <c r="E14" t="n">
        <v>42.84</v>
      </c>
      <c r="F14" t="n">
        <v>39.07</v>
      </c>
      <c r="G14" t="n">
        <v>73.26000000000001</v>
      </c>
      <c r="H14" t="n">
        <v>1.08</v>
      </c>
      <c r="I14" t="n">
        <v>32</v>
      </c>
      <c r="J14" t="n">
        <v>213.78</v>
      </c>
      <c r="K14" t="n">
        <v>54.38</v>
      </c>
      <c r="L14" t="n">
        <v>13</v>
      </c>
      <c r="M14" t="n">
        <v>30</v>
      </c>
      <c r="N14" t="n">
        <v>46.4</v>
      </c>
      <c r="O14" t="n">
        <v>26600.32</v>
      </c>
      <c r="P14" t="n">
        <v>545.6</v>
      </c>
      <c r="Q14" t="n">
        <v>419.25</v>
      </c>
      <c r="R14" t="n">
        <v>93.94</v>
      </c>
      <c r="S14" t="n">
        <v>59.57</v>
      </c>
      <c r="T14" t="n">
        <v>14946.04</v>
      </c>
      <c r="U14" t="n">
        <v>0.63</v>
      </c>
      <c r="V14" t="n">
        <v>0.88</v>
      </c>
      <c r="W14" t="n">
        <v>6.85</v>
      </c>
      <c r="X14" t="n">
        <v>0.91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2.3466</v>
      </c>
      <c r="E15" t="n">
        <v>42.61</v>
      </c>
      <c r="F15" t="n">
        <v>38.97</v>
      </c>
      <c r="G15" t="n">
        <v>80.63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543.66</v>
      </c>
      <c r="Q15" t="n">
        <v>419.26</v>
      </c>
      <c r="R15" t="n">
        <v>90.41</v>
      </c>
      <c r="S15" t="n">
        <v>59.57</v>
      </c>
      <c r="T15" t="n">
        <v>13193.62</v>
      </c>
      <c r="U15" t="n">
        <v>0.66</v>
      </c>
      <c r="V15" t="n">
        <v>0.89</v>
      </c>
      <c r="W15" t="n">
        <v>6.85</v>
      </c>
      <c r="X15" t="n">
        <v>0.8100000000000001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2.3545</v>
      </c>
      <c r="E16" t="n">
        <v>42.47</v>
      </c>
      <c r="F16" t="n">
        <v>38.9</v>
      </c>
      <c r="G16" t="n">
        <v>86.45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542.79</v>
      </c>
      <c r="Q16" t="n">
        <v>419.24</v>
      </c>
      <c r="R16" t="n">
        <v>88.61</v>
      </c>
      <c r="S16" t="n">
        <v>59.57</v>
      </c>
      <c r="T16" t="n">
        <v>12303.41</v>
      </c>
      <c r="U16" t="n">
        <v>0.67</v>
      </c>
      <c r="V16" t="n">
        <v>0.89</v>
      </c>
      <c r="W16" t="n">
        <v>6.83</v>
      </c>
      <c r="X16" t="n">
        <v>0.74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2.3585</v>
      </c>
      <c r="E17" t="n">
        <v>42.4</v>
      </c>
      <c r="F17" t="n">
        <v>38.87</v>
      </c>
      <c r="G17" t="n">
        <v>89.70999999999999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541.74</v>
      </c>
      <c r="Q17" t="n">
        <v>419.25</v>
      </c>
      <c r="R17" t="n">
        <v>87.55</v>
      </c>
      <c r="S17" t="n">
        <v>59.57</v>
      </c>
      <c r="T17" t="n">
        <v>11781.84</v>
      </c>
      <c r="U17" t="n">
        <v>0.68</v>
      </c>
      <c r="V17" t="n">
        <v>0.89</v>
      </c>
      <c r="W17" t="n">
        <v>6.83</v>
      </c>
      <c r="X17" t="n">
        <v>0.71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2.3657</v>
      </c>
      <c r="E18" t="n">
        <v>42.27</v>
      </c>
      <c r="F18" t="n">
        <v>38.82</v>
      </c>
      <c r="G18" t="n">
        <v>97.05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541.59</v>
      </c>
      <c r="Q18" t="n">
        <v>419.24</v>
      </c>
      <c r="R18" t="n">
        <v>85.55</v>
      </c>
      <c r="S18" t="n">
        <v>59.57</v>
      </c>
      <c r="T18" t="n">
        <v>10791.63</v>
      </c>
      <c r="U18" t="n">
        <v>0.7</v>
      </c>
      <c r="V18" t="n">
        <v>0.89</v>
      </c>
      <c r="W18" t="n">
        <v>6.84</v>
      </c>
      <c r="X18" t="n">
        <v>0.66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2.3699</v>
      </c>
      <c r="E19" t="n">
        <v>42.2</v>
      </c>
      <c r="F19" t="n">
        <v>38.79</v>
      </c>
      <c r="G19" t="n">
        <v>101.18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540.89</v>
      </c>
      <c r="Q19" t="n">
        <v>419.25</v>
      </c>
      <c r="R19" t="n">
        <v>84.72</v>
      </c>
      <c r="S19" t="n">
        <v>59.57</v>
      </c>
      <c r="T19" t="n">
        <v>10381.46</v>
      </c>
      <c r="U19" t="n">
        <v>0.7</v>
      </c>
      <c r="V19" t="n">
        <v>0.89</v>
      </c>
      <c r="W19" t="n">
        <v>6.83</v>
      </c>
      <c r="X19" t="n">
        <v>0.62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2.3729</v>
      </c>
      <c r="E20" t="n">
        <v>42.14</v>
      </c>
      <c r="F20" t="n">
        <v>38.77</v>
      </c>
      <c r="G20" t="n">
        <v>105.74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540.5700000000001</v>
      </c>
      <c r="Q20" t="n">
        <v>419.23</v>
      </c>
      <c r="R20" t="n">
        <v>84.02</v>
      </c>
      <c r="S20" t="n">
        <v>59.57</v>
      </c>
      <c r="T20" t="n">
        <v>10035.06</v>
      </c>
      <c r="U20" t="n">
        <v>0.71</v>
      </c>
      <c r="V20" t="n">
        <v>0.89</v>
      </c>
      <c r="W20" t="n">
        <v>6.83</v>
      </c>
      <c r="X20" t="n">
        <v>0.61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2.3768</v>
      </c>
      <c r="E21" t="n">
        <v>42.07</v>
      </c>
      <c r="F21" t="n">
        <v>38.74</v>
      </c>
      <c r="G21" t="n">
        <v>110.69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540.21</v>
      </c>
      <c r="Q21" t="n">
        <v>419.25</v>
      </c>
      <c r="R21" t="n">
        <v>82.95</v>
      </c>
      <c r="S21" t="n">
        <v>59.57</v>
      </c>
      <c r="T21" t="n">
        <v>9504.48</v>
      </c>
      <c r="U21" t="n">
        <v>0.72</v>
      </c>
      <c r="V21" t="n">
        <v>0.89</v>
      </c>
      <c r="W21" t="n">
        <v>6.83</v>
      </c>
      <c r="X21" t="n">
        <v>0.58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2.3805</v>
      </c>
      <c r="E22" t="n">
        <v>42.01</v>
      </c>
      <c r="F22" t="n">
        <v>38.71</v>
      </c>
      <c r="G22" t="n">
        <v>116.14</v>
      </c>
      <c r="H22" t="n">
        <v>1.64</v>
      </c>
      <c r="I22" t="n">
        <v>20</v>
      </c>
      <c r="J22" t="n">
        <v>227</v>
      </c>
      <c r="K22" t="n">
        <v>54.38</v>
      </c>
      <c r="L22" t="n">
        <v>21</v>
      </c>
      <c r="M22" t="n">
        <v>18</v>
      </c>
      <c r="N22" t="n">
        <v>51.62</v>
      </c>
      <c r="O22" t="n">
        <v>28230.92</v>
      </c>
      <c r="P22" t="n">
        <v>540.05</v>
      </c>
      <c r="Q22" t="n">
        <v>419.23</v>
      </c>
      <c r="R22" t="n">
        <v>82.3</v>
      </c>
      <c r="S22" t="n">
        <v>59.57</v>
      </c>
      <c r="T22" t="n">
        <v>9187.76</v>
      </c>
      <c r="U22" t="n">
        <v>0.72</v>
      </c>
      <c r="V22" t="n">
        <v>0.89</v>
      </c>
      <c r="W22" t="n">
        <v>6.83</v>
      </c>
      <c r="X22" t="n">
        <v>0.55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2.3854</v>
      </c>
      <c r="E23" t="n">
        <v>41.92</v>
      </c>
      <c r="F23" t="n">
        <v>38.67</v>
      </c>
      <c r="G23" t="n">
        <v>122.11</v>
      </c>
      <c r="H23" t="n">
        <v>1.71</v>
      </c>
      <c r="I23" t="n">
        <v>19</v>
      </c>
      <c r="J23" t="n">
        <v>228.69</v>
      </c>
      <c r="K23" t="n">
        <v>54.38</v>
      </c>
      <c r="L23" t="n">
        <v>22</v>
      </c>
      <c r="M23" t="n">
        <v>17</v>
      </c>
      <c r="N23" t="n">
        <v>52.31</v>
      </c>
      <c r="O23" t="n">
        <v>28438.91</v>
      </c>
      <c r="P23" t="n">
        <v>538.71</v>
      </c>
      <c r="Q23" t="n">
        <v>419.25</v>
      </c>
      <c r="R23" t="n">
        <v>80.92</v>
      </c>
      <c r="S23" t="n">
        <v>59.57</v>
      </c>
      <c r="T23" t="n">
        <v>8499.940000000001</v>
      </c>
      <c r="U23" t="n">
        <v>0.74</v>
      </c>
      <c r="V23" t="n">
        <v>0.89</v>
      </c>
      <c r="W23" t="n">
        <v>6.82</v>
      </c>
      <c r="X23" t="n">
        <v>0.5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2.3885</v>
      </c>
      <c r="E24" t="n">
        <v>41.87</v>
      </c>
      <c r="F24" t="n">
        <v>38.65</v>
      </c>
      <c r="G24" t="n">
        <v>128.83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538.91</v>
      </c>
      <c r="Q24" t="n">
        <v>419.24</v>
      </c>
      <c r="R24" t="n">
        <v>80.19</v>
      </c>
      <c r="S24" t="n">
        <v>59.57</v>
      </c>
      <c r="T24" t="n">
        <v>8139.82</v>
      </c>
      <c r="U24" t="n">
        <v>0.74</v>
      </c>
      <c r="V24" t="n">
        <v>0.89</v>
      </c>
      <c r="W24" t="n">
        <v>6.82</v>
      </c>
      <c r="X24" t="n">
        <v>0.49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2.3889</v>
      </c>
      <c r="E25" t="n">
        <v>41.86</v>
      </c>
      <c r="F25" t="n">
        <v>38.64</v>
      </c>
      <c r="G25" t="n">
        <v>128.81</v>
      </c>
      <c r="H25" t="n">
        <v>1.84</v>
      </c>
      <c r="I25" t="n">
        <v>18</v>
      </c>
      <c r="J25" t="n">
        <v>232.08</v>
      </c>
      <c r="K25" t="n">
        <v>54.38</v>
      </c>
      <c r="L25" t="n">
        <v>24</v>
      </c>
      <c r="M25" t="n">
        <v>16</v>
      </c>
      <c r="N25" t="n">
        <v>53.71</v>
      </c>
      <c r="O25" t="n">
        <v>28857.81</v>
      </c>
      <c r="P25" t="n">
        <v>537.48</v>
      </c>
      <c r="Q25" t="n">
        <v>419.23</v>
      </c>
      <c r="R25" t="n">
        <v>79.90000000000001</v>
      </c>
      <c r="S25" t="n">
        <v>59.57</v>
      </c>
      <c r="T25" t="n">
        <v>7993.14</v>
      </c>
      <c r="U25" t="n">
        <v>0.75</v>
      </c>
      <c r="V25" t="n">
        <v>0.89</v>
      </c>
      <c r="W25" t="n">
        <v>6.83</v>
      </c>
      <c r="X25" t="n">
        <v>0.48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2.3936</v>
      </c>
      <c r="E26" t="n">
        <v>41.78</v>
      </c>
      <c r="F26" t="n">
        <v>38.6</v>
      </c>
      <c r="G26" t="n">
        <v>136.24</v>
      </c>
      <c r="H26" t="n">
        <v>1.9</v>
      </c>
      <c r="I26" t="n">
        <v>17</v>
      </c>
      <c r="J26" t="n">
        <v>233.79</v>
      </c>
      <c r="K26" t="n">
        <v>54.38</v>
      </c>
      <c r="L26" t="n">
        <v>25</v>
      </c>
      <c r="M26" t="n">
        <v>15</v>
      </c>
      <c r="N26" t="n">
        <v>54.42</v>
      </c>
      <c r="O26" t="n">
        <v>29068.74</v>
      </c>
      <c r="P26" t="n">
        <v>538.65</v>
      </c>
      <c r="Q26" t="n">
        <v>419.24</v>
      </c>
      <c r="R26" t="n">
        <v>78.59999999999999</v>
      </c>
      <c r="S26" t="n">
        <v>59.57</v>
      </c>
      <c r="T26" t="n">
        <v>7351.49</v>
      </c>
      <c r="U26" t="n">
        <v>0.76</v>
      </c>
      <c r="V26" t="n">
        <v>0.9</v>
      </c>
      <c r="W26" t="n">
        <v>6.82</v>
      </c>
      <c r="X26" t="n">
        <v>0.44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2.3963</v>
      </c>
      <c r="E27" t="n">
        <v>41.73</v>
      </c>
      <c r="F27" t="n">
        <v>38.59</v>
      </c>
      <c r="G27" t="n">
        <v>144.72</v>
      </c>
      <c r="H27" t="n">
        <v>1.96</v>
      </c>
      <c r="I27" t="n">
        <v>16</v>
      </c>
      <c r="J27" t="n">
        <v>235.51</v>
      </c>
      <c r="K27" t="n">
        <v>54.38</v>
      </c>
      <c r="L27" t="n">
        <v>26</v>
      </c>
      <c r="M27" t="n">
        <v>14</v>
      </c>
      <c r="N27" t="n">
        <v>55.14</v>
      </c>
      <c r="O27" t="n">
        <v>29280.69</v>
      </c>
      <c r="P27" t="n">
        <v>538.02</v>
      </c>
      <c r="Q27" t="n">
        <v>419.24</v>
      </c>
      <c r="R27" t="n">
        <v>78.37</v>
      </c>
      <c r="S27" t="n">
        <v>59.57</v>
      </c>
      <c r="T27" t="n">
        <v>7241.2</v>
      </c>
      <c r="U27" t="n">
        <v>0.76</v>
      </c>
      <c r="V27" t="n">
        <v>0.9</v>
      </c>
      <c r="W27" t="n">
        <v>6.82</v>
      </c>
      <c r="X27" t="n">
        <v>0.43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2.3958</v>
      </c>
      <c r="E28" t="n">
        <v>41.74</v>
      </c>
      <c r="F28" t="n">
        <v>38.6</v>
      </c>
      <c r="G28" t="n">
        <v>144.75</v>
      </c>
      <c r="H28" t="n">
        <v>2.02</v>
      </c>
      <c r="I28" t="n">
        <v>16</v>
      </c>
      <c r="J28" t="n">
        <v>237.24</v>
      </c>
      <c r="K28" t="n">
        <v>54.38</v>
      </c>
      <c r="L28" t="n">
        <v>27</v>
      </c>
      <c r="M28" t="n">
        <v>14</v>
      </c>
      <c r="N28" t="n">
        <v>55.86</v>
      </c>
      <c r="O28" t="n">
        <v>29493.67</v>
      </c>
      <c r="P28" t="n">
        <v>538.86</v>
      </c>
      <c r="Q28" t="n">
        <v>419.23</v>
      </c>
      <c r="R28" t="n">
        <v>78.65000000000001</v>
      </c>
      <c r="S28" t="n">
        <v>59.57</v>
      </c>
      <c r="T28" t="n">
        <v>7379.93</v>
      </c>
      <c r="U28" t="n">
        <v>0.76</v>
      </c>
      <c r="V28" t="n">
        <v>0.9</v>
      </c>
      <c r="W28" t="n">
        <v>6.82</v>
      </c>
      <c r="X28" t="n">
        <v>0.44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2.4005</v>
      </c>
      <c r="E29" t="n">
        <v>41.66</v>
      </c>
      <c r="F29" t="n">
        <v>38.56</v>
      </c>
      <c r="G29" t="n">
        <v>154.23</v>
      </c>
      <c r="H29" t="n">
        <v>2.08</v>
      </c>
      <c r="I29" t="n">
        <v>15</v>
      </c>
      <c r="J29" t="n">
        <v>238.97</v>
      </c>
      <c r="K29" t="n">
        <v>54.38</v>
      </c>
      <c r="L29" t="n">
        <v>28</v>
      </c>
      <c r="M29" t="n">
        <v>13</v>
      </c>
      <c r="N29" t="n">
        <v>56.6</v>
      </c>
      <c r="O29" t="n">
        <v>29707.68</v>
      </c>
      <c r="P29" t="n">
        <v>537.37</v>
      </c>
      <c r="Q29" t="n">
        <v>419.23</v>
      </c>
      <c r="R29" t="n">
        <v>77.09</v>
      </c>
      <c r="S29" t="n">
        <v>59.57</v>
      </c>
      <c r="T29" t="n">
        <v>6603.94</v>
      </c>
      <c r="U29" t="n">
        <v>0.77</v>
      </c>
      <c r="V29" t="n">
        <v>0.9</v>
      </c>
      <c r="W29" t="n">
        <v>6.82</v>
      </c>
      <c r="X29" t="n">
        <v>0.39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2.4005</v>
      </c>
      <c r="E30" t="n">
        <v>41.66</v>
      </c>
      <c r="F30" t="n">
        <v>38.56</v>
      </c>
      <c r="G30" t="n">
        <v>154.23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537.3</v>
      </c>
      <c r="Q30" t="n">
        <v>419.23</v>
      </c>
      <c r="R30" t="n">
        <v>77.09</v>
      </c>
      <c r="S30" t="n">
        <v>59.57</v>
      </c>
      <c r="T30" t="n">
        <v>6607</v>
      </c>
      <c r="U30" t="n">
        <v>0.77</v>
      </c>
      <c r="V30" t="n">
        <v>0.9</v>
      </c>
      <c r="W30" t="n">
        <v>6.82</v>
      </c>
      <c r="X30" t="n">
        <v>0.39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2.4042</v>
      </c>
      <c r="E31" t="n">
        <v>41.59</v>
      </c>
      <c r="F31" t="n">
        <v>38.53</v>
      </c>
      <c r="G31" t="n">
        <v>165.14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12</v>
      </c>
      <c r="N31" t="n">
        <v>58.1</v>
      </c>
      <c r="O31" t="n">
        <v>30139.04</v>
      </c>
      <c r="P31" t="n">
        <v>538.22</v>
      </c>
      <c r="Q31" t="n">
        <v>419.23</v>
      </c>
      <c r="R31" t="n">
        <v>76.42</v>
      </c>
      <c r="S31" t="n">
        <v>59.57</v>
      </c>
      <c r="T31" t="n">
        <v>6273.22</v>
      </c>
      <c r="U31" t="n">
        <v>0.78</v>
      </c>
      <c r="V31" t="n">
        <v>0.9</v>
      </c>
      <c r="W31" t="n">
        <v>6.82</v>
      </c>
      <c r="X31" t="n">
        <v>0.37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2.4043</v>
      </c>
      <c r="E32" t="n">
        <v>41.59</v>
      </c>
      <c r="F32" t="n">
        <v>38.53</v>
      </c>
      <c r="G32" t="n">
        <v>165.14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537.41</v>
      </c>
      <c r="Q32" t="n">
        <v>419.23</v>
      </c>
      <c r="R32" t="n">
        <v>76.38</v>
      </c>
      <c r="S32" t="n">
        <v>59.57</v>
      </c>
      <c r="T32" t="n">
        <v>6255.43</v>
      </c>
      <c r="U32" t="n">
        <v>0.78</v>
      </c>
      <c r="V32" t="n">
        <v>0.9</v>
      </c>
      <c r="W32" t="n">
        <v>6.82</v>
      </c>
      <c r="X32" t="n">
        <v>0.37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2.4075</v>
      </c>
      <c r="E33" t="n">
        <v>41.54</v>
      </c>
      <c r="F33" t="n">
        <v>38.52</v>
      </c>
      <c r="G33" t="n">
        <v>177.76</v>
      </c>
      <c r="H33" t="n">
        <v>2.31</v>
      </c>
      <c r="I33" t="n">
        <v>13</v>
      </c>
      <c r="J33" t="n">
        <v>246</v>
      </c>
      <c r="K33" t="n">
        <v>54.38</v>
      </c>
      <c r="L33" t="n">
        <v>32</v>
      </c>
      <c r="M33" t="n">
        <v>11</v>
      </c>
      <c r="N33" t="n">
        <v>59.63</v>
      </c>
      <c r="O33" t="n">
        <v>30574.64</v>
      </c>
      <c r="P33" t="n">
        <v>535.67</v>
      </c>
      <c r="Q33" t="n">
        <v>419.23</v>
      </c>
      <c r="R33" t="n">
        <v>75.89</v>
      </c>
      <c r="S33" t="n">
        <v>59.57</v>
      </c>
      <c r="T33" t="n">
        <v>6016.87</v>
      </c>
      <c r="U33" t="n">
        <v>0.78</v>
      </c>
      <c r="V33" t="n">
        <v>0.9</v>
      </c>
      <c r="W33" t="n">
        <v>6.81</v>
      </c>
      <c r="X33" t="n">
        <v>0.35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2.4076</v>
      </c>
      <c r="E34" t="n">
        <v>41.54</v>
      </c>
      <c r="F34" t="n">
        <v>38.51</v>
      </c>
      <c r="G34" t="n">
        <v>177.75</v>
      </c>
      <c r="H34" t="n">
        <v>2.37</v>
      </c>
      <c r="I34" t="n">
        <v>13</v>
      </c>
      <c r="J34" t="n">
        <v>247.78</v>
      </c>
      <c r="K34" t="n">
        <v>54.38</v>
      </c>
      <c r="L34" t="n">
        <v>33</v>
      </c>
      <c r="M34" t="n">
        <v>11</v>
      </c>
      <c r="N34" t="n">
        <v>60.41</v>
      </c>
      <c r="O34" t="n">
        <v>30794.11</v>
      </c>
      <c r="P34" t="n">
        <v>538.66</v>
      </c>
      <c r="Q34" t="n">
        <v>419.23</v>
      </c>
      <c r="R34" t="n">
        <v>75.61</v>
      </c>
      <c r="S34" t="n">
        <v>59.57</v>
      </c>
      <c r="T34" t="n">
        <v>5877.32</v>
      </c>
      <c r="U34" t="n">
        <v>0.79</v>
      </c>
      <c r="V34" t="n">
        <v>0.9</v>
      </c>
      <c r="W34" t="n">
        <v>6.82</v>
      </c>
      <c r="X34" t="n">
        <v>0.35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2.4081</v>
      </c>
      <c r="E35" t="n">
        <v>41.53</v>
      </c>
      <c r="F35" t="n">
        <v>38.5</v>
      </c>
      <c r="G35" t="n">
        <v>177.71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11</v>
      </c>
      <c r="N35" t="n">
        <v>61.2</v>
      </c>
      <c r="O35" t="n">
        <v>31014.73</v>
      </c>
      <c r="P35" t="n">
        <v>538.8</v>
      </c>
      <c r="Q35" t="n">
        <v>419.23</v>
      </c>
      <c r="R35" t="n">
        <v>75.42</v>
      </c>
      <c r="S35" t="n">
        <v>59.57</v>
      </c>
      <c r="T35" t="n">
        <v>5782.67</v>
      </c>
      <c r="U35" t="n">
        <v>0.79</v>
      </c>
      <c r="V35" t="n">
        <v>0.9</v>
      </c>
      <c r="W35" t="n">
        <v>6.82</v>
      </c>
      <c r="X35" t="n">
        <v>0.34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2.4127</v>
      </c>
      <c r="E36" t="n">
        <v>41.45</v>
      </c>
      <c r="F36" t="n">
        <v>38.46</v>
      </c>
      <c r="G36" t="n">
        <v>192.32</v>
      </c>
      <c r="H36" t="n">
        <v>2.48</v>
      </c>
      <c r="I36" t="n">
        <v>12</v>
      </c>
      <c r="J36" t="n">
        <v>251.37</v>
      </c>
      <c r="K36" t="n">
        <v>54.38</v>
      </c>
      <c r="L36" t="n">
        <v>35</v>
      </c>
      <c r="M36" t="n">
        <v>10</v>
      </c>
      <c r="N36" t="n">
        <v>61.99</v>
      </c>
      <c r="O36" t="n">
        <v>31236.5</v>
      </c>
      <c r="P36" t="n">
        <v>536.11</v>
      </c>
      <c r="Q36" t="n">
        <v>419.23</v>
      </c>
      <c r="R36" t="n">
        <v>74.13</v>
      </c>
      <c r="S36" t="n">
        <v>59.57</v>
      </c>
      <c r="T36" t="n">
        <v>5140.75</v>
      </c>
      <c r="U36" t="n">
        <v>0.8</v>
      </c>
      <c r="V36" t="n">
        <v>0.9</v>
      </c>
      <c r="W36" t="n">
        <v>6.81</v>
      </c>
      <c r="X36" t="n">
        <v>0.3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2.4129</v>
      </c>
      <c r="E37" t="n">
        <v>41.44</v>
      </c>
      <c r="F37" t="n">
        <v>38.46</v>
      </c>
      <c r="G37" t="n">
        <v>192.3</v>
      </c>
      <c r="H37" t="n">
        <v>2.53</v>
      </c>
      <c r="I37" t="n">
        <v>12</v>
      </c>
      <c r="J37" t="n">
        <v>253.18</v>
      </c>
      <c r="K37" t="n">
        <v>54.38</v>
      </c>
      <c r="L37" t="n">
        <v>36</v>
      </c>
      <c r="M37" t="n">
        <v>10</v>
      </c>
      <c r="N37" t="n">
        <v>62.8</v>
      </c>
      <c r="O37" t="n">
        <v>31459.45</v>
      </c>
      <c r="P37" t="n">
        <v>538.33</v>
      </c>
      <c r="Q37" t="n">
        <v>419.23</v>
      </c>
      <c r="R37" t="n">
        <v>74</v>
      </c>
      <c r="S37" t="n">
        <v>59.57</v>
      </c>
      <c r="T37" t="n">
        <v>5074.05</v>
      </c>
      <c r="U37" t="n">
        <v>0.8100000000000001</v>
      </c>
      <c r="V37" t="n">
        <v>0.9</v>
      </c>
      <c r="W37" t="n">
        <v>6.81</v>
      </c>
      <c r="X37" t="n">
        <v>0.3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2.412</v>
      </c>
      <c r="E38" t="n">
        <v>41.46</v>
      </c>
      <c r="F38" t="n">
        <v>38.48</v>
      </c>
      <c r="G38" t="n">
        <v>192.38</v>
      </c>
      <c r="H38" t="n">
        <v>2.58</v>
      </c>
      <c r="I38" t="n">
        <v>12</v>
      </c>
      <c r="J38" t="n">
        <v>255</v>
      </c>
      <c r="K38" t="n">
        <v>54.38</v>
      </c>
      <c r="L38" t="n">
        <v>37</v>
      </c>
      <c r="M38" t="n">
        <v>10</v>
      </c>
      <c r="N38" t="n">
        <v>63.62</v>
      </c>
      <c r="O38" t="n">
        <v>31683.59</v>
      </c>
      <c r="P38" t="n">
        <v>539.49</v>
      </c>
      <c r="Q38" t="n">
        <v>419.23</v>
      </c>
      <c r="R38" t="n">
        <v>74.43000000000001</v>
      </c>
      <c r="S38" t="n">
        <v>59.57</v>
      </c>
      <c r="T38" t="n">
        <v>5288.34</v>
      </c>
      <c r="U38" t="n">
        <v>0.8</v>
      </c>
      <c r="V38" t="n">
        <v>0.9</v>
      </c>
      <c r="W38" t="n">
        <v>6.82</v>
      </c>
      <c r="X38" t="n">
        <v>0.31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2.4123</v>
      </c>
      <c r="E39" t="n">
        <v>41.45</v>
      </c>
      <c r="F39" t="n">
        <v>38.47</v>
      </c>
      <c r="G39" t="n">
        <v>192.36</v>
      </c>
      <c r="H39" t="n">
        <v>2.63</v>
      </c>
      <c r="I39" t="n">
        <v>12</v>
      </c>
      <c r="J39" t="n">
        <v>256.82</v>
      </c>
      <c r="K39" t="n">
        <v>54.38</v>
      </c>
      <c r="L39" t="n">
        <v>38</v>
      </c>
      <c r="M39" t="n">
        <v>10</v>
      </c>
      <c r="N39" t="n">
        <v>64.45</v>
      </c>
      <c r="O39" t="n">
        <v>31909.08</v>
      </c>
      <c r="P39" t="n">
        <v>537.61</v>
      </c>
      <c r="Q39" t="n">
        <v>419.25</v>
      </c>
      <c r="R39" t="n">
        <v>74.43000000000001</v>
      </c>
      <c r="S39" t="n">
        <v>59.57</v>
      </c>
      <c r="T39" t="n">
        <v>5289.99</v>
      </c>
      <c r="U39" t="n">
        <v>0.8</v>
      </c>
      <c r="V39" t="n">
        <v>0.9</v>
      </c>
      <c r="W39" t="n">
        <v>6.81</v>
      </c>
      <c r="X39" t="n">
        <v>0.31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2.4168</v>
      </c>
      <c r="E40" t="n">
        <v>41.38</v>
      </c>
      <c r="F40" t="n">
        <v>38.43</v>
      </c>
      <c r="G40" t="n">
        <v>209.63</v>
      </c>
      <c r="H40" t="n">
        <v>2.68</v>
      </c>
      <c r="I40" t="n">
        <v>11</v>
      </c>
      <c r="J40" t="n">
        <v>258.66</v>
      </c>
      <c r="K40" t="n">
        <v>54.38</v>
      </c>
      <c r="L40" t="n">
        <v>39</v>
      </c>
      <c r="M40" t="n">
        <v>9</v>
      </c>
      <c r="N40" t="n">
        <v>65.28</v>
      </c>
      <c r="O40" t="n">
        <v>32135.68</v>
      </c>
      <c r="P40" t="n">
        <v>537.77</v>
      </c>
      <c r="Q40" t="n">
        <v>419.25</v>
      </c>
      <c r="R40" t="n">
        <v>73.18000000000001</v>
      </c>
      <c r="S40" t="n">
        <v>59.57</v>
      </c>
      <c r="T40" t="n">
        <v>4672.32</v>
      </c>
      <c r="U40" t="n">
        <v>0.8100000000000001</v>
      </c>
      <c r="V40" t="n">
        <v>0.9</v>
      </c>
      <c r="W40" t="n">
        <v>6.81</v>
      </c>
      <c r="X40" t="n">
        <v>0.27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2.4158</v>
      </c>
      <c r="E41" t="n">
        <v>41.39</v>
      </c>
      <c r="F41" t="n">
        <v>38.45</v>
      </c>
      <c r="G41" t="n">
        <v>209.72</v>
      </c>
      <c r="H41" t="n">
        <v>2.73</v>
      </c>
      <c r="I41" t="n">
        <v>11</v>
      </c>
      <c r="J41" t="n">
        <v>260.51</v>
      </c>
      <c r="K41" t="n">
        <v>54.38</v>
      </c>
      <c r="L41" t="n">
        <v>40</v>
      </c>
      <c r="M41" t="n">
        <v>9</v>
      </c>
      <c r="N41" t="n">
        <v>66.13</v>
      </c>
      <c r="O41" t="n">
        <v>32363.54</v>
      </c>
      <c r="P41" t="n">
        <v>539.65</v>
      </c>
      <c r="Q41" t="n">
        <v>419.23</v>
      </c>
      <c r="R41" t="n">
        <v>73.47</v>
      </c>
      <c r="S41" t="n">
        <v>59.57</v>
      </c>
      <c r="T41" t="n">
        <v>4817.84</v>
      </c>
      <c r="U41" t="n">
        <v>0.8100000000000001</v>
      </c>
      <c r="V41" t="n">
        <v>0.9</v>
      </c>
      <c r="W41" t="n">
        <v>6.82</v>
      </c>
      <c r="X41" t="n">
        <v>0.29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1.8601</v>
      </c>
      <c r="E42" t="n">
        <v>53.76</v>
      </c>
      <c r="F42" t="n">
        <v>46.46</v>
      </c>
      <c r="G42" t="n">
        <v>9.81</v>
      </c>
      <c r="H42" t="n">
        <v>0.2</v>
      </c>
      <c r="I42" t="n">
        <v>284</v>
      </c>
      <c r="J42" t="n">
        <v>89.87</v>
      </c>
      <c r="K42" t="n">
        <v>37.55</v>
      </c>
      <c r="L42" t="n">
        <v>1</v>
      </c>
      <c r="M42" t="n">
        <v>282</v>
      </c>
      <c r="N42" t="n">
        <v>11.32</v>
      </c>
      <c r="O42" t="n">
        <v>11317.98</v>
      </c>
      <c r="P42" t="n">
        <v>392.83</v>
      </c>
      <c r="Q42" t="n">
        <v>419.4</v>
      </c>
      <c r="R42" t="n">
        <v>334.58</v>
      </c>
      <c r="S42" t="n">
        <v>59.57</v>
      </c>
      <c r="T42" t="n">
        <v>134006.92</v>
      </c>
      <c r="U42" t="n">
        <v>0.18</v>
      </c>
      <c r="V42" t="n">
        <v>0.74</v>
      </c>
      <c r="W42" t="n">
        <v>7.26</v>
      </c>
      <c r="X42" t="n">
        <v>8.279999999999999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2.167</v>
      </c>
      <c r="E43" t="n">
        <v>46.15</v>
      </c>
      <c r="F43" t="n">
        <v>41.81</v>
      </c>
      <c r="G43" t="n">
        <v>19.75</v>
      </c>
      <c r="H43" t="n">
        <v>0.39</v>
      </c>
      <c r="I43" t="n">
        <v>127</v>
      </c>
      <c r="J43" t="n">
        <v>91.09999999999999</v>
      </c>
      <c r="K43" t="n">
        <v>37.55</v>
      </c>
      <c r="L43" t="n">
        <v>2</v>
      </c>
      <c r="M43" t="n">
        <v>125</v>
      </c>
      <c r="N43" t="n">
        <v>11.54</v>
      </c>
      <c r="O43" t="n">
        <v>11468.97</v>
      </c>
      <c r="P43" t="n">
        <v>351.02</v>
      </c>
      <c r="Q43" t="n">
        <v>419.33</v>
      </c>
      <c r="R43" t="n">
        <v>182.35</v>
      </c>
      <c r="S43" t="n">
        <v>59.57</v>
      </c>
      <c r="T43" t="n">
        <v>58677.02</v>
      </c>
      <c r="U43" t="n">
        <v>0.33</v>
      </c>
      <c r="V43" t="n">
        <v>0.83</v>
      </c>
      <c r="W43" t="n">
        <v>7.02</v>
      </c>
      <c r="X43" t="n">
        <v>3.64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2.2731</v>
      </c>
      <c r="E44" t="n">
        <v>43.99</v>
      </c>
      <c r="F44" t="n">
        <v>40.5</v>
      </c>
      <c r="G44" t="n">
        <v>29.64</v>
      </c>
      <c r="H44" t="n">
        <v>0.57</v>
      </c>
      <c r="I44" t="n">
        <v>82</v>
      </c>
      <c r="J44" t="n">
        <v>92.31999999999999</v>
      </c>
      <c r="K44" t="n">
        <v>37.55</v>
      </c>
      <c r="L44" t="n">
        <v>3</v>
      </c>
      <c r="M44" t="n">
        <v>80</v>
      </c>
      <c r="N44" t="n">
        <v>11.77</v>
      </c>
      <c r="O44" t="n">
        <v>11620.34</v>
      </c>
      <c r="P44" t="n">
        <v>337.59</v>
      </c>
      <c r="Q44" t="n">
        <v>419.27</v>
      </c>
      <c r="R44" t="n">
        <v>140.76</v>
      </c>
      <c r="S44" t="n">
        <v>59.57</v>
      </c>
      <c r="T44" t="n">
        <v>38104.01</v>
      </c>
      <c r="U44" t="n">
        <v>0.42</v>
      </c>
      <c r="V44" t="n">
        <v>0.85</v>
      </c>
      <c r="W44" t="n">
        <v>6.92</v>
      </c>
      <c r="X44" t="n">
        <v>2.34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2.3302</v>
      </c>
      <c r="E45" t="n">
        <v>42.92</v>
      </c>
      <c r="F45" t="n">
        <v>39.84</v>
      </c>
      <c r="G45" t="n">
        <v>39.84</v>
      </c>
      <c r="H45" t="n">
        <v>0.75</v>
      </c>
      <c r="I45" t="n">
        <v>60</v>
      </c>
      <c r="J45" t="n">
        <v>93.55</v>
      </c>
      <c r="K45" t="n">
        <v>37.55</v>
      </c>
      <c r="L45" t="n">
        <v>4</v>
      </c>
      <c r="M45" t="n">
        <v>58</v>
      </c>
      <c r="N45" t="n">
        <v>12</v>
      </c>
      <c r="O45" t="n">
        <v>11772.07</v>
      </c>
      <c r="P45" t="n">
        <v>329.38</v>
      </c>
      <c r="Q45" t="n">
        <v>419.24</v>
      </c>
      <c r="R45" t="n">
        <v>119.11</v>
      </c>
      <c r="S45" t="n">
        <v>59.57</v>
      </c>
      <c r="T45" t="n">
        <v>27390.99</v>
      </c>
      <c r="U45" t="n">
        <v>0.5</v>
      </c>
      <c r="V45" t="n">
        <v>0.87</v>
      </c>
      <c r="W45" t="n">
        <v>6.89</v>
      </c>
      <c r="X45" t="n">
        <v>1.68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2.3614</v>
      </c>
      <c r="E46" t="n">
        <v>42.35</v>
      </c>
      <c r="F46" t="n">
        <v>39.5</v>
      </c>
      <c r="G46" t="n">
        <v>49.38</v>
      </c>
      <c r="H46" t="n">
        <v>0.93</v>
      </c>
      <c r="I46" t="n">
        <v>48</v>
      </c>
      <c r="J46" t="n">
        <v>94.79000000000001</v>
      </c>
      <c r="K46" t="n">
        <v>37.55</v>
      </c>
      <c r="L46" t="n">
        <v>5</v>
      </c>
      <c r="M46" t="n">
        <v>46</v>
      </c>
      <c r="N46" t="n">
        <v>12.23</v>
      </c>
      <c r="O46" t="n">
        <v>11924.18</v>
      </c>
      <c r="P46" t="n">
        <v>324.29</v>
      </c>
      <c r="Q46" t="n">
        <v>419.28</v>
      </c>
      <c r="R46" t="n">
        <v>107.74</v>
      </c>
      <c r="S46" t="n">
        <v>59.57</v>
      </c>
      <c r="T46" t="n">
        <v>21766.11</v>
      </c>
      <c r="U46" t="n">
        <v>0.55</v>
      </c>
      <c r="V46" t="n">
        <v>0.88</v>
      </c>
      <c r="W46" t="n">
        <v>6.87</v>
      </c>
      <c r="X46" t="n">
        <v>1.34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2.3821</v>
      </c>
      <c r="E47" t="n">
        <v>41.98</v>
      </c>
      <c r="F47" t="n">
        <v>39.28</v>
      </c>
      <c r="G47" t="n">
        <v>58.93</v>
      </c>
      <c r="H47" t="n">
        <v>1.1</v>
      </c>
      <c r="I47" t="n">
        <v>40</v>
      </c>
      <c r="J47" t="n">
        <v>96.02</v>
      </c>
      <c r="K47" t="n">
        <v>37.55</v>
      </c>
      <c r="L47" t="n">
        <v>6</v>
      </c>
      <c r="M47" t="n">
        <v>38</v>
      </c>
      <c r="N47" t="n">
        <v>12.47</v>
      </c>
      <c r="O47" t="n">
        <v>12076.67</v>
      </c>
      <c r="P47" t="n">
        <v>319.42</v>
      </c>
      <c r="Q47" t="n">
        <v>419.27</v>
      </c>
      <c r="R47" t="n">
        <v>100.19</v>
      </c>
      <c r="S47" t="n">
        <v>59.57</v>
      </c>
      <c r="T47" t="n">
        <v>18031.56</v>
      </c>
      <c r="U47" t="n">
        <v>0.59</v>
      </c>
      <c r="V47" t="n">
        <v>0.88</v>
      </c>
      <c r="W47" t="n">
        <v>6.88</v>
      </c>
      <c r="X47" t="n">
        <v>1.12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2.3996</v>
      </c>
      <c r="E48" t="n">
        <v>41.67</v>
      </c>
      <c r="F48" t="n">
        <v>39.09</v>
      </c>
      <c r="G48" t="n">
        <v>68.98</v>
      </c>
      <c r="H48" t="n">
        <v>1.27</v>
      </c>
      <c r="I48" t="n">
        <v>34</v>
      </c>
      <c r="J48" t="n">
        <v>97.26000000000001</v>
      </c>
      <c r="K48" t="n">
        <v>37.55</v>
      </c>
      <c r="L48" t="n">
        <v>7</v>
      </c>
      <c r="M48" t="n">
        <v>32</v>
      </c>
      <c r="N48" t="n">
        <v>12.71</v>
      </c>
      <c r="O48" t="n">
        <v>12229.54</v>
      </c>
      <c r="P48" t="n">
        <v>315.34</v>
      </c>
      <c r="Q48" t="n">
        <v>419.23</v>
      </c>
      <c r="R48" t="n">
        <v>94.39</v>
      </c>
      <c r="S48" t="n">
        <v>59.57</v>
      </c>
      <c r="T48" t="n">
        <v>15159.81</v>
      </c>
      <c r="U48" t="n">
        <v>0.63</v>
      </c>
      <c r="V48" t="n">
        <v>0.88</v>
      </c>
      <c r="W48" t="n">
        <v>6.85</v>
      </c>
      <c r="X48" t="n">
        <v>0.93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2.4124</v>
      </c>
      <c r="E49" t="n">
        <v>41.45</v>
      </c>
      <c r="F49" t="n">
        <v>38.96</v>
      </c>
      <c r="G49" t="n">
        <v>80.62</v>
      </c>
      <c r="H49" t="n">
        <v>1.43</v>
      </c>
      <c r="I49" t="n">
        <v>29</v>
      </c>
      <c r="J49" t="n">
        <v>98.5</v>
      </c>
      <c r="K49" t="n">
        <v>37.55</v>
      </c>
      <c r="L49" t="n">
        <v>8</v>
      </c>
      <c r="M49" t="n">
        <v>27</v>
      </c>
      <c r="N49" t="n">
        <v>12.95</v>
      </c>
      <c r="O49" t="n">
        <v>12382.79</v>
      </c>
      <c r="P49" t="n">
        <v>312</v>
      </c>
      <c r="Q49" t="n">
        <v>419.23</v>
      </c>
      <c r="R49" t="n">
        <v>90.45999999999999</v>
      </c>
      <c r="S49" t="n">
        <v>59.57</v>
      </c>
      <c r="T49" t="n">
        <v>13220.01</v>
      </c>
      <c r="U49" t="n">
        <v>0.66</v>
      </c>
      <c r="V49" t="n">
        <v>0.89</v>
      </c>
      <c r="W49" t="n">
        <v>6.84</v>
      </c>
      <c r="X49" t="n">
        <v>0.8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2.4193</v>
      </c>
      <c r="E50" t="n">
        <v>41.33</v>
      </c>
      <c r="F50" t="n">
        <v>38.9</v>
      </c>
      <c r="G50" t="n">
        <v>89.78</v>
      </c>
      <c r="H50" t="n">
        <v>1.59</v>
      </c>
      <c r="I50" t="n">
        <v>26</v>
      </c>
      <c r="J50" t="n">
        <v>99.75</v>
      </c>
      <c r="K50" t="n">
        <v>37.55</v>
      </c>
      <c r="L50" t="n">
        <v>9</v>
      </c>
      <c r="M50" t="n">
        <v>24</v>
      </c>
      <c r="N50" t="n">
        <v>13.2</v>
      </c>
      <c r="O50" t="n">
        <v>12536.43</v>
      </c>
      <c r="P50" t="n">
        <v>308.75</v>
      </c>
      <c r="Q50" t="n">
        <v>419.24</v>
      </c>
      <c r="R50" t="n">
        <v>88.48999999999999</v>
      </c>
      <c r="S50" t="n">
        <v>59.57</v>
      </c>
      <c r="T50" t="n">
        <v>12251.14</v>
      </c>
      <c r="U50" t="n">
        <v>0.67</v>
      </c>
      <c r="V50" t="n">
        <v>0.89</v>
      </c>
      <c r="W50" t="n">
        <v>6.84</v>
      </c>
      <c r="X50" t="n">
        <v>0.74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2.4298</v>
      </c>
      <c r="E51" t="n">
        <v>41.16</v>
      </c>
      <c r="F51" t="n">
        <v>38.78</v>
      </c>
      <c r="G51" t="n">
        <v>101.17</v>
      </c>
      <c r="H51" t="n">
        <v>1.74</v>
      </c>
      <c r="I51" t="n">
        <v>23</v>
      </c>
      <c r="J51" t="n">
        <v>101</v>
      </c>
      <c r="K51" t="n">
        <v>37.55</v>
      </c>
      <c r="L51" t="n">
        <v>10</v>
      </c>
      <c r="M51" t="n">
        <v>21</v>
      </c>
      <c r="N51" t="n">
        <v>13.45</v>
      </c>
      <c r="O51" t="n">
        <v>12690.46</v>
      </c>
      <c r="P51" t="n">
        <v>305.05</v>
      </c>
      <c r="Q51" t="n">
        <v>419.24</v>
      </c>
      <c r="R51" t="n">
        <v>84.33</v>
      </c>
      <c r="S51" t="n">
        <v>59.57</v>
      </c>
      <c r="T51" t="n">
        <v>10186.02</v>
      </c>
      <c r="U51" t="n">
        <v>0.71</v>
      </c>
      <c r="V51" t="n">
        <v>0.89</v>
      </c>
      <c r="W51" t="n">
        <v>6.84</v>
      </c>
      <c r="X51" t="n">
        <v>0.62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2.4348</v>
      </c>
      <c r="E52" t="n">
        <v>41.07</v>
      </c>
      <c r="F52" t="n">
        <v>38.74</v>
      </c>
      <c r="G52" t="n">
        <v>110.67</v>
      </c>
      <c r="H52" t="n">
        <v>1.89</v>
      </c>
      <c r="I52" t="n">
        <v>21</v>
      </c>
      <c r="J52" t="n">
        <v>102.25</v>
      </c>
      <c r="K52" t="n">
        <v>37.55</v>
      </c>
      <c r="L52" t="n">
        <v>11</v>
      </c>
      <c r="M52" t="n">
        <v>19</v>
      </c>
      <c r="N52" t="n">
        <v>13.7</v>
      </c>
      <c r="O52" t="n">
        <v>12844.88</v>
      </c>
      <c r="P52" t="n">
        <v>302.36</v>
      </c>
      <c r="Q52" t="n">
        <v>419.25</v>
      </c>
      <c r="R52" t="n">
        <v>82.90000000000001</v>
      </c>
      <c r="S52" t="n">
        <v>59.57</v>
      </c>
      <c r="T52" t="n">
        <v>9480.99</v>
      </c>
      <c r="U52" t="n">
        <v>0.72</v>
      </c>
      <c r="V52" t="n">
        <v>0.89</v>
      </c>
      <c r="W52" t="n">
        <v>6.83</v>
      </c>
      <c r="X52" t="n">
        <v>0.57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2.4396</v>
      </c>
      <c r="E53" t="n">
        <v>40.99</v>
      </c>
      <c r="F53" t="n">
        <v>38.69</v>
      </c>
      <c r="G53" t="n">
        <v>122.19</v>
      </c>
      <c r="H53" t="n">
        <v>2.04</v>
      </c>
      <c r="I53" t="n">
        <v>19</v>
      </c>
      <c r="J53" t="n">
        <v>103.51</v>
      </c>
      <c r="K53" t="n">
        <v>37.55</v>
      </c>
      <c r="L53" t="n">
        <v>12</v>
      </c>
      <c r="M53" t="n">
        <v>17</v>
      </c>
      <c r="N53" t="n">
        <v>13.95</v>
      </c>
      <c r="O53" t="n">
        <v>12999.7</v>
      </c>
      <c r="P53" t="n">
        <v>298.39</v>
      </c>
      <c r="Q53" t="n">
        <v>419.24</v>
      </c>
      <c r="R53" t="n">
        <v>81.48</v>
      </c>
      <c r="S53" t="n">
        <v>59.57</v>
      </c>
      <c r="T53" t="n">
        <v>8778.74</v>
      </c>
      <c r="U53" t="n">
        <v>0.73</v>
      </c>
      <c r="V53" t="n">
        <v>0.89</v>
      </c>
      <c r="W53" t="n">
        <v>6.83</v>
      </c>
      <c r="X53" t="n">
        <v>0.53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2.4442</v>
      </c>
      <c r="E54" t="n">
        <v>40.91</v>
      </c>
      <c r="F54" t="n">
        <v>38.63</v>
      </c>
      <c r="G54" t="n">
        <v>128.78</v>
      </c>
      <c r="H54" t="n">
        <v>2.18</v>
      </c>
      <c r="I54" t="n">
        <v>18</v>
      </c>
      <c r="J54" t="n">
        <v>104.76</v>
      </c>
      <c r="K54" t="n">
        <v>37.55</v>
      </c>
      <c r="L54" t="n">
        <v>13</v>
      </c>
      <c r="M54" t="n">
        <v>16</v>
      </c>
      <c r="N54" t="n">
        <v>14.21</v>
      </c>
      <c r="O54" t="n">
        <v>13154.91</v>
      </c>
      <c r="P54" t="n">
        <v>295.7</v>
      </c>
      <c r="Q54" t="n">
        <v>419.25</v>
      </c>
      <c r="R54" t="n">
        <v>79.64</v>
      </c>
      <c r="S54" t="n">
        <v>59.57</v>
      </c>
      <c r="T54" t="n">
        <v>7865.29</v>
      </c>
      <c r="U54" t="n">
        <v>0.75</v>
      </c>
      <c r="V54" t="n">
        <v>0.89</v>
      </c>
      <c r="W54" t="n">
        <v>6.82</v>
      </c>
      <c r="X54" t="n">
        <v>0.47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2.4485</v>
      </c>
      <c r="E55" t="n">
        <v>40.84</v>
      </c>
      <c r="F55" t="n">
        <v>38.6</v>
      </c>
      <c r="G55" t="n">
        <v>144.75</v>
      </c>
      <c r="H55" t="n">
        <v>2.33</v>
      </c>
      <c r="I55" t="n">
        <v>16</v>
      </c>
      <c r="J55" t="n">
        <v>106.03</v>
      </c>
      <c r="K55" t="n">
        <v>37.55</v>
      </c>
      <c r="L55" t="n">
        <v>14</v>
      </c>
      <c r="M55" t="n">
        <v>14</v>
      </c>
      <c r="N55" t="n">
        <v>14.47</v>
      </c>
      <c r="O55" t="n">
        <v>13310.53</v>
      </c>
      <c r="P55" t="n">
        <v>293.11</v>
      </c>
      <c r="Q55" t="n">
        <v>419.23</v>
      </c>
      <c r="R55" t="n">
        <v>78.64</v>
      </c>
      <c r="S55" t="n">
        <v>59.57</v>
      </c>
      <c r="T55" t="n">
        <v>7373.69</v>
      </c>
      <c r="U55" t="n">
        <v>0.76</v>
      </c>
      <c r="V55" t="n">
        <v>0.9</v>
      </c>
      <c r="W55" t="n">
        <v>6.82</v>
      </c>
      <c r="X55" t="n">
        <v>0.44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2.452</v>
      </c>
      <c r="E56" t="n">
        <v>40.78</v>
      </c>
      <c r="F56" t="n">
        <v>38.56</v>
      </c>
      <c r="G56" t="n">
        <v>154.24</v>
      </c>
      <c r="H56" t="n">
        <v>2.46</v>
      </c>
      <c r="I56" t="n">
        <v>15</v>
      </c>
      <c r="J56" t="n">
        <v>107.29</v>
      </c>
      <c r="K56" t="n">
        <v>37.55</v>
      </c>
      <c r="L56" t="n">
        <v>15</v>
      </c>
      <c r="M56" t="n">
        <v>13</v>
      </c>
      <c r="N56" t="n">
        <v>14.74</v>
      </c>
      <c r="O56" t="n">
        <v>13466.55</v>
      </c>
      <c r="P56" t="n">
        <v>289.22</v>
      </c>
      <c r="Q56" t="n">
        <v>419.24</v>
      </c>
      <c r="R56" t="n">
        <v>77.09</v>
      </c>
      <c r="S56" t="n">
        <v>59.57</v>
      </c>
      <c r="T56" t="n">
        <v>6603.93</v>
      </c>
      <c r="U56" t="n">
        <v>0.77</v>
      </c>
      <c r="V56" t="n">
        <v>0.9</v>
      </c>
      <c r="W56" t="n">
        <v>6.82</v>
      </c>
      <c r="X56" t="n">
        <v>0.4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2.4546</v>
      </c>
      <c r="E57" t="n">
        <v>40.74</v>
      </c>
      <c r="F57" t="n">
        <v>38.54</v>
      </c>
      <c r="G57" t="n">
        <v>165.15</v>
      </c>
      <c r="H57" t="n">
        <v>2.6</v>
      </c>
      <c r="I57" t="n">
        <v>14</v>
      </c>
      <c r="J57" t="n">
        <v>108.56</v>
      </c>
      <c r="K57" t="n">
        <v>37.55</v>
      </c>
      <c r="L57" t="n">
        <v>16</v>
      </c>
      <c r="M57" t="n">
        <v>12</v>
      </c>
      <c r="N57" t="n">
        <v>15.01</v>
      </c>
      <c r="O57" t="n">
        <v>13623.1</v>
      </c>
      <c r="P57" t="n">
        <v>287.8</v>
      </c>
      <c r="Q57" t="n">
        <v>419.24</v>
      </c>
      <c r="R57" t="n">
        <v>76.40000000000001</v>
      </c>
      <c r="S57" t="n">
        <v>59.57</v>
      </c>
      <c r="T57" t="n">
        <v>6264.62</v>
      </c>
      <c r="U57" t="n">
        <v>0.78</v>
      </c>
      <c r="V57" t="n">
        <v>0.9</v>
      </c>
      <c r="W57" t="n">
        <v>6.82</v>
      </c>
      <c r="X57" t="n">
        <v>0.37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2.4567</v>
      </c>
      <c r="E58" t="n">
        <v>40.71</v>
      </c>
      <c r="F58" t="n">
        <v>38.52</v>
      </c>
      <c r="G58" t="n">
        <v>177.78</v>
      </c>
      <c r="H58" t="n">
        <v>2.73</v>
      </c>
      <c r="I58" t="n">
        <v>13</v>
      </c>
      <c r="J58" t="n">
        <v>109.83</v>
      </c>
      <c r="K58" t="n">
        <v>37.55</v>
      </c>
      <c r="L58" t="n">
        <v>17</v>
      </c>
      <c r="M58" t="n">
        <v>11</v>
      </c>
      <c r="N58" t="n">
        <v>15.28</v>
      </c>
      <c r="O58" t="n">
        <v>13779.95</v>
      </c>
      <c r="P58" t="n">
        <v>283.03</v>
      </c>
      <c r="Q58" t="n">
        <v>419.23</v>
      </c>
      <c r="R58" t="n">
        <v>76</v>
      </c>
      <c r="S58" t="n">
        <v>59.57</v>
      </c>
      <c r="T58" t="n">
        <v>6068.06</v>
      </c>
      <c r="U58" t="n">
        <v>0.78</v>
      </c>
      <c r="V58" t="n">
        <v>0.9</v>
      </c>
      <c r="W58" t="n">
        <v>6.82</v>
      </c>
      <c r="X58" t="n">
        <v>0.36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2.4576</v>
      </c>
      <c r="E59" t="n">
        <v>40.69</v>
      </c>
      <c r="F59" t="n">
        <v>38.5</v>
      </c>
      <c r="G59" t="n">
        <v>177.71</v>
      </c>
      <c r="H59" t="n">
        <v>2.86</v>
      </c>
      <c r="I59" t="n">
        <v>13</v>
      </c>
      <c r="J59" t="n">
        <v>111.11</v>
      </c>
      <c r="K59" t="n">
        <v>37.55</v>
      </c>
      <c r="L59" t="n">
        <v>18</v>
      </c>
      <c r="M59" t="n">
        <v>9</v>
      </c>
      <c r="N59" t="n">
        <v>15.55</v>
      </c>
      <c r="O59" t="n">
        <v>13937.22</v>
      </c>
      <c r="P59" t="n">
        <v>281.38</v>
      </c>
      <c r="Q59" t="n">
        <v>419.24</v>
      </c>
      <c r="R59" t="n">
        <v>75.44</v>
      </c>
      <c r="S59" t="n">
        <v>59.57</v>
      </c>
      <c r="T59" t="n">
        <v>5791.86</v>
      </c>
      <c r="U59" t="n">
        <v>0.79</v>
      </c>
      <c r="V59" t="n">
        <v>0.9</v>
      </c>
      <c r="W59" t="n">
        <v>6.82</v>
      </c>
      <c r="X59" t="n">
        <v>0.34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2.46</v>
      </c>
      <c r="E60" t="n">
        <v>40.65</v>
      </c>
      <c r="F60" t="n">
        <v>38.48</v>
      </c>
      <c r="G60" t="n">
        <v>192.42</v>
      </c>
      <c r="H60" t="n">
        <v>2.98</v>
      </c>
      <c r="I60" t="n">
        <v>12</v>
      </c>
      <c r="J60" t="n">
        <v>112.39</v>
      </c>
      <c r="K60" t="n">
        <v>37.55</v>
      </c>
      <c r="L60" t="n">
        <v>19</v>
      </c>
      <c r="M60" t="n">
        <v>5</v>
      </c>
      <c r="N60" t="n">
        <v>15.83</v>
      </c>
      <c r="O60" t="n">
        <v>14094.9</v>
      </c>
      <c r="P60" t="n">
        <v>280.68</v>
      </c>
      <c r="Q60" t="n">
        <v>419.23</v>
      </c>
      <c r="R60" t="n">
        <v>74.61</v>
      </c>
      <c r="S60" t="n">
        <v>59.57</v>
      </c>
      <c r="T60" t="n">
        <v>5380.67</v>
      </c>
      <c r="U60" t="n">
        <v>0.8</v>
      </c>
      <c r="V60" t="n">
        <v>0.9</v>
      </c>
      <c r="W60" t="n">
        <v>6.82</v>
      </c>
      <c r="X60" t="n">
        <v>0.32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2.4601</v>
      </c>
      <c r="E61" t="n">
        <v>40.65</v>
      </c>
      <c r="F61" t="n">
        <v>38.48</v>
      </c>
      <c r="G61" t="n">
        <v>192.41</v>
      </c>
      <c r="H61" t="n">
        <v>3.1</v>
      </c>
      <c r="I61" t="n">
        <v>12</v>
      </c>
      <c r="J61" t="n">
        <v>113.67</v>
      </c>
      <c r="K61" t="n">
        <v>37.55</v>
      </c>
      <c r="L61" t="n">
        <v>20</v>
      </c>
      <c r="M61" t="n">
        <v>2</v>
      </c>
      <c r="N61" t="n">
        <v>16.12</v>
      </c>
      <c r="O61" t="n">
        <v>14253</v>
      </c>
      <c r="P61" t="n">
        <v>282.48</v>
      </c>
      <c r="Q61" t="n">
        <v>419.24</v>
      </c>
      <c r="R61" t="n">
        <v>74.43000000000001</v>
      </c>
      <c r="S61" t="n">
        <v>59.57</v>
      </c>
      <c r="T61" t="n">
        <v>5290.14</v>
      </c>
      <c r="U61" t="n">
        <v>0.8</v>
      </c>
      <c r="V61" t="n">
        <v>0.9</v>
      </c>
      <c r="W61" t="n">
        <v>6.82</v>
      </c>
      <c r="X61" t="n">
        <v>0.32</v>
      </c>
      <c r="Y61" t="n">
        <v>0.5</v>
      </c>
      <c r="Z61" t="n">
        <v>10</v>
      </c>
    </row>
    <row r="62">
      <c r="A62" t="n">
        <v>20</v>
      </c>
      <c r="B62" t="n">
        <v>40</v>
      </c>
      <c r="C62" t="inlineStr">
        <is>
          <t xml:space="preserve">CONCLUIDO	</t>
        </is>
      </c>
      <c r="D62" t="n">
        <v>2.4591</v>
      </c>
      <c r="E62" t="n">
        <v>40.67</v>
      </c>
      <c r="F62" t="n">
        <v>38.5</v>
      </c>
      <c r="G62" t="n">
        <v>192.49</v>
      </c>
      <c r="H62" t="n">
        <v>3.22</v>
      </c>
      <c r="I62" t="n">
        <v>12</v>
      </c>
      <c r="J62" t="n">
        <v>114.95</v>
      </c>
      <c r="K62" t="n">
        <v>37.55</v>
      </c>
      <c r="L62" t="n">
        <v>21</v>
      </c>
      <c r="M62" t="n">
        <v>0</v>
      </c>
      <c r="N62" t="n">
        <v>16.4</v>
      </c>
      <c r="O62" t="n">
        <v>14411.53</v>
      </c>
      <c r="P62" t="n">
        <v>285.22</v>
      </c>
      <c r="Q62" t="n">
        <v>419.25</v>
      </c>
      <c r="R62" t="n">
        <v>74.77</v>
      </c>
      <c r="S62" t="n">
        <v>59.57</v>
      </c>
      <c r="T62" t="n">
        <v>5459.95</v>
      </c>
      <c r="U62" t="n">
        <v>0.8</v>
      </c>
      <c r="V62" t="n">
        <v>0.9</v>
      </c>
      <c r="W62" t="n">
        <v>6.83</v>
      </c>
      <c r="X62" t="n">
        <v>0.34</v>
      </c>
      <c r="Y62" t="n">
        <v>0.5</v>
      </c>
      <c r="Z62" t="n">
        <v>10</v>
      </c>
    </row>
    <row r="63">
      <c r="A63" t="n">
        <v>0</v>
      </c>
      <c r="B63" t="n">
        <v>30</v>
      </c>
      <c r="C63" t="inlineStr">
        <is>
          <t xml:space="preserve">CONCLUIDO	</t>
        </is>
      </c>
      <c r="D63" t="n">
        <v>1.9801</v>
      </c>
      <c r="E63" t="n">
        <v>50.5</v>
      </c>
      <c r="F63" t="n">
        <v>45</v>
      </c>
      <c r="G63" t="n">
        <v>11.49</v>
      </c>
      <c r="H63" t="n">
        <v>0.24</v>
      </c>
      <c r="I63" t="n">
        <v>235</v>
      </c>
      <c r="J63" t="n">
        <v>71.52</v>
      </c>
      <c r="K63" t="n">
        <v>32.27</v>
      </c>
      <c r="L63" t="n">
        <v>1</v>
      </c>
      <c r="M63" t="n">
        <v>233</v>
      </c>
      <c r="N63" t="n">
        <v>8.25</v>
      </c>
      <c r="O63" t="n">
        <v>9054.6</v>
      </c>
      <c r="P63" t="n">
        <v>324.69</v>
      </c>
      <c r="Q63" t="n">
        <v>419.33</v>
      </c>
      <c r="R63" t="n">
        <v>286.8</v>
      </c>
      <c r="S63" t="n">
        <v>59.57</v>
      </c>
      <c r="T63" t="n">
        <v>110360.1</v>
      </c>
      <c r="U63" t="n">
        <v>0.21</v>
      </c>
      <c r="V63" t="n">
        <v>0.77</v>
      </c>
      <c r="W63" t="n">
        <v>7.19</v>
      </c>
      <c r="X63" t="n">
        <v>6.83</v>
      </c>
      <c r="Y63" t="n">
        <v>0.5</v>
      </c>
      <c r="Z63" t="n">
        <v>10</v>
      </c>
    </row>
    <row r="64">
      <c r="A64" t="n">
        <v>1</v>
      </c>
      <c r="B64" t="n">
        <v>30</v>
      </c>
      <c r="C64" t="inlineStr">
        <is>
          <t xml:space="preserve">CONCLUIDO	</t>
        </is>
      </c>
      <c r="D64" t="n">
        <v>2.2347</v>
      </c>
      <c r="E64" t="n">
        <v>44.75</v>
      </c>
      <c r="F64" t="n">
        <v>41.24</v>
      </c>
      <c r="G64" t="n">
        <v>23.13</v>
      </c>
      <c r="H64" t="n">
        <v>0.48</v>
      </c>
      <c r="I64" t="n">
        <v>107</v>
      </c>
      <c r="J64" t="n">
        <v>72.7</v>
      </c>
      <c r="K64" t="n">
        <v>32.27</v>
      </c>
      <c r="L64" t="n">
        <v>2</v>
      </c>
      <c r="M64" t="n">
        <v>105</v>
      </c>
      <c r="N64" t="n">
        <v>8.43</v>
      </c>
      <c r="O64" t="n">
        <v>9200.25</v>
      </c>
      <c r="P64" t="n">
        <v>294.34</v>
      </c>
      <c r="Q64" t="n">
        <v>419.33</v>
      </c>
      <c r="R64" t="n">
        <v>164.19</v>
      </c>
      <c r="S64" t="n">
        <v>59.57</v>
      </c>
      <c r="T64" t="n">
        <v>49697.79</v>
      </c>
      <c r="U64" t="n">
        <v>0.36</v>
      </c>
      <c r="V64" t="n">
        <v>0.84</v>
      </c>
      <c r="W64" t="n">
        <v>6.98</v>
      </c>
      <c r="X64" t="n">
        <v>3.07</v>
      </c>
      <c r="Y64" t="n">
        <v>0.5</v>
      </c>
      <c r="Z64" t="n">
        <v>10</v>
      </c>
    </row>
    <row r="65">
      <c r="A65" t="n">
        <v>2</v>
      </c>
      <c r="B65" t="n">
        <v>30</v>
      </c>
      <c r="C65" t="inlineStr">
        <is>
          <t xml:space="preserve">CONCLUIDO	</t>
        </is>
      </c>
      <c r="D65" t="n">
        <v>2.324</v>
      </c>
      <c r="E65" t="n">
        <v>43.03</v>
      </c>
      <c r="F65" t="n">
        <v>40.11</v>
      </c>
      <c r="G65" t="n">
        <v>34.88</v>
      </c>
      <c r="H65" t="n">
        <v>0.71</v>
      </c>
      <c r="I65" t="n">
        <v>69</v>
      </c>
      <c r="J65" t="n">
        <v>73.88</v>
      </c>
      <c r="K65" t="n">
        <v>32.27</v>
      </c>
      <c r="L65" t="n">
        <v>3</v>
      </c>
      <c r="M65" t="n">
        <v>67</v>
      </c>
      <c r="N65" t="n">
        <v>8.609999999999999</v>
      </c>
      <c r="O65" t="n">
        <v>9346.23</v>
      </c>
      <c r="P65" t="n">
        <v>282.59</v>
      </c>
      <c r="Q65" t="n">
        <v>419.26</v>
      </c>
      <c r="R65" t="n">
        <v>128.01</v>
      </c>
      <c r="S65" t="n">
        <v>59.57</v>
      </c>
      <c r="T65" t="n">
        <v>31794.38</v>
      </c>
      <c r="U65" t="n">
        <v>0.47</v>
      </c>
      <c r="V65" t="n">
        <v>0.86</v>
      </c>
      <c r="W65" t="n">
        <v>6.9</v>
      </c>
      <c r="X65" t="n">
        <v>1.95</v>
      </c>
      <c r="Y65" t="n">
        <v>0.5</v>
      </c>
      <c r="Z65" t="n">
        <v>10</v>
      </c>
    </row>
    <row r="66">
      <c r="A66" t="n">
        <v>3</v>
      </c>
      <c r="B66" t="n">
        <v>30</v>
      </c>
      <c r="C66" t="inlineStr">
        <is>
          <t xml:space="preserve">CONCLUIDO	</t>
        </is>
      </c>
      <c r="D66" t="n">
        <v>2.3683</v>
      </c>
      <c r="E66" t="n">
        <v>42.22</v>
      </c>
      <c r="F66" t="n">
        <v>39.59</v>
      </c>
      <c r="G66" t="n">
        <v>46.57</v>
      </c>
      <c r="H66" t="n">
        <v>0.93</v>
      </c>
      <c r="I66" t="n">
        <v>51</v>
      </c>
      <c r="J66" t="n">
        <v>75.06999999999999</v>
      </c>
      <c r="K66" t="n">
        <v>32.27</v>
      </c>
      <c r="L66" t="n">
        <v>4</v>
      </c>
      <c r="M66" t="n">
        <v>49</v>
      </c>
      <c r="N66" t="n">
        <v>8.800000000000001</v>
      </c>
      <c r="O66" t="n">
        <v>9492.549999999999</v>
      </c>
      <c r="P66" t="n">
        <v>275.61</v>
      </c>
      <c r="Q66" t="n">
        <v>419.29</v>
      </c>
      <c r="R66" t="n">
        <v>110.6</v>
      </c>
      <c r="S66" t="n">
        <v>59.57</v>
      </c>
      <c r="T66" t="n">
        <v>23179.89</v>
      </c>
      <c r="U66" t="n">
        <v>0.54</v>
      </c>
      <c r="V66" t="n">
        <v>0.87</v>
      </c>
      <c r="W66" t="n">
        <v>6.88</v>
      </c>
      <c r="X66" t="n">
        <v>1.42</v>
      </c>
      <c r="Y66" t="n">
        <v>0.5</v>
      </c>
      <c r="Z66" t="n">
        <v>10</v>
      </c>
    </row>
    <row r="67">
      <c r="A67" t="n">
        <v>4</v>
      </c>
      <c r="B67" t="n">
        <v>30</v>
      </c>
      <c r="C67" t="inlineStr">
        <is>
          <t xml:space="preserve">CONCLUIDO	</t>
        </is>
      </c>
      <c r="D67" t="n">
        <v>2.3933</v>
      </c>
      <c r="E67" t="n">
        <v>41.78</v>
      </c>
      <c r="F67" t="n">
        <v>39.32</v>
      </c>
      <c r="G67" t="n">
        <v>58.98</v>
      </c>
      <c r="H67" t="n">
        <v>1.15</v>
      </c>
      <c r="I67" t="n">
        <v>40</v>
      </c>
      <c r="J67" t="n">
        <v>76.26000000000001</v>
      </c>
      <c r="K67" t="n">
        <v>32.27</v>
      </c>
      <c r="L67" t="n">
        <v>5</v>
      </c>
      <c r="M67" t="n">
        <v>38</v>
      </c>
      <c r="N67" t="n">
        <v>8.99</v>
      </c>
      <c r="O67" t="n">
        <v>9639.200000000001</v>
      </c>
      <c r="P67" t="n">
        <v>270.34</v>
      </c>
      <c r="Q67" t="n">
        <v>419.25</v>
      </c>
      <c r="R67" t="n">
        <v>101.82</v>
      </c>
      <c r="S67" t="n">
        <v>59.57</v>
      </c>
      <c r="T67" t="n">
        <v>18846.19</v>
      </c>
      <c r="U67" t="n">
        <v>0.59</v>
      </c>
      <c r="V67" t="n">
        <v>0.88</v>
      </c>
      <c r="W67" t="n">
        <v>6.86</v>
      </c>
      <c r="X67" t="n">
        <v>1.15</v>
      </c>
      <c r="Y67" t="n">
        <v>0.5</v>
      </c>
      <c r="Z67" t="n">
        <v>10</v>
      </c>
    </row>
    <row r="68">
      <c r="A68" t="n">
        <v>5</v>
      </c>
      <c r="B68" t="n">
        <v>30</v>
      </c>
      <c r="C68" t="inlineStr">
        <is>
          <t xml:space="preserve">CONCLUIDO	</t>
        </is>
      </c>
      <c r="D68" t="n">
        <v>2.4131</v>
      </c>
      <c r="E68" t="n">
        <v>41.44</v>
      </c>
      <c r="F68" t="n">
        <v>39.08</v>
      </c>
      <c r="G68" t="n">
        <v>71.06</v>
      </c>
      <c r="H68" t="n">
        <v>1.36</v>
      </c>
      <c r="I68" t="n">
        <v>33</v>
      </c>
      <c r="J68" t="n">
        <v>77.45</v>
      </c>
      <c r="K68" t="n">
        <v>32.27</v>
      </c>
      <c r="L68" t="n">
        <v>6</v>
      </c>
      <c r="M68" t="n">
        <v>31</v>
      </c>
      <c r="N68" t="n">
        <v>9.18</v>
      </c>
      <c r="O68" t="n">
        <v>9786.190000000001</v>
      </c>
      <c r="P68" t="n">
        <v>264.94</v>
      </c>
      <c r="Q68" t="n">
        <v>419.25</v>
      </c>
      <c r="R68" t="n">
        <v>94.37</v>
      </c>
      <c r="S68" t="n">
        <v>59.57</v>
      </c>
      <c r="T68" t="n">
        <v>15154.73</v>
      </c>
      <c r="U68" t="n">
        <v>0.63</v>
      </c>
      <c r="V68" t="n">
        <v>0.88</v>
      </c>
      <c r="W68" t="n">
        <v>6.85</v>
      </c>
      <c r="X68" t="n">
        <v>0.92</v>
      </c>
      <c r="Y68" t="n">
        <v>0.5</v>
      </c>
      <c r="Z68" t="n">
        <v>10</v>
      </c>
    </row>
    <row r="69">
      <c r="A69" t="n">
        <v>6</v>
      </c>
      <c r="B69" t="n">
        <v>30</v>
      </c>
      <c r="C69" t="inlineStr">
        <is>
          <t xml:space="preserve">CONCLUIDO	</t>
        </is>
      </c>
      <c r="D69" t="n">
        <v>2.4269</v>
      </c>
      <c r="E69" t="n">
        <v>41.2</v>
      </c>
      <c r="F69" t="n">
        <v>38.92</v>
      </c>
      <c r="G69" t="n">
        <v>83.41</v>
      </c>
      <c r="H69" t="n">
        <v>1.56</v>
      </c>
      <c r="I69" t="n">
        <v>28</v>
      </c>
      <c r="J69" t="n">
        <v>78.65000000000001</v>
      </c>
      <c r="K69" t="n">
        <v>32.27</v>
      </c>
      <c r="L69" t="n">
        <v>7</v>
      </c>
      <c r="M69" t="n">
        <v>26</v>
      </c>
      <c r="N69" t="n">
        <v>9.380000000000001</v>
      </c>
      <c r="O69" t="n">
        <v>9933.52</v>
      </c>
      <c r="P69" t="n">
        <v>260.16</v>
      </c>
      <c r="Q69" t="n">
        <v>419.23</v>
      </c>
      <c r="R69" t="n">
        <v>89.01000000000001</v>
      </c>
      <c r="S69" t="n">
        <v>59.57</v>
      </c>
      <c r="T69" t="n">
        <v>12498.02</v>
      </c>
      <c r="U69" t="n">
        <v>0.67</v>
      </c>
      <c r="V69" t="n">
        <v>0.89</v>
      </c>
      <c r="W69" t="n">
        <v>6.84</v>
      </c>
      <c r="X69" t="n">
        <v>0.76</v>
      </c>
      <c r="Y69" t="n">
        <v>0.5</v>
      </c>
      <c r="Z69" t="n">
        <v>10</v>
      </c>
    </row>
    <row r="70">
      <c r="A70" t="n">
        <v>7</v>
      </c>
      <c r="B70" t="n">
        <v>30</v>
      </c>
      <c r="C70" t="inlineStr">
        <is>
          <t xml:space="preserve">CONCLUIDO	</t>
        </is>
      </c>
      <c r="D70" t="n">
        <v>2.4371</v>
      </c>
      <c r="E70" t="n">
        <v>41.03</v>
      </c>
      <c r="F70" t="n">
        <v>38.81</v>
      </c>
      <c r="G70" t="n">
        <v>97.04000000000001</v>
      </c>
      <c r="H70" t="n">
        <v>1.75</v>
      </c>
      <c r="I70" t="n">
        <v>24</v>
      </c>
      <c r="J70" t="n">
        <v>79.84</v>
      </c>
      <c r="K70" t="n">
        <v>32.27</v>
      </c>
      <c r="L70" t="n">
        <v>8</v>
      </c>
      <c r="M70" t="n">
        <v>22</v>
      </c>
      <c r="N70" t="n">
        <v>9.57</v>
      </c>
      <c r="O70" t="n">
        <v>10081.19</v>
      </c>
      <c r="P70" t="n">
        <v>255.82</v>
      </c>
      <c r="Q70" t="n">
        <v>419.25</v>
      </c>
      <c r="R70" t="n">
        <v>85.58</v>
      </c>
      <c r="S70" t="n">
        <v>59.57</v>
      </c>
      <c r="T70" t="n">
        <v>10805.04</v>
      </c>
      <c r="U70" t="n">
        <v>0.7</v>
      </c>
      <c r="V70" t="n">
        <v>0.89</v>
      </c>
      <c r="W70" t="n">
        <v>6.83</v>
      </c>
      <c r="X70" t="n">
        <v>0.65</v>
      </c>
      <c r="Y70" t="n">
        <v>0.5</v>
      </c>
      <c r="Z70" t="n">
        <v>10</v>
      </c>
    </row>
    <row r="71">
      <c r="A71" t="n">
        <v>8</v>
      </c>
      <c r="B71" t="n">
        <v>30</v>
      </c>
      <c r="C71" t="inlineStr">
        <is>
          <t xml:space="preserve">CONCLUIDO	</t>
        </is>
      </c>
      <c r="D71" t="n">
        <v>2.4449</v>
      </c>
      <c r="E71" t="n">
        <v>40.9</v>
      </c>
      <c r="F71" t="n">
        <v>38.73</v>
      </c>
      <c r="G71" t="n">
        <v>110.66</v>
      </c>
      <c r="H71" t="n">
        <v>1.94</v>
      </c>
      <c r="I71" t="n">
        <v>21</v>
      </c>
      <c r="J71" t="n">
        <v>81.04000000000001</v>
      </c>
      <c r="K71" t="n">
        <v>32.27</v>
      </c>
      <c r="L71" t="n">
        <v>9</v>
      </c>
      <c r="M71" t="n">
        <v>19</v>
      </c>
      <c r="N71" t="n">
        <v>9.77</v>
      </c>
      <c r="O71" t="n">
        <v>10229.34</v>
      </c>
      <c r="P71" t="n">
        <v>250.79</v>
      </c>
      <c r="Q71" t="n">
        <v>419.24</v>
      </c>
      <c r="R71" t="n">
        <v>82.61</v>
      </c>
      <c r="S71" t="n">
        <v>59.57</v>
      </c>
      <c r="T71" t="n">
        <v>9336.370000000001</v>
      </c>
      <c r="U71" t="n">
        <v>0.72</v>
      </c>
      <c r="V71" t="n">
        <v>0.89</v>
      </c>
      <c r="W71" t="n">
        <v>6.83</v>
      </c>
      <c r="X71" t="n">
        <v>0.57</v>
      </c>
      <c r="Y71" t="n">
        <v>0.5</v>
      </c>
      <c r="Z71" t="n">
        <v>10</v>
      </c>
    </row>
    <row r="72">
      <c r="A72" t="n">
        <v>9</v>
      </c>
      <c r="B72" t="n">
        <v>30</v>
      </c>
      <c r="C72" t="inlineStr">
        <is>
          <t xml:space="preserve">CONCLUIDO	</t>
        </is>
      </c>
      <c r="D72" t="n">
        <v>2.4501</v>
      </c>
      <c r="E72" t="n">
        <v>40.81</v>
      </c>
      <c r="F72" t="n">
        <v>38.68</v>
      </c>
      <c r="G72" t="n">
        <v>122.13</v>
      </c>
      <c r="H72" t="n">
        <v>2.13</v>
      </c>
      <c r="I72" t="n">
        <v>19</v>
      </c>
      <c r="J72" t="n">
        <v>82.25</v>
      </c>
      <c r="K72" t="n">
        <v>32.27</v>
      </c>
      <c r="L72" t="n">
        <v>10</v>
      </c>
      <c r="M72" t="n">
        <v>17</v>
      </c>
      <c r="N72" t="n">
        <v>9.98</v>
      </c>
      <c r="O72" t="n">
        <v>10377.72</v>
      </c>
      <c r="P72" t="n">
        <v>246.63</v>
      </c>
      <c r="Q72" t="n">
        <v>419.25</v>
      </c>
      <c r="R72" t="n">
        <v>81.01000000000001</v>
      </c>
      <c r="S72" t="n">
        <v>59.57</v>
      </c>
      <c r="T72" t="n">
        <v>8546.889999999999</v>
      </c>
      <c r="U72" t="n">
        <v>0.74</v>
      </c>
      <c r="V72" t="n">
        <v>0.89</v>
      </c>
      <c r="W72" t="n">
        <v>6.82</v>
      </c>
      <c r="X72" t="n">
        <v>0.51</v>
      </c>
      <c r="Y72" t="n">
        <v>0.5</v>
      </c>
      <c r="Z72" t="n">
        <v>10</v>
      </c>
    </row>
    <row r="73">
      <c r="A73" t="n">
        <v>10</v>
      </c>
      <c r="B73" t="n">
        <v>30</v>
      </c>
      <c r="C73" t="inlineStr">
        <is>
          <t xml:space="preserve">CONCLUIDO	</t>
        </is>
      </c>
      <c r="D73" t="n">
        <v>2.4553</v>
      </c>
      <c r="E73" t="n">
        <v>40.73</v>
      </c>
      <c r="F73" t="n">
        <v>38.62</v>
      </c>
      <c r="G73" t="n">
        <v>136.31</v>
      </c>
      <c r="H73" t="n">
        <v>2.31</v>
      </c>
      <c r="I73" t="n">
        <v>17</v>
      </c>
      <c r="J73" t="n">
        <v>83.45</v>
      </c>
      <c r="K73" t="n">
        <v>32.27</v>
      </c>
      <c r="L73" t="n">
        <v>11</v>
      </c>
      <c r="M73" t="n">
        <v>14</v>
      </c>
      <c r="N73" t="n">
        <v>10.18</v>
      </c>
      <c r="O73" t="n">
        <v>10526.45</v>
      </c>
      <c r="P73" t="n">
        <v>242.07</v>
      </c>
      <c r="Q73" t="n">
        <v>419.23</v>
      </c>
      <c r="R73" t="n">
        <v>78.97</v>
      </c>
      <c r="S73" t="n">
        <v>59.57</v>
      </c>
      <c r="T73" t="n">
        <v>7535.68</v>
      </c>
      <c r="U73" t="n">
        <v>0.75</v>
      </c>
      <c r="V73" t="n">
        <v>0.9</v>
      </c>
      <c r="W73" t="n">
        <v>6.83</v>
      </c>
      <c r="X73" t="n">
        <v>0.46</v>
      </c>
      <c r="Y73" t="n">
        <v>0.5</v>
      </c>
      <c r="Z73" t="n">
        <v>10</v>
      </c>
    </row>
    <row r="74">
      <c r="A74" t="n">
        <v>11</v>
      </c>
      <c r="B74" t="n">
        <v>30</v>
      </c>
      <c r="C74" t="inlineStr">
        <is>
          <t xml:space="preserve">CONCLUIDO	</t>
        </is>
      </c>
      <c r="D74" t="n">
        <v>2.4567</v>
      </c>
      <c r="E74" t="n">
        <v>40.7</v>
      </c>
      <c r="F74" t="n">
        <v>38.61</v>
      </c>
      <c r="G74" t="n">
        <v>144.79</v>
      </c>
      <c r="H74" t="n">
        <v>2.48</v>
      </c>
      <c r="I74" t="n">
        <v>16</v>
      </c>
      <c r="J74" t="n">
        <v>84.66</v>
      </c>
      <c r="K74" t="n">
        <v>32.27</v>
      </c>
      <c r="L74" t="n">
        <v>12</v>
      </c>
      <c r="M74" t="n">
        <v>6</v>
      </c>
      <c r="N74" t="n">
        <v>10.39</v>
      </c>
      <c r="O74" t="n">
        <v>10675.53</v>
      </c>
      <c r="P74" t="n">
        <v>239.92</v>
      </c>
      <c r="Q74" t="n">
        <v>419.24</v>
      </c>
      <c r="R74" t="n">
        <v>78.61</v>
      </c>
      <c r="S74" t="n">
        <v>59.57</v>
      </c>
      <c r="T74" t="n">
        <v>7362.5</v>
      </c>
      <c r="U74" t="n">
        <v>0.76</v>
      </c>
      <c r="V74" t="n">
        <v>0.9</v>
      </c>
      <c r="W74" t="n">
        <v>6.83</v>
      </c>
      <c r="X74" t="n">
        <v>0.45</v>
      </c>
      <c r="Y74" t="n">
        <v>0.5</v>
      </c>
      <c r="Z74" t="n">
        <v>10</v>
      </c>
    </row>
    <row r="75">
      <c r="A75" t="n">
        <v>12</v>
      </c>
      <c r="B75" t="n">
        <v>30</v>
      </c>
      <c r="C75" t="inlineStr">
        <is>
          <t xml:space="preserve">CONCLUIDO	</t>
        </is>
      </c>
      <c r="D75" t="n">
        <v>2.4566</v>
      </c>
      <c r="E75" t="n">
        <v>40.71</v>
      </c>
      <c r="F75" t="n">
        <v>38.61</v>
      </c>
      <c r="G75" t="n">
        <v>144.8</v>
      </c>
      <c r="H75" t="n">
        <v>2.65</v>
      </c>
      <c r="I75" t="n">
        <v>16</v>
      </c>
      <c r="J75" t="n">
        <v>85.87</v>
      </c>
      <c r="K75" t="n">
        <v>32.27</v>
      </c>
      <c r="L75" t="n">
        <v>13</v>
      </c>
      <c r="M75" t="n">
        <v>3</v>
      </c>
      <c r="N75" t="n">
        <v>10.6</v>
      </c>
      <c r="O75" t="n">
        <v>10824.97</v>
      </c>
      <c r="P75" t="n">
        <v>239.53</v>
      </c>
      <c r="Q75" t="n">
        <v>419.25</v>
      </c>
      <c r="R75" t="n">
        <v>78.48</v>
      </c>
      <c r="S75" t="n">
        <v>59.57</v>
      </c>
      <c r="T75" t="n">
        <v>7296.51</v>
      </c>
      <c r="U75" t="n">
        <v>0.76</v>
      </c>
      <c r="V75" t="n">
        <v>0.9</v>
      </c>
      <c r="W75" t="n">
        <v>6.84</v>
      </c>
      <c r="X75" t="n">
        <v>0.45</v>
      </c>
      <c r="Y75" t="n">
        <v>0.5</v>
      </c>
      <c r="Z75" t="n">
        <v>10</v>
      </c>
    </row>
    <row r="76">
      <c r="A76" t="n">
        <v>13</v>
      </c>
      <c r="B76" t="n">
        <v>30</v>
      </c>
      <c r="C76" t="inlineStr">
        <is>
          <t xml:space="preserve">CONCLUIDO	</t>
        </is>
      </c>
      <c r="D76" t="n">
        <v>2.4595</v>
      </c>
      <c r="E76" t="n">
        <v>40.66</v>
      </c>
      <c r="F76" t="n">
        <v>38.58</v>
      </c>
      <c r="G76" t="n">
        <v>154.33</v>
      </c>
      <c r="H76" t="n">
        <v>2.82</v>
      </c>
      <c r="I76" t="n">
        <v>15</v>
      </c>
      <c r="J76" t="n">
        <v>87.09</v>
      </c>
      <c r="K76" t="n">
        <v>32.27</v>
      </c>
      <c r="L76" t="n">
        <v>14</v>
      </c>
      <c r="M76" t="n">
        <v>0</v>
      </c>
      <c r="N76" t="n">
        <v>10.82</v>
      </c>
      <c r="O76" t="n">
        <v>10974.76</v>
      </c>
      <c r="P76" t="n">
        <v>242.34</v>
      </c>
      <c r="Q76" t="n">
        <v>419.23</v>
      </c>
      <c r="R76" t="n">
        <v>77.44</v>
      </c>
      <c r="S76" t="n">
        <v>59.57</v>
      </c>
      <c r="T76" t="n">
        <v>6778.59</v>
      </c>
      <c r="U76" t="n">
        <v>0.77</v>
      </c>
      <c r="V76" t="n">
        <v>0.9</v>
      </c>
      <c r="W76" t="n">
        <v>6.84</v>
      </c>
      <c r="X76" t="n">
        <v>0.42</v>
      </c>
      <c r="Y76" t="n">
        <v>0.5</v>
      </c>
      <c r="Z76" t="n">
        <v>10</v>
      </c>
    </row>
    <row r="77">
      <c r="A77" t="n">
        <v>0</v>
      </c>
      <c r="B77" t="n">
        <v>15</v>
      </c>
      <c r="C77" t="inlineStr">
        <is>
          <t xml:space="preserve">CONCLUIDO	</t>
        </is>
      </c>
      <c r="D77" t="n">
        <v>2.1971</v>
      </c>
      <c r="E77" t="n">
        <v>45.51</v>
      </c>
      <c r="F77" t="n">
        <v>42.24</v>
      </c>
      <c r="G77" t="n">
        <v>17.85</v>
      </c>
      <c r="H77" t="n">
        <v>0.43</v>
      </c>
      <c r="I77" t="n">
        <v>142</v>
      </c>
      <c r="J77" t="n">
        <v>39.78</v>
      </c>
      <c r="K77" t="n">
        <v>19.54</v>
      </c>
      <c r="L77" t="n">
        <v>1</v>
      </c>
      <c r="M77" t="n">
        <v>140</v>
      </c>
      <c r="N77" t="n">
        <v>4.24</v>
      </c>
      <c r="O77" t="n">
        <v>5140</v>
      </c>
      <c r="P77" t="n">
        <v>196.25</v>
      </c>
      <c r="Q77" t="n">
        <v>419.26</v>
      </c>
      <c r="R77" t="n">
        <v>197.06</v>
      </c>
      <c r="S77" t="n">
        <v>59.57</v>
      </c>
      <c r="T77" t="n">
        <v>65955.09</v>
      </c>
      <c r="U77" t="n">
        <v>0.3</v>
      </c>
      <c r="V77" t="n">
        <v>0.82</v>
      </c>
      <c r="W77" t="n">
        <v>7.02</v>
      </c>
      <c r="X77" t="n">
        <v>4.07</v>
      </c>
      <c r="Y77" t="n">
        <v>0.5</v>
      </c>
      <c r="Z77" t="n">
        <v>10</v>
      </c>
    </row>
    <row r="78">
      <c r="A78" t="n">
        <v>1</v>
      </c>
      <c r="B78" t="n">
        <v>15</v>
      </c>
      <c r="C78" t="inlineStr">
        <is>
          <t xml:space="preserve">CONCLUIDO	</t>
        </is>
      </c>
      <c r="D78" t="n">
        <v>2.3585</v>
      </c>
      <c r="E78" t="n">
        <v>42.4</v>
      </c>
      <c r="F78" t="n">
        <v>39.98</v>
      </c>
      <c r="G78" t="n">
        <v>36.9</v>
      </c>
      <c r="H78" t="n">
        <v>0.84</v>
      </c>
      <c r="I78" t="n">
        <v>65</v>
      </c>
      <c r="J78" t="n">
        <v>40.89</v>
      </c>
      <c r="K78" t="n">
        <v>19.54</v>
      </c>
      <c r="L78" t="n">
        <v>2</v>
      </c>
      <c r="M78" t="n">
        <v>63</v>
      </c>
      <c r="N78" t="n">
        <v>4.35</v>
      </c>
      <c r="O78" t="n">
        <v>5277.26</v>
      </c>
      <c r="P78" t="n">
        <v>178.64</v>
      </c>
      <c r="Q78" t="n">
        <v>419.26</v>
      </c>
      <c r="R78" t="n">
        <v>123.38</v>
      </c>
      <c r="S78" t="n">
        <v>59.57</v>
      </c>
      <c r="T78" t="n">
        <v>29500.46</v>
      </c>
      <c r="U78" t="n">
        <v>0.48</v>
      </c>
      <c r="V78" t="n">
        <v>0.86</v>
      </c>
      <c r="W78" t="n">
        <v>6.9</v>
      </c>
      <c r="X78" t="n">
        <v>1.82</v>
      </c>
      <c r="Y78" t="n">
        <v>0.5</v>
      </c>
      <c r="Z78" t="n">
        <v>10</v>
      </c>
    </row>
    <row r="79">
      <c r="A79" t="n">
        <v>2</v>
      </c>
      <c r="B79" t="n">
        <v>15</v>
      </c>
      <c r="C79" t="inlineStr">
        <is>
          <t xml:space="preserve">CONCLUIDO	</t>
        </is>
      </c>
      <c r="D79" t="n">
        <v>2.4127</v>
      </c>
      <c r="E79" t="n">
        <v>41.45</v>
      </c>
      <c r="F79" t="n">
        <v>39.29</v>
      </c>
      <c r="G79" t="n">
        <v>57.5</v>
      </c>
      <c r="H79" t="n">
        <v>1.22</v>
      </c>
      <c r="I79" t="n">
        <v>41</v>
      </c>
      <c r="J79" t="n">
        <v>42.01</v>
      </c>
      <c r="K79" t="n">
        <v>19.54</v>
      </c>
      <c r="L79" t="n">
        <v>3</v>
      </c>
      <c r="M79" t="n">
        <v>39</v>
      </c>
      <c r="N79" t="n">
        <v>4.46</v>
      </c>
      <c r="O79" t="n">
        <v>5414.79</v>
      </c>
      <c r="P79" t="n">
        <v>167.54</v>
      </c>
      <c r="Q79" t="n">
        <v>419.23</v>
      </c>
      <c r="R79" t="n">
        <v>101.03</v>
      </c>
      <c r="S79" t="n">
        <v>59.57</v>
      </c>
      <c r="T79" t="n">
        <v>18443.93</v>
      </c>
      <c r="U79" t="n">
        <v>0.59</v>
      </c>
      <c r="V79" t="n">
        <v>0.88</v>
      </c>
      <c r="W79" t="n">
        <v>6.86</v>
      </c>
      <c r="X79" t="n">
        <v>1.13</v>
      </c>
      <c r="Y79" t="n">
        <v>0.5</v>
      </c>
      <c r="Z79" t="n">
        <v>10</v>
      </c>
    </row>
    <row r="80">
      <c r="A80" t="n">
        <v>3</v>
      </c>
      <c r="B80" t="n">
        <v>15</v>
      </c>
      <c r="C80" t="inlineStr">
        <is>
          <t xml:space="preserve">CONCLUIDO	</t>
        </is>
      </c>
      <c r="D80" t="n">
        <v>2.4344</v>
      </c>
      <c r="E80" t="n">
        <v>41.08</v>
      </c>
      <c r="F80" t="n">
        <v>39.03</v>
      </c>
      <c r="G80" t="n">
        <v>75.55</v>
      </c>
      <c r="H80" t="n">
        <v>1.59</v>
      </c>
      <c r="I80" t="n">
        <v>31</v>
      </c>
      <c r="J80" t="n">
        <v>43.13</v>
      </c>
      <c r="K80" t="n">
        <v>19.54</v>
      </c>
      <c r="L80" t="n">
        <v>4</v>
      </c>
      <c r="M80" t="n">
        <v>16</v>
      </c>
      <c r="N80" t="n">
        <v>4.58</v>
      </c>
      <c r="O80" t="n">
        <v>5552.61</v>
      </c>
      <c r="P80" t="n">
        <v>159.44</v>
      </c>
      <c r="Q80" t="n">
        <v>419.29</v>
      </c>
      <c r="R80" t="n">
        <v>92.05</v>
      </c>
      <c r="S80" t="n">
        <v>59.57</v>
      </c>
      <c r="T80" t="n">
        <v>14003.02</v>
      </c>
      <c r="U80" t="n">
        <v>0.65</v>
      </c>
      <c r="V80" t="n">
        <v>0.89</v>
      </c>
      <c r="W80" t="n">
        <v>6.86</v>
      </c>
      <c r="X80" t="n">
        <v>0.87</v>
      </c>
      <c r="Y80" t="n">
        <v>0.5</v>
      </c>
      <c r="Z80" t="n">
        <v>10</v>
      </c>
    </row>
    <row r="81">
      <c r="A81" t="n">
        <v>4</v>
      </c>
      <c r="B81" t="n">
        <v>15</v>
      </c>
      <c r="C81" t="inlineStr">
        <is>
          <t xml:space="preserve">CONCLUIDO	</t>
        </is>
      </c>
      <c r="D81" t="n">
        <v>2.4375</v>
      </c>
      <c r="E81" t="n">
        <v>41.03</v>
      </c>
      <c r="F81" t="n">
        <v>39.01</v>
      </c>
      <c r="G81" t="n">
        <v>80.7</v>
      </c>
      <c r="H81" t="n">
        <v>1.94</v>
      </c>
      <c r="I81" t="n">
        <v>29</v>
      </c>
      <c r="J81" t="n">
        <v>44.24</v>
      </c>
      <c r="K81" t="n">
        <v>19.54</v>
      </c>
      <c r="L81" t="n">
        <v>5</v>
      </c>
      <c r="M81" t="n">
        <v>0</v>
      </c>
      <c r="N81" t="n">
        <v>4.7</v>
      </c>
      <c r="O81" t="n">
        <v>5690.71</v>
      </c>
      <c r="P81" t="n">
        <v>160.92</v>
      </c>
      <c r="Q81" t="n">
        <v>419.29</v>
      </c>
      <c r="R81" t="n">
        <v>90.41</v>
      </c>
      <c r="S81" t="n">
        <v>59.57</v>
      </c>
      <c r="T81" t="n">
        <v>13194.08</v>
      </c>
      <c r="U81" t="n">
        <v>0.66</v>
      </c>
      <c r="V81" t="n">
        <v>0.89</v>
      </c>
      <c r="W81" t="n">
        <v>6.88</v>
      </c>
      <c r="X81" t="n">
        <v>0.84</v>
      </c>
      <c r="Y81" t="n">
        <v>0.5</v>
      </c>
      <c r="Z81" t="n">
        <v>10</v>
      </c>
    </row>
    <row r="82">
      <c r="A82" t="n">
        <v>0</v>
      </c>
      <c r="B82" t="n">
        <v>70</v>
      </c>
      <c r="C82" t="inlineStr">
        <is>
          <t xml:space="preserve">CONCLUIDO	</t>
        </is>
      </c>
      <c r="D82" t="n">
        <v>1.5412</v>
      </c>
      <c r="E82" t="n">
        <v>64.89</v>
      </c>
      <c r="F82" t="n">
        <v>50.55</v>
      </c>
      <c r="G82" t="n">
        <v>7.24</v>
      </c>
      <c r="H82" t="n">
        <v>0.12</v>
      </c>
      <c r="I82" t="n">
        <v>419</v>
      </c>
      <c r="J82" t="n">
        <v>141.81</v>
      </c>
      <c r="K82" t="n">
        <v>47.83</v>
      </c>
      <c r="L82" t="n">
        <v>1</v>
      </c>
      <c r="M82" t="n">
        <v>417</v>
      </c>
      <c r="N82" t="n">
        <v>22.98</v>
      </c>
      <c r="O82" t="n">
        <v>17723.39</v>
      </c>
      <c r="P82" t="n">
        <v>579.13</v>
      </c>
      <c r="Q82" t="n">
        <v>419.49</v>
      </c>
      <c r="R82" t="n">
        <v>468.26</v>
      </c>
      <c r="S82" t="n">
        <v>59.57</v>
      </c>
      <c r="T82" t="n">
        <v>200171.38</v>
      </c>
      <c r="U82" t="n">
        <v>0.13</v>
      </c>
      <c r="V82" t="n">
        <v>0.68</v>
      </c>
      <c r="W82" t="n">
        <v>7.49</v>
      </c>
      <c r="X82" t="n">
        <v>12.38</v>
      </c>
      <c r="Y82" t="n">
        <v>0.5</v>
      </c>
      <c r="Z82" t="n">
        <v>10</v>
      </c>
    </row>
    <row r="83">
      <c r="A83" t="n">
        <v>1</v>
      </c>
      <c r="B83" t="n">
        <v>70</v>
      </c>
      <c r="C83" t="inlineStr">
        <is>
          <t xml:space="preserve">CONCLUIDO	</t>
        </is>
      </c>
      <c r="D83" t="n">
        <v>1.9712</v>
      </c>
      <c r="E83" t="n">
        <v>50.73</v>
      </c>
      <c r="F83" t="n">
        <v>43.33</v>
      </c>
      <c r="G83" t="n">
        <v>14.52</v>
      </c>
      <c r="H83" t="n">
        <v>0.25</v>
      </c>
      <c r="I83" t="n">
        <v>179</v>
      </c>
      <c r="J83" t="n">
        <v>143.17</v>
      </c>
      <c r="K83" t="n">
        <v>47.83</v>
      </c>
      <c r="L83" t="n">
        <v>2</v>
      </c>
      <c r="M83" t="n">
        <v>177</v>
      </c>
      <c r="N83" t="n">
        <v>23.34</v>
      </c>
      <c r="O83" t="n">
        <v>17891.86</v>
      </c>
      <c r="P83" t="n">
        <v>495.32</v>
      </c>
      <c r="Q83" t="n">
        <v>419.28</v>
      </c>
      <c r="R83" t="n">
        <v>232.62</v>
      </c>
      <c r="S83" t="n">
        <v>59.57</v>
      </c>
      <c r="T83" t="n">
        <v>83552.42</v>
      </c>
      <c r="U83" t="n">
        <v>0.26</v>
      </c>
      <c r="V83" t="n">
        <v>0.8</v>
      </c>
      <c r="W83" t="n">
        <v>7.09</v>
      </c>
      <c r="X83" t="n">
        <v>5.16</v>
      </c>
      <c r="Y83" t="n">
        <v>0.5</v>
      </c>
      <c r="Z83" t="n">
        <v>10</v>
      </c>
    </row>
    <row r="84">
      <c r="A84" t="n">
        <v>2</v>
      </c>
      <c r="B84" t="n">
        <v>70</v>
      </c>
      <c r="C84" t="inlineStr">
        <is>
          <t xml:space="preserve">CONCLUIDO	</t>
        </is>
      </c>
      <c r="D84" t="n">
        <v>2.1298</v>
      </c>
      <c r="E84" t="n">
        <v>46.95</v>
      </c>
      <c r="F84" t="n">
        <v>41.43</v>
      </c>
      <c r="G84" t="n">
        <v>21.81</v>
      </c>
      <c r="H84" t="n">
        <v>0.37</v>
      </c>
      <c r="I84" t="n">
        <v>114</v>
      </c>
      <c r="J84" t="n">
        <v>144.54</v>
      </c>
      <c r="K84" t="n">
        <v>47.83</v>
      </c>
      <c r="L84" t="n">
        <v>3</v>
      </c>
      <c r="M84" t="n">
        <v>112</v>
      </c>
      <c r="N84" t="n">
        <v>23.71</v>
      </c>
      <c r="O84" t="n">
        <v>18060.85</v>
      </c>
      <c r="P84" t="n">
        <v>472.53</v>
      </c>
      <c r="Q84" t="n">
        <v>419.31</v>
      </c>
      <c r="R84" t="n">
        <v>170.64</v>
      </c>
      <c r="S84" t="n">
        <v>59.57</v>
      </c>
      <c r="T84" t="n">
        <v>52885.89</v>
      </c>
      <c r="U84" t="n">
        <v>0.35</v>
      </c>
      <c r="V84" t="n">
        <v>0.83</v>
      </c>
      <c r="W84" t="n">
        <v>6.98</v>
      </c>
      <c r="X84" t="n">
        <v>3.26</v>
      </c>
      <c r="Y84" t="n">
        <v>0.5</v>
      </c>
      <c r="Z84" t="n">
        <v>10</v>
      </c>
    </row>
    <row r="85">
      <c r="A85" t="n">
        <v>3</v>
      </c>
      <c r="B85" t="n">
        <v>70</v>
      </c>
      <c r="C85" t="inlineStr">
        <is>
          <t xml:space="preserve">CONCLUIDO	</t>
        </is>
      </c>
      <c r="D85" t="n">
        <v>2.212</v>
      </c>
      <c r="E85" t="n">
        <v>45.21</v>
      </c>
      <c r="F85" t="n">
        <v>40.55</v>
      </c>
      <c r="G85" t="n">
        <v>28.97</v>
      </c>
      <c r="H85" t="n">
        <v>0.49</v>
      </c>
      <c r="I85" t="n">
        <v>84</v>
      </c>
      <c r="J85" t="n">
        <v>145.92</v>
      </c>
      <c r="K85" t="n">
        <v>47.83</v>
      </c>
      <c r="L85" t="n">
        <v>4</v>
      </c>
      <c r="M85" t="n">
        <v>82</v>
      </c>
      <c r="N85" t="n">
        <v>24.09</v>
      </c>
      <c r="O85" t="n">
        <v>18230.35</v>
      </c>
      <c r="P85" t="n">
        <v>461.37</v>
      </c>
      <c r="Q85" t="n">
        <v>419.3</v>
      </c>
      <c r="R85" t="n">
        <v>142.1</v>
      </c>
      <c r="S85" t="n">
        <v>59.57</v>
      </c>
      <c r="T85" t="n">
        <v>38766.94</v>
      </c>
      <c r="U85" t="n">
        <v>0.42</v>
      </c>
      <c r="V85" t="n">
        <v>0.85</v>
      </c>
      <c r="W85" t="n">
        <v>6.93</v>
      </c>
      <c r="X85" t="n">
        <v>2.39</v>
      </c>
      <c r="Y85" t="n">
        <v>0.5</v>
      </c>
      <c r="Z85" t="n">
        <v>10</v>
      </c>
    </row>
    <row r="86">
      <c r="A86" t="n">
        <v>4</v>
      </c>
      <c r="B86" t="n">
        <v>70</v>
      </c>
      <c r="C86" t="inlineStr">
        <is>
          <t xml:space="preserve">CONCLUIDO	</t>
        </is>
      </c>
      <c r="D86" t="n">
        <v>2.2611</v>
      </c>
      <c r="E86" t="n">
        <v>44.23</v>
      </c>
      <c r="F86" t="n">
        <v>40.06</v>
      </c>
      <c r="G86" t="n">
        <v>35.88</v>
      </c>
      <c r="H86" t="n">
        <v>0.6</v>
      </c>
      <c r="I86" t="n">
        <v>67</v>
      </c>
      <c r="J86" t="n">
        <v>147.3</v>
      </c>
      <c r="K86" t="n">
        <v>47.83</v>
      </c>
      <c r="L86" t="n">
        <v>5</v>
      </c>
      <c r="M86" t="n">
        <v>65</v>
      </c>
      <c r="N86" t="n">
        <v>24.47</v>
      </c>
      <c r="O86" t="n">
        <v>18400.38</v>
      </c>
      <c r="P86" t="n">
        <v>454.47</v>
      </c>
      <c r="Q86" t="n">
        <v>419.3</v>
      </c>
      <c r="R86" t="n">
        <v>125.92</v>
      </c>
      <c r="S86" t="n">
        <v>59.57</v>
      </c>
      <c r="T86" t="n">
        <v>30761.54</v>
      </c>
      <c r="U86" t="n">
        <v>0.47</v>
      </c>
      <c r="V86" t="n">
        <v>0.86</v>
      </c>
      <c r="W86" t="n">
        <v>6.91</v>
      </c>
      <c r="X86" t="n">
        <v>1.9</v>
      </c>
      <c r="Y86" t="n">
        <v>0.5</v>
      </c>
      <c r="Z86" t="n">
        <v>10</v>
      </c>
    </row>
    <row r="87">
      <c r="A87" t="n">
        <v>5</v>
      </c>
      <c r="B87" t="n">
        <v>70</v>
      </c>
      <c r="C87" t="inlineStr">
        <is>
          <t xml:space="preserve">CONCLUIDO	</t>
        </is>
      </c>
      <c r="D87" t="n">
        <v>2.2977</v>
      </c>
      <c r="E87" t="n">
        <v>43.52</v>
      </c>
      <c r="F87" t="n">
        <v>39.71</v>
      </c>
      <c r="G87" t="n">
        <v>43.31</v>
      </c>
      <c r="H87" t="n">
        <v>0.71</v>
      </c>
      <c r="I87" t="n">
        <v>55</v>
      </c>
      <c r="J87" t="n">
        <v>148.68</v>
      </c>
      <c r="K87" t="n">
        <v>47.83</v>
      </c>
      <c r="L87" t="n">
        <v>6</v>
      </c>
      <c r="M87" t="n">
        <v>53</v>
      </c>
      <c r="N87" t="n">
        <v>24.85</v>
      </c>
      <c r="O87" t="n">
        <v>18570.94</v>
      </c>
      <c r="P87" t="n">
        <v>449.44</v>
      </c>
      <c r="Q87" t="n">
        <v>419.28</v>
      </c>
      <c r="R87" t="n">
        <v>114.58</v>
      </c>
      <c r="S87" t="n">
        <v>59.57</v>
      </c>
      <c r="T87" t="n">
        <v>25150.97</v>
      </c>
      <c r="U87" t="n">
        <v>0.52</v>
      </c>
      <c r="V87" t="n">
        <v>0.87</v>
      </c>
      <c r="W87" t="n">
        <v>6.88</v>
      </c>
      <c r="X87" t="n">
        <v>1.54</v>
      </c>
      <c r="Y87" t="n">
        <v>0.5</v>
      </c>
      <c r="Z87" t="n">
        <v>10</v>
      </c>
    </row>
    <row r="88">
      <c r="A88" t="n">
        <v>6</v>
      </c>
      <c r="B88" t="n">
        <v>70</v>
      </c>
      <c r="C88" t="inlineStr">
        <is>
          <t xml:space="preserve">CONCLUIDO	</t>
        </is>
      </c>
      <c r="D88" t="n">
        <v>2.322</v>
      </c>
      <c r="E88" t="n">
        <v>43.07</v>
      </c>
      <c r="F88" t="n">
        <v>39.48</v>
      </c>
      <c r="G88" t="n">
        <v>50.4</v>
      </c>
      <c r="H88" t="n">
        <v>0.83</v>
      </c>
      <c r="I88" t="n">
        <v>47</v>
      </c>
      <c r="J88" t="n">
        <v>150.07</v>
      </c>
      <c r="K88" t="n">
        <v>47.83</v>
      </c>
      <c r="L88" t="n">
        <v>7</v>
      </c>
      <c r="M88" t="n">
        <v>45</v>
      </c>
      <c r="N88" t="n">
        <v>25.24</v>
      </c>
      <c r="O88" t="n">
        <v>18742.03</v>
      </c>
      <c r="P88" t="n">
        <v>445.79</v>
      </c>
      <c r="Q88" t="n">
        <v>419.25</v>
      </c>
      <c r="R88" t="n">
        <v>107.03</v>
      </c>
      <c r="S88" t="n">
        <v>59.57</v>
      </c>
      <c r="T88" t="n">
        <v>21417.32</v>
      </c>
      <c r="U88" t="n">
        <v>0.5600000000000001</v>
      </c>
      <c r="V88" t="n">
        <v>0.88</v>
      </c>
      <c r="W88" t="n">
        <v>6.87</v>
      </c>
      <c r="X88" t="n">
        <v>1.32</v>
      </c>
      <c r="Y88" t="n">
        <v>0.5</v>
      </c>
      <c r="Z88" t="n">
        <v>10</v>
      </c>
    </row>
    <row r="89">
      <c r="A89" t="n">
        <v>7</v>
      </c>
      <c r="B89" t="n">
        <v>70</v>
      </c>
      <c r="C89" t="inlineStr">
        <is>
          <t xml:space="preserve">CONCLUIDO	</t>
        </is>
      </c>
      <c r="D89" t="n">
        <v>2.3414</v>
      </c>
      <c r="E89" t="n">
        <v>42.71</v>
      </c>
      <c r="F89" t="n">
        <v>39.3</v>
      </c>
      <c r="G89" t="n">
        <v>57.51</v>
      </c>
      <c r="H89" t="n">
        <v>0.9399999999999999</v>
      </c>
      <c r="I89" t="n">
        <v>41</v>
      </c>
      <c r="J89" t="n">
        <v>151.46</v>
      </c>
      <c r="K89" t="n">
        <v>47.83</v>
      </c>
      <c r="L89" t="n">
        <v>8</v>
      </c>
      <c r="M89" t="n">
        <v>39</v>
      </c>
      <c r="N89" t="n">
        <v>25.63</v>
      </c>
      <c r="O89" t="n">
        <v>18913.66</v>
      </c>
      <c r="P89" t="n">
        <v>442.85</v>
      </c>
      <c r="Q89" t="n">
        <v>419.29</v>
      </c>
      <c r="R89" t="n">
        <v>101.3</v>
      </c>
      <c r="S89" t="n">
        <v>59.57</v>
      </c>
      <c r="T89" t="n">
        <v>18581.18</v>
      </c>
      <c r="U89" t="n">
        <v>0.59</v>
      </c>
      <c r="V89" t="n">
        <v>0.88</v>
      </c>
      <c r="W89" t="n">
        <v>6.86</v>
      </c>
      <c r="X89" t="n">
        <v>1.13</v>
      </c>
      <c r="Y89" t="n">
        <v>0.5</v>
      </c>
      <c r="Z89" t="n">
        <v>10</v>
      </c>
    </row>
    <row r="90">
      <c r="A90" t="n">
        <v>8</v>
      </c>
      <c r="B90" t="n">
        <v>70</v>
      </c>
      <c r="C90" t="inlineStr">
        <is>
          <t xml:space="preserve">CONCLUIDO	</t>
        </is>
      </c>
      <c r="D90" t="n">
        <v>2.3533</v>
      </c>
      <c r="E90" t="n">
        <v>42.49</v>
      </c>
      <c r="F90" t="n">
        <v>39.2</v>
      </c>
      <c r="G90" t="n">
        <v>63.56</v>
      </c>
      <c r="H90" t="n">
        <v>1.04</v>
      </c>
      <c r="I90" t="n">
        <v>37</v>
      </c>
      <c r="J90" t="n">
        <v>152.85</v>
      </c>
      <c r="K90" t="n">
        <v>47.83</v>
      </c>
      <c r="L90" t="n">
        <v>9</v>
      </c>
      <c r="M90" t="n">
        <v>35</v>
      </c>
      <c r="N90" t="n">
        <v>26.03</v>
      </c>
      <c r="O90" t="n">
        <v>19085.83</v>
      </c>
      <c r="P90" t="n">
        <v>440.8</v>
      </c>
      <c r="Q90" t="n">
        <v>419.26</v>
      </c>
      <c r="R90" t="n">
        <v>98.06999999999999</v>
      </c>
      <c r="S90" t="n">
        <v>59.57</v>
      </c>
      <c r="T90" t="n">
        <v>16983.46</v>
      </c>
      <c r="U90" t="n">
        <v>0.61</v>
      </c>
      <c r="V90" t="n">
        <v>0.88</v>
      </c>
      <c r="W90" t="n">
        <v>6.85</v>
      </c>
      <c r="X90" t="n">
        <v>1.03</v>
      </c>
      <c r="Y90" t="n">
        <v>0.5</v>
      </c>
      <c r="Z90" t="n">
        <v>10</v>
      </c>
    </row>
    <row r="91">
      <c r="A91" t="n">
        <v>9</v>
      </c>
      <c r="B91" t="n">
        <v>70</v>
      </c>
      <c r="C91" t="inlineStr">
        <is>
          <t xml:space="preserve">CONCLUIDO	</t>
        </is>
      </c>
      <c r="D91" t="n">
        <v>2.3665</v>
      </c>
      <c r="E91" t="n">
        <v>42.26</v>
      </c>
      <c r="F91" t="n">
        <v>39.07</v>
      </c>
      <c r="G91" t="n">
        <v>71.04000000000001</v>
      </c>
      <c r="H91" t="n">
        <v>1.15</v>
      </c>
      <c r="I91" t="n">
        <v>33</v>
      </c>
      <c r="J91" t="n">
        <v>154.25</v>
      </c>
      <c r="K91" t="n">
        <v>47.83</v>
      </c>
      <c r="L91" t="n">
        <v>10</v>
      </c>
      <c r="M91" t="n">
        <v>31</v>
      </c>
      <c r="N91" t="n">
        <v>26.43</v>
      </c>
      <c r="O91" t="n">
        <v>19258.55</v>
      </c>
      <c r="P91" t="n">
        <v>438.33</v>
      </c>
      <c r="Q91" t="n">
        <v>419.24</v>
      </c>
      <c r="R91" t="n">
        <v>94.06999999999999</v>
      </c>
      <c r="S91" t="n">
        <v>59.57</v>
      </c>
      <c r="T91" t="n">
        <v>15007.6</v>
      </c>
      <c r="U91" t="n">
        <v>0.63</v>
      </c>
      <c r="V91" t="n">
        <v>0.88</v>
      </c>
      <c r="W91" t="n">
        <v>6.85</v>
      </c>
      <c r="X91" t="n">
        <v>0.91</v>
      </c>
      <c r="Y91" t="n">
        <v>0.5</v>
      </c>
      <c r="Z91" t="n">
        <v>10</v>
      </c>
    </row>
    <row r="92">
      <c r="A92" t="n">
        <v>10</v>
      </c>
      <c r="B92" t="n">
        <v>70</v>
      </c>
      <c r="C92" t="inlineStr">
        <is>
          <t xml:space="preserve">CONCLUIDO	</t>
        </is>
      </c>
      <c r="D92" t="n">
        <v>2.3755</v>
      </c>
      <c r="E92" t="n">
        <v>42.1</v>
      </c>
      <c r="F92" t="n">
        <v>39</v>
      </c>
      <c r="G92" t="n">
        <v>78</v>
      </c>
      <c r="H92" t="n">
        <v>1.25</v>
      </c>
      <c r="I92" t="n">
        <v>30</v>
      </c>
      <c r="J92" t="n">
        <v>155.66</v>
      </c>
      <c r="K92" t="n">
        <v>47.83</v>
      </c>
      <c r="L92" t="n">
        <v>11</v>
      </c>
      <c r="M92" t="n">
        <v>28</v>
      </c>
      <c r="N92" t="n">
        <v>26.83</v>
      </c>
      <c r="O92" t="n">
        <v>19431.82</v>
      </c>
      <c r="P92" t="n">
        <v>436.63</v>
      </c>
      <c r="Q92" t="n">
        <v>419.23</v>
      </c>
      <c r="R92" t="n">
        <v>91.8</v>
      </c>
      <c r="S92" t="n">
        <v>59.57</v>
      </c>
      <c r="T92" t="n">
        <v>13885.5</v>
      </c>
      <c r="U92" t="n">
        <v>0.65</v>
      </c>
      <c r="V92" t="n">
        <v>0.89</v>
      </c>
      <c r="W92" t="n">
        <v>6.84</v>
      </c>
      <c r="X92" t="n">
        <v>0.84</v>
      </c>
      <c r="Y92" t="n">
        <v>0.5</v>
      </c>
      <c r="Z92" t="n">
        <v>10</v>
      </c>
    </row>
    <row r="93">
      <c r="A93" t="n">
        <v>11</v>
      </c>
      <c r="B93" t="n">
        <v>70</v>
      </c>
      <c r="C93" t="inlineStr">
        <is>
          <t xml:space="preserve">CONCLUIDO	</t>
        </is>
      </c>
      <c r="D93" t="n">
        <v>2.3852</v>
      </c>
      <c r="E93" t="n">
        <v>41.93</v>
      </c>
      <c r="F93" t="n">
        <v>38.92</v>
      </c>
      <c r="G93" t="n">
        <v>86.48</v>
      </c>
      <c r="H93" t="n">
        <v>1.35</v>
      </c>
      <c r="I93" t="n">
        <v>27</v>
      </c>
      <c r="J93" t="n">
        <v>157.07</v>
      </c>
      <c r="K93" t="n">
        <v>47.83</v>
      </c>
      <c r="L93" t="n">
        <v>12</v>
      </c>
      <c r="M93" t="n">
        <v>25</v>
      </c>
      <c r="N93" t="n">
        <v>27.24</v>
      </c>
      <c r="O93" t="n">
        <v>19605.66</v>
      </c>
      <c r="P93" t="n">
        <v>434.16</v>
      </c>
      <c r="Q93" t="n">
        <v>419.24</v>
      </c>
      <c r="R93" t="n">
        <v>88.70999999999999</v>
      </c>
      <c r="S93" t="n">
        <v>59.57</v>
      </c>
      <c r="T93" t="n">
        <v>12353.58</v>
      </c>
      <c r="U93" t="n">
        <v>0.67</v>
      </c>
      <c r="V93" t="n">
        <v>0.89</v>
      </c>
      <c r="W93" t="n">
        <v>6.85</v>
      </c>
      <c r="X93" t="n">
        <v>0.75</v>
      </c>
      <c r="Y93" t="n">
        <v>0.5</v>
      </c>
      <c r="Z93" t="n">
        <v>10</v>
      </c>
    </row>
    <row r="94">
      <c r="A94" t="n">
        <v>12</v>
      </c>
      <c r="B94" t="n">
        <v>70</v>
      </c>
      <c r="C94" t="inlineStr">
        <is>
          <t xml:space="preserve">CONCLUIDO	</t>
        </is>
      </c>
      <c r="D94" t="n">
        <v>2.3914</v>
      </c>
      <c r="E94" t="n">
        <v>41.82</v>
      </c>
      <c r="F94" t="n">
        <v>38.87</v>
      </c>
      <c r="G94" t="n">
        <v>93.28</v>
      </c>
      <c r="H94" t="n">
        <v>1.45</v>
      </c>
      <c r="I94" t="n">
        <v>25</v>
      </c>
      <c r="J94" t="n">
        <v>158.48</v>
      </c>
      <c r="K94" t="n">
        <v>47.83</v>
      </c>
      <c r="L94" t="n">
        <v>13</v>
      </c>
      <c r="M94" t="n">
        <v>23</v>
      </c>
      <c r="N94" t="n">
        <v>27.65</v>
      </c>
      <c r="O94" t="n">
        <v>19780.06</v>
      </c>
      <c r="P94" t="n">
        <v>432.55</v>
      </c>
      <c r="Q94" t="n">
        <v>419.25</v>
      </c>
      <c r="R94" t="n">
        <v>87.20999999999999</v>
      </c>
      <c r="S94" t="n">
        <v>59.57</v>
      </c>
      <c r="T94" t="n">
        <v>11614.48</v>
      </c>
      <c r="U94" t="n">
        <v>0.68</v>
      </c>
      <c r="V94" t="n">
        <v>0.89</v>
      </c>
      <c r="W94" t="n">
        <v>6.84</v>
      </c>
      <c r="X94" t="n">
        <v>0.7</v>
      </c>
      <c r="Y94" t="n">
        <v>0.5</v>
      </c>
      <c r="Z94" t="n">
        <v>10</v>
      </c>
    </row>
    <row r="95">
      <c r="A95" t="n">
        <v>13</v>
      </c>
      <c r="B95" t="n">
        <v>70</v>
      </c>
      <c r="C95" t="inlineStr">
        <is>
          <t xml:space="preserve">CONCLUIDO	</t>
        </is>
      </c>
      <c r="D95" t="n">
        <v>2.3996</v>
      </c>
      <c r="E95" t="n">
        <v>41.67</v>
      </c>
      <c r="F95" t="n">
        <v>38.78</v>
      </c>
      <c r="G95" t="n">
        <v>101.17</v>
      </c>
      <c r="H95" t="n">
        <v>1.55</v>
      </c>
      <c r="I95" t="n">
        <v>23</v>
      </c>
      <c r="J95" t="n">
        <v>159.9</v>
      </c>
      <c r="K95" t="n">
        <v>47.83</v>
      </c>
      <c r="L95" t="n">
        <v>14</v>
      </c>
      <c r="M95" t="n">
        <v>21</v>
      </c>
      <c r="N95" t="n">
        <v>28.07</v>
      </c>
      <c r="O95" t="n">
        <v>19955.16</v>
      </c>
      <c r="P95" t="n">
        <v>430.2</v>
      </c>
      <c r="Q95" t="n">
        <v>419.25</v>
      </c>
      <c r="R95" t="n">
        <v>84.43000000000001</v>
      </c>
      <c r="S95" t="n">
        <v>59.57</v>
      </c>
      <c r="T95" t="n">
        <v>10235.45</v>
      </c>
      <c r="U95" t="n">
        <v>0.71</v>
      </c>
      <c r="V95" t="n">
        <v>0.89</v>
      </c>
      <c r="W95" t="n">
        <v>6.83</v>
      </c>
      <c r="X95" t="n">
        <v>0.62</v>
      </c>
      <c r="Y95" t="n">
        <v>0.5</v>
      </c>
      <c r="Z95" t="n">
        <v>10</v>
      </c>
    </row>
    <row r="96">
      <c r="A96" t="n">
        <v>14</v>
      </c>
      <c r="B96" t="n">
        <v>70</v>
      </c>
      <c r="C96" t="inlineStr">
        <is>
          <t xml:space="preserve">CONCLUIDO	</t>
        </is>
      </c>
      <c r="D96" t="n">
        <v>2.4029</v>
      </c>
      <c r="E96" t="n">
        <v>41.62</v>
      </c>
      <c r="F96" t="n">
        <v>38.75</v>
      </c>
      <c r="G96" t="n">
        <v>105.69</v>
      </c>
      <c r="H96" t="n">
        <v>1.65</v>
      </c>
      <c r="I96" t="n">
        <v>22</v>
      </c>
      <c r="J96" t="n">
        <v>161.32</v>
      </c>
      <c r="K96" t="n">
        <v>47.83</v>
      </c>
      <c r="L96" t="n">
        <v>15</v>
      </c>
      <c r="M96" t="n">
        <v>20</v>
      </c>
      <c r="N96" t="n">
        <v>28.5</v>
      </c>
      <c r="O96" t="n">
        <v>20130.71</v>
      </c>
      <c r="P96" t="n">
        <v>429.5</v>
      </c>
      <c r="Q96" t="n">
        <v>419.25</v>
      </c>
      <c r="R96" t="n">
        <v>83.64</v>
      </c>
      <c r="S96" t="n">
        <v>59.57</v>
      </c>
      <c r="T96" t="n">
        <v>9845.139999999999</v>
      </c>
      <c r="U96" t="n">
        <v>0.71</v>
      </c>
      <c r="V96" t="n">
        <v>0.89</v>
      </c>
      <c r="W96" t="n">
        <v>6.83</v>
      </c>
      <c r="X96" t="n">
        <v>0.59</v>
      </c>
      <c r="Y96" t="n">
        <v>0.5</v>
      </c>
      <c r="Z96" t="n">
        <v>10</v>
      </c>
    </row>
    <row r="97">
      <c r="A97" t="n">
        <v>15</v>
      </c>
      <c r="B97" t="n">
        <v>70</v>
      </c>
      <c r="C97" t="inlineStr">
        <is>
          <t xml:space="preserve">CONCLUIDO	</t>
        </is>
      </c>
      <c r="D97" t="n">
        <v>2.4053</v>
      </c>
      <c r="E97" t="n">
        <v>41.57</v>
      </c>
      <c r="F97" t="n">
        <v>38.74</v>
      </c>
      <c r="G97" t="n">
        <v>110.68</v>
      </c>
      <c r="H97" t="n">
        <v>1.74</v>
      </c>
      <c r="I97" t="n">
        <v>21</v>
      </c>
      <c r="J97" t="n">
        <v>162.75</v>
      </c>
      <c r="K97" t="n">
        <v>47.83</v>
      </c>
      <c r="L97" t="n">
        <v>16</v>
      </c>
      <c r="M97" t="n">
        <v>19</v>
      </c>
      <c r="N97" t="n">
        <v>28.92</v>
      </c>
      <c r="O97" t="n">
        <v>20306.85</v>
      </c>
      <c r="P97" t="n">
        <v>428.08</v>
      </c>
      <c r="Q97" t="n">
        <v>419.25</v>
      </c>
      <c r="R97" t="n">
        <v>82.98</v>
      </c>
      <c r="S97" t="n">
        <v>59.57</v>
      </c>
      <c r="T97" t="n">
        <v>9519.59</v>
      </c>
      <c r="U97" t="n">
        <v>0.72</v>
      </c>
      <c r="V97" t="n">
        <v>0.89</v>
      </c>
      <c r="W97" t="n">
        <v>6.83</v>
      </c>
      <c r="X97" t="n">
        <v>0.58</v>
      </c>
      <c r="Y97" t="n">
        <v>0.5</v>
      </c>
      <c r="Z97" t="n">
        <v>10</v>
      </c>
    </row>
    <row r="98">
      <c r="A98" t="n">
        <v>16</v>
      </c>
      <c r="B98" t="n">
        <v>70</v>
      </c>
      <c r="C98" t="inlineStr">
        <is>
          <t xml:space="preserve">CONCLUIDO	</t>
        </is>
      </c>
      <c r="D98" t="n">
        <v>2.4106</v>
      </c>
      <c r="E98" t="n">
        <v>41.48</v>
      </c>
      <c r="F98" t="n">
        <v>38.71</v>
      </c>
      <c r="G98" t="n">
        <v>122.23</v>
      </c>
      <c r="H98" t="n">
        <v>1.83</v>
      </c>
      <c r="I98" t="n">
        <v>19</v>
      </c>
      <c r="J98" t="n">
        <v>164.19</v>
      </c>
      <c r="K98" t="n">
        <v>47.83</v>
      </c>
      <c r="L98" t="n">
        <v>17</v>
      </c>
      <c r="M98" t="n">
        <v>17</v>
      </c>
      <c r="N98" t="n">
        <v>29.36</v>
      </c>
      <c r="O98" t="n">
        <v>20483.57</v>
      </c>
      <c r="P98" t="n">
        <v>425.69</v>
      </c>
      <c r="Q98" t="n">
        <v>419.25</v>
      </c>
      <c r="R98" t="n">
        <v>81.7</v>
      </c>
      <c r="S98" t="n">
        <v>59.57</v>
      </c>
      <c r="T98" t="n">
        <v>8889.799999999999</v>
      </c>
      <c r="U98" t="n">
        <v>0.73</v>
      </c>
      <c r="V98" t="n">
        <v>0.89</v>
      </c>
      <c r="W98" t="n">
        <v>6.84</v>
      </c>
      <c r="X98" t="n">
        <v>0.54</v>
      </c>
      <c r="Y98" t="n">
        <v>0.5</v>
      </c>
      <c r="Z98" t="n">
        <v>10</v>
      </c>
    </row>
    <row r="99">
      <c r="A99" t="n">
        <v>17</v>
      </c>
      <c r="B99" t="n">
        <v>70</v>
      </c>
      <c r="C99" t="inlineStr">
        <is>
          <t xml:space="preserve">CONCLUIDO	</t>
        </is>
      </c>
      <c r="D99" t="n">
        <v>2.4164</v>
      </c>
      <c r="E99" t="n">
        <v>41.38</v>
      </c>
      <c r="F99" t="n">
        <v>38.64</v>
      </c>
      <c r="G99" t="n">
        <v>128.79</v>
      </c>
      <c r="H99" t="n">
        <v>1.93</v>
      </c>
      <c r="I99" t="n">
        <v>18</v>
      </c>
      <c r="J99" t="n">
        <v>165.62</v>
      </c>
      <c r="K99" t="n">
        <v>47.83</v>
      </c>
      <c r="L99" t="n">
        <v>18</v>
      </c>
      <c r="M99" t="n">
        <v>16</v>
      </c>
      <c r="N99" t="n">
        <v>29.8</v>
      </c>
      <c r="O99" t="n">
        <v>20660.89</v>
      </c>
      <c r="P99" t="n">
        <v>424.83</v>
      </c>
      <c r="Q99" t="n">
        <v>419.23</v>
      </c>
      <c r="R99" t="n">
        <v>79.54000000000001</v>
      </c>
      <c r="S99" t="n">
        <v>59.57</v>
      </c>
      <c r="T99" t="n">
        <v>7816.8</v>
      </c>
      <c r="U99" t="n">
        <v>0.75</v>
      </c>
      <c r="V99" t="n">
        <v>0.89</v>
      </c>
      <c r="W99" t="n">
        <v>6.83</v>
      </c>
      <c r="X99" t="n">
        <v>0.47</v>
      </c>
      <c r="Y99" t="n">
        <v>0.5</v>
      </c>
      <c r="Z99" t="n">
        <v>10</v>
      </c>
    </row>
    <row r="100">
      <c r="A100" t="n">
        <v>18</v>
      </c>
      <c r="B100" t="n">
        <v>70</v>
      </c>
      <c r="C100" t="inlineStr">
        <is>
          <t xml:space="preserve">CONCLUIDO	</t>
        </is>
      </c>
      <c r="D100" t="n">
        <v>2.4192</v>
      </c>
      <c r="E100" t="n">
        <v>41.34</v>
      </c>
      <c r="F100" t="n">
        <v>38.62</v>
      </c>
      <c r="G100" t="n">
        <v>136.3</v>
      </c>
      <c r="H100" t="n">
        <v>2.02</v>
      </c>
      <c r="I100" t="n">
        <v>17</v>
      </c>
      <c r="J100" t="n">
        <v>167.07</v>
      </c>
      <c r="K100" t="n">
        <v>47.83</v>
      </c>
      <c r="L100" t="n">
        <v>19</v>
      </c>
      <c r="M100" t="n">
        <v>15</v>
      </c>
      <c r="N100" t="n">
        <v>30.24</v>
      </c>
      <c r="O100" t="n">
        <v>20838.81</v>
      </c>
      <c r="P100" t="n">
        <v>423.22</v>
      </c>
      <c r="Q100" t="n">
        <v>419.26</v>
      </c>
      <c r="R100" t="n">
        <v>79.04000000000001</v>
      </c>
      <c r="S100" t="n">
        <v>59.57</v>
      </c>
      <c r="T100" t="n">
        <v>7570.81</v>
      </c>
      <c r="U100" t="n">
        <v>0.75</v>
      </c>
      <c r="V100" t="n">
        <v>0.9</v>
      </c>
      <c r="W100" t="n">
        <v>6.82</v>
      </c>
      <c r="X100" t="n">
        <v>0.45</v>
      </c>
      <c r="Y100" t="n">
        <v>0.5</v>
      </c>
      <c r="Z100" t="n">
        <v>10</v>
      </c>
    </row>
    <row r="101">
      <c r="A101" t="n">
        <v>19</v>
      </c>
      <c r="B101" t="n">
        <v>70</v>
      </c>
      <c r="C101" t="inlineStr">
        <is>
          <t xml:space="preserve">CONCLUIDO	</t>
        </is>
      </c>
      <c r="D101" t="n">
        <v>2.4186</v>
      </c>
      <c r="E101" t="n">
        <v>41.35</v>
      </c>
      <c r="F101" t="n">
        <v>38.63</v>
      </c>
      <c r="G101" t="n">
        <v>136.33</v>
      </c>
      <c r="H101" t="n">
        <v>2.1</v>
      </c>
      <c r="I101" t="n">
        <v>17</v>
      </c>
      <c r="J101" t="n">
        <v>168.51</v>
      </c>
      <c r="K101" t="n">
        <v>47.83</v>
      </c>
      <c r="L101" t="n">
        <v>20</v>
      </c>
      <c r="M101" t="n">
        <v>15</v>
      </c>
      <c r="N101" t="n">
        <v>30.69</v>
      </c>
      <c r="O101" t="n">
        <v>21017.33</v>
      </c>
      <c r="P101" t="n">
        <v>423.16</v>
      </c>
      <c r="Q101" t="n">
        <v>419.23</v>
      </c>
      <c r="R101" t="n">
        <v>79.44</v>
      </c>
      <c r="S101" t="n">
        <v>59.57</v>
      </c>
      <c r="T101" t="n">
        <v>7768.2</v>
      </c>
      <c r="U101" t="n">
        <v>0.75</v>
      </c>
      <c r="V101" t="n">
        <v>0.9</v>
      </c>
      <c r="W101" t="n">
        <v>6.82</v>
      </c>
      <c r="X101" t="n">
        <v>0.46</v>
      </c>
      <c r="Y101" t="n">
        <v>0.5</v>
      </c>
      <c r="Z101" t="n">
        <v>10</v>
      </c>
    </row>
    <row r="102">
      <c r="A102" t="n">
        <v>20</v>
      </c>
      <c r="B102" t="n">
        <v>70</v>
      </c>
      <c r="C102" t="inlineStr">
        <is>
          <t xml:space="preserve">CONCLUIDO	</t>
        </is>
      </c>
      <c r="D102" t="n">
        <v>2.4213</v>
      </c>
      <c r="E102" t="n">
        <v>41.3</v>
      </c>
      <c r="F102" t="n">
        <v>38.61</v>
      </c>
      <c r="G102" t="n">
        <v>144.78</v>
      </c>
      <c r="H102" t="n">
        <v>2.19</v>
      </c>
      <c r="I102" t="n">
        <v>16</v>
      </c>
      <c r="J102" t="n">
        <v>169.97</v>
      </c>
      <c r="K102" t="n">
        <v>47.83</v>
      </c>
      <c r="L102" t="n">
        <v>21</v>
      </c>
      <c r="M102" t="n">
        <v>14</v>
      </c>
      <c r="N102" t="n">
        <v>31.14</v>
      </c>
      <c r="O102" t="n">
        <v>21196.47</v>
      </c>
      <c r="P102" t="n">
        <v>422.38</v>
      </c>
      <c r="Q102" t="n">
        <v>419.26</v>
      </c>
      <c r="R102" t="n">
        <v>78.7</v>
      </c>
      <c r="S102" t="n">
        <v>59.57</v>
      </c>
      <c r="T102" t="n">
        <v>7404.57</v>
      </c>
      <c r="U102" t="n">
        <v>0.76</v>
      </c>
      <c r="V102" t="n">
        <v>0.9</v>
      </c>
      <c r="W102" t="n">
        <v>6.83</v>
      </c>
      <c r="X102" t="n">
        <v>0.45</v>
      </c>
      <c r="Y102" t="n">
        <v>0.5</v>
      </c>
      <c r="Z102" t="n">
        <v>10</v>
      </c>
    </row>
    <row r="103">
      <c r="A103" t="n">
        <v>21</v>
      </c>
      <c r="B103" t="n">
        <v>70</v>
      </c>
      <c r="C103" t="inlineStr">
        <is>
          <t xml:space="preserve">CONCLUIDO	</t>
        </is>
      </c>
      <c r="D103" t="n">
        <v>2.4256</v>
      </c>
      <c r="E103" t="n">
        <v>41.23</v>
      </c>
      <c r="F103" t="n">
        <v>38.56</v>
      </c>
      <c r="G103" t="n">
        <v>154.26</v>
      </c>
      <c r="H103" t="n">
        <v>2.28</v>
      </c>
      <c r="I103" t="n">
        <v>15</v>
      </c>
      <c r="J103" t="n">
        <v>171.42</v>
      </c>
      <c r="K103" t="n">
        <v>47.83</v>
      </c>
      <c r="L103" t="n">
        <v>22</v>
      </c>
      <c r="M103" t="n">
        <v>13</v>
      </c>
      <c r="N103" t="n">
        <v>31.6</v>
      </c>
      <c r="O103" t="n">
        <v>21376.23</v>
      </c>
      <c r="P103" t="n">
        <v>420.76</v>
      </c>
      <c r="Q103" t="n">
        <v>419.23</v>
      </c>
      <c r="R103" t="n">
        <v>77.48999999999999</v>
      </c>
      <c r="S103" t="n">
        <v>59.57</v>
      </c>
      <c r="T103" t="n">
        <v>6805.99</v>
      </c>
      <c r="U103" t="n">
        <v>0.77</v>
      </c>
      <c r="V103" t="n">
        <v>0.9</v>
      </c>
      <c r="W103" t="n">
        <v>6.82</v>
      </c>
      <c r="X103" t="n">
        <v>0.4</v>
      </c>
      <c r="Y103" t="n">
        <v>0.5</v>
      </c>
      <c r="Z103" t="n">
        <v>10</v>
      </c>
    </row>
    <row r="104">
      <c r="A104" t="n">
        <v>22</v>
      </c>
      <c r="B104" t="n">
        <v>70</v>
      </c>
      <c r="C104" t="inlineStr">
        <is>
          <t xml:space="preserve">CONCLUIDO	</t>
        </is>
      </c>
      <c r="D104" t="n">
        <v>2.4259</v>
      </c>
      <c r="E104" t="n">
        <v>41.22</v>
      </c>
      <c r="F104" t="n">
        <v>38.56</v>
      </c>
      <c r="G104" t="n">
        <v>154.24</v>
      </c>
      <c r="H104" t="n">
        <v>2.36</v>
      </c>
      <c r="I104" t="n">
        <v>15</v>
      </c>
      <c r="J104" t="n">
        <v>172.89</v>
      </c>
      <c r="K104" t="n">
        <v>47.83</v>
      </c>
      <c r="L104" t="n">
        <v>23</v>
      </c>
      <c r="M104" t="n">
        <v>13</v>
      </c>
      <c r="N104" t="n">
        <v>32.06</v>
      </c>
      <c r="O104" t="n">
        <v>21556.61</v>
      </c>
      <c r="P104" t="n">
        <v>419.07</v>
      </c>
      <c r="Q104" t="n">
        <v>419.23</v>
      </c>
      <c r="R104" t="n">
        <v>77.2</v>
      </c>
      <c r="S104" t="n">
        <v>59.57</v>
      </c>
      <c r="T104" t="n">
        <v>6662.75</v>
      </c>
      <c r="U104" t="n">
        <v>0.77</v>
      </c>
      <c r="V104" t="n">
        <v>0.9</v>
      </c>
      <c r="W104" t="n">
        <v>6.82</v>
      </c>
      <c r="X104" t="n">
        <v>0.4</v>
      </c>
      <c r="Y104" t="n">
        <v>0.5</v>
      </c>
      <c r="Z104" t="n">
        <v>10</v>
      </c>
    </row>
    <row r="105">
      <c r="A105" t="n">
        <v>23</v>
      </c>
      <c r="B105" t="n">
        <v>70</v>
      </c>
      <c r="C105" t="inlineStr">
        <is>
          <t xml:space="preserve">CONCLUIDO	</t>
        </is>
      </c>
      <c r="D105" t="n">
        <v>2.429</v>
      </c>
      <c r="E105" t="n">
        <v>41.17</v>
      </c>
      <c r="F105" t="n">
        <v>38.54</v>
      </c>
      <c r="G105" t="n">
        <v>165.16</v>
      </c>
      <c r="H105" t="n">
        <v>2.44</v>
      </c>
      <c r="I105" t="n">
        <v>14</v>
      </c>
      <c r="J105" t="n">
        <v>174.35</v>
      </c>
      <c r="K105" t="n">
        <v>47.83</v>
      </c>
      <c r="L105" t="n">
        <v>24</v>
      </c>
      <c r="M105" t="n">
        <v>12</v>
      </c>
      <c r="N105" t="n">
        <v>32.53</v>
      </c>
      <c r="O105" t="n">
        <v>21737.62</v>
      </c>
      <c r="P105" t="n">
        <v>418.47</v>
      </c>
      <c r="Q105" t="n">
        <v>419.23</v>
      </c>
      <c r="R105" t="n">
        <v>76.58</v>
      </c>
      <c r="S105" t="n">
        <v>59.57</v>
      </c>
      <c r="T105" t="n">
        <v>6354.51</v>
      </c>
      <c r="U105" t="n">
        <v>0.78</v>
      </c>
      <c r="V105" t="n">
        <v>0.9</v>
      </c>
      <c r="W105" t="n">
        <v>6.82</v>
      </c>
      <c r="X105" t="n">
        <v>0.37</v>
      </c>
      <c r="Y105" t="n">
        <v>0.5</v>
      </c>
      <c r="Z105" t="n">
        <v>10</v>
      </c>
    </row>
    <row r="106">
      <c r="A106" t="n">
        <v>24</v>
      </c>
      <c r="B106" t="n">
        <v>70</v>
      </c>
      <c r="C106" t="inlineStr">
        <is>
          <t xml:space="preserve">CONCLUIDO	</t>
        </is>
      </c>
      <c r="D106" t="n">
        <v>2.4314</v>
      </c>
      <c r="E106" t="n">
        <v>41.13</v>
      </c>
      <c r="F106" t="n">
        <v>38.52</v>
      </c>
      <c r="G106" t="n">
        <v>177.8</v>
      </c>
      <c r="H106" t="n">
        <v>2.52</v>
      </c>
      <c r="I106" t="n">
        <v>13</v>
      </c>
      <c r="J106" t="n">
        <v>175.83</v>
      </c>
      <c r="K106" t="n">
        <v>47.83</v>
      </c>
      <c r="L106" t="n">
        <v>25</v>
      </c>
      <c r="M106" t="n">
        <v>11</v>
      </c>
      <c r="N106" t="n">
        <v>33</v>
      </c>
      <c r="O106" t="n">
        <v>21919.27</v>
      </c>
      <c r="P106" t="n">
        <v>416.19</v>
      </c>
      <c r="Q106" t="n">
        <v>419.24</v>
      </c>
      <c r="R106" t="n">
        <v>76.14</v>
      </c>
      <c r="S106" t="n">
        <v>59.57</v>
      </c>
      <c r="T106" t="n">
        <v>6142.07</v>
      </c>
      <c r="U106" t="n">
        <v>0.78</v>
      </c>
      <c r="V106" t="n">
        <v>0.9</v>
      </c>
      <c r="W106" t="n">
        <v>6.82</v>
      </c>
      <c r="X106" t="n">
        <v>0.36</v>
      </c>
      <c r="Y106" t="n">
        <v>0.5</v>
      </c>
      <c r="Z106" t="n">
        <v>10</v>
      </c>
    </row>
    <row r="107">
      <c r="A107" t="n">
        <v>25</v>
      </c>
      <c r="B107" t="n">
        <v>70</v>
      </c>
      <c r="C107" t="inlineStr">
        <is>
          <t xml:space="preserve">CONCLUIDO	</t>
        </is>
      </c>
      <c r="D107" t="n">
        <v>2.4321</v>
      </c>
      <c r="E107" t="n">
        <v>41.12</v>
      </c>
      <c r="F107" t="n">
        <v>38.51</v>
      </c>
      <c r="G107" t="n">
        <v>177.75</v>
      </c>
      <c r="H107" t="n">
        <v>2.6</v>
      </c>
      <c r="I107" t="n">
        <v>13</v>
      </c>
      <c r="J107" t="n">
        <v>177.3</v>
      </c>
      <c r="K107" t="n">
        <v>47.83</v>
      </c>
      <c r="L107" t="n">
        <v>26</v>
      </c>
      <c r="M107" t="n">
        <v>11</v>
      </c>
      <c r="N107" t="n">
        <v>33.48</v>
      </c>
      <c r="O107" t="n">
        <v>22101.56</v>
      </c>
      <c r="P107" t="n">
        <v>418.06</v>
      </c>
      <c r="Q107" t="n">
        <v>419.23</v>
      </c>
      <c r="R107" t="n">
        <v>75.63</v>
      </c>
      <c r="S107" t="n">
        <v>59.57</v>
      </c>
      <c r="T107" t="n">
        <v>5884.33</v>
      </c>
      <c r="U107" t="n">
        <v>0.79</v>
      </c>
      <c r="V107" t="n">
        <v>0.9</v>
      </c>
      <c r="W107" t="n">
        <v>6.82</v>
      </c>
      <c r="X107" t="n">
        <v>0.35</v>
      </c>
      <c r="Y107" t="n">
        <v>0.5</v>
      </c>
      <c r="Z107" t="n">
        <v>10</v>
      </c>
    </row>
    <row r="108">
      <c r="A108" t="n">
        <v>26</v>
      </c>
      <c r="B108" t="n">
        <v>70</v>
      </c>
      <c r="C108" t="inlineStr">
        <is>
          <t xml:space="preserve">CONCLUIDO	</t>
        </is>
      </c>
      <c r="D108" t="n">
        <v>2.4374</v>
      </c>
      <c r="E108" t="n">
        <v>41.03</v>
      </c>
      <c r="F108" t="n">
        <v>38.45</v>
      </c>
      <c r="G108" t="n">
        <v>192.26</v>
      </c>
      <c r="H108" t="n">
        <v>2.68</v>
      </c>
      <c r="I108" t="n">
        <v>12</v>
      </c>
      <c r="J108" t="n">
        <v>178.79</v>
      </c>
      <c r="K108" t="n">
        <v>47.83</v>
      </c>
      <c r="L108" t="n">
        <v>27</v>
      </c>
      <c r="M108" t="n">
        <v>10</v>
      </c>
      <c r="N108" t="n">
        <v>33.96</v>
      </c>
      <c r="O108" t="n">
        <v>22284.51</v>
      </c>
      <c r="P108" t="n">
        <v>413.23</v>
      </c>
      <c r="Q108" t="n">
        <v>419.23</v>
      </c>
      <c r="R108" t="n">
        <v>73.75</v>
      </c>
      <c r="S108" t="n">
        <v>59.57</v>
      </c>
      <c r="T108" t="n">
        <v>4949.96</v>
      </c>
      <c r="U108" t="n">
        <v>0.8100000000000001</v>
      </c>
      <c r="V108" t="n">
        <v>0.9</v>
      </c>
      <c r="W108" t="n">
        <v>6.81</v>
      </c>
      <c r="X108" t="n">
        <v>0.29</v>
      </c>
      <c r="Y108" t="n">
        <v>0.5</v>
      </c>
      <c r="Z108" t="n">
        <v>10</v>
      </c>
    </row>
    <row r="109">
      <c r="A109" t="n">
        <v>27</v>
      </c>
      <c r="B109" t="n">
        <v>70</v>
      </c>
      <c r="C109" t="inlineStr">
        <is>
          <t xml:space="preserve">CONCLUIDO	</t>
        </is>
      </c>
      <c r="D109" t="n">
        <v>2.4362</v>
      </c>
      <c r="E109" t="n">
        <v>41.05</v>
      </c>
      <c r="F109" t="n">
        <v>38.47</v>
      </c>
      <c r="G109" t="n">
        <v>192.36</v>
      </c>
      <c r="H109" t="n">
        <v>2.75</v>
      </c>
      <c r="I109" t="n">
        <v>12</v>
      </c>
      <c r="J109" t="n">
        <v>180.28</v>
      </c>
      <c r="K109" t="n">
        <v>47.83</v>
      </c>
      <c r="L109" t="n">
        <v>28</v>
      </c>
      <c r="M109" t="n">
        <v>10</v>
      </c>
      <c r="N109" t="n">
        <v>34.45</v>
      </c>
      <c r="O109" t="n">
        <v>22468.11</v>
      </c>
      <c r="P109" t="n">
        <v>415.29</v>
      </c>
      <c r="Q109" t="n">
        <v>419.23</v>
      </c>
      <c r="R109" t="n">
        <v>74.39</v>
      </c>
      <c r="S109" t="n">
        <v>59.57</v>
      </c>
      <c r="T109" t="n">
        <v>5268.08</v>
      </c>
      <c r="U109" t="n">
        <v>0.8</v>
      </c>
      <c r="V109" t="n">
        <v>0.9</v>
      </c>
      <c r="W109" t="n">
        <v>6.82</v>
      </c>
      <c r="X109" t="n">
        <v>0.31</v>
      </c>
      <c r="Y109" t="n">
        <v>0.5</v>
      </c>
      <c r="Z109" t="n">
        <v>10</v>
      </c>
    </row>
    <row r="110">
      <c r="A110" t="n">
        <v>28</v>
      </c>
      <c r="B110" t="n">
        <v>70</v>
      </c>
      <c r="C110" t="inlineStr">
        <is>
          <t xml:space="preserve">CONCLUIDO	</t>
        </is>
      </c>
      <c r="D110" t="n">
        <v>2.4354</v>
      </c>
      <c r="E110" t="n">
        <v>41.06</v>
      </c>
      <c r="F110" t="n">
        <v>38.49</v>
      </c>
      <c r="G110" t="n">
        <v>192.43</v>
      </c>
      <c r="H110" t="n">
        <v>2.83</v>
      </c>
      <c r="I110" t="n">
        <v>12</v>
      </c>
      <c r="J110" t="n">
        <v>181.77</v>
      </c>
      <c r="K110" t="n">
        <v>47.83</v>
      </c>
      <c r="L110" t="n">
        <v>29</v>
      </c>
      <c r="M110" t="n">
        <v>10</v>
      </c>
      <c r="N110" t="n">
        <v>34.94</v>
      </c>
      <c r="O110" t="n">
        <v>22652.51</v>
      </c>
      <c r="P110" t="n">
        <v>413.68</v>
      </c>
      <c r="Q110" t="n">
        <v>419.23</v>
      </c>
      <c r="R110" t="n">
        <v>74.97</v>
      </c>
      <c r="S110" t="n">
        <v>59.57</v>
      </c>
      <c r="T110" t="n">
        <v>5559.44</v>
      </c>
      <c r="U110" t="n">
        <v>0.79</v>
      </c>
      <c r="V110" t="n">
        <v>0.9</v>
      </c>
      <c r="W110" t="n">
        <v>6.81</v>
      </c>
      <c r="X110" t="n">
        <v>0.32</v>
      </c>
      <c r="Y110" t="n">
        <v>0.5</v>
      </c>
      <c r="Z110" t="n">
        <v>10</v>
      </c>
    </row>
    <row r="111">
      <c r="A111" t="n">
        <v>29</v>
      </c>
      <c r="B111" t="n">
        <v>70</v>
      </c>
      <c r="C111" t="inlineStr">
        <is>
          <t xml:space="preserve">CONCLUIDO	</t>
        </is>
      </c>
      <c r="D111" t="n">
        <v>2.4394</v>
      </c>
      <c r="E111" t="n">
        <v>40.99</v>
      </c>
      <c r="F111" t="n">
        <v>38.45</v>
      </c>
      <c r="G111" t="n">
        <v>209.72</v>
      </c>
      <c r="H111" t="n">
        <v>2.9</v>
      </c>
      <c r="I111" t="n">
        <v>11</v>
      </c>
      <c r="J111" t="n">
        <v>183.27</v>
      </c>
      <c r="K111" t="n">
        <v>47.83</v>
      </c>
      <c r="L111" t="n">
        <v>30</v>
      </c>
      <c r="M111" t="n">
        <v>9</v>
      </c>
      <c r="N111" t="n">
        <v>35.44</v>
      </c>
      <c r="O111" t="n">
        <v>22837.46</v>
      </c>
      <c r="P111" t="n">
        <v>412.09</v>
      </c>
      <c r="Q111" t="n">
        <v>419.23</v>
      </c>
      <c r="R111" t="n">
        <v>73.51000000000001</v>
      </c>
      <c r="S111" t="n">
        <v>59.57</v>
      </c>
      <c r="T111" t="n">
        <v>4833.06</v>
      </c>
      <c r="U111" t="n">
        <v>0.8100000000000001</v>
      </c>
      <c r="V111" t="n">
        <v>0.9</v>
      </c>
      <c r="W111" t="n">
        <v>6.82</v>
      </c>
      <c r="X111" t="n">
        <v>0.29</v>
      </c>
      <c r="Y111" t="n">
        <v>0.5</v>
      </c>
      <c r="Z111" t="n">
        <v>10</v>
      </c>
    </row>
    <row r="112">
      <c r="A112" t="n">
        <v>30</v>
      </c>
      <c r="B112" t="n">
        <v>70</v>
      </c>
      <c r="C112" t="inlineStr">
        <is>
          <t xml:space="preserve">CONCLUIDO	</t>
        </is>
      </c>
      <c r="D112" t="n">
        <v>2.44</v>
      </c>
      <c r="E112" t="n">
        <v>40.98</v>
      </c>
      <c r="F112" t="n">
        <v>38.44</v>
      </c>
      <c r="G112" t="n">
        <v>209.66</v>
      </c>
      <c r="H112" t="n">
        <v>2.98</v>
      </c>
      <c r="I112" t="n">
        <v>11</v>
      </c>
      <c r="J112" t="n">
        <v>184.78</v>
      </c>
      <c r="K112" t="n">
        <v>47.83</v>
      </c>
      <c r="L112" t="n">
        <v>31</v>
      </c>
      <c r="M112" t="n">
        <v>9</v>
      </c>
      <c r="N112" t="n">
        <v>35.95</v>
      </c>
      <c r="O112" t="n">
        <v>23023.09</v>
      </c>
      <c r="P112" t="n">
        <v>412.3</v>
      </c>
      <c r="Q112" t="n">
        <v>419.23</v>
      </c>
      <c r="R112" t="n">
        <v>73.38</v>
      </c>
      <c r="S112" t="n">
        <v>59.57</v>
      </c>
      <c r="T112" t="n">
        <v>4770.07</v>
      </c>
      <c r="U112" t="n">
        <v>0.8100000000000001</v>
      </c>
      <c r="V112" t="n">
        <v>0.9</v>
      </c>
      <c r="W112" t="n">
        <v>6.81</v>
      </c>
      <c r="X112" t="n">
        <v>0.28</v>
      </c>
      <c r="Y112" t="n">
        <v>0.5</v>
      </c>
      <c r="Z112" t="n">
        <v>10</v>
      </c>
    </row>
    <row r="113">
      <c r="A113" t="n">
        <v>31</v>
      </c>
      <c r="B113" t="n">
        <v>70</v>
      </c>
      <c r="C113" t="inlineStr">
        <is>
          <t xml:space="preserve">CONCLUIDO	</t>
        </is>
      </c>
      <c r="D113" t="n">
        <v>2.4398</v>
      </c>
      <c r="E113" t="n">
        <v>40.99</v>
      </c>
      <c r="F113" t="n">
        <v>38.44</v>
      </c>
      <c r="G113" t="n">
        <v>209.68</v>
      </c>
      <c r="H113" t="n">
        <v>3.05</v>
      </c>
      <c r="I113" t="n">
        <v>11</v>
      </c>
      <c r="J113" t="n">
        <v>186.29</v>
      </c>
      <c r="K113" t="n">
        <v>47.83</v>
      </c>
      <c r="L113" t="n">
        <v>32</v>
      </c>
      <c r="M113" t="n">
        <v>9</v>
      </c>
      <c r="N113" t="n">
        <v>36.46</v>
      </c>
      <c r="O113" t="n">
        <v>23209.42</v>
      </c>
      <c r="P113" t="n">
        <v>410.3</v>
      </c>
      <c r="Q113" t="n">
        <v>419.23</v>
      </c>
      <c r="R113" t="n">
        <v>73.42</v>
      </c>
      <c r="S113" t="n">
        <v>59.57</v>
      </c>
      <c r="T113" t="n">
        <v>4790.32</v>
      </c>
      <c r="U113" t="n">
        <v>0.8100000000000001</v>
      </c>
      <c r="V113" t="n">
        <v>0.9</v>
      </c>
      <c r="W113" t="n">
        <v>6.81</v>
      </c>
      <c r="X113" t="n">
        <v>0.28</v>
      </c>
      <c r="Y113" t="n">
        <v>0.5</v>
      </c>
      <c r="Z113" t="n">
        <v>10</v>
      </c>
    </row>
    <row r="114">
      <c r="A114" t="n">
        <v>32</v>
      </c>
      <c r="B114" t="n">
        <v>70</v>
      </c>
      <c r="C114" t="inlineStr">
        <is>
          <t xml:space="preserve">CONCLUIDO	</t>
        </is>
      </c>
      <c r="D114" t="n">
        <v>2.4433</v>
      </c>
      <c r="E114" t="n">
        <v>40.93</v>
      </c>
      <c r="F114" t="n">
        <v>38.41</v>
      </c>
      <c r="G114" t="n">
        <v>230.47</v>
      </c>
      <c r="H114" t="n">
        <v>3.12</v>
      </c>
      <c r="I114" t="n">
        <v>10</v>
      </c>
      <c r="J114" t="n">
        <v>187.8</v>
      </c>
      <c r="K114" t="n">
        <v>47.83</v>
      </c>
      <c r="L114" t="n">
        <v>33</v>
      </c>
      <c r="M114" t="n">
        <v>8</v>
      </c>
      <c r="N114" t="n">
        <v>36.98</v>
      </c>
      <c r="O114" t="n">
        <v>23396.44</v>
      </c>
      <c r="P114" t="n">
        <v>408.75</v>
      </c>
      <c r="Q114" t="n">
        <v>419.23</v>
      </c>
      <c r="R114" t="n">
        <v>72.48</v>
      </c>
      <c r="S114" t="n">
        <v>59.57</v>
      </c>
      <c r="T114" t="n">
        <v>4325.06</v>
      </c>
      <c r="U114" t="n">
        <v>0.82</v>
      </c>
      <c r="V114" t="n">
        <v>0.9</v>
      </c>
      <c r="W114" t="n">
        <v>6.81</v>
      </c>
      <c r="X114" t="n">
        <v>0.25</v>
      </c>
      <c r="Y114" t="n">
        <v>0.5</v>
      </c>
      <c r="Z114" t="n">
        <v>10</v>
      </c>
    </row>
    <row r="115">
      <c r="A115" t="n">
        <v>33</v>
      </c>
      <c r="B115" t="n">
        <v>70</v>
      </c>
      <c r="C115" t="inlineStr">
        <is>
          <t xml:space="preserve">CONCLUIDO	</t>
        </is>
      </c>
      <c r="D115" t="n">
        <v>2.4427</v>
      </c>
      <c r="E115" t="n">
        <v>40.94</v>
      </c>
      <c r="F115" t="n">
        <v>38.42</v>
      </c>
      <c r="G115" t="n">
        <v>230.52</v>
      </c>
      <c r="H115" t="n">
        <v>3.19</v>
      </c>
      <c r="I115" t="n">
        <v>10</v>
      </c>
      <c r="J115" t="n">
        <v>189.33</v>
      </c>
      <c r="K115" t="n">
        <v>47.83</v>
      </c>
      <c r="L115" t="n">
        <v>34</v>
      </c>
      <c r="M115" t="n">
        <v>8</v>
      </c>
      <c r="N115" t="n">
        <v>37.5</v>
      </c>
      <c r="O115" t="n">
        <v>23584.16</v>
      </c>
      <c r="P115" t="n">
        <v>409.76</v>
      </c>
      <c r="Q115" t="n">
        <v>419.23</v>
      </c>
      <c r="R115" t="n">
        <v>72.7</v>
      </c>
      <c r="S115" t="n">
        <v>59.57</v>
      </c>
      <c r="T115" t="n">
        <v>4434.48</v>
      </c>
      <c r="U115" t="n">
        <v>0.82</v>
      </c>
      <c r="V115" t="n">
        <v>0.9</v>
      </c>
      <c r="W115" t="n">
        <v>6.81</v>
      </c>
      <c r="X115" t="n">
        <v>0.26</v>
      </c>
      <c r="Y115" t="n">
        <v>0.5</v>
      </c>
      <c r="Z115" t="n">
        <v>10</v>
      </c>
    </row>
    <row r="116">
      <c r="A116" t="n">
        <v>34</v>
      </c>
      <c r="B116" t="n">
        <v>70</v>
      </c>
      <c r="C116" t="inlineStr">
        <is>
          <t xml:space="preserve">CONCLUIDO	</t>
        </is>
      </c>
      <c r="D116" t="n">
        <v>2.4429</v>
      </c>
      <c r="E116" t="n">
        <v>40.93</v>
      </c>
      <c r="F116" t="n">
        <v>38.42</v>
      </c>
      <c r="G116" t="n">
        <v>230.5</v>
      </c>
      <c r="H116" t="n">
        <v>3.25</v>
      </c>
      <c r="I116" t="n">
        <v>10</v>
      </c>
      <c r="J116" t="n">
        <v>190.85</v>
      </c>
      <c r="K116" t="n">
        <v>47.83</v>
      </c>
      <c r="L116" t="n">
        <v>35</v>
      </c>
      <c r="M116" t="n">
        <v>8</v>
      </c>
      <c r="N116" t="n">
        <v>38.03</v>
      </c>
      <c r="O116" t="n">
        <v>23772.6</v>
      </c>
      <c r="P116" t="n">
        <v>408.22</v>
      </c>
      <c r="Q116" t="n">
        <v>419.24</v>
      </c>
      <c r="R116" t="n">
        <v>72.73</v>
      </c>
      <c r="S116" t="n">
        <v>59.57</v>
      </c>
      <c r="T116" t="n">
        <v>4452.63</v>
      </c>
      <c r="U116" t="n">
        <v>0.82</v>
      </c>
      <c r="V116" t="n">
        <v>0.9</v>
      </c>
      <c r="W116" t="n">
        <v>6.81</v>
      </c>
      <c r="X116" t="n">
        <v>0.25</v>
      </c>
      <c r="Y116" t="n">
        <v>0.5</v>
      </c>
      <c r="Z116" t="n">
        <v>10</v>
      </c>
    </row>
    <row r="117">
      <c r="A117" t="n">
        <v>35</v>
      </c>
      <c r="B117" t="n">
        <v>70</v>
      </c>
      <c r="C117" t="inlineStr">
        <is>
          <t xml:space="preserve">CONCLUIDO	</t>
        </is>
      </c>
      <c r="D117" t="n">
        <v>2.4427</v>
      </c>
      <c r="E117" t="n">
        <v>40.94</v>
      </c>
      <c r="F117" t="n">
        <v>38.42</v>
      </c>
      <c r="G117" t="n">
        <v>230.53</v>
      </c>
      <c r="H117" t="n">
        <v>3.32</v>
      </c>
      <c r="I117" t="n">
        <v>10</v>
      </c>
      <c r="J117" t="n">
        <v>192.39</v>
      </c>
      <c r="K117" t="n">
        <v>47.83</v>
      </c>
      <c r="L117" t="n">
        <v>36</v>
      </c>
      <c r="M117" t="n">
        <v>8</v>
      </c>
      <c r="N117" t="n">
        <v>38.56</v>
      </c>
      <c r="O117" t="n">
        <v>23961.75</v>
      </c>
      <c r="P117" t="n">
        <v>403.57</v>
      </c>
      <c r="Q117" t="n">
        <v>419.25</v>
      </c>
      <c r="R117" t="n">
        <v>72.73</v>
      </c>
      <c r="S117" t="n">
        <v>59.57</v>
      </c>
      <c r="T117" t="n">
        <v>4450.32</v>
      </c>
      <c r="U117" t="n">
        <v>0.82</v>
      </c>
      <c r="V117" t="n">
        <v>0.9</v>
      </c>
      <c r="W117" t="n">
        <v>6.81</v>
      </c>
      <c r="X117" t="n">
        <v>0.26</v>
      </c>
      <c r="Y117" t="n">
        <v>0.5</v>
      </c>
      <c r="Z117" t="n">
        <v>10</v>
      </c>
    </row>
    <row r="118">
      <c r="A118" t="n">
        <v>36</v>
      </c>
      <c r="B118" t="n">
        <v>70</v>
      </c>
      <c r="C118" t="inlineStr">
        <is>
          <t xml:space="preserve">CONCLUIDO	</t>
        </is>
      </c>
      <c r="D118" t="n">
        <v>2.4464</v>
      </c>
      <c r="E118" t="n">
        <v>40.88</v>
      </c>
      <c r="F118" t="n">
        <v>38.39</v>
      </c>
      <c r="G118" t="n">
        <v>255.92</v>
      </c>
      <c r="H118" t="n">
        <v>3.39</v>
      </c>
      <c r="I118" t="n">
        <v>9</v>
      </c>
      <c r="J118" t="n">
        <v>193.93</v>
      </c>
      <c r="K118" t="n">
        <v>47.83</v>
      </c>
      <c r="L118" t="n">
        <v>37</v>
      </c>
      <c r="M118" t="n">
        <v>7</v>
      </c>
      <c r="N118" t="n">
        <v>39.1</v>
      </c>
      <c r="O118" t="n">
        <v>24151.64</v>
      </c>
      <c r="P118" t="n">
        <v>405.5</v>
      </c>
      <c r="Q118" t="n">
        <v>419.23</v>
      </c>
      <c r="R118" t="n">
        <v>71.7</v>
      </c>
      <c r="S118" t="n">
        <v>59.57</v>
      </c>
      <c r="T118" t="n">
        <v>3938.29</v>
      </c>
      <c r="U118" t="n">
        <v>0.83</v>
      </c>
      <c r="V118" t="n">
        <v>0.9</v>
      </c>
      <c r="W118" t="n">
        <v>6.81</v>
      </c>
      <c r="X118" t="n">
        <v>0.23</v>
      </c>
      <c r="Y118" t="n">
        <v>0.5</v>
      </c>
      <c r="Z118" t="n">
        <v>10</v>
      </c>
    </row>
    <row r="119">
      <c r="A119" t="n">
        <v>37</v>
      </c>
      <c r="B119" t="n">
        <v>70</v>
      </c>
      <c r="C119" t="inlineStr">
        <is>
          <t xml:space="preserve">CONCLUIDO	</t>
        </is>
      </c>
      <c r="D119" t="n">
        <v>2.4468</v>
      </c>
      <c r="E119" t="n">
        <v>40.87</v>
      </c>
      <c r="F119" t="n">
        <v>38.38</v>
      </c>
      <c r="G119" t="n">
        <v>255.88</v>
      </c>
      <c r="H119" t="n">
        <v>3.45</v>
      </c>
      <c r="I119" t="n">
        <v>9</v>
      </c>
      <c r="J119" t="n">
        <v>195.47</v>
      </c>
      <c r="K119" t="n">
        <v>47.83</v>
      </c>
      <c r="L119" t="n">
        <v>38</v>
      </c>
      <c r="M119" t="n">
        <v>7</v>
      </c>
      <c r="N119" t="n">
        <v>39.64</v>
      </c>
      <c r="O119" t="n">
        <v>24342.26</v>
      </c>
      <c r="P119" t="n">
        <v>407.11</v>
      </c>
      <c r="Q119" t="n">
        <v>419.23</v>
      </c>
      <c r="R119" t="n">
        <v>71.48</v>
      </c>
      <c r="S119" t="n">
        <v>59.57</v>
      </c>
      <c r="T119" t="n">
        <v>3829.88</v>
      </c>
      <c r="U119" t="n">
        <v>0.83</v>
      </c>
      <c r="V119" t="n">
        <v>0.9</v>
      </c>
      <c r="W119" t="n">
        <v>6.81</v>
      </c>
      <c r="X119" t="n">
        <v>0.22</v>
      </c>
      <c r="Y119" t="n">
        <v>0.5</v>
      </c>
      <c r="Z119" t="n">
        <v>10</v>
      </c>
    </row>
    <row r="120">
      <c r="A120" t="n">
        <v>38</v>
      </c>
      <c r="B120" t="n">
        <v>70</v>
      </c>
      <c r="C120" t="inlineStr">
        <is>
          <t xml:space="preserve">CONCLUIDO	</t>
        </is>
      </c>
      <c r="D120" t="n">
        <v>2.4464</v>
      </c>
      <c r="E120" t="n">
        <v>40.88</v>
      </c>
      <c r="F120" t="n">
        <v>38.39</v>
      </c>
      <c r="G120" t="n">
        <v>255.93</v>
      </c>
      <c r="H120" t="n">
        <v>3.51</v>
      </c>
      <c r="I120" t="n">
        <v>9</v>
      </c>
      <c r="J120" t="n">
        <v>197.02</v>
      </c>
      <c r="K120" t="n">
        <v>47.83</v>
      </c>
      <c r="L120" t="n">
        <v>39</v>
      </c>
      <c r="M120" t="n">
        <v>7</v>
      </c>
      <c r="N120" t="n">
        <v>40.2</v>
      </c>
      <c r="O120" t="n">
        <v>24533.63</v>
      </c>
      <c r="P120" t="n">
        <v>406.3</v>
      </c>
      <c r="Q120" t="n">
        <v>419.23</v>
      </c>
      <c r="R120" t="n">
        <v>71.65000000000001</v>
      </c>
      <c r="S120" t="n">
        <v>59.57</v>
      </c>
      <c r="T120" t="n">
        <v>3917.99</v>
      </c>
      <c r="U120" t="n">
        <v>0.83</v>
      </c>
      <c r="V120" t="n">
        <v>0.9</v>
      </c>
      <c r="W120" t="n">
        <v>6.81</v>
      </c>
      <c r="X120" t="n">
        <v>0.23</v>
      </c>
      <c r="Y120" t="n">
        <v>0.5</v>
      </c>
      <c r="Z120" t="n">
        <v>10</v>
      </c>
    </row>
    <row r="121">
      <c r="A121" t="n">
        <v>39</v>
      </c>
      <c r="B121" t="n">
        <v>70</v>
      </c>
      <c r="C121" t="inlineStr">
        <is>
          <t xml:space="preserve">CONCLUIDO	</t>
        </is>
      </c>
      <c r="D121" t="n">
        <v>2.4457</v>
      </c>
      <c r="E121" t="n">
        <v>40.89</v>
      </c>
      <c r="F121" t="n">
        <v>38.4</v>
      </c>
      <c r="G121" t="n">
        <v>256</v>
      </c>
      <c r="H121" t="n">
        <v>3.58</v>
      </c>
      <c r="I121" t="n">
        <v>9</v>
      </c>
      <c r="J121" t="n">
        <v>198.58</v>
      </c>
      <c r="K121" t="n">
        <v>47.83</v>
      </c>
      <c r="L121" t="n">
        <v>40</v>
      </c>
      <c r="M121" t="n">
        <v>7</v>
      </c>
      <c r="N121" t="n">
        <v>40.75</v>
      </c>
      <c r="O121" t="n">
        <v>24725.75</v>
      </c>
      <c r="P121" t="n">
        <v>404.13</v>
      </c>
      <c r="Q121" t="n">
        <v>419.23</v>
      </c>
      <c r="R121" t="n">
        <v>72.04000000000001</v>
      </c>
      <c r="S121" t="n">
        <v>59.57</v>
      </c>
      <c r="T121" t="n">
        <v>4110.34</v>
      </c>
      <c r="U121" t="n">
        <v>0.83</v>
      </c>
      <c r="V121" t="n">
        <v>0.9</v>
      </c>
      <c r="W121" t="n">
        <v>6.81</v>
      </c>
      <c r="X121" t="n">
        <v>0.24</v>
      </c>
      <c r="Y121" t="n">
        <v>0.5</v>
      </c>
      <c r="Z121" t="n">
        <v>10</v>
      </c>
    </row>
    <row r="122">
      <c r="A122" t="n">
        <v>0</v>
      </c>
      <c r="B122" t="n">
        <v>90</v>
      </c>
      <c r="C122" t="inlineStr">
        <is>
          <t xml:space="preserve">CONCLUIDO	</t>
        </is>
      </c>
      <c r="D122" t="n">
        <v>1.352</v>
      </c>
      <c r="E122" t="n">
        <v>73.95999999999999</v>
      </c>
      <c r="F122" t="n">
        <v>53.41</v>
      </c>
      <c r="G122" t="n">
        <v>6.28</v>
      </c>
      <c r="H122" t="n">
        <v>0.1</v>
      </c>
      <c r="I122" t="n">
        <v>510</v>
      </c>
      <c r="J122" t="n">
        <v>176.73</v>
      </c>
      <c r="K122" t="n">
        <v>52.44</v>
      </c>
      <c r="L122" t="n">
        <v>1</v>
      </c>
      <c r="M122" t="n">
        <v>508</v>
      </c>
      <c r="N122" t="n">
        <v>33.29</v>
      </c>
      <c r="O122" t="n">
        <v>22031.19</v>
      </c>
      <c r="P122" t="n">
        <v>705.0700000000001</v>
      </c>
      <c r="Q122" t="n">
        <v>419.53</v>
      </c>
      <c r="R122" t="n">
        <v>560.64</v>
      </c>
      <c r="S122" t="n">
        <v>59.57</v>
      </c>
      <c r="T122" t="n">
        <v>245904.98</v>
      </c>
      <c r="U122" t="n">
        <v>0.11</v>
      </c>
      <c r="V122" t="n">
        <v>0.65</v>
      </c>
      <c r="W122" t="n">
        <v>7.67</v>
      </c>
      <c r="X122" t="n">
        <v>15.23</v>
      </c>
      <c r="Y122" t="n">
        <v>0.5</v>
      </c>
      <c r="Z122" t="n">
        <v>10</v>
      </c>
    </row>
    <row r="123">
      <c r="A123" t="n">
        <v>1</v>
      </c>
      <c r="B123" t="n">
        <v>90</v>
      </c>
      <c r="C123" t="inlineStr">
        <is>
          <t xml:space="preserve">CONCLUIDO	</t>
        </is>
      </c>
      <c r="D123" t="n">
        <v>1.8451</v>
      </c>
      <c r="E123" t="n">
        <v>54.2</v>
      </c>
      <c r="F123" t="n">
        <v>44.28</v>
      </c>
      <c r="G123" t="n">
        <v>12.59</v>
      </c>
      <c r="H123" t="n">
        <v>0.2</v>
      </c>
      <c r="I123" t="n">
        <v>211</v>
      </c>
      <c r="J123" t="n">
        <v>178.21</v>
      </c>
      <c r="K123" t="n">
        <v>52.44</v>
      </c>
      <c r="L123" t="n">
        <v>2</v>
      </c>
      <c r="M123" t="n">
        <v>209</v>
      </c>
      <c r="N123" t="n">
        <v>33.77</v>
      </c>
      <c r="O123" t="n">
        <v>22213.89</v>
      </c>
      <c r="P123" t="n">
        <v>583.97</v>
      </c>
      <c r="Q123" t="n">
        <v>419.36</v>
      </c>
      <c r="R123" t="n">
        <v>263.64</v>
      </c>
      <c r="S123" t="n">
        <v>59.57</v>
      </c>
      <c r="T123" t="n">
        <v>98902.78999999999</v>
      </c>
      <c r="U123" t="n">
        <v>0.23</v>
      </c>
      <c r="V123" t="n">
        <v>0.78</v>
      </c>
      <c r="W123" t="n">
        <v>7.13</v>
      </c>
      <c r="X123" t="n">
        <v>6.11</v>
      </c>
      <c r="Y123" t="n">
        <v>0.5</v>
      </c>
      <c r="Z123" t="n">
        <v>10</v>
      </c>
    </row>
    <row r="124">
      <c r="A124" t="n">
        <v>2</v>
      </c>
      <c r="B124" t="n">
        <v>90</v>
      </c>
      <c r="C124" t="inlineStr">
        <is>
          <t xml:space="preserve">CONCLUIDO	</t>
        </is>
      </c>
      <c r="D124" t="n">
        <v>2.0327</v>
      </c>
      <c r="E124" t="n">
        <v>49.2</v>
      </c>
      <c r="F124" t="n">
        <v>42.01</v>
      </c>
      <c r="G124" t="n">
        <v>18.81</v>
      </c>
      <c r="H124" t="n">
        <v>0.3</v>
      </c>
      <c r="I124" t="n">
        <v>134</v>
      </c>
      <c r="J124" t="n">
        <v>179.7</v>
      </c>
      <c r="K124" t="n">
        <v>52.44</v>
      </c>
      <c r="L124" t="n">
        <v>3</v>
      </c>
      <c r="M124" t="n">
        <v>132</v>
      </c>
      <c r="N124" t="n">
        <v>34.26</v>
      </c>
      <c r="O124" t="n">
        <v>22397.24</v>
      </c>
      <c r="P124" t="n">
        <v>553.6</v>
      </c>
      <c r="Q124" t="n">
        <v>419.32</v>
      </c>
      <c r="R124" t="n">
        <v>189.5</v>
      </c>
      <c r="S124" t="n">
        <v>59.57</v>
      </c>
      <c r="T124" t="n">
        <v>62214.36</v>
      </c>
      <c r="U124" t="n">
        <v>0.31</v>
      </c>
      <c r="V124" t="n">
        <v>0.82</v>
      </c>
      <c r="W124" t="n">
        <v>7.01</v>
      </c>
      <c r="X124" t="n">
        <v>3.84</v>
      </c>
      <c r="Y124" t="n">
        <v>0.5</v>
      </c>
      <c r="Z124" t="n">
        <v>10</v>
      </c>
    </row>
    <row r="125">
      <c r="A125" t="n">
        <v>3</v>
      </c>
      <c r="B125" t="n">
        <v>90</v>
      </c>
      <c r="C125" t="inlineStr">
        <is>
          <t xml:space="preserve">CONCLUIDO	</t>
        </is>
      </c>
      <c r="D125" t="n">
        <v>2.133</v>
      </c>
      <c r="E125" t="n">
        <v>46.88</v>
      </c>
      <c r="F125" t="n">
        <v>40.98</v>
      </c>
      <c r="G125" t="n">
        <v>25.09</v>
      </c>
      <c r="H125" t="n">
        <v>0.39</v>
      </c>
      <c r="I125" t="n">
        <v>98</v>
      </c>
      <c r="J125" t="n">
        <v>181.19</v>
      </c>
      <c r="K125" t="n">
        <v>52.44</v>
      </c>
      <c r="L125" t="n">
        <v>4</v>
      </c>
      <c r="M125" t="n">
        <v>96</v>
      </c>
      <c r="N125" t="n">
        <v>34.75</v>
      </c>
      <c r="O125" t="n">
        <v>22581.25</v>
      </c>
      <c r="P125" t="n">
        <v>539.3</v>
      </c>
      <c r="Q125" t="n">
        <v>419.28</v>
      </c>
      <c r="R125" t="n">
        <v>155.72</v>
      </c>
      <c r="S125" t="n">
        <v>59.57</v>
      </c>
      <c r="T125" t="n">
        <v>45504.52</v>
      </c>
      <c r="U125" t="n">
        <v>0.38</v>
      </c>
      <c r="V125" t="n">
        <v>0.84</v>
      </c>
      <c r="W125" t="n">
        <v>6.96</v>
      </c>
      <c r="X125" t="n">
        <v>2.81</v>
      </c>
      <c r="Y125" t="n">
        <v>0.5</v>
      </c>
      <c r="Z125" t="n">
        <v>10</v>
      </c>
    </row>
    <row r="126">
      <c r="A126" t="n">
        <v>4</v>
      </c>
      <c r="B126" t="n">
        <v>90</v>
      </c>
      <c r="C126" t="inlineStr">
        <is>
          <t xml:space="preserve">CONCLUIDO	</t>
        </is>
      </c>
      <c r="D126" t="n">
        <v>2.1974</v>
      </c>
      <c r="E126" t="n">
        <v>45.51</v>
      </c>
      <c r="F126" t="n">
        <v>40.35</v>
      </c>
      <c r="G126" t="n">
        <v>31.44</v>
      </c>
      <c r="H126" t="n">
        <v>0.49</v>
      </c>
      <c r="I126" t="n">
        <v>77</v>
      </c>
      <c r="J126" t="n">
        <v>182.69</v>
      </c>
      <c r="K126" t="n">
        <v>52.44</v>
      </c>
      <c r="L126" t="n">
        <v>5</v>
      </c>
      <c r="M126" t="n">
        <v>75</v>
      </c>
      <c r="N126" t="n">
        <v>35.25</v>
      </c>
      <c r="O126" t="n">
        <v>22766.06</v>
      </c>
      <c r="P126" t="n">
        <v>530.41</v>
      </c>
      <c r="Q126" t="n">
        <v>419.26</v>
      </c>
      <c r="R126" t="n">
        <v>135.79</v>
      </c>
      <c r="S126" t="n">
        <v>59.57</v>
      </c>
      <c r="T126" t="n">
        <v>35643.31</v>
      </c>
      <c r="U126" t="n">
        <v>0.44</v>
      </c>
      <c r="V126" t="n">
        <v>0.86</v>
      </c>
      <c r="W126" t="n">
        <v>6.91</v>
      </c>
      <c r="X126" t="n">
        <v>2.19</v>
      </c>
      <c r="Y126" t="n">
        <v>0.5</v>
      </c>
      <c r="Z126" t="n">
        <v>10</v>
      </c>
    </row>
    <row r="127">
      <c r="A127" t="n">
        <v>5</v>
      </c>
      <c r="B127" t="n">
        <v>90</v>
      </c>
      <c r="C127" t="inlineStr">
        <is>
          <t xml:space="preserve">CONCLUIDO	</t>
        </is>
      </c>
      <c r="D127" t="n">
        <v>2.2385</v>
      </c>
      <c r="E127" t="n">
        <v>44.67</v>
      </c>
      <c r="F127" t="n">
        <v>39.98</v>
      </c>
      <c r="G127" t="n">
        <v>37.48</v>
      </c>
      <c r="H127" t="n">
        <v>0.58</v>
      </c>
      <c r="I127" t="n">
        <v>64</v>
      </c>
      <c r="J127" t="n">
        <v>184.19</v>
      </c>
      <c r="K127" t="n">
        <v>52.44</v>
      </c>
      <c r="L127" t="n">
        <v>6</v>
      </c>
      <c r="M127" t="n">
        <v>62</v>
      </c>
      <c r="N127" t="n">
        <v>35.75</v>
      </c>
      <c r="O127" t="n">
        <v>22951.43</v>
      </c>
      <c r="P127" t="n">
        <v>525.22</v>
      </c>
      <c r="Q127" t="n">
        <v>419.35</v>
      </c>
      <c r="R127" t="n">
        <v>123.37</v>
      </c>
      <c r="S127" t="n">
        <v>59.57</v>
      </c>
      <c r="T127" t="n">
        <v>29502.55</v>
      </c>
      <c r="U127" t="n">
        <v>0.48</v>
      </c>
      <c r="V127" t="n">
        <v>0.87</v>
      </c>
      <c r="W127" t="n">
        <v>6.9</v>
      </c>
      <c r="X127" t="n">
        <v>1.81</v>
      </c>
      <c r="Y127" t="n">
        <v>0.5</v>
      </c>
      <c r="Z127" t="n">
        <v>10</v>
      </c>
    </row>
    <row r="128">
      <c r="A128" t="n">
        <v>6</v>
      </c>
      <c r="B128" t="n">
        <v>90</v>
      </c>
      <c r="C128" t="inlineStr">
        <is>
          <t xml:space="preserve">CONCLUIDO	</t>
        </is>
      </c>
      <c r="D128" t="n">
        <v>2.2689</v>
      </c>
      <c r="E128" t="n">
        <v>44.07</v>
      </c>
      <c r="F128" t="n">
        <v>39.7</v>
      </c>
      <c r="G128" t="n">
        <v>43.31</v>
      </c>
      <c r="H128" t="n">
        <v>0.67</v>
      </c>
      <c r="I128" t="n">
        <v>55</v>
      </c>
      <c r="J128" t="n">
        <v>185.7</v>
      </c>
      <c r="K128" t="n">
        <v>52.44</v>
      </c>
      <c r="L128" t="n">
        <v>7</v>
      </c>
      <c r="M128" t="n">
        <v>53</v>
      </c>
      <c r="N128" t="n">
        <v>36.26</v>
      </c>
      <c r="O128" t="n">
        <v>23137.49</v>
      </c>
      <c r="P128" t="n">
        <v>520.9299999999999</v>
      </c>
      <c r="Q128" t="n">
        <v>419.24</v>
      </c>
      <c r="R128" t="n">
        <v>114.3</v>
      </c>
      <c r="S128" t="n">
        <v>59.57</v>
      </c>
      <c r="T128" t="n">
        <v>25012.97</v>
      </c>
      <c r="U128" t="n">
        <v>0.52</v>
      </c>
      <c r="V128" t="n">
        <v>0.87</v>
      </c>
      <c r="W128" t="n">
        <v>6.88</v>
      </c>
      <c r="X128" t="n">
        <v>1.53</v>
      </c>
      <c r="Y128" t="n">
        <v>0.5</v>
      </c>
      <c r="Z128" t="n">
        <v>10</v>
      </c>
    </row>
    <row r="129">
      <c r="A129" t="n">
        <v>7</v>
      </c>
      <c r="B129" t="n">
        <v>90</v>
      </c>
      <c r="C129" t="inlineStr">
        <is>
          <t xml:space="preserve">CONCLUIDO	</t>
        </is>
      </c>
      <c r="D129" t="n">
        <v>2.2933</v>
      </c>
      <c r="E129" t="n">
        <v>43.6</v>
      </c>
      <c r="F129" t="n">
        <v>39.48</v>
      </c>
      <c r="G129" t="n">
        <v>49.35</v>
      </c>
      <c r="H129" t="n">
        <v>0.76</v>
      </c>
      <c r="I129" t="n">
        <v>48</v>
      </c>
      <c r="J129" t="n">
        <v>187.22</v>
      </c>
      <c r="K129" t="n">
        <v>52.44</v>
      </c>
      <c r="L129" t="n">
        <v>8</v>
      </c>
      <c r="M129" t="n">
        <v>46</v>
      </c>
      <c r="N129" t="n">
        <v>36.78</v>
      </c>
      <c r="O129" t="n">
        <v>23324.24</v>
      </c>
      <c r="P129" t="n">
        <v>517.36</v>
      </c>
      <c r="Q129" t="n">
        <v>419.26</v>
      </c>
      <c r="R129" t="n">
        <v>107.35</v>
      </c>
      <c r="S129" t="n">
        <v>59.57</v>
      </c>
      <c r="T129" t="n">
        <v>21570.96</v>
      </c>
      <c r="U129" t="n">
        <v>0.55</v>
      </c>
      <c r="V129" t="n">
        <v>0.88</v>
      </c>
      <c r="W129" t="n">
        <v>6.86</v>
      </c>
      <c r="X129" t="n">
        <v>1.31</v>
      </c>
      <c r="Y129" t="n">
        <v>0.5</v>
      </c>
      <c r="Z129" t="n">
        <v>10</v>
      </c>
    </row>
    <row r="130">
      <c r="A130" t="n">
        <v>8</v>
      </c>
      <c r="B130" t="n">
        <v>90</v>
      </c>
      <c r="C130" t="inlineStr">
        <is>
          <t xml:space="preserve">CONCLUIDO	</t>
        </is>
      </c>
      <c r="D130" t="n">
        <v>2.3126</v>
      </c>
      <c r="E130" t="n">
        <v>43.24</v>
      </c>
      <c r="F130" t="n">
        <v>39.33</v>
      </c>
      <c r="G130" t="n">
        <v>56.18</v>
      </c>
      <c r="H130" t="n">
        <v>0.85</v>
      </c>
      <c r="I130" t="n">
        <v>42</v>
      </c>
      <c r="J130" t="n">
        <v>188.74</v>
      </c>
      <c r="K130" t="n">
        <v>52.44</v>
      </c>
      <c r="L130" t="n">
        <v>9</v>
      </c>
      <c r="M130" t="n">
        <v>40</v>
      </c>
      <c r="N130" t="n">
        <v>37.3</v>
      </c>
      <c r="O130" t="n">
        <v>23511.69</v>
      </c>
      <c r="P130" t="n">
        <v>514.9299999999999</v>
      </c>
      <c r="Q130" t="n">
        <v>419.31</v>
      </c>
      <c r="R130" t="n">
        <v>102.44</v>
      </c>
      <c r="S130" t="n">
        <v>59.57</v>
      </c>
      <c r="T130" t="n">
        <v>19148</v>
      </c>
      <c r="U130" t="n">
        <v>0.58</v>
      </c>
      <c r="V130" t="n">
        <v>0.88</v>
      </c>
      <c r="W130" t="n">
        <v>6.85</v>
      </c>
      <c r="X130" t="n">
        <v>1.16</v>
      </c>
      <c r="Y130" t="n">
        <v>0.5</v>
      </c>
      <c r="Z130" t="n">
        <v>10</v>
      </c>
    </row>
    <row r="131">
      <c r="A131" t="n">
        <v>9</v>
      </c>
      <c r="B131" t="n">
        <v>90</v>
      </c>
      <c r="C131" t="inlineStr">
        <is>
          <t xml:space="preserve">CONCLUIDO	</t>
        </is>
      </c>
      <c r="D131" t="n">
        <v>2.3256</v>
      </c>
      <c r="E131" t="n">
        <v>43</v>
      </c>
      <c r="F131" t="n">
        <v>39.23</v>
      </c>
      <c r="G131" t="n">
        <v>61.94</v>
      </c>
      <c r="H131" t="n">
        <v>0.93</v>
      </c>
      <c r="I131" t="n">
        <v>38</v>
      </c>
      <c r="J131" t="n">
        <v>190.26</v>
      </c>
      <c r="K131" t="n">
        <v>52.44</v>
      </c>
      <c r="L131" t="n">
        <v>10</v>
      </c>
      <c r="M131" t="n">
        <v>36</v>
      </c>
      <c r="N131" t="n">
        <v>37.82</v>
      </c>
      <c r="O131" t="n">
        <v>23699.85</v>
      </c>
      <c r="P131" t="n">
        <v>513.34</v>
      </c>
      <c r="Q131" t="n">
        <v>419.27</v>
      </c>
      <c r="R131" t="n">
        <v>99</v>
      </c>
      <c r="S131" t="n">
        <v>59.57</v>
      </c>
      <c r="T131" t="n">
        <v>17445.01</v>
      </c>
      <c r="U131" t="n">
        <v>0.6</v>
      </c>
      <c r="V131" t="n">
        <v>0.88</v>
      </c>
      <c r="W131" t="n">
        <v>6.86</v>
      </c>
      <c r="X131" t="n">
        <v>1.06</v>
      </c>
      <c r="Y131" t="n">
        <v>0.5</v>
      </c>
      <c r="Z131" t="n">
        <v>10</v>
      </c>
    </row>
    <row r="132">
      <c r="A132" t="n">
        <v>10</v>
      </c>
      <c r="B132" t="n">
        <v>90</v>
      </c>
      <c r="C132" t="inlineStr">
        <is>
          <t xml:space="preserve">CONCLUIDO	</t>
        </is>
      </c>
      <c r="D132" t="n">
        <v>2.3352</v>
      </c>
      <c r="E132" t="n">
        <v>42.82</v>
      </c>
      <c r="F132" t="n">
        <v>39.16</v>
      </c>
      <c r="G132" t="n">
        <v>67.13</v>
      </c>
      <c r="H132" t="n">
        <v>1.02</v>
      </c>
      <c r="I132" t="n">
        <v>35</v>
      </c>
      <c r="J132" t="n">
        <v>191.79</v>
      </c>
      <c r="K132" t="n">
        <v>52.44</v>
      </c>
      <c r="L132" t="n">
        <v>11</v>
      </c>
      <c r="M132" t="n">
        <v>33</v>
      </c>
      <c r="N132" t="n">
        <v>38.35</v>
      </c>
      <c r="O132" t="n">
        <v>23888.73</v>
      </c>
      <c r="P132" t="n">
        <v>511.98</v>
      </c>
      <c r="Q132" t="n">
        <v>419.27</v>
      </c>
      <c r="R132" t="n">
        <v>96.78</v>
      </c>
      <c r="S132" t="n">
        <v>59.57</v>
      </c>
      <c r="T132" t="n">
        <v>16349</v>
      </c>
      <c r="U132" t="n">
        <v>0.62</v>
      </c>
      <c r="V132" t="n">
        <v>0.88</v>
      </c>
      <c r="W132" t="n">
        <v>6.85</v>
      </c>
      <c r="X132" t="n">
        <v>0.99</v>
      </c>
      <c r="Y132" t="n">
        <v>0.5</v>
      </c>
      <c r="Z132" t="n">
        <v>10</v>
      </c>
    </row>
    <row r="133">
      <c r="A133" t="n">
        <v>11</v>
      </c>
      <c r="B133" t="n">
        <v>90</v>
      </c>
      <c r="C133" t="inlineStr">
        <is>
          <t xml:space="preserve">CONCLUIDO	</t>
        </is>
      </c>
      <c r="D133" t="n">
        <v>2.3465</v>
      </c>
      <c r="E133" t="n">
        <v>42.62</v>
      </c>
      <c r="F133" t="n">
        <v>39.06</v>
      </c>
      <c r="G133" t="n">
        <v>73.23</v>
      </c>
      <c r="H133" t="n">
        <v>1.1</v>
      </c>
      <c r="I133" t="n">
        <v>32</v>
      </c>
      <c r="J133" t="n">
        <v>193.33</v>
      </c>
      <c r="K133" t="n">
        <v>52.44</v>
      </c>
      <c r="L133" t="n">
        <v>12</v>
      </c>
      <c r="M133" t="n">
        <v>30</v>
      </c>
      <c r="N133" t="n">
        <v>38.89</v>
      </c>
      <c r="O133" t="n">
        <v>24078.33</v>
      </c>
      <c r="P133" t="n">
        <v>510.06</v>
      </c>
      <c r="Q133" t="n">
        <v>419.24</v>
      </c>
      <c r="R133" t="n">
        <v>93.47</v>
      </c>
      <c r="S133" t="n">
        <v>59.57</v>
      </c>
      <c r="T133" t="n">
        <v>14710.19</v>
      </c>
      <c r="U133" t="n">
        <v>0.64</v>
      </c>
      <c r="V133" t="n">
        <v>0.89</v>
      </c>
      <c r="W133" t="n">
        <v>6.85</v>
      </c>
      <c r="X133" t="n">
        <v>0.9</v>
      </c>
      <c r="Y133" t="n">
        <v>0.5</v>
      </c>
      <c r="Z133" t="n">
        <v>10</v>
      </c>
    </row>
    <row r="134">
      <c r="A134" t="n">
        <v>12</v>
      </c>
      <c r="B134" t="n">
        <v>90</v>
      </c>
      <c r="C134" t="inlineStr">
        <is>
          <t xml:space="preserve">CONCLUIDO	</t>
        </is>
      </c>
      <c r="D134" t="n">
        <v>2.3572</v>
      </c>
      <c r="E134" t="n">
        <v>42.42</v>
      </c>
      <c r="F134" t="n">
        <v>38.97</v>
      </c>
      <c r="G134" t="n">
        <v>80.63</v>
      </c>
      <c r="H134" t="n">
        <v>1.18</v>
      </c>
      <c r="I134" t="n">
        <v>29</v>
      </c>
      <c r="J134" t="n">
        <v>194.88</v>
      </c>
      <c r="K134" t="n">
        <v>52.44</v>
      </c>
      <c r="L134" t="n">
        <v>13</v>
      </c>
      <c r="M134" t="n">
        <v>27</v>
      </c>
      <c r="N134" t="n">
        <v>39.43</v>
      </c>
      <c r="O134" t="n">
        <v>24268.67</v>
      </c>
      <c r="P134" t="n">
        <v>508.13</v>
      </c>
      <c r="Q134" t="n">
        <v>419.23</v>
      </c>
      <c r="R134" t="n">
        <v>90.52</v>
      </c>
      <c r="S134" t="n">
        <v>59.57</v>
      </c>
      <c r="T134" t="n">
        <v>13251.05</v>
      </c>
      <c r="U134" t="n">
        <v>0.66</v>
      </c>
      <c r="V134" t="n">
        <v>0.89</v>
      </c>
      <c r="W134" t="n">
        <v>6.84</v>
      </c>
      <c r="X134" t="n">
        <v>0.8100000000000001</v>
      </c>
      <c r="Y134" t="n">
        <v>0.5</v>
      </c>
      <c r="Z134" t="n">
        <v>10</v>
      </c>
    </row>
    <row r="135">
      <c r="A135" t="n">
        <v>13</v>
      </c>
      <c r="B135" t="n">
        <v>90</v>
      </c>
      <c r="C135" t="inlineStr">
        <is>
          <t xml:space="preserve">CONCLUIDO	</t>
        </is>
      </c>
      <c r="D135" t="n">
        <v>2.3648</v>
      </c>
      <c r="E135" t="n">
        <v>42.29</v>
      </c>
      <c r="F135" t="n">
        <v>38.91</v>
      </c>
      <c r="G135" t="n">
        <v>86.45999999999999</v>
      </c>
      <c r="H135" t="n">
        <v>1.27</v>
      </c>
      <c r="I135" t="n">
        <v>27</v>
      </c>
      <c r="J135" t="n">
        <v>196.42</v>
      </c>
      <c r="K135" t="n">
        <v>52.44</v>
      </c>
      <c r="L135" t="n">
        <v>14</v>
      </c>
      <c r="M135" t="n">
        <v>25</v>
      </c>
      <c r="N135" t="n">
        <v>39.98</v>
      </c>
      <c r="O135" t="n">
        <v>24459.75</v>
      </c>
      <c r="P135" t="n">
        <v>507.14</v>
      </c>
      <c r="Q135" t="n">
        <v>419.25</v>
      </c>
      <c r="R135" t="n">
        <v>88.59999999999999</v>
      </c>
      <c r="S135" t="n">
        <v>59.57</v>
      </c>
      <c r="T135" t="n">
        <v>12298.03</v>
      </c>
      <c r="U135" t="n">
        <v>0.67</v>
      </c>
      <c r="V135" t="n">
        <v>0.89</v>
      </c>
      <c r="W135" t="n">
        <v>6.84</v>
      </c>
      <c r="X135" t="n">
        <v>0.74</v>
      </c>
      <c r="Y135" t="n">
        <v>0.5</v>
      </c>
      <c r="Z135" t="n">
        <v>10</v>
      </c>
    </row>
    <row r="136">
      <c r="A136" t="n">
        <v>14</v>
      </c>
      <c r="B136" t="n">
        <v>90</v>
      </c>
      <c r="C136" t="inlineStr">
        <is>
          <t xml:space="preserve">CONCLUIDO	</t>
        </is>
      </c>
      <c r="D136" t="n">
        <v>2.3674</v>
      </c>
      <c r="E136" t="n">
        <v>42.24</v>
      </c>
      <c r="F136" t="n">
        <v>38.9</v>
      </c>
      <c r="G136" t="n">
        <v>89.76000000000001</v>
      </c>
      <c r="H136" t="n">
        <v>1.35</v>
      </c>
      <c r="I136" t="n">
        <v>26</v>
      </c>
      <c r="J136" t="n">
        <v>197.98</v>
      </c>
      <c r="K136" t="n">
        <v>52.44</v>
      </c>
      <c r="L136" t="n">
        <v>15</v>
      </c>
      <c r="M136" t="n">
        <v>24</v>
      </c>
      <c r="N136" t="n">
        <v>40.54</v>
      </c>
      <c r="O136" t="n">
        <v>24651.58</v>
      </c>
      <c r="P136" t="n">
        <v>506.07</v>
      </c>
      <c r="Q136" t="n">
        <v>419.23</v>
      </c>
      <c r="R136" t="n">
        <v>88.12</v>
      </c>
      <c r="S136" t="n">
        <v>59.57</v>
      </c>
      <c r="T136" t="n">
        <v>12067.28</v>
      </c>
      <c r="U136" t="n">
        <v>0.68</v>
      </c>
      <c r="V136" t="n">
        <v>0.89</v>
      </c>
      <c r="W136" t="n">
        <v>6.84</v>
      </c>
      <c r="X136" t="n">
        <v>0.73</v>
      </c>
      <c r="Y136" t="n">
        <v>0.5</v>
      </c>
      <c r="Z136" t="n">
        <v>10</v>
      </c>
    </row>
    <row r="137">
      <c r="A137" t="n">
        <v>15</v>
      </c>
      <c r="B137" t="n">
        <v>90</v>
      </c>
      <c r="C137" t="inlineStr">
        <is>
          <t xml:space="preserve">CONCLUIDO	</t>
        </is>
      </c>
      <c r="D137" t="n">
        <v>2.3753</v>
      </c>
      <c r="E137" t="n">
        <v>42.1</v>
      </c>
      <c r="F137" t="n">
        <v>38.83</v>
      </c>
      <c r="G137" t="n">
        <v>97.06</v>
      </c>
      <c r="H137" t="n">
        <v>1.42</v>
      </c>
      <c r="I137" t="n">
        <v>24</v>
      </c>
      <c r="J137" t="n">
        <v>199.54</v>
      </c>
      <c r="K137" t="n">
        <v>52.44</v>
      </c>
      <c r="L137" t="n">
        <v>16</v>
      </c>
      <c r="M137" t="n">
        <v>22</v>
      </c>
      <c r="N137" t="n">
        <v>41.1</v>
      </c>
      <c r="O137" t="n">
        <v>24844.17</v>
      </c>
      <c r="P137" t="n">
        <v>505.74</v>
      </c>
      <c r="Q137" t="n">
        <v>419.24</v>
      </c>
      <c r="R137" t="n">
        <v>85.81</v>
      </c>
      <c r="S137" t="n">
        <v>59.57</v>
      </c>
      <c r="T137" t="n">
        <v>10922.21</v>
      </c>
      <c r="U137" t="n">
        <v>0.6899999999999999</v>
      </c>
      <c r="V137" t="n">
        <v>0.89</v>
      </c>
      <c r="W137" t="n">
        <v>6.84</v>
      </c>
      <c r="X137" t="n">
        <v>0.66</v>
      </c>
      <c r="Y137" t="n">
        <v>0.5</v>
      </c>
      <c r="Z137" t="n">
        <v>10</v>
      </c>
    </row>
    <row r="138">
      <c r="A138" t="n">
        <v>16</v>
      </c>
      <c r="B138" t="n">
        <v>90</v>
      </c>
      <c r="C138" t="inlineStr">
        <is>
          <t xml:space="preserve">CONCLUIDO	</t>
        </is>
      </c>
      <c r="D138" t="n">
        <v>2.3802</v>
      </c>
      <c r="E138" t="n">
        <v>42.01</v>
      </c>
      <c r="F138" t="n">
        <v>38.77</v>
      </c>
      <c r="G138" t="n">
        <v>101.15</v>
      </c>
      <c r="H138" t="n">
        <v>1.5</v>
      </c>
      <c r="I138" t="n">
        <v>23</v>
      </c>
      <c r="J138" t="n">
        <v>201.11</v>
      </c>
      <c r="K138" t="n">
        <v>52.44</v>
      </c>
      <c r="L138" t="n">
        <v>17</v>
      </c>
      <c r="M138" t="n">
        <v>21</v>
      </c>
      <c r="N138" t="n">
        <v>41.67</v>
      </c>
      <c r="O138" t="n">
        <v>25037.53</v>
      </c>
      <c r="P138" t="n">
        <v>503.9</v>
      </c>
      <c r="Q138" t="n">
        <v>419.24</v>
      </c>
      <c r="R138" t="n">
        <v>84.14</v>
      </c>
      <c r="S138" t="n">
        <v>59.57</v>
      </c>
      <c r="T138" t="n">
        <v>10089.46</v>
      </c>
      <c r="U138" t="n">
        <v>0.71</v>
      </c>
      <c r="V138" t="n">
        <v>0.89</v>
      </c>
      <c r="W138" t="n">
        <v>6.83</v>
      </c>
      <c r="X138" t="n">
        <v>0.61</v>
      </c>
      <c r="Y138" t="n">
        <v>0.5</v>
      </c>
      <c r="Z138" t="n">
        <v>10</v>
      </c>
    </row>
    <row r="139">
      <c r="A139" t="n">
        <v>17</v>
      </c>
      <c r="B139" t="n">
        <v>90</v>
      </c>
      <c r="C139" t="inlineStr">
        <is>
          <t xml:space="preserve">CONCLUIDO	</t>
        </is>
      </c>
      <c r="D139" t="n">
        <v>2.3869</v>
      </c>
      <c r="E139" t="n">
        <v>41.9</v>
      </c>
      <c r="F139" t="n">
        <v>38.73</v>
      </c>
      <c r="G139" t="n">
        <v>110.65</v>
      </c>
      <c r="H139" t="n">
        <v>1.58</v>
      </c>
      <c r="I139" t="n">
        <v>21</v>
      </c>
      <c r="J139" t="n">
        <v>202.68</v>
      </c>
      <c r="K139" t="n">
        <v>52.44</v>
      </c>
      <c r="L139" t="n">
        <v>18</v>
      </c>
      <c r="M139" t="n">
        <v>19</v>
      </c>
      <c r="N139" t="n">
        <v>42.24</v>
      </c>
      <c r="O139" t="n">
        <v>25231.66</v>
      </c>
      <c r="P139" t="n">
        <v>502.81</v>
      </c>
      <c r="Q139" t="n">
        <v>419.24</v>
      </c>
      <c r="R139" t="n">
        <v>82.79000000000001</v>
      </c>
      <c r="S139" t="n">
        <v>59.57</v>
      </c>
      <c r="T139" t="n">
        <v>9424.76</v>
      </c>
      <c r="U139" t="n">
        <v>0.72</v>
      </c>
      <c r="V139" t="n">
        <v>0.89</v>
      </c>
      <c r="W139" t="n">
        <v>6.83</v>
      </c>
      <c r="X139" t="n">
        <v>0.5600000000000001</v>
      </c>
      <c r="Y139" t="n">
        <v>0.5</v>
      </c>
      <c r="Z139" t="n">
        <v>10</v>
      </c>
    </row>
    <row r="140">
      <c r="A140" t="n">
        <v>18</v>
      </c>
      <c r="B140" t="n">
        <v>90</v>
      </c>
      <c r="C140" t="inlineStr">
        <is>
          <t xml:space="preserve">CONCLUIDO	</t>
        </is>
      </c>
      <c r="D140" t="n">
        <v>2.3907</v>
      </c>
      <c r="E140" t="n">
        <v>41.83</v>
      </c>
      <c r="F140" t="n">
        <v>38.7</v>
      </c>
      <c r="G140" t="n">
        <v>116.09</v>
      </c>
      <c r="H140" t="n">
        <v>1.65</v>
      </c>
      <c r="I140" t="n">
        <v>20</v>
      </c>
      <c r="J140" t="n">
        <v>204.26</v>
      </c>
      <c r="K140" t="n">
        <v>52.44</v>
      </c>
      <c r="L140" t="n">
        <v>19</v>
      </c>
      <c r="M140" t="n">
        <v>18</v>
      </c>
      <c r="N140" t="n">
        <v>42.82</v>
      </c>
      <c r="O140" t="n">
        <v>25426.72</v>
      </c>
      <c r="P140" t="n">
        <v>502.12</v>
      </c>
      <c r="Q140" t="n">
        <v>419.24</v>
      </c>
      <c r="R140" t="n">
        <v>81.73999999999999</v>
      </c>
      <c r="S140" t="n">
        <v>59.57</v>
      </c>
      <c r="T140" t="n">
        <v>8907.67</v>
      </c>
      <c r="U140" t="n">
        <v>0.73</v>
      </c>
      <c r="V140" t="n">
        <v>0.89</v>
      </c>
      <c r="W140" t="n">
        <v>6.83</v>
      </c>
      <c r="X140" t="n">
        <v>0.53</v>
      </c>
      <c r="Y140" t="n">
        <v>0.5</v>
      </c>
      <c r="Z140" t="n">
        <v>10</v>
      </c>
    </row>
    <row r="141">
      <c r="A141" t="n">
        <v>19</v>
      </c>
      <c r="B141" t="n">
        <v>90</v>
      </c>
      <c r="C141" t="inlineStr">
        <is>
          <t xml:space="preserve">CONCLUIDO	</t>
        </is>
      </c>
      <c r="D141" t="n">
        <v>2.3929</v>
      </c>
      <c r="E141" t="n">
        <v>41.79</v>
      </c>
      <c r="F141" t="n">
        <v>38.69</v>
      </c>
      <c r="G141" t="n">
        <v>122.19</v>
      </c>
      <c r="H141" t="n">
        <v>1.73</v>
      </c>
      <c r="I141" t="n">
        <v>19</v>
      </c>
      <c r="J141" t="n">
        <v>205.85</v>
      </c>
      <c r="K141" t="n">
        <v>52.44</v>
      </c>
      <c r="L141" t="n">
        <v>20</v>
      </c>
      <c r="M141" t="n">
        <v>17</v>
      </c>
      <c r="N141" t="n">
        <v>43.41</v>
      </c>
      <c r="O141" t="n">
        <v>25622.45</v>
      </c>
      <c r="P141" t="n">
        <v>501.09</v>
      </c>
      <c r="Q141" t="n">
        <v>419.23</v>
      </c>
      <c r="R141" t="n">
        <v>81.63</v>
      </c>
      <c r="S141" t="n">
        <v>59.57</v>
      </c>
      <c r="T141" t="n">
        <v>8854.799999999999</v>
      </c>
      <c r="U141" t="n">
        <v>0.73</v>
      </c>
      <c r="V141" t="n">
        <v>0.89</v>
      </c>
      <c r="W141" t="n">
        <v>6.83</v>
      </c>
      <c r="X141" t="n">
        <v>0.53</v>
      </c>
      <c r="Y141" t="n">
        <v>0.5</v>
      </c>
      <c r="Z141" t="n">
        <v>10</v>
      </c>
    </row>
    <row r="142">
      <c r="A142" t="n">
        <v>20</v>
      </c>
      <c r="B142" t="n">
        <v>90</v>
      </c>
      <c r="C142" t="inlineStr">
        <is>
          <t xml:space="preserve">CONCLUIDO	</t>
        </is>
      </c>
      <c r="D142" t="n">
        <v>2.3933</v>
      </c>
      <c r="E142" t="n">
        <v>41.78</v>
      </c>
      <c r="F142" t="n">
        <v>38.69</v>
      </c>
      <c r="G142" t="n">
        <v>122.17</v>
      </c>
      <c r="H142" t="n">
        <v>1.8</v>
      </c>
      <c r="I142" t="n">
        <v>19</v>
      </c>
      <c r="J142" t="n">
        <v>207.45</v>
      </c>
      <c r="K142" t="n">
        <v>52.44</v>
      </c>
      <c r="L142" t="n">
        <v>21</v>
      </c>
      <c r="M142" t="n">
        <v>17</v>
      </c>
      <c r="N142" t="n">
        <v>44</v>
      </c>
      <c r="O142" t="n">
        <v>25818.99</v>
      </c>
      <c r="P142" t="n">
        <v>501.2</v>
      </c>
      <c r="Q142" t="n">
        <v>419.23</v>
      </c>
      <c r="R142" t="n">
        <v>81.28</v>
      </c>
      <c r="S142" t="n">
        <v>59.57</v>
      </c>
      <c r="T142" t="n">
        <v>8682.92</v>
      </c>
      <c r="U142" t="n">
        <v>0.73</v>
      </c>
      <c r="V142" t="n">
        <v>0.89</v>
      </c>
      <c r="W142" t="n">
        <v>6.83</v>
      </c>
      <c r="X142" t="n">
        <v>0.52</v>
      </c>
      <c r="Y142" t="n">
        <v>0.5</v>
      </c>
      <c r="Z142" t="n">
        <v>10</v>
      </c>
    </row>
    <row r="143">
      <c r="A143" t="n">
        <v>21</v>
      </c>
      <c r="B143" t="n">
        <v>90</v>
      </c>
      <c r="C143" t="inlineStr">
        <is>
          <t xml:space="preserve">CONCLUIDO	</t>
        </is>
      </c>
      <c r="D143" t="n">
        <v>2.398</v>
      </c>
      <c r="E143" t="n">
        <v>41.7</v>
      </c>
      <c r="F143" t="n">
        <v>38.64</v>
      </c>
      <c r="G143" t="n">
        <v>128.8</v>
      </c>
      <c r="H143" t="n">
        <v>1.87</v>
      </c>
      <c r="I143" t="n">
        <v>18</v>
      </c>
      <c r="J143" t="n">
        <v>209.05</v>
      </c>
      <c r="K143" t="n">
        <v>52.44</v>
      </c>
      <c r="L143" t="n">
        <v>22</v>
      </c>
      <c r="M143" t="n">
        <v>16</v>
      </c>
      <c r="N143" t="n">
        <v>44.6</v>
      </c>
      <c r="O143" t="n">
        <v>26016.35</v>
      </c>
      <c r="P143" t="n">
        <v>500.88</v>
      </c>
      <c r="Q143" t="n">
        <v>419.25</v>
      </c>
      <c r="R143" t="n">
        <v>79.73999999999999</v>
      </c>
      <c r="S143" t="n">
        <v>59.57</v>
      </c>
      <c r="T143" t="n">
        <v>7917.83</v>
      </c>
      <c r="U143" t="n">
        <v>0.75</v>
      </c>
      <c r="V143" t="n">
        <v>0.89</v>
      </c>
      <c r="W143" t="n">
        <v>6.83</v>
      </c>
      <c r="X143" t="n">
        <v>0.48</v>
      </c>
      <c r="Y143" t="n">
        <v>0.5</v>
      </c>
      <c r="Z143" t="n">
        <v>10</v>
      </c>
    </row>
    <row r="144">
      <c r="A144" t="n">
        <v>22</v>
      </c>
      <c r="B144" t="n">
        <v>90</v>
      </c>
      <c r="C144" t="inlineStr">
        <is>
          <t xml:space="preserve">CONCLUIDO	</t>
        </is>
      </c>
      <c r="D144" t="n">
        <v>2.4019</v>
      </c>
      <c r="E144" t="n">
        <v>41.63</v>
      </c>
      <c r="F144" t="n">
        <v>38.61</v>
      </c>
      <c r="G144" t="n">
        <v>136.26</v>
      </c>
      <c r="H144" t="n">
        <v>1.94</v>
      </c>
      <c r="I144" t="n">
        <v>17</v>
      </c>
      <c r="J144" t="n">
        <v>210.65</v>
      </c>
      <c r="K144" t="n">
        <v>52.44</v>
      </c>
      <c r="L144" t="n">
        <v>23</v>
      </c>
      <c r="M144" t="n">
        <v>15</v>
      </c>
      <c r="N144" t="n">
        <v>45.21</v>
      </c>
      <c r="O144" t="n">
        <v>26214.54</v>
      </c>
      <c r="P144" t="n">
        <v>500.62</v>
      </c>
      <c r="Q144" t="n">
        <v>419.24</v>
      </c>
      <c r="R144" t="n">
        <v>78.76000000000001</v>
      </c>
      <c r="S144" t="n">
        <v>59.57</v>
      </c>
      <c r="T144" t="n">
        <v>7428.44</v>
      </c>
      <c r="U144" t="n">
        <v>0.76</v>
      </c>
      <c r="V144" t="n">
        <v>0.9</v>
      </c>
      <c r="W144" t="n">
        <v>6.82</v>
      </c>
      <c r="X144" t="n">
        <v>0.45</v>
      </c>
      <c r="Y144" t="n">
        <v>0.5</v>
      </c>
      <c r="Z144" t="n">
        <v>10</v>
      </c>
    </row>
    <row r="145">
      <c r="A145" t="n">
        <v>23</v>
      </c>
      <c r="B145" t="n">
        <v>90</v>
      </c>
      <c r="C145" t="inlineStr">
        <is>
          <t xml:space="preserve">CONCLUIDO	</t>
        </is>
      </c>
      <c r="D145" t="n">
        <v>2.4045</v>
      </c>
      <c r="E145" t="n">
        <v>41.59</v>
      </c>
      <c r="F145" t="n">
        <v>38.6</v>
      </c>
      <c r="G145" t="n">
        <v>144.75</v>
      </c>
      <c r="H145" t="n">
        <v>2.01</v>
      </c>
      <c r="I145" t="n">
        <v>16</v>
      </c>
      <c r="J145" t="n">
        <v>212.27</v>
      </c>
      <c r="K145" t="n">
        <v>52.44</v>
      </c>
      <c r="L145" t="n">
        <v>24</v>
      </c>
      <c r="M145" t="n">
        <v>14</v>
      </c>
      <c r="N145" t="n">
        <v>45.82</v>
      </c>
      <c r="O145" t="n">
        <v>26413.56</v>
      </c>
      <c r="P145" t="n">
        <v>499.89</v>
      </c>
      <c r="Q145" t="n">
        <v>419.26</v>
      </c>
      <c r="R145" t="n">
        <v>78.63</v>
      </c>
      <c r="S145" t="n">
        <v>59.57</v>
      </c>
      <c r="T145" t="n">
        <v>7369.24</v>
      </c>
      <c r="U145" t="n">
        <v>0.76</v>
      </c>
      <c r="V145" t="n">
        <v>0.9</v>
      </c>
      <c r="W145" t="n">
        <v>6.82</v>
      </c>
      <c r="X145" t="n">
        <v>0.44</v>
      </c>
      <c r="Y145" t="n">
        <v>0.5</v>
      </c>
      <c r="Z145" t="n">
        <v>10</v>
      </c>
    </row>
    <row r="146">
      <c r="A146" t="n">
        <v>24</v>
      </c>
      <c r="B146" t="n">
        <v>90</v>
      </c>
      <c r="C146" t="inlineStr">
        <is>
          <t xml:space="preserve">CONCLUIDO	</t>
        </is>
      </c>
      <c r="D146" t="n">
        <v>2.4044</v>
      </c>
      <c r="E146" t="n">
        <v>41.59</v>
      </c>
      <c r="F146" t="n">
        <v>38.6</v>
      </c>
      <c r="G146" t="n">
        <v>144.75</v>
      </c>
      <c r="H146" t="n">
        <v>2.08</v>
      </c>
      <c r="I146" t="n">
        <v>16</v>
      </c>
      <c r="J146" t="n">
        <v>213.89</v>
      </c>
      <c r="K146" t="n">
        <v>52.44</v>
      </c>
      <c r="L146" t="n">
        <v>25</v>
      </c>
      <c r="M146" t="n">
        <v>14</v>
      </c>
      <c r="N146" t="n">
        <v>46.44</v>
      </c>
      <c r="O146" t="n">
        <v>26613.43</v>
      </c>
      <c r="P146" t="n">
        <v>500.22</v>
      </c>
      <c r="Q146" t="n">
        <v>419.23</v>
      </c>
      <c r="R146" t="n">
        <v>78.77</v>
      </c>
      <c r="S146" t="n">
        <v>59.57</v>
      </c>
      <c r="T146" t="n">
        <v>7438.52</v>
      </c>
      <c r="U146" t="n">
        <v>0.76</v>
      </c>
      <c r="V146" t="n">
        <v>0.9</v>
      </c>
      <c r="W146" t="n">
        <v>6.82</v>
      </c>
      <c r="X146" t="n">
        <v>0.44</v>
      </c>
      <c r="Y146" t="n">
        <v>0.5</v>
      </c>
      <c r="Z146" t="n">
        <v>10</v>
      </c>
    </row>
    <row r="147">
      <c r="A147" t="n">
        <v>25</v>
      </c>
      <c r="B147" t="n">
        <v>90</v>
      </c>
      <c r="C147" t="inlineStr">
        <is>
          <t xml:space="preserve">CONCLUIDO	</t>
        </is>
      </c>
      <c r="D147" t="n">
        <v>2.4088</v>
      </c>
      <c r="E147" t="n">
        <v>41.51</v>
      </c>
      <c r="F147" t="n">
        <v>38.56</v>
      </c>
      <c r="G147" t="n">
        <v>154.24</v>
      </c>
      <c r="H147" t="n">
        <v>2.14</v>
      </c>
      <c r="I147" t="n">
        <v>15</v>
      </c>
      <c r="J147" t="n">
        <v>215.51</v>
      </c>
      <c r="K147" t="n">
        <v>52.44</v>
      </c>
      <c r="L147" t="n">
        <v>26</v>
      </c>
      <c r="M147" t="n">
        <v>13</v>
      </c>
      <c r="N147" t="n">
        <v>47.07</v>
      </c>
      <c r="O147" t="n">
        <v>26814.17</v>
      </c>
      <c r="P147" t="n">
        <v>498.67</v>
      </c>
      <c r="Q147" t="n">
        <v>419.27</v>
      </c>
      <c r="R147" t="n">
        <v>77.18000000000001</v>
      </c>
      <c r="S147" t="n">
        <v>59.57</v>
      </c>
      <c r="T147" t="n">
        <v>6650.08</v>
      </c>
      <c r="U147" t="n">
        <v>0.77</v>
      </c>
      <c r="V147" t="n">
        <v>0.9</v>
      </c>
      <c r="W147" t="n">
        <v>6.82</v>
      </c>
      <c r="X147" t="n">
        <v>0.4</v>
      </c>
      <c r="Y147" t="n">
        <v>0.5</v>
      </c>
      <c r="Z147" t="n">
        <v>10</v>
      </c>
    </row>
    <row r="148">
      <c r="A148" t="n">
        <v>26</v>
      </c>
      <c r="B148" t="n">
        <v>90</v>
      </c>
      <c r="C148" t="inlineStr">
        <is>
          <t xml:space="preserve">CONCLUIDO	</t>
        </is>
      </c>
      <c r="D148" t="n">
        <v>2.409</v>
      </c>
      <c r="E148" t="n">
        <v>41.51</v>
      </c>
      <c r="F148" t="n">
        <v>38.56</v>
      </c>
      <c r="G148" t="n">
        <v>154.23</v>
      </c>
      <c r="H148" t="n">
        <v>2.21</v>
      </c>
      <c r="I148" t="n">
        <v>15</v>
      </c>
      <c r="J148" t="n">
        <v>217.15</v>
      </c>
      <c r="K148" t="n">
        <v>52.44</v>
      </c>
      <c r="L148" t="n">
        <v>27</v>
      </c>
      <c r="M148" t="n">
        <v>13</v>
      </c>
      <c r="N148" t="n">
        <v>47.71</v>
      </c>
      <c r="O148" t="n">
        <v>27015.77</v>
      </c>
      <c r="P148" t="n">
        <v>498.14</v>
      </c>
      <c r="Q148" t="n">
        <v>419.25</v>
      </c>
      <c r="R148" t="n">
        <v>77.08</v>
      </c>
      <c r="S148" t="n">
        <v>59.57</v>
      </c>
      <c r="T148" t="n">
        <v>6600.85</v>
      </c>
      <c r="U148" t="n">
        <v>0.77</v>
      </c>
      <c r="V148" t="n">
        <v>0.9</v>
      </c>
      <c r="W148" t="n">
        <v>6.82</v>
      </c>
      <c r="X148" t="n">
        <v>0.39</v>
      </c>
      <c r="Y148" t="n">
        <v>0.5</v>
      </c>
      <c r="Z148" t="n">
        <v>10</v>
      </c>
    </row>
    <row r="149">
      <c r="A149" t="n">
        <v>27</v>
      </c>
      <c r="B149" t="n">
        <v>90</v>
      </c>
      <c r="C149" t="inlineStr">
        <is>
          <t xml:space="preserve">CONCLUIDO	</t>
        </is>
      </c>
      <c r="D149" t="n">
        <v>2.413</v>
      </c>
      <c r="E149" t="n">
        <v>41.44</v>
      </c>
      <c r="F149" t="n">
        <v>38.52</v>
      </c>
      <c r="G149" t="n">
        <v>165.1</v>
      </c>
      <c r="H149" t="n">
        <v>2.27</v>
      </c>
      <c r="I149" t="n">
        <v>14</v>
      </c>
      <c r="J149" t="n">
        <v>218.79</v>
      </c>
      <c r="K149" t="n">
        <v>52.44</v>
      </c>
      <c r="L149" t="n">
        <v>28</v>
      </c>
      <c r="M149" t="n">
        <v>12</v>
      </c>
      <c r="N149" t="n">
        <v>48.35</v>
      </c>
      <c r="O149" t="n">
        <v>27218.26</v>
      </c>
      <c r="P149" t="n">
        <v>498.42</v>
      </c>
      <c r="Q149" t="n">
        <v>419.23</v>
      </c>
      <c r="R149" t="n">
        <v>76.06</v>
      </c>
      <c r="S149" t="n">
        <v>59.57</v>
      </c>
      <c r="T149" t="n">
        <v>6097.98</v>
      </c>
      <c r="U149" t="n">
        <v>0.78</v>
      </c>
      <c r="V149" t="n">
        <v>0.9</v>
      </c>
      <c r="W149" t="n">
        <v>6.82</v>
      </c>
      <c r="X149" t="n">
        <v>0.36</v>
      </c>
      <c r="Y149" t="n">
        <v>0.5</v>
      </c>
      <c r="Z149" t="n">
        <v>10</v>
      </c>
    </row>
    <row r="150">
      <c r="A150" t="n">
        <v>28</v>
      </c>
      <c r="B150" t="n">
        <v>90</v>
      </c>
      <c r="C150" t="inlineStr">
        <is>
          <t xml:space="preserve">CONCLUIDO	</t>
        </is>
      </c>
      <c r="D150" t="n">
        <v>2.4119</v>
      </c>
      <c r="E150" t="n">
        <v>41.46</v>
      </c>
      <c r="F150" t="n">
        <v>38.54</v>
      </c>
      <c r="G150" t="n">
        <v>165.18</v>
      </c>
      <c r="H150" t="n">
        <v>2.34</v>
      </c>
      <c r="I150" t="n">
        <v>14</v>
      </c>
      <c r="J150" t="n">
        <v>220.44</v>
      </c>
      <c r="K150" t="n">
        <v>52.44</v>
      </c>
      <c r="L150" t="n">
        <v>29</v>
      </c>
      <c r="M150" t="n">
        <v>12</v>
      </c>
      <c r="N150" t="n">
        <v>49</v>
      </c>
      <c r="O150" t="n">
        <v>27421.64</v>
      </c>
      <c r="P150" t="n">
        <v>497.73</v>
      </c>
      <c r="Q150" t="n">
        <v>419.25</v>
      </c>
      <c r="R150" t="n">
        <v>76.56</v>
      </c>
      <c r="S150" t="n">
        <v>59.57</v>
      </c>
      <c r="T150" t="n">
        <v>6345.43</v>
      </c>
      <c r="U150" t="n">
        <v>0.78</v>
      </c>
      <c r="V150" t="n">
        <v>0.9</v>
      </c>
      <c r="W150" t="n">
        <v>6.82</v>
      </c>
      <c r="X150" t="n">
        <v>0.38</v>
      </c>
      <c r="Y150" t="n">
        <v>0.5</v>
      </c>
      <c r="Z150" t="n">
        <v>10</v>
      </c>
    </row>
    <row r="151">
      <c r="A151" t="n">
        <v>29</v>
      </c>
      <c r="B151" t="n">
        <v>90</v>
      </c>
      <c r="C151" t="inlineStr">
        <is>
          <t xml:space="preserve">CONCLUIDO	</t>
        </is>
      </c>
      <c r="D151" t="n">
        <v>2.4155</v>
      </c>
      <c r="E151" t="n">
        <v>41.4</v>
      </c>
      <c r="F151" t="n">
        <v>38.52</v>
      </c>
      <c r="G151" t="n">
        <v>177.77</v>
      </c>
      <c r="H151" t="n">
        <v>2.4</v>
      </c>
      <c r="I151" t="n">
        <v>13</v>
      </c>
      <c r="J151" t="n">
        <v>222.1</v>
      </c>
      <c r="K151" t="n">
        <v>52.44</v>
      </c>
      <c r="L151" t="n">
        <v>30</v>
      </c>
      <c r="M151" t="n">
        <v>11</v>
      </c>
      <c r="N151" t="n">
        <v>49.65</v>
      </c>
      <c r="O151" t="n">
        <v>27625.93</v>
      </c>
      <c r="P151" t="n">
        <v>497.18</v>
      </c>
      <c r="Q151" t="n">
        <v>419.23</v>
      </c>
      <c r="R151" t="n">
        <v>75.95999999999999</v>
      </c>
      <c r="S151" t="n">
        <v>59.57</v>
      </c>
      <c r="T151" t="n">
        <v>6050.5</v>
      </c>
      <c r="U151" t="n">
        <v>0.78</v>
      </c>
      <c r="V151" t="n">
        <v>0.9</v>
      </c>
      <c r="W151" t="n">
        <v>6.81</v>
      </c>
      <c r="X151" t="n">
        <v>0.35</v>
      </c>
      <c r="Y151" t="n">
        <v>0.5</v>
      </c>
      <c r="Z151" t="n">
        <v>10</v>
      </c>
    </row>
    <row r="152">
      <c r="A152" t="n">
        <v>30</v>
      </c>
      <c r="B152" t="n">
        <v>90</v>
      </c>
      <c r="C152" t="inlineStr">
        <is>
          <t xml:space="preserve">CONCLUIDO	</t>
        </is>
      </c>
      <c r="D152" t="n">
        <v>2.4159</v>
      </c>
      <c r="E152" t="n">
        <v>41.39</v>
      </c>
      <c r="F152" t="n">
        <v>38.51</v>
      </c>
      <c r="G152" t="n">
        <v>177.74</v>
      </c>
      <c r="H152" t="n">
        <v>2.46</v>
      </c>
      <c r="I152" t="n">
        <v>13</v>
      </c>
      <c r="J152" t="n">
        <v>223.76</v>
      </c>
      <c r="K152" t="n">
        <v>52.44</v>
      </c>
      <c r="L152" t="n">
        <v>31</v>
      </c>
      <c r="M152" t="n">
        <v>11</v>
      </c>
      <c r="N152" t="n">
        <v>50.32</v>
      </c>
      <c r="O152" t="n">
        <v>27831.27</v>
      </c>
      <c r="P152" t="n">
        <v>499.29</v>
      </c>
      <c r="Q152" t="n">
        <v>419.23</v>
      </c>
      <c r="R152" t="n">
        <v>75.54000000000001</v>
      </c>
      <c r="S152" t="n">
        <v>59.57</v>
      </c>
      <c r="T152" t="n">
        <v>5842.29</v>
      </c>
      <c r="U152" t="n">
        <v>0.79</v>
      </c>
      <c r="V152" t="n">
        <v>0.9</v>
      </c>
      <c r="W152" t="n">
        <v>6.82</v>
      </c>
      <c r="X152" t="n">
        <v>0.35</v>
      </c>
      <c r="Y152" t="n">
        <v>0.5</v>
      </c>
      <c r="Z152" t="n">
        <v>10</v>
      </c>
    </row>
    <row r="153">
      <c r="A153" t="n">
        <v>31</v>
      </c>
      <c r="B153" t="n">
        <v>90</v>
      </c>
      <c r="C153" t="inlineStr">
        <is>
          <t xml:space="preserve">CONCLUIDO	</t>
        </is>
      </c>
      <c r="D153" t="n">
        <v>2.4158</v>
      </c>
      <c r="E153" t="n">
        <v>41.39</v>
      </c>
      <c r="F153" t="n">
        <v>38.51</v>
      </c>
      <c r="G153" t="n">
        <v>177.74</v>
      </c>
      <c r="H153" t="n">
        <v>2.52</v>
      </c>
      <c r="I153" t="n">
        <v>13</v>
      </c>
      <c r="J153" t="n">
        <v>225.43</v>
      </c>
      <c r="K153" t="n">
        <v>52.44</v>
      </c>
      <c r="L153" t="n">
        <v>32</v>
      </c>
      <c r="M153" t="n">
        <v>11</v>
      </c>
      <c r="N153" t="n">
        <v>50.99</v>
      </c>
      <c r="O153" t="n">
        <v>28037.42</v>
      </c>
      <c r="P153" t="n">
        <v>496.54</v>
      </c>
      <c r="Q153" t="n">
        <v>419.24</v>
      </c>
      <c r="R153" t="n">
        <v>75.76000000000001</v>
      </c>
      <c r="S153" t="n">
        <v>59.57</v>
      </c>
      <c r="T153" t="n">
        <v>5948.69</v>
      </c>
      <c r="U153" t="n">
        <v>0.79</v>
      </c>
      <c r="V153" t="n">
        <v>0.9</v>
      </c>
      <c r="W153" t="n">
        <v>6.81</v>
      </c>
      <c r="X153" t="n">
        <v>0.35</v>
      </c>
      <c r="Y153" t="n">
        <v>0.5</v>
      </c>
      <c r="Z153" t="n">
        <v>10</v>
      </c>
    </row>
    <row r="154">
      <c r="A154" t="n">
        <v>32</v>
      </c>
      <c r="B154" t="n">
        <v>90</v>
      </c>
      <c r="C154" t="inlineStr">
        <is>
          <t xml:space="preserve">CONCLUIDO	</t>
        </is>
      </c>
      <c r="D154" t="n">
        <v>2.4207</v>
      </c>
      <c r="E154" t="n">
        <v>41.31</v>
      </c>
      <c r="F154" t="n">
        <v>38.46</v>
      </c>
      <c r="G154" t="n">
        <v>192.32</v>
      </c>
      <c r="H154" t="n">
        <v>2.58</v>
      </c>
      <c r="I154" t="n">
        <v>12</v>
      </c>
      <c r="J154" t="n">
        <v>227.11</v>
      </c>
      <c r="K154" t="n">
        <v>52.44</v>
      </c>
      <c r="L154" t="n">
        <v>33</v>
      </c>
      <c r="M154" t="n">
        <v>10</v>
      </c>
      <c r="N154" t="n">
        <v>51.67</v>
      </c>
      <c r="O154" t="n">
        <v>28244.51</v>
      </c>
      <c r="P154" t="n">
        <v>496.61</v>
      </c>
      <c r="Q154" t="n">
        <v>419.23</v>
      </c>
      <c r="R154" t="n">
        <v>74.04000000000001</v>
      </c>
      <c r="S154" t="n">
        <v>59.57</v>
      </c>
      <c r="T154" t="n">
        <v>5096.07</v>
      </c>
      <c r="U154" t="n">
        <v>0.8</v>
      </c>
      <c r="V154" t="n">
        <v>0.9</v>
      </c>
      <c r="W154" t="n">
        <v>6.82</v>
      </c>
      <c r="X154" t="n">
        <v>0.3</v>
      </c>
      <c r="Y154" t="n">
        <v>0.5</v>
      </c>
      <c r="Z154" t="n">
        <v>10</v>
      </c>
    </row>
    <row r="155">
      <c r="A155" t="n">
        <v>33</v>
      </c>
      <c r="B155" t="n">
        <v>90</v>
      </c>
      <c r="C155" t="inlineStr">
        <is>
          <t xml:space="preserve">CONCLUIDO	</t>
        </is>
      </c>
      <c r="D155" t="n">
        <v>2.4199</v>
      </c>
      <c r="E155" t="n">
        <v>41.32</v>
      </c>
      <c r="F155" t="n">
        <v>38.48</v>
      </c>
      <c r="G155" t="n">
        <v>192.38</v>
      </c>
      <c r="H155" t="n">
        <v>2.64</v>
      </c>
      <c r="I155" t="n">
        <v>12</v>
      </c>
      <c r="J155" t="n">
        <v>228.8</v>
      </c>
      <c r="K155" t="n">
        <v>52.44</v>
      </c>
      <c r="L155" t="n">
        <v>34</v>
      </c>
      <c r="M155" t="n">
        <v>10</v>
      </c>
      <c r="N155" t="n">
        <v>52.36</v>
      </c>
      <c r="O155" t="n">
        <v>28452.56</v>
      </c>
      <c r="P155" t="n">
        <v>497.63</v>
      </c>
      <c r="Q155" t="n">
        <v>419.23</v>
      </c>
      <c r="R155" t="n">
        <v>74.61</v>
      </c>
      <c r="S155" t="n">
        <v>59.57</v>
      </c>
      <c r="T155" t="n">
        <v>5378.21</v>
      </c>
      <c r="U155" t="n">
        <v>0.8</v>
      </c>
      <c r="V155" t="n">
        <v>0.9</v>
      </c>
      <c r="W155" t="n">
        <v>6.81</v>
      </c>
      <c r="X155" t="n">
        <v>0.31</v>
      </c>
      <c r="Y155" t="n">
        <v>0.5</v>
      </c>
      <c r="Z155" t="n">
        <v>10</v>
      </c>
    </row>
    <row r="156">
      <c r="A156" t="n">
        <v>34</v>
      </c>
      <c r="B156" t="n">
        <v>90</v>
      </c>
      <c r="C156" t="inlineStr">
        <is>
          <t xml:space="preserve">CONCLUIDO	</t>
        </is>
      </c>
      <c r="D156" t="n">
        <v>2.4203</v>
      </c>
      <c r="E156" t="n">
        <v>41.32</v>
      </c>
      <c r="F156" t="n">
        <v>38.47</v>
      </c>
      <c r="G156" t="n">
        <v>192.35</v>
      </c>
      <c r="H156" t="n">
        <v>2.7</v>
      </c>
      <c r="I156" t="n">
        <v>12</v>
      </c>
      <c r="J156" t="n">
        <v>230.49</v>
      </c>
      <c r="K156" t="n">
        <v>52.44</v>
      </c>
      <c r="L156" t="n">
        <v>35</v>
      </c>
      <c r="M156" t="n">
        <v>10</v>
      </c>
      <c r="N156" t="n">
        <v>53.05</v>
      </c>
      <c r="O156" t="n">
        <v>28661.58</v>
      </c>
      <c r="P156" t="n">
        <v>495.68</v>
      </c>
      <c r="Q156" t="n">
        <v>419.23</v>
      </c>
      <c r="R156" t="n">
        <v>74.43000000000001</v>
      </c>
      <c r="S156" t="n">
        <v>59.57</v>
      </c>
      <c r="T156" t="n">
        <v>5289.12</v>
      </c>
      <c r="U156" t="n">
        <v>0.8</v>
      </c>
      <c r="V156" t="n">
        <v>0.9</v>
      </c>
      <c r="W156" t="n">
        <v>6.81</v>
      </c>
      <c r="X156" t="n">
        <v>0.31</v>
      </c>
      <c r="Y156" t="n">
        <v>0.5</v>
      </c>
      <c r="Z156" t="n">
        <v>10</v>
      </c>
    </row>
    <row r="157">
      <c r="A157" t="n">
        <v>35</v>
      </c>
      <c r="B157" t="n">
        <v>90</v>
      </c>
      <c r="C157" t="inlineStr">
        <is>
          <t xml:space="preserve">CONCLUIDO	</t>
        </is>
      </c>
      <c r="D157" t="n">
        <v>2.4244</v>
      </c>
      <c r="E157" t="n">
        <v>41.25</v>
      </c>
      <c r="F157" t="n">
        <v>38.44</v>
      </c>
      <c r="G157" t="n">
        <v>209.65</v>
      </c>
      <c r="H157" t="n">
        <v>2.76</v>
      </c>
      <c r="I157" t="n">
        <v>11</v>
      </c>
      <c r="J157" t="n">
        <v>232.2</v>
      </c>
      <c r="K157" t="n">
        <v>52.44</v>
      </c>
      <c r="L157" t="n">
        <v>36</v>
      </c>
      <c r="M157" t="n">
        <v>9</v>
      </c>
      <c r="N157" t="n">
        <v>53.75</v>
      </c>
      <c r="O157" t="n">
        <v>28871.58</v>
      </c>
      <c r="P157" t="n">
        <v>495.71</v>
      </c>
      <c r="Q157" t="n">
        <v>419.23</v>
      </c>
      <c r="R157" t="n">
        <v>73.25</v>
      </c>
      <c r="S157" t="n">
        <v>59.57</v>
      </c>
      <c r="T157" t="n">
        <v>4706.17</v>
      </c>
      <c r="U157" t="n">
        <v>0.8100000000000001</v>
      </c>
      <c r="V157" t="n">
        <v>0.9</v>
      </c>
      <c r="W157" t="n">
        <v>6.81</v>
      </c>
      <c r="X157" t="n">
        <v>0.27</v>
      </c>
      <c r="Y157" t="n">
        <v>0.5</v>
      </c>
      <c r="Z157" t="n">
        <v>10</v>
      </c>
    </row>
    <row r="158">
      <c r="A158" t="n">
        <v>36</v>
      </c>
      <c r="B158" t="n">
        <v>90</v>
      </c>
      <c r="C158" t="inlineStr">
        <is>
          <t xml:space="preserve">CONCLUIDO	</t>
        </is>
      </c>
      <c r="D158" t="n">
        <v>2.4234</v>
      </c>
      <c r="E158" t="n">
        <v>41.26</v>
      </c>
      <c r="F158" t="n">
        <v>38.45</v>
      </c>
      <c r="G158" t="n">
        <v>209.75</v>
      </c>
      <c r="H158" t="n">
        <v>2.81</v>
      </c>
      <c r="I158" t="n">
        <v>11</v>
      </c>
      <c r="J158" t="n">
        <v>233.91</v>
      </c>
      <c r="K158" t="n">
        <v>52.44</v>
      </c>
      <c r="L158" t="n">
        <v>37</v>
      </c>
      <c r="M158" t="n">
        <v>9</v>
      </c>
      <c r="N158" t="n">
        <v>54.46</v>
      </c>
      <c r="O158" t="n">
        <v>29082.59</v>
      </c>
      <c r="P158" t="n">
        <v>497.51</v>
      </c>
      <c r="Q158" t="n">
        <v>419.28</v>
      </c>
      <c r="R158" t="n">
        <v>73.8</v>
      </c>
      <c r="S158" t="n">
        <v>59.57</v>
      </c>
      <c r="T158" t="n">
        <v>4978.74</v>
      </c>
      <c r="U158" t="n">
        <v>0.8100000000000001</v>
      </c>
      <c r="V158" t="n">
        <v>0.9</v>
      </c>
      <c r="W158" t="n">
        <v>6.81</v>
      </c>
      <c r="X158" t="n">
        <v>0.29</v>
      </c>
      <c r="Y158" t="n">
        <v>0.5</v>
      </c>
      <c r="Z158" t="n">
        <v>10</v>
      </c>
    </row>
    <row r="159">
      <c r="A159" t="n">
        <v>37</v>
      </c>
      <c r="B159" t="n">
        <v>90</v>
      </c>
      <c r="C159" t="inlineStr">
        <is>
          <t xml:space="preserve">CONCLUIDO	</t>
        </is>
      </c>
      <c r="D159" t="n">
        <v>2.4243</v>
      </c>
      <c r="E159" t="n">
        <v>41.25</v>
      </c>
      <c r="F159" t="n">
        <v>38.44</v>
      </c>
      <c r="G159" t="n">
        <v>209.66</v>
      </c>
      <c r="H159" t="n">
        <v>2.87</v>
      </c>
      <c r="I159" t="n">
        <v>11</v>
      </c>
      <c r="J159" t="n">
        <v>235.63</v>
      </c>
      <c r="K159" t="n">
        <v>52.44</v>
      </c>
      <c r="L159" t="n">
        <v>38</v>
      </c>
      <c r="M159" t="n">
        <v>9</v>
      </c>
      <c r="N159" t="n">
        <v>55.18</v>
      </c>
      <c r="O159" t="n">
        <v>29294.6</v>
      </c>
      <c r="P159" t="n">
        <v>497.03</v>
      </c>
      <c r="Q159" t="n">
        <v>419.25</v>
      </c>
      <c r="R159" t="n">
        <v>73.19</v>
      </c>
      <c r="S159" t="n">
        <v>59.57</v>
      </c>
      <c r="T159" t="n">
        <v>4676.81</v>
      </c>
      <c r="U159" t="n">
        <v>0.8100000000000001</v>
      </c>
      <c r="V159" t="n">
        <v>0.9</v>
      </c>
      <c r="W159" t="n">
        <v>6.81</v>
      </c>
      <c r="X159" t="n">
        <v>0.27</v>
      </c>
      <c r="Y159" t="n">
        <v>0.5</v>
      </c>
      <c r="Z159" t="n">
        <v>10</v>
      </c>
    </row>
    <row r="160">
      <c r="A160" t="n">
        <v>38</v>
      </c>
      <c r="B160" t="n">
        <v>90</v>
      </c>
      <c r="C160" t="inlineStr">
        <is>
          <t xml:space="preserve">CONCLUIDO	</t>
        </is>
      </c>
      <c r="D160" t="n">
        <v>2.4235</v>
      </c>
      <c r="E160" t="n">
        <v>41.26</v>
      </c>
      <c r="F160" t="n">
        <v>38.45</v>
      </c>
      <c r="G160" t="n">
        <v>209.73</v>
      </c>
      <c r="H160" t="n">
        <v>2.92</v>
      </c>
      <c r="I160" t="n">
        <v>11</v>
      </c>
      <c r="J160" t="n">
        <v>237.35</v>
      </c>
      <c r="K160" t="n">
        <v>52.44</v>
      </c>
      <c r="L160" t="n">
        <v>39</v>
      </c>
      <c r="M160" t="n">
        <v>9</v>
      </c>
      <c r="N160" t="n">
        <v>55.91</v>
      </c>
      <c r="O160" t="n">
        <v>29507.65</v>
      </c>
      <c r="P160" t="n">
        <v>494.69</v>
      </c>
      <c r="Q160" t="n">
        <v>419.23</v>
      </c>
      <c r="R160" t="n">
        <v>73.59999999999999</v>
      </c>
      <c r="S160" t="n">
        <v>59.57</v>
      </c>
      <c r="T160" t="n">
        <v>4879.8</v>
      </c>
      <c r="U160" t="n">
        <v>0.8100000000000001</v>
      </c>
      <c r="V160" t="n">
        <v>0.9</v>
      </c>
      <c r="W160" t="n">
        <v>6.82</v>
      </c>
      <c r="X160" t="n">
        <v>0.29</v>
      </c>
      <c r="Y160" t="n">
        <v>0.5</v>
      </c>
      <c r="Z160" t="n">
        <v>10</v>
      </c>
    </row>
    <row r="161">
      <c r="A161" t="n">
        <v>39</v>
      </c>
      <c r="B161" t="n">
        <v>90</v>
      </c>
      <c r="C161" t="inlineStr">
        <is>
          <t xml:space="preserve">CONCLUIDO	</t>
        </is>
      </c>
      <c r="D161" t="n">
        <v>2.4278</v>
      </c>
      <c r="E161" t="n">
        <v>41.19</v>
      </c>
      <c r="F161" t="n">
        <v>38.41</v>
      </c>
      <c r="G161" t="n">
        <v>230.48</v>
      </c>
      <c r="H161" t="n">
        <v>2.98</v>
      </c>
      <c r="I161" t="n">
        <v>10</v>
      </c>
      <c r="J161" t="n">
        <v>239.09</v>
      </c>
      <c r="K161" t="n">
        <v>52.44</v>
      </c>
      <c r="L161" t="n">
        <v>40</v>
      </c>
      <c r="M161" t="n">
        <v>8</v>
      </c>
      <c r="N161" t="n">
        <v>56.65</v>
      </c>
      <c r="O161" t="n">
        <v>29721.73</v>
      </c>
      <c r="P161" t="n">
        <v>495.35</v>
      </c>
      <c r="Q161" t="n">
        <v>419.24</v>
      </c>
      <c r="R161" t="n">
        <v>72.51000000000001</v>
      </c>
      <c r="S161" t="n">
        <v>59.57</v>
      </c>
      <c r="T161" t="n">
        <v>4340.71</v>
      </c>
      <c r="U161" t="n">
        <v>0.82</v>
      </c>
      <c r="V161" t="n">
        <v>0.9</v>
      </c>
      <c r="W161" t="n">
        <v>6.81</v>
      </c>
      <c r="X161" t="n">
        <v>0.25</v>
      </c>
      <c r="Y161" t="n">
        <v>0.5</v>
      </c>
      <c r="Z161" t="n">
        <v>10</v>
      </c>
    </row>
    <row r="162">
      <c r="A162" t="n">
        <v>0</v>
      </c>
      <c r="B162" t="n">
        <v>10</v>
      </c>
      <c r="C162" t="inlineStr">
        <is>
          <t xml:space="preserve">CONCLUIDO	</t>
        </is>
      </c>
      <c r="D162" t="n">
        <v>2.2894</v>
      </c>
      <c r="E162" t="n">
        <v>43.68</v>
      </c>
      <c r="F162" t="n">
        <v>40.95</v>
      </c>
      <c r="G162" t="n">
        <v>25.33</v>
      </c>
      <c r="H162" t="n">
        <v>0.64</v>
      </c>
      <c r="I162" t="n">
        <v>97</v>
      </c>
      <c r="J162" t="n">
        <v>26.11</v>
      </c>
      <c r="K162" t="n">
        <v>12.1</v>
      </c>
      <c r="L162" t="n">
        <v>1</v>
      </c>
      <c r="M162" t="n">
        <v>95</v>
      </c>
      <c r="N162" t="n">
        <v>3.01</v>
      </c>
      <c r="O162" t="n">
        <v>3454.41</v>
      </c>
      <c r="P162" t="n">
        <v>132.85</v>
      </c>
      <c r="Q162" t="n">
        <v>419.28</v>
      </c>
      <c r="R162" t="n">
        <v>155.02</v>
      </c>
      <c r="S162" t="n">
        <v>59.57</v>
      </c>
      <c r="T162" t="n">
        <v>45160.26</v>
      </c>
      <c r="U162" t="n">
        <v>0.38</v>
      </c>
      <c r="V162" t="n">
        <v>0.84</v>
      </c>
      <c r="W162" t="n">
        <v>6.96</v>
      </c>
      <c r="X162" t="n">
        <v>2.79</v>
      </c>
      <c r="Y162" t="n">
        <v>0.5</v>
      </c>
      <c r="Z162" t="n">
        <v>10</v>
      </c>
    </row>
    <row r="163">
      <c r="A163" t="n">
        <v>1</v>
      </c>
      <c r="B163" t="n">
        <v>10</v>
      </c>
      <c r="C163" t="inlineStr">
        <is>
          <t xml:space="preserve">CONCLUIDO	</t>
        </is>
      </c>
      <c r="D163" t="n">
        <v>2.4027</v>
      </c>
      <c r="E163" t="n">
        <v>41.62</v>
      </c>
      <c r="F163" t="n">
        <v>39.47</v>
      </c>
      <c r="G163" t="n">
        <v>52.63</v>
      </c>
      <c r="H163" t="n">
        <v>1.23</v>
      </c>
      <c r="I163" t="n">
        <v>45</v>
      </c>
      <c r="J163" t="n">
        <v>27.2</v>
      </c>
      <c r="K163" t="n">
        <v>12.1</v>
      </c>
      <c r="L163" t="n">
        <v>2</v>
      </c>
      <c r="M163" t="n">
        <v>18</v>
      </c>
      <c r="N163" t="n">
        <v>3.1</v>
      </c>
      <c r="O163" t="n">
        <v>3588.35</v>
      </c>
      <c r="P163" t="n">
        <v>116.52</v>
      </c>
      <c r="Q163" t="n">
        <v>419.32</v>
      </c>
      <c r="R163" t="n">
        <v>106</v>
      </c>
      <c r="S163" t="n">
        <v>59.57</v>
      </c>
      <c r="T163" t="n">
        <v>20908.98</v>
      </c>
      <c r="U163" t="n">
        <v>0.5600000000000001</v>
      </c>
      <c r="V163" t="n">
        <v>0.88</v>
      </c>
      <c r="W163" t="n">
        <v>6.9</v>
      </c>
      <c r="X163" t="n">
        <v>1.31</v>
      </c>
      <c r="Y163" t="n">
        <v>0.5</v>
      </c>
      <c r="Z163" t="n">
        <v>10</v>
      </c>
    </row>
    <row r="164">
      <c r="A164" t="n">
        <v>2</v>
      </c>
      <c r="B164" t="n">
        <v>10</v>
      </c>
      <c r="C164" t="inlineStr">
        <is>
          <t xml:space="preserve">CONCLUIDO	</t>
        </is>
      </c>
      <c r="D164" t="n">
        <v>2.4076</v>
      </c>
      <c r="E164" t="n">
        <v>41.54</v>
      </c>
      <c r="F164" t="n">
        <v>39.41</v>
      </c>
      <c r="G164" t="n">
        <v>54.99</v>
      </c>
      <c r="H164" t="n">
        <v>1.78</v>
      </c>
      <c r="I164" t="n">
        <v>43</v>
      </c>
      <c r="J164" t="n">
        <v>28.29</v>
      </c>
      <c r="K164" t="n">
        <v>12.1</v>
      </c>
      <c r="L164" t="n">
        <v>3</v>
      </c>
      <c r="M164" t="n">
        <v>0</v>
      </c>
      <c r="N164" t="n">
        <v>3.19</v>
      </c>
      <c r="O164" t="n">
        <v>3722.55</v>
      </c>
      <c r="P164" t="n">
        <v>119.23</v>
      </c>
      <c r="Q164" t="n">
        <v>419.33</v>
      </c>
      <c r="R164" t="n">
        <v>103.1</v>
      </c>
      <c r="S164" t="n">
        <v>59.57</v>
      </c>
      <c r="T164" t="n">
        <v>19469.64</v>
      </c>
      <c r="U164" t="n">
        <v>0.58</v>
      </c>
      <c r="V164" t="n">
        <v>0.88</v>
      </c>
      <c r="W164" t="n">
        <v>6.92</v>
      </c>
      <c r="X164" t="n">
        <v>1.24</v>
      </c>
      <c r="Y164" t="n">
        <v>0.5</v>
      </c>
      <c r="Z164" t="n">
        <v>10</v>
      </c>
    </row>
    <row r="165">
      <c r="A165" t="n">
        <v>0</v>
      </c>
      <c r="B165" t="n">
        <v>45</v>
      </c>
      <c r="C165" t="inlineStr">
        <is>
          <t xml:space="preserve">CONCLUIDO	</t>
        </is>
      </c>
      <c r="D165" t="n">
        <v>1.8044</v>
      </c>
      <c r="E165" t="n">
        <v>55.42</v>
      </c>
      <c r="F165" t="n">
        <v>47.12</v>
      </c>
      <c r="G165" t="n">
        <v>9.210000000000001</v>
      </c>
      <c r="H165" t="n">
        <v>0.18</v>
      </c>
      <c r="I165" t="n">
        <v>307</v>
      </c>
      <c r="J165" t="n">
        <v>98.70999999999999</v>
      </c>
      <c r="K165" t="n">
        <v>39.72</v>
      </c>
      <c r="L165" t="n">
        <v>1</v>
      </c>
      <c r="M165" t="n">
        <v>305</v>
      </c>
      <c r="N165" t="n">
        <v>12.99</v>
      </c>
      <c r="O165" t="n">
        <v>12407.75</v>
      </c>
      <c r="P165" t="n">
        <v>424.68</v>
      </c>
      <c r="Q165" t="n">
        <v>419.54</v>
      </c>
      <c r="R165" t="n">
        <v>356.9</v>
      </c>
      <c r="S165" t="n">
        <v>59.57</v>
      </c>
      <c r="T165" t="n">
        <v>145049.38</v>
      </c>
      <c r="U165" t="n">
        <v>0.17</v>
      </c>
      <c r="V165" t="n">
        <v>0.73</v>
      </c>
      <c r="W165" t="n">
        <v>7.29</v>
      </c>
      <c r="X165" t="n">
        <v>8.949999999999999</v>
      </c>
      <c r="Y165" t="n">
        <v>0.5</v>
      </c>
      <c r="Z165" t="n">
        <v>10</v>
      </c>
    </row>
    <row r="166">
      <c r="A166" t="n">
        <v>1</v>
      </c>
      <c r="B166" t="n">
        <v>45</v>
      </c>
      <c r="C166" t="inlineStr">
        <is>
          <t xml:space="preserve">CONCLUIDO	</t>
        </is>
      </c>
      <c r="D166" t="n">
        <v>2.1317</v>
      </c>
      <c r="E166" t="n">
        <v>46.91</v>
      </c>
      <c r="F166" t="n">
        <v>42.11</v>
      </c>
      <c r="G166" t="n">
        <v>18.44</v>
      </c>
      <c r="H166" t="n">
        <v>0.35</v>
      </c>
      <c r="I166" t="n">
        <v>137</v>
      </c>
      <c r="J166" t="n">
        <v>99.95</v>
      </c>
      <c r="K166" t="n">
        <v>39.72</v>
      </c>
      <c r="L166" t="n">
        <v>2</v>
      </c>
      <c r="M166" t="n">
        <v>135</v>
      </c>
      <c r="N166" t="n">
        <v>13.24</v>
      </c>
      <c r="O166" t="n">
        <v>12561.45</v>
      </c>
      <c r="P166" t="n">
        <v>377.39</v>
      </c>
      <c r="Q166" t="n">
        <v>419.31</v>
      </c>
      <c r="R166" t="n">
        <v>192.39</v>
      </c>
      <c r="S166" t="n">
        <v>59.57</v>
      </c>
      <c r="T166" t="n">
        <v>63647.39</v>
      </c>
      <c r="U166" t="n">
        <v>0.31</v>
      </c>
      <c r="V166" t="n">
        <v>0.82</v>
      </c>
      <c r="W166" t="n">
        <v>7.03</v>
      </c>
      <c r="X166" t="n">
        <v>3.94</v>
      </c>
      <c r="Y166" t="n">
        <v>0.5</v>
      </c>
      <c r="Z166" t="n">
        <v>10</v>
      </c>
    </row>
    <row r="167">
      <c r="A167" t="n">
        <v>2</v>
      </c>
      <c r="B167" t="n">
        <v>45</v>
      </c>
      <c r="C167" t="inlineStr">
        <is>
          <t xml:space="preserve">CONCLUIDO	</t>
        </is>
      </c>
      <c r="D167" t="n">
        <v>2.2489</v>
      </c>
      <c r="E167" t="n">
        <v>44.47</v>
      </c>
      <c r="F167" t="n">
        <v>40.67</v>
      </c>
      <c r="G167" t="n">
        <v>27.73</v>
      </c>
      <c r="H167" t="n">
        <v>0.52</v>
      </c>
      <c r="I167" t="n">
        <v>88</v>
      </c>
      <c r="J167" t="n">
        <v>101.2</v>
      </c>
      <c r="K167" t="n">
        <v>39.72</v>
      </c>
      <c r="L167" t="n">
        <v>3</v>
      </c>
      <c r="M167" t="n">
        <v>86</v>
      </c>
      <c r="N167" t="n">
        <v>13.49</v>
      </c>
      <c r="O167" t="n">
        <v>12715.54</v>
      </c>
      <c r="P167" t="n">
        <v>362.29</v>
      </c>
      <c r="Q167" t="n">
        <v>419.32</v>
      </c>
      <c r="R167" t="n">
        <v>146.12</v>
      </c>
      <c r="S167" t="n">
        <v>59.57</v>
      </c>
      <c r="T167" t="n">
        <v>40756.31</v>
      </c>
      <c r="U167" t="n">
        <v>0.41</v>
      </c>
      <c r="V167" t="n">
        <v>0.85</v>
      </c>
      <c r="W167" t="n">
        <v>6.93</v>
      </c>
      <c r="X167" t="n">
        <v>2.5</v>
      </c>
      <c r="Y167" t="n">
        <v>0.5</v>
      </c>
      <c r="Z167" t="n">
        <v>10</v>
      </c>
    </row>
    <row r="168">
      <c r="A168" t="n">
        <v>3</v>
      </c>
      <c r="B168" t="n">
        <v>45</v>
      </c>
      <c r="C168" t="inlineStr">
        <is>
          <t xml:space="preserve">CONCLUIDO	</t>
        </is>
      </c>
      <c r="D168" t="n">
        <v>2.3072</v>
      </c>
      <c r="E168" t="n">
        <v>43.34</v>
      </c>
      <c r="F168" t="n">
        <v>40.02</v>
      </c>
      <c r="G168" t="n">
        <v>36.94</v>
      </c>
      <c r="H168" t="n">
        <v>0.6899999999999999</v>
      </c>
      <c r="I168" t="n">
        <v>65</v>
      </c>
      <c r="J168" t="n">
        <v>102.45</v>
      </c>
      <c r="K168" t="n">
        <v>39.72</v>
      </c>
      <c r="L168" t="n">
        <v>4</v>
      </c>
      <c r="M168" t="n">
        <v>63</v>
      </c>
      <c r="N168" t="n">
        <v>13.74</v>
      </c>
      <c r="O168" t="n">
        <v>12870.03</v>
      </c>
      <c r="P168" t="n">
        <v>354.41</v>
      </c>
      <c r="Q168" t="n">
        <v>419.29</v>
      </c>
      <c r="R168" t="n">
        <v>124.53</v>
      </c>
      <c r="S168" t="n">
        <v>59.57</v>
      </c>
      <c r="T168" t="n">
        <v>30073.76</v>
      </c>
      <c r="U168" t="n">
        <v>0.48</v>
      </c>
      <c r="V168" t="n">
        <v>0.86</v>
      </c>
      <c r="W168" t="n">
        <v>6.91</v>
      </c>
      <c r="X168" t="n">
        <v>1.85</v>
      </c>
      <c r="Y168" t="n">
        <v>0.5</v>
      </c>
      <c r="Z168" t="n">
        <v>10</v>
      </c>
    </row>
    <row r="169">
      <c r="A169" t="n">
        <v>4</v>
      </c>
      <c r="B169" t="n">
        <v>45</v>
      </c>
      <c r="C169" t="inlineStr">
        <is>
          <t xml:space="preserve">CONCLUIDO	</t>
        </is>
      </c>
      <c r="D169" t="n">
        <v>2.3459</v>
      </c>
      <c r="E169" t="n">
        <v>42.63</v>
      </c>
      <c r="F169" t="n">
        <v>39.59</v>
      </c>
      <c r="G169" t="n">
        <v>46.58</v>
      </c>
      <c r="H169" t="n">
        <v>0.85</v>
      </c>
      <c r="I169" t="n">
        <v>51</v>
      </c>
      <c r="J169" t="n">
        <v>103.71</v>
      </c>
      <c r="K169" t="n">
        <v>39.72</v>
      </c>
      <c r="L169" t="n">
        <v>5</v>
      </c>
      <c r="M169" t="n">
        <v>49</v>
      </c>
      <c r="N169" t="n">
        <v>14</v>
      </c>
      <c r="O169" t="n">
        <v>13024.91</v>
      </c>
      <c r="P169" t="n">
        <v>348.1</v>
      </c>
      <c r="Q169" t="n">
        <v>419.25</v>
      </c>
      <c r="R169" t="n">
        <v>110.93</v>
      </c>
      <c r="S169" t="n">
        <v>59.57</v>
      </c>
      <c r="T169" t="n">
        <v>23347.18</v>
      </c>
      <c r="U169" t="n">
        <v>0.54</v>
      </c>
      <c r="V169" t="n">
        <v>0.87</v>
      </c>
      <c r="W169" t="n">
        <v>6.87</v>
      </c>
      <c r="X169" t="n">
        <v>1.43</v>
      </c>
      <c r="Y169" t="n">
        <v>0.5</v>
      </c>
      <c r="Z169" t="n">
        <v>10</v>
      </c>
    </row>
    <row r="170">
      <c r="A170" t="n">
        <v>5</v>
      </c>
      <c r="B170" t="n">
        <v>45</v>
      </c>
      <c r="C170" t="inlineStr">
        <is>
          <t xml:space="preserve">CONCLUIDO	</t>
        </is>
      </c>
      <c r="D170" t="n">
        <v>2.3675</v>
      </c>
      <c r="E170" t="n">
        <v>42.24</v>
      </c>
      <c r="F170" t="n">
        <v>39.37</v>
      </c>
      <c r="G170" t="n">
        <v>54.93</v>
      </c>
      <c r="H170" t="n">
        <v>1.01</v>
      </c>
      <c r="I170" t="n">
        <v>43</v>
      </c>
      <c r="J170" t="n">
        <v>104.97</v>
      </c>
      <c r="K170" t="n">
        <v>39.72</v>
      </c>
      <c r="L170" t="n">
        <v>6</v>
      </c>
      <c r="M170" t="n">
        <v>41</v>
      </c>
      <c r="N170" t="n">
        <v>14.25</v>
      </c>
      <c r="O170" t="n">
        <v>13180.19</v>
      </c>
      <c r="P170" t="n">
        <v>344.09</v>
      </c>
      <c r="Q170" t="n">
        <v>419.28</v>
      </c>
      <c r="R170" t="n">
        <v>103.46</v>
      </c>
      <c r="S170" t="n">
        <v>59.57</v>
      </c>
      <c r="T170" t="n">
        <v>19649.04</v>
      </c>
      <c r="U170" t="n">
        <v>0.58</v>
      </c>
      <c r="V170" t="n">
        <v>0.88</v>
      </c>
      <c r="W170" t="n">
        <v>6.87</v>
      </c>
      <c r="X170" t="n">
        <v>1.2</v>
      </c>
      <c r="Y170" t="n">
        <v>0.5</v>
      </c>
      <c r="Z170" t="n">
        <v>10</v>
      </c>
    </row>
    <row r="171">
      <c r="A171" t="n">
        <v>6</v>
      </c>
      <c r="B171" t="n">
        <v>45</v>
      </c>
      <c r="C171" t="inlineStr">
        <is>
          <t xml:space="preserve">CONCLUIDO	</t>
        </is>
      </c>
      <c r="D171" t="n">
        <v>2.3867</v>
      </c>
      <c r="E171" t="n">
        <v>41.9</v>
      </c>
      <c r="F171" t="n">
        <v>39.17</v>
      </c>
      <c r="G171" t="n">
        <v>65.29000000000001</v>
      </c>
      <c r="H171" t="n">
        <v>1.16</v>
      </c>
      <c r="I171" t="n">
        <v>36</v>
      </c>
      <c r="J171" t="n">
        <v>106.23</v>
      </c>
      <c r="K171" t="n">
        <v>39.72</v>
      </c>
      <c r="L171" t="n">
        <v>7</v>
      </c>
      <c r="M171" t="n">
        <v>34</v>
      </c>
      <c r="N171" t="n">
        <v>14.52</v>
      </c>
      <c r="O171" t="n">
        <v>13335.87</v>
      </c>
      <c r="P171" t="n">
        <v>340.36</v>
      </c>
      <c r="Q171" t="n">
        <v>419.26</v>
      </c>
      <c r="R171" t="n">
        <v>96.88</v>
      </c>
      <c r="S171" t="n">
        <v>59.57</v>
      </c>
      <c r="T171" t="n">
        <v>16393.18</v>
      </c>
      <c r="U171" t="n">
        <v>0.61</v>
      </c>
      <c r="V171" t="n">
        <v>0.88</v>
      </c>
      <c r="W171" t="n">
        <v>6.86</v>
      </c>
      <c r="X171" t="n">
        <v>1.01</v>
      </c>
      <c r="Y171" t="n">
        <v>0.5</v>
      </c>
      <c r="Z171" t="n">
        <v>10</v>
      </c>
    </row>
    <row r="172">
      <c r="A172" t="n">
        <v>7</v>
      </c>
      <c r="B172" t="n">
        <v>45</v>
      </c>
      <c r="C172" t="inlineStr">
        <is>
          <t xml:space="preserve">CONCLUIDO	</t>
        </is>
      </c>
      <c r="D172" t="n">
        <v>2.397</v>
      </c>
      <c r="E172" t="n">
        <v>41.72</v>
      </c>
      <c r="F172" t="n">
        <v>39.07</v>
      </c>
      <c r="G172" t="n">
        <v>73.26000000000001</v>
      </c>
      <c r="H172" t="n">
        <v>1.31</v>
      </c>
      <c r="I172" t="n">
        <v>32</v>
      </c>
      <c r="J172" t="n">
        <v>107.5</v>
      </c>
      <c r="K172" t="n">
        <v>39.72</v>
      </c>
      <c r="L172" t="n">
        <v>8</v>
      </c>
      <c r="M172" t="n">
        <v>30</v>
      </c>
      <c r="N172" t="n">
        <v>14.78</v>
      </c>
      <c r="O172" t="n">
        <v>13491.96</v>
      </c>
      <c r="P172" t="n">
        <v>337.23</v>
      </c>
      <c r="Q172" t="n">
        <v>419.24</v>
      </c>
      <c r="R172" t="n">
        <v>93.81999999999999</v>
      </c>
      <c r="S172" t="n">
        <v>59.57</v>
      </c>
      <c r="T172" t="n">
        <v>14885.64</v>
      </c>
      <c r="U172" t="n">
        <v>0.63</v>
      </c>
      <c r="V172" t="n">
        <v>0.88</v>
      </c>
      <c r="W172" t="n">
        <v>6.85</v>
      </c>
      <c r="X172" t="n">
        <v>0.91</v>
      </c>
      <c r="Y172" t="n">
        <v>0.5</v>
      </c>
      <c r="Z172" t="n">
        <v>10</v>
      </c>
    </row>
    <row r="173">
      <c r="A173" t="n">
        <v>8</v>
      </c>
      <c r="B173" t="n">
        <v>45</v>
      </c>
      <c r="C173" t="inlineStr">
        <is>
          <t xml:space="preserve">CONCLUIDO	</t>
        </is>
      </c>
      <c r="D173" t="n">
        <v>2.4104</v>
      </c>
      <c r="E173" t="n">
        <v>41.49</v>
      </c>
      <c r="F173" t="n">
        <v>38.92</v>
      </c>
      <c r="G173" t="n">
        <v>83.41</v>
      </c>
      <c r="H173" t="n">
        <v>1.46</v>
      </c>
      <c r="I173" t="n">
        <v>28</v>
      </c>
      <c r="J173" t="n">
        <v>108.77</v>
      </c>
      <c r="K173" t="n">
        <v>39.72</v>
      </c>
      <c r="L173" t="n">
        <v>9</v>
      </c>
      <c r="M173" t="n">
        <v>26</v>
      </c>
      <c r="N173" t="n">
        <v>15.05</v>
      </c>
      <c r="O173" t="n">
        <v>13648.58</v>
      </c>
      <c r="P173" t="n">
        <v>333.71</v>
      </c>
      <c r="Q173" t="n">
        <v>419.25</v>
      </c>
      <c r="R173" t="n">
        <v>88.87</v>
      </c>
      <c r="S173" t="n">
        <v>59.57</v>
      </c>
      <c r="T173" t="n">
        <v>12429.67</v>
      </c>
      <c r="U173" t="n">
        <v>0.67</v>
      </c>
      <c r="V173" t="n">
        <v>0.89</v>
      </c>
      <c r="W173" t="n">
        <v>6.84</v>
      </c>
      <c r="X173" t="n">
        <v>0.76</v>
      </c>
      <c r="Y173" t="n">
        <v>0.5</v>
      </c>
      <c r="Z173" t="n">
        <v>10</v>
      </c>
    </row>
    <row r="174">
      <c r="A174" t="n">
        <v>9</v>
      </c>
      <c r="B174" t="n">
        <v>45</v>
      </c>
      <c r="C174" t="inlineStr">
        <is>
          <t xml:space="preserve">CONCLUIDO	</t>
        </is>
      </c>
      <c r="D174" t="n">
        <v>2.418</v>
      </c>
      <c r="E174" t="n">
        <v>41.36</v>
      </c>
      <c r="F174" t="n">
        <v>38.85</v>
      </c>
      <c r="G174" t="n">
        <v>93.25</v>
      </c>
      <c r="H174" t="n">
        <v>1.6</v>
      </c>
      <c r="I174" t="n">
        <v>25</v>
      </c>
      <c r="J174" t="n">
        <v>110.04</v>
      </c>
      <c r="K174" t="n">
        <v>39.72</v>
      </c>
      <c r="L174" t="n">
        <v>10</v>
      </c>
      <c r="M174" t="n">
        <v>23</v>
      </c>
      <c r="N174" t="n">
        <v>15.32</v>
      </c>
      <c r="O174" t="n">
        <v>13805.5</v>
      </c>
      <c r="P174" t="n">
        <v>330.38</v>
      </c>
      <c r="Q174" t="n">
        <v>419.25</v>
      </c>
      <c r="R174" t="n">
        <v>86.95</v>
      </c>
      <c r="S174" t="n">
        <v>59.57</v>
      </c>
      <c r="T174" t="n">
        <v>11484.03</v>
      </c>
      <c r="U174" t="n">
        <v>0.6899999999999999</v>
      </c>
      <c r="V174" t="n">
        <v>0.89</v>
      </c>
      <c r="W174" t="n">
        <v>6.83</v>
      </c>
      <c r="X174" t="n">
        <v>0.6899999999999999</v>
      </c>
      <c r="Y174" t="n">
        <v>0.5</v>
      </c>
      <c r="Z174" t="n">
        <v>10</v>
      </c>
    </row>
    <row r="175">
      <c r="A175" t="n">
        <v>10</v>
      </c>
      <c r="B175" t="n">
        <v>45</v>
      </c>
      <c r="C175" t="inlineStr">
        <is>
          <t xml:space="preserve">CONCLUIDO	</t>
        </is>
      </c>
      <c r="D175" t="n">
        <v>2.4257</v>
      </c>
      <c r="E175" t="n">
        <v>41.23</v>
      </c>
      <c r="F175" t="n">
        <v>38.76</v>
      </c>
      <c r="G175" t="n">
        <v>101.12</v>
      </c>
      <c r="H175" t="n">
        <v>1.74</v>
      </c>
      <c r="I175" t="n">
        <v>23</v>
      </c>
      <c r="J175" t="n">
        <v>111.32</v>
      </c>
      <c r="K175" t="n">
        <v>39.72</v>
      </c>
      <c r="L175" t="n">
        <v>11</v>
      </c>
      <c r="M175" t="n">
        <v>21</v>
      </c>
      <c r="N175" t="n">
        <v>15.6</v>
      </c>
      <c r="O175" t="n">
        <v>13962.83</v>
      </c>
      <c r="P175" t="n">
        <v>327.91</v>
      </c>
      <c r="Q175" t="n">
        <v>419.27</v>
      </c>
      <c r="R175" t="n">
        <v>84</v>
      </c>
      <c r="S175" t="n">
        <v>59.57</v>
      </c>
      <c r="T175" t="n">
        <v>10022.67</v>
      </c>
      <c r="U175" t="n">
        <v>0.71</v>
      </c>
      <c r="V175" t="n">
        <v>0.89</v>
      </c>
      <c r="W175" t="n">
        <v>6.83</v>
      </c>
      <c r="X175" t="n">
        <v>0.6</v>
      </c>
      <c r="Y175" t="n">
        <v>0.5</v>
      </c>
      <c r="Z175" t="n">
        <v>10</v>
      </c>
    </row>
    <row r="176">
      <c r="A176" t="n">
        <v>11</v>
      </c>
      <c r="B176" t="n">
        <v>45</v>
      </c>
      <c r="C176" t="inlineStr">
        <is>
          <t xml:space="preserve">CONCLUIDO	</t>
        </is>
      </c>
      <c r="D176" t="n">
        <v>2.4294</v>
      </c>
      <c r="E176" t="n">
        <v>41.16</v>
      </c>
      <c r="F176" t="n">
        <v>38.74</v>
      </c>
      <c r="G176" t="n">
        <v>110.69</v>
      </c>
      <c r="H176" t="n">
        <v>1.88</v>
      </c>
      <c r="I176" t="n">
        <v>21</v>
      </c>
      <c r="J176" t="n">
        <v>112.59</v>
      </c>
      <c r="K176" t="n">
        <v>39.72</v>
      </c>
      <c r="L176" t="n">
        <v>12</v>
      </c>
      <c r="M176" t="n">
        <v>19</v>
      </c>
      <c r="N176" t="n">
        <v>15.88</v>
      </c>
      <c r="O176" t="n">
        <v>14120.58</v>
      </c>
      <c r="P176" t="n">
        <v>325.33</v>
      </c>
      <c r="Q176" t="n">
        <v>419.23</v>
      </c>
      <c r="R176" t="n">
        <v>83.08</v>
      </c>
      <c r="S176" t="n">
        <v>59.57</v>
      </c>
      <c r="T176" t="n">
        <v>9568.700000000001</v>
      </c>
      <c r="U176" t="n">
        <v>0.72</v>
      </c>
      <c r="V176" t="n">
        <v>0.89</v>
      </c>
      <c r="W176" t="n">
        <v>6.83</v>
      </c>
      <c r="X176" t="n">
        <v>0.58</v>
      </c>
      <c r="Y176" t="n">
        <v>0.5</v>
      </c>
      <c r="Z176" t="n">
        <v>10</v>
      </c>
    </row>
    <row r="177">
      <c r="A177" t="n">
        <v>12</v>
      </c>
      <c r="B177" t="n">
        <v>45</v>
      </c>
      <c r="C177" t="inlineStr">
        <is>
          <t xml:space="preserve">CONCLUIDO	</t>
        </is>
      </c>
      <c r="D177" t="n">
        <v>2.4356</v>
      </c>
      <c r="E177" t="n">
        <v>41.06</v>
      </c>
      <c r="F177" t="n">
        <v>38.68</v>
      </c>
      <c r="G177" t="n">
        <v>122.14</v>
      </c>
      <c r="H177" t="n">
        <v>2.01</v>
      </c>
      <c r="I177" t="n">
        <v>19</v>
      </c>
      <c r="J177" t="n">
        <v>113.88</v>
      </c>
      <c r="K177" t="n">
        <v>39.72</v>
      </c>
      <c r="L177" t="n">
        <v>13</v>
      </c>
      <c r="M177" t="n">
        <v>17</v>
      </c>
      <c r="N177" t="n">
        <v>16.16</v>
      </c>
      <c r="O177" t="n">
        <v>14278.75</v>
      </c>
      <c r="P177" t="n">
        <v>321.71</v>
      </c>
      <c r="Q177" t="n">
        <v>419.23</v>
      </c>
      <c r="R177" t="n">
        <v>81.2</v>
      </c>
      <c r="S177" t="n">
        <v>59.57</v>
      </c>
      <c r="T177" t="n">
        <v>8642.459999999999</v>
      </c>
      <c r="U177" t="n">
        <v>0.73</v>
      </c>
      <c r="V177" t="n">
        <v>0.89</v>
      </c>
      <c r="W177" t="n">
        <v>6.82</v>
      </c>
      <c r="X177" t="n">
        <v>0.52</v>
      </c>
      <c r="Y177" t="n">
        <v>0.5</v>
      </c>
      <c r="Z177" t="n">
        <v>10</v>
      </c>
    </row>
    <row r="178">
      <c r="A178" t="n">
        <v>13</v>
      </c>
      <c r="B178" t="n">
        <v>45</v>
      </c>
      <c r="C178" t="inlineStr">
        <is>
          <t xml:space="preserve">CONCLUIDO	</t>
        </is>
      </c>
      <c r="D178" t="n">
        <v>2.4388</v>
      </c>
      <c r="E178" t="n">
        <v>41</v>
      </c>
      <c r="F178" t="n">
        <v>38.65</v>
      </c>
      <c r="G178" t="n">
        <v>128.82</v>
      </c>
      <c r="H178" t="n">
        <v>2.14</v>
      </c>
      <c r="I178" t="n">
        <v>18</v>
      </c>
      <c r="J178" t="n">
        <v>115.16</v>
      </c>
      <c r="K178" t="n">
        <v>39.72</v>
      </c>
      <c r="L178" t="n">
        <v>14</v>
      </c>
      <c r="M178" t="n">
        <v>16</v>
      </c>
      <c r="N178" t="n">
        <v>16.45</v>
      </c>
      <c r="O178" t="n">
        <v>14437.35</v>
      </c>
      <c r="P178" t="n">
        <v>320.27</v>
      </c>
      <c r="Q178" t="n">
        <v>419.25</v>
      </c>
      <c r="R178" t="n">
        <v>80.12</v>
      </c>
      <c r="S178" t="n">
        <v>59.57</v>
      </c>
      <c r="T178" t="n">
        <v>8104.38</v>
      </c>
      <c r="U178" t="n">
        <v>0.74</v>
      </c>
      <c r="V178" t="n">
        <v>0.89</v>
      </c>
      <c r="W178" t="n">
        <v>6.82</v>
      </c>
      <c r="X178" t="n">
        <v>0.48</v>
      </c>
      <c r="Y178" t="n">
        <v>0.5</v>
      </c>
      <c r="Z178" t="n">
        <v>10</v>
      </c>
    </row>
    <row r="179">
      <c r="A179" t="n">
        <v>14</v>
      </c>
      <c r="B179" t="n">
        <v>45</v>
      </c>
      <c r="C179" t="inlineStr">
        <is>
          <t xml:space="preserve">CONCLUIDO	</t>
        </is>
      </c>
      <c r="D179" t="n">
        <v>2.4409</v>
      </c>
      <c r="E179" t="n">
        <v>40.97</v>
      </c>
      <c r="F179" t="n">
        <v>38.63</v>
      </c>
      <c r="G179" t="n">
        <v>136.35</v>
      </c>
      <c r="H179" t="n">
        <v>2.27</v>
      </c>
      <c r="I179" t="n">
        <v>17</v>
      </c>
      <c r="J179" t="n">
        <v>116.45</v>
      </c>
      <c r="K179" t="n">
        <v>39.72</v>
      </c>
      <c r="L179" t="n">
        <v>15</v>
      </c>
      <c r="M179" t="n">
        <v>15</v>
      </c>
      <c r="N179" t="n">
        <v>16.74</v>
      </c>
      <c r="O179" t="n">
        <v>14596.38</v>
      </c>
      <c r="P179" t="n">
        <v>317.6</v>
      </c>
      <c r="Q179" t="n">
        <v>419.25</v>
      </c>
      <c r="R179" t="n">
        <v>79.56999999999999</v>
      </c>
      <c r="S179" t="n">
        <v>59.57</v>
      </c>
      <c r="T179" t="n">
        <v>7835.72</v>
      </c>
      <c r="U179" t="n">
        <v>0.75</v>
      </c>
      <c r="V179" t="n">
        <v>0.9</v>
      </c>
      <c r="W179" t="n">
        <v>6.82</v>
      </c>
      <c r="X179" t="n">
        <v>0.47</v>
      </c>
      <c r="Y179" t="n">
        <v>0.5</v>
      </c>
      <c r="Z179" t="n">
        <v>10</v>
      </c>
    </row>
    <row r="180">
      <c r="A180" t="n">
        <v>15</v>
      </c>
      <c r="B180" t="n">
        <v>45</v>
      </c>
      <c r="C180" t="inlineStr">
        <is>
          <t xml:space="preserve">CONCLUIDO	</t>
        </is>
      </c>
      <c r="D180" t="n">
        <v>2.4435</v>
      </c>
      <c r="E180" t="n">
        <v>40.92</v>
      </c>
      <c r="F180" t="n">
        <v>38.61</v>
      </c>
      <c r="G180" t="n">
        <v>144.78</v>
      </c>
      <c r="H180" t="n">
        <v>2.4</v>
      </c>
      <c r="I180" t="n">
        <v>16</v>
      </c>
      <c r="J180" t="n">
        <v>117.75</v>
      </c>
      <c r="K180" t="n">
        <v>39.72</v>
      </c>
      <c r="L180" t="n">
        <v>16</v>
      </c>
      <c r="M180" t="n">
        <v>14</v>
      </c>
      <c r="N180" t="n">
        <v>17.03</v>
      </c>
      <c r="O180" t="n">
        <v>14755.84</v>
      </c>
      <c r="P180" t="n">
        <v>314.66</v>
      </c>
      <c r="Q180" t="n">
        <v>419.23</v>
      </c>
      <c r="R180" t="n">
        <v>78.89</v>
      </c>
      <c r="S180" t="n">
        <v>59.57</v>
      </c>
      <c r="T180" t="n">
        <v>7499.34</v>
      </c>
      <c r="U180" t="n">
        <v>0.76</v>
      </c>
      <c r="V180" t="n">
        <v>0.9</v>
      </c>
      <c r="W180" t="n">
        <v>6.82</v>
      </c>
      <c r="X180" t="n">
        <v>0.44</v>
      </c>
      <c r="Y180" t="n">
        <v>0.5</v>
      </c>
      <c r="Z180" t="n">
        <v>10</v>
      </c>
    </row>
    <row r="181">
      <c r="A181" t="n">
        <v>16</v>
      </c>
      <c r="B181" t="n">
        <v>45</v>
      </c>
      <c r="C181" t="inlineStr">
        <is>
          <t xml:space="preserve">CONCLUIDO	</t>
        </is>
      </c>
      <c r="D181" t="n">
        <v>2.4475</v>
      </c>
      <c r="E181" t="n">
        <v>40.86</v>
      </c>
      <c r="F181" t="n">
        <v>38.56</v>
      </c>
      <c r="G181" t="n">
        <v>154.25</v>
      </c>
      <c r="H181" t="n">
        <v>2.52</v>
      </c>
      <c r="I181" t="n">
        <v>15</v>
      </c>
      <c r="J181" t="n">
        <v>119.04</v>
      </c>
      <c r="K181" t="n">
        <v>39.72</v>
      </c>
      <c r="L181" t="n">
        <v>17</v>
      </c>
      <c r="M181" t="n">
        <v>13</v>
      </c>
      <c r="N181" t="n">
        <v>17.33</v>
      </c>
      <c r="O181" t="n">
        <v>14915.73</v>
      </c>
      <c r="P181" t="n">
        <v>311.32</v>
      </c>
      <c r="Q181" t="n">
        <v>419.23</v>
      </c>
      <c r="R181" t="n">
        <v>77.18000000000001</v>
      </c>
      <c r="S181" t="n">
        <v>59.57</v>
      </c>
      <c r="T181" t="n">
        <v>6650.41</v>
      </c>
      <c r="U181" t="n">
        <v>0.77</v>
      </c>
      <c r="V181" t="n">
        <v>0.9</v>
      </c>
      <c r="W181" t="n">
        <v>6.82</v>
      </c>
      <c r="X181" t="n">
        <v>0.4</v>
      </c>
      <c r="Y181" t="n">
        <v>0.5</v>
      </c>
      <c r="Z181" t="n">
        <v>10</v>
      </c>
    </row>
    <row r="182">
      <c r="A182" t="n">
        <v>17</v>
      </c>
      <c r="B182" t="n">
        <v>45</v>
      </c>
      <c r="C182" t="inlineStr">
        <is>
          <t xml:space="preserve">CONCLUIDO	</t>
        </is>
      </c>
      <c r="D182" t="n">
        <v>2.45</v>
      </c>
      <c r="E182" t="n">
        <v>40.82</v>
      </c>
      <c r="F182" t="n">
        <v>38.54</v>
      </c>
      <c r="G182" t="n">
        <v>165.18</v>
      </c>
      <c r="H182" t="n">
        <v>2.64</v>
      </c>
      <c r="I182" t="n">
        <v>14</v>
      </c>
      <c r="J182" t="n">
        <v>120.34</v>
      </c>
      <c r="K182" t="n">
        <v>39.72</v>
      </c>
      <c r="L182" t="n">
        <v>18</v>
      </c>
      <c r="M182" t="n">
        <v>12</v>
      </c>
      <c r="N182" t="n">
        <v>17.63</v>
      </c>
      <c r="O182" t="n">
        <v>15076.07</v>
      </c>
      <c r="P182" t="n">
        <v>308.18</v>
      </c>
      <c r="Q182" t="n">
        <v>419.23</v>
      </c>
      <c r="R182" t="n">
        <v>76.68000000000001</v>
      </c>
      <c r="S182" t="n">
        <v>59.57</v>
      </c>
      <c r="T182" t="n">
        <v>6405.47</v>
      </c>
      <c r="U182" t="n">
        <v>0.78</v>
      </c>
      <c r="V182" t="n">
        <v>0.9</v>
      </c>
      <c r="W182" t="n">
        <v>6.82</v>
      </c>
      <c r="X182" t="n">
        <v>0.38</v>
      </c>
      <c r="Y182" t="n">
        <v>0.5</v>
      </c>
      <c r="Z182" t="n">
        <v>10</v>
      </c>
    </row>
    <row r="183">
      <c r="A183" t="n">
        <v>18</v>
      </c>
      <c r="B183" t="n">
        <v>45</v>
      </c>
      <c r="C183" t="inlineStr">
        <is>
          <t xml:space="preserve">CONCLUIDO	</t>
        </is>
      </c>
      <c r="D183" t="n">
        <v>2.4536</v>
      </c>
      <c r="E183" t="n">
        <v>40.76</v>
      </c>
      <c r="F183" t="n">
        <v>38.5</v>
      </c>
      <c r="G183" t="n">
        <v>177.7</v>
      </c>
      <c r="H183" t="n">
        <v>2.76</v>
      </c>
      <c r="I183" t="n">
        <v>13</v>
      </c>
      <c r="J183" t="n">
        <v>121.65</v>
      </c>
      <c r="K183" t="n">
        <v>39.72</v>
      </c>
      <c r="L183" t="n">
        <v>19</v>
      </c>
      <c r="M183" t="n">
        <v>11</v>
      </c>
      <c r="N183" t="n">
        <v>17.93</v>
      </c>
      <c r="O183" t="n">
        <v>15236.84</v>
      </c>
      <c r="P183" t="n">
        <v>308.74</v>
      </c>
      <c r="Q183" t="n">
        <v>419.24</v>
      </c>
      <c r="R183" t="n">
        <v>75.04000000000001</v>
      </c>
      <c r="S183" t="n">
        <v>59.57</v>
      </c>
      <c r="T183" t="n">
        <v>5590.59</v>
      </c>
      <c r="U183" t="n">
        <v>0.79</v>
      </c>
      <c r="V183" t="n">
        <v>0.9</v>
      </c>
      <c r="W183" t="n">
        <v>6.82</v>
      </c>
      <c r="X183" t="n">
        <v>0.34</v>
      </c>
      <c r="Y183" t="n">
        <v>0.5</v>
      </c>
      <c r="Z183" t="n">
        <v>10</v>
      </c>
    </row>
    <row r="184">
      <c r="A184" t="n">
        <v>19</v>
      </c>
      <c r="B184" t="n">
        <v>45</v>
      </c>
      <c r="C184" t="inlineStr">
        <is>
          <t xml:space="preserve">CONCLUIDO	</t>
        </is>
      </c>
      <c r="D184" t="n">
        <v>2.4571</v>
      </c>
      <c r="E184" t="n">
        <v>40.7</v>
      </c>
      <c r="F184" t="n">
        <v>38.46</v>
      </c>
      <c r="G184" t="n">
        <v>192.32</v>
      </c>
      <c r="H184" t="n">
        <v>2.87</v>
      </c>
      <c r="I184" t="n">
        <v>12</v>
      </c>
      <c r="J184" t="n">
        <v>122.95</v>
      </c>
      <c r="K184" t="n">
        <v>39.72</v>
      </c>
      <c r="L184" t="n">
        <v>20</v>
      </c>
      <c r="M184" t="n">
        <v>10</v>
      </c>
      <c r="N184" t="n">
        <v>18.24</v>
      </c>
      <c r="O184" t="n">
        <v>15398.07</v>
      </c>
      <c r="P184" t="n">
        <v>303.05</v>
      </c>
      <c r="Q184" t="n">
        <v>419.23</v>
      </c>
      <c r="R184" t="n">
        <v>74.14</v>
      </c>
      <c r="S184" t="n">
        <v>59.57</v>
      </c>
      <c r="T184" t="n">
        <v>5145.53</v>
      </c>
      <c r="U184" t="n">
        <v>0.8</v>
      </c>
      <c r="V184" t="n">
        <v>0.9</v>
      </c>
      <c r="W184" t="n">
        <v>6.81</v>
      </c>
      <c r="X184" t="n">
        <v>0.3</v>
      </c>
      <c r="Y184" t="n">
        <v>0.5</v>
      </c>
      <c r="Z184" t="n">
        <v>10</v>
      </c>
    </row>
    <row r="185">
      <c r="A185" t="n">
        <v>20</v>
      </c>
      <c r="B185" t="n">
        <v>45</v>
      </c>
      <c r="C185" t="inlineStr">
        <is>
          <t xml:space="preserve">CONCLUIDO	</t>
        </is>
      </c>
      <c r="D185" t="n">
        <v>2.4563</v>
      </c>
      <c r="E185" t="n">
        <v>40.71</v>
      </c>
      <c r="F185" t="n">
        <v>38.48</v>
      </c>
      <c r="G185" t="n">
        <v>192.39</v>
      </c>
      <c r="H185" t="n">
        <v>2.98</v>
      </c>
      <c r="I185" t="n">
        <v>12</v>
      </c>
      <c r="J185" t="n">
        <v>124.26</v>
      </c>
      <c r="K185" t="n">
        <v>39.72</v>
      </c>
      <c r="L185" t="n">
        <v>21</v>
      </c>
      <c r="M185" t="n">
        <v>9</v>
      </c>
      <c r="N185" t="n">
        <v>18.55</v>
      </c>
      <c r="O185" t="n">
        <v>15559.74</v>
      </c>
      <c r="P185" t="n">
        <v>302.27</v>
      </c>
      <c r="Q185" t="n">
        <v>419.23</v>
      </c>
      <c r="R185" t="n">
        <v>74.59</v>
      </c>
      <c r="S185" t="n">
        <v>59.57</v>
      </c>
      <c r="T185" t="n">
        <v>5372.41</v>
      </c>
      <c r="U185" t="n">
        <v>0.8</v>
      </c>
      <c r="V185" t="n">
        <v>0.9</v>
      </c>
      <c r="W185" t="n">
        <v>6.81</v>
      </c>
      <c r="X185" t="n">
        <v>0.31</v>
      </c>
      <c r="Y185" t="n">
        <v>0.5</v>
      </c>
      <c r="Z185" t="n">
        <v>10</v>
      </c>
    </row>
    <row r="186">
      <c r="A186" t="n">
        <v>21</v>
      </c>
      <c r="B186" t="n">
        <v>45</v>
      </c>
      <c r="C186" t="inlineStr">
        <is>
          <t xml:space="preserve">CONCLUIDO	</t>
        </is>
      </c>
      <c r="D186" t="n">
        <v>2.4593</v>
      </c>
      <c r="E186" t="n">
        <v>40.66</v>
      </c>
      <c r="F186" t="n">
        <v>38.45</v>
      </c>
      <c r="G186" t="n">
        <v>209.71</v>
      </c>
      <c r="H186" t="n">
        <v>3.09</v>
      </c>
      <c r="I186" t="n">
        <v>11</v>
      </c>
      <c r="J186" t="n">
        <v>125.58</v>
      </c>
      <c r="K186" t="n">
        <v>39.72</v>
      </c>
      <c r="L186" t="n">
        <v>22</v>
      </c>
      <c r="M186" t="n">
        <v>5</v>
      </c>
      <c r="N186" t="n">
        <v>18.86</v>
      </c>
      <c r="O186" t="n">
        <v>15721.87</v>
      </c>
      <c r="P186" t="n">
        <v>299.71</v>
      </c>
      <c r="Q186" t="n">
        <v>419.25</v>
      </c>
      <c r="R186" t="n">
        <v>73.37</v>
      </c>
      <c r="S186" t="n">
        <v>59.57</v>
      </c>
      <c r="T186" t="n">
        <v>4763.67</v>
      </c>
      <c r="U186" t="n">
        <v>0.8100000000000001</v>
      </c>
      <c r="V186" t="n">
        <v>0.9</v>
      </c>
      <c r="W186" t="n">
        <v>6.82</v>
      </c>
      <c r="X186" t="n">
        <v>0.28</v>
      </c>
      <c r="Y186" t="n">
        <v>0.5</v>
      </c>
      <c r="Z186" t="n">
        <v>10</v>
      </c>
    </row>
    <row r="187">
      <c r="A187" t="n">
        <v>22</v>
      </c>
      <c r="B187" t="n">
        <v>45</v>
      </c>
      <c r="C187" t="inlineStr">
        <is>
          <t xml:space="preserve">CONCLUIDO	</t>
        </is>
      </c>
      <c r="D187" t="n">
        <v>2.4594</v>
      </c>
      <c r="E187" t="n">
        <v>40.66</v>
      </c>
      <c r="F187" t="n">
        <v>38.45</v>
      </c>
      <c r="G187" t="n">
        <v>209.71</v>
      </c>
      <c r="H187" t="n">
        <v>3.2</v>
      </c>
      <c r="I187" t="n">
        <v>11</v>
      </c>
      <c r="J187" t="n">
        <v>126.9</v>
      </c>
      <c r="K187" t="n">
        <v>39.72</v>
      </c>
      <c r="L187" t="n">
        <v>23</v>
      </c>
      <c r="M187" t="n">
        <v>3</v>
      </c>
      <c r="N187" t="n">
        <v>19.18</v>
      </c>
      <c r="O187" t="n">
        <v>15884.46</v>
      </c>
      <c r="P187" t="n">
        <v>300.98</v>
      </c>
      <c r="Q187" t="n">
        <v>419.24</v>
      </c>
      <c r="R187" t="n">
        <v>73.34999999999999</v>
      </c>
      <c r="S187" t="n">
        <v>59.57</v>
      </c>
      <c r="T187" t="n">
        <v>4754.15</v>
      </c>
      <c r="U187" t="n">
        <v>0.8100000000000001</v>
      </c>
      <c r="V187" t="n">
        <v>0.9</v>
      </c>
      <c r="W187" t="n">
        <v>6.82</v>
      </c>
      <c r="X187" t="n">
        <v>0.28</v>
      </c>
      <c r="Y187" t="n">
        <v>0.5</v>
      </c>
      <c r="Z187" t="n">
        <v>10</v>
      </c>
    </row>
    <row r="188">
      <c r="A188" t="n">
        <v>23</v>
      </c>
      <c r="B188" t="n">
        <v>45</v>
      </c>
      <c r="C188" t="inlineStr">
        <is>
          <t xml:space="preserve">CONCLUIDO	</t>
        </is>
      </c>
      <c r="D188" t="n">
        <v>2.4585</v>
      </c>
      <c r="E188" t="n">
        <v>40.67</v>
      </c>
      <c r="F188" t="n">
        <v>38.46</v>
      </c>
      <c r="G188" t="n">
        <v>209.78</v>
      </c>
      <c r="H188" t="n">
        <v>3.31</v>
      </c>
      <c r="I188" t="n">
        <v>11</v>
      </c>
      <c r="J188" t="n">
        <v>128.22</v>
      </c>
      <c r="K188" t="n">
        <v>39.72</v>
      </c>
      <c r="L188" t="n">
        <v>24</v>
      </c>
      <c r="M188" t="n">
        <v>0</v>
      </c>
      <c r="N188" t="n">
        <v>19.5</v>
      </c>
      <c r="O188" t="n">
        <v>16047.51</v>
      </c>
      <c r="P188" t="n">
        <v>302.11</v>
      </c>
      <c r="Q188" t="n">
        <v>419.24</v>
      </c>
      <c r="R188" t="n">
        <v>73.7</v>
      </c>
      <c r="S188" t="n">
        <v>59.57</v>
      </c>
      <c r="T188" t="n">
        <v>4932.22</v>
      </c>
      <c r="U188" t="n">
        <v>0.8100000000000001</v>
      </c>
      <c r="V188" t="n">
        <v>0.9</v>
      </c>
      <c r="W188" t="n">
        <v>6.82</v>
      </c>
      <c r="X188" t="n">
        <v>0.3</v>
      </c>
      <c r="Y188" t="n">
        <v>0.5</v>
      </c>
      <c r="Z188" t="n">
        <v>10</v>
      </c>
    </row>
    <row r="189">
      <c r="A189" t="n">
        <v>0</v>
      </c>
      <c r="B189" t="n">
        <v>60</v>
      </c>
      <c r="C189" t="inlineStr">
        <is>
          <t xml:space="preserve">CONCLUIDO	</t>
        </is>
      </c>
      <c r="D189" t="n">
        <v>1.6412</v>
      </c>
      <c r="E189" t="n">
        <v>60.93</v>
      </c>
      <c r="F189" t="n">
        <v>49.22</v>
      </c>
      <c r="G189" t="n">
        <v>7.87</v>
      </c>
      <c r="H189" t="n">
        <v>0.14</v>
      </c>
      <c r="I189" t="n">
        <v>375</v>
      </c>
      <c r="J189" t="n">
        <v>124.63</v>
      </c>
      <c r="K189" t="n">
        <v>45</v>
      </c>
      <c r="L189" t="n">
        <v>1</v>
      </c>
      <c r="M189" t="n">
        <v>373</v>
      </c>
      <c r="N189" t="n">
        <v>18.64</v>
      </c>
      <c r="O189" t="n">
        <v>15605.44</v>
      </c>
      <c r="P189" t="n">
        <v>518.14</v>
      </c>
      <c r="Q189" t="n">
        <v>419.47</v>
      </c>
      <c r="R189" t="n">
        <v>424.76</v>
      </c>
      <c r="S189" t="n">
        <v>59.57</v>
      </c>
      <c r="T189" t="n">
        <v>178642.15</v>
      </c>
      <c r="U189" t="n">
        <v>0.14</v>
      </c>
      <c r="V189" t="n">
        <v>0.7</v>
      </c>
      <c r="W189" t="n">
        <v>7.41</v>
      </c>
      <c r="X189" t="n">
        <v>11.04</v>
      </c>
      <c r="Y189" t="n">
        <v>0.5</v>
      </c>
      <c r="Z189" t="n">
        <v>10</v>
      </c>
    </row>
    <row r="190">
      <c r="A190" t="n">
        <v>1</v>
      </c>
      <c r="B190" t="n">
        <v>60</v>
      </c>
      <c r="C190" t="inlineStr">
        <is>
          <t xml:space="preserve">CONCLUIDO	</t>
        </is>
      </c>
      <c r="D190" t="n">
        <v>2.0332</v>
      </c>
      <c r="E190" t="n">
        <v>49.18</v>
      </c>
      <c r="F190" t="n">
        <v>42.89</v>
      </c>
      <c r="G190" t="n">
        <v>15.79</v>
      </c>
      <c r="H190" t="n">
        <v>0.28</v>
      </c>
      <c r="I190" t="n">
        <v>163</v>
      </c>
      <c r="J190" t="n">
        <v>125.95</v>
      </c>
      <c r="K190" t="n">
        <v>45</v>
      </c>
      <c r="L190" t="n">
        <v>2</v>
      </c>
      <c r="M190" t="n">
        <v>161</v>
      </c>
      <c r="N190" t="n">
        <v>18.95</v>
      </c>
      <c r="O190" t="n">
        <v>15767.7</v>
      </c>
      <c r="P190" t="n">
        <v>450.1</v>
      </c>
      <c r="Q190" t="n">
        <v>419.31</v>
      </c>
      <c r="R190" t="n">
        <v>218.21</v>
      </c>
      <c r="S190" t="n">
        <v>59.57</v>
      </c>
      <c r="T190" t="n">
        <v>76424.96000000001</v>
      </c>
      <c r="U190" t="n">
        <v>0.27</v>
      </c>
      <c r="V190" t="n">
        <v>0.8100000000000001</v>
      </c>
      <c r="W190" t="n">
        <v>7.06</v>
      </c>
      <c r="X190" t="n">
        <v>4.72</v>
      </c>
      <c r="Y190" t="n">
        <v>0.5</v>
      </c>
      <c r="Z190" t="n">
        <v>10</v>
      </c>
    </row>
    <row r="191">
      <c r="A191" t="n">
        <v>2</v>
      </c>
      <c r="B191" t="n">
        <v>60</v>
      </c>
      <c r="C191" t="inlineStr">
        <is>
          <t xml:space="preserve">CONCLUIDO	</t>
        </is>
      </c>
      <c r="D191" t="n">
        <v>2.1787</v>
      </c>
      <c r="E191" t="n">
        <v>45.9</v>
      </c>
      <c r="F191" t="n">
        <v>41.11</v>
      </c>
      <c r="G191" t="n">
        <v>23.72</v>
      </c>
      <c r="H191" t="n">
        <v>0.42</v>
      </c>
      <c r="I191" t="n">
        <v>104</v>
      </c>
      <c r="J191" t="n">
        <v>127.27</v>
      </c>
      <c r="K191" t="n">
        <v>45</v>
      </c>
      <c r="L191" t="n">
        <v>3</v>
      </c>
      <c r="M191" t="n">
        <v>102</v>
      </c>
      <c r="N191" t="n">
        <v>19.27</v>
      </c>
      <c r="O191" t="n">
        <v>15930.42</v>
      </c>
      <c r="P191" t="n">
        <v>429.81</v>
      </c>
      <c r="Q191" t="n">
        <v>419.27</v>
      </c>
      <c r="R191" t="n">
        <v>159.8</v>
      </c>
      <c r="S191" t="n">
        <v>59.57</v>
      </c>
      <c r="T191" t="n">
        <v>47515</v>
      </c>
      <c r="U191" t="n">
        <v>0.37</v>
      </c>
      <c r="V191" t="n">
        <v>0.84</v>
      </c>
      <c r="W191" t="n">
        <v>6.97</v>
      </c>
      <c r="X191" t="n">
        <v>2.94</v>
      </c>
      <c r="Y191" t="n">
        <v>0.5</v>
      </c>
      <c r="Z191" t="n">
        <v>10</v>
      </c>
    </row>
    <row r="192">
      <c r="A192" t="n">
        <v>3</v>
      </c>
      <c r="B192" t="n">
        <v>60</v>
      </c>
      <c r="C192" t="inlineStr">
        <is>
          <t xml:space="preserve">CONCLUIDO	</t>
        </is>
      </c>
      <c r="D192" t="n">
        <v>2.2495</v>
      </c>
      <c r="E192" t="n">
        <v>44.45</v>
      </c>
      <c r="F192" t="n">
        <v>40.35</v>
      </c>
      <c r="G192" t="n">
        <v>31.44</v>
      </c>
      <c r="H192" t="n">
        <v>0.55</v>
      </c>
      <c r="I192" t="n">
        <v>77</v>
      </c>
      <c r="J192" t="n">
        <v>128.59</v>
      </c>
      <c r="K192" t="n">
        <v>45</v>
      </c>
      <c r="L192" t="n">
        <v>4</v>
      </c>
      <c r="M192" t="n">
        <v>75</v>
      </c>
      <c r="N192" t="n">
        <v>19.59</v>
      </c>
      <c r="O192" t="n">
        <v>16093.6</v>
      </c>
      <c r="P192" t="n">
        <v>420.53</v>
      </c>
      <c r="Q192" t="n">
        <v>419.29</v>
      </c>
      <c r="R192" t="n">
        <v>135.58</v>
      </c>
      <c r="S192" t="n">
        <v>59.57</v>
      </c>
      <c r="T192" t="n">
        <v>35538.7</v>
      </c>
      <c r="U192" t="n">
        <v>0.44</v>
      </c>
      <c r="V192" t="n">
        <v>0.86</v>
      </c>
      <c r="W192" t="n">
        <v>6.92</v>
      </c>
      <c r="X192" t="n">
        <v>2.19</v>
      </c>
      <c r="Y192" t="n">
        <v>0.5</v>
      </c>
      <c r="Z192" t="n">
        <v>10</v>
      </c>
    </row>
    <row r="193">
      <c r="A193" t="n">
        <v>4</v>
      </c>
      <c r="B193" t="n">
        <v>60</v>
      </c>
      <c r="C193" t="inlineStr">
        <is>
          <t xml:space="preserve">CONCLUIDO	</t>
        </is>
      </c>
      <c r="D193" t="n">
        <v>2.2943</v>
      </c>
      <c r="E193" t="n">
        <v>43.59</v>
      </c>
      <c r="F193" t="n">
        <v>39.9</v>
      </c>
      <c r="G193" t="n">
        <v>39.24</v>
      </c>
      <c r="H193" t="n">
        <v>0.68</v>
      </c>
      <c r="I193" t="n">
        <v>61</v>
      </c>
      <c r="J193" t="n">
        <v>129.92</v>
      </c>
      <c r="K193" t="n">
        <v>45</v>
      </c>
      <c r="L193" t="n">
        <v>5</v>
      </c>
      <c r="M193" t="n">
        <v>59</v>
      </c>
      <c r="N193" t="n">
        <v>19.92</v>
      </c>
      <c r="O193" t="n">
        <v>16257.24</v>
      </c>
      <c r="P193" t="n">
        <v>414.18</v>
      </c>
      <c r="Q193" t="n">
        <v>419.3</v>
      </c>
      <c r="R193" t="n">
        <v>120.26</v>
      </c>
      <c r="S193" t="n">
        <v>59.57</v>
      </c>
      <c r="T193" t="n">
        <v>27962.71</v>
      </c>
      <c r="U193" t="n">
        <v>0.5</v>
      </c>
      <c r="V193" t="n">
        <v>0.87</v>
      </c>
      <c r="W193" t="n">
        <v>6.91</v>
      </c>
      <c r="X193" t="n">
        <v>1.73</v>
      </c>
      <c r="Y193" t="n">
        <v>0.5</v>
      </c>
      <c r="Z193" t="n">
        <v>10</v>
      </c>
    </row>
    <row r="194">
      <c r="A194" t="n">
        <v>5</v>
      </c>
      <c r="B194" t="n">
        <v>60</v>
      </c>
      <c r="C194" t="inlineStr">
        <is>
          <t xml:space="preserve">CONCLUIDO	</t>
        </is>
      </c>
      <c r="D194" t="n">
        <v>2.3265</v>
      </c>
      <c r="E194" t="n">
        <v>42.98</v>
      </c>
      <c r="F194" t="n">
        <v>39.57</v>
      </c>
      <c r="G194" t="n">
        <v>47.49</v>
      </c>
      <c r="H194" t="n">
        <v>0.8100000000000001</v>
      </c>
      <c r="I194" t="n">
        <v>50</v>
      </c>
      <c r="J194" t="n">
        <v>131.25</v>
      </c>
      <c r="K194" t="n">
        <v>45</v>
      </c>
      <c r="L194" t="n">
        <v>6</v>
      </c>
      <c r="M194" t="n">
        <v>48</v>
      </c>
      <c r="N194" t="n">
        <v>20.25</v>
      </c>
      <c r="O194" t="n">
        <v>16421.36</v>
      </c>
      <c r="P194" t="n">
        <v>409.61</v>
      </c>
      <c r="Q194" t="n">
        <v>419.25</v>
      </c>
      <c r="R194" t="n">
        <v>110.12</v>
      </c>
      <c r="S194" t="n">
        <v>59.57</v>
      </c>
      <c r="T194" t="n">
        <v>22947.87</v>
      </c>
      <c r="U194" t="n">
        <v>0.54</v>
      </c>
      <c r="V194" t="n">
        <v>0.87</v>
      </c>
      <c r="W194" t="n">
        <v>6.88</v>
      </c>
      <c r="X194" t="n">
        <v>1.41</v>
      </c>
      <c r="Y194" t="n">
        <v>0.5</v>
      </c>
      <c r="Z194" t="n">
        <v>10</v>
      </c>
    </row>
    <row r="195">
      <c r="A195" t="n">
        <v>6</v>
      </c>
      <c r="B195" t="n">
        <v>60</v>
      </c>
      <c r="C195" t="inlineStr">
        <is>
          <t xml:space="preserve">CONCLUIDO	</t>
        </is>
      </c>
      <c r="D195" t="n">
        <v>2.3477</v>
      </c>
      <c r="E195" t="n">
        <v>42.6</v>
      </c>
      <c r="F195" t="n">
        <v>39.36</v>
      </c>
      <c r="G195" t="n">
        <v>54.93</v>
      </c>
      <c r="H195" t="n">
        <v>0.93</v>
      </c>
      <c r="I195" t="n">
        <v>43</v>
      </c>
      <c r="J195" t="n">
        <v>132.58</v>
      </c>
      <c r="K195" t="n">
        <v>45</v>
      </c>
      <c r="L195" t="n">
        <v>7</v>
      </c>
      <c r="M195" t="n">
        <v>41</v>
      </c>
      <c r="N195" t="n">
        <v>20.59</v>
      </c>
      <c r="O195" t="n">
        <v>16585.95</v>
      </c>
      <c r="P195" t="n">
        <v>406.18</v>
      </c>
      <c r="Q195" t="n">
        <v>419.25</v>
      </c>
      <c r="R195" t="n">
        <v>103.18</v>
      </c>
      <c r="S195" t="n">
        <v>59.57</v>
      </c>
      <c r="T195" t="n">
        <v>19510.36</v>
      </c>
      <c r="U195" t="n">
        <v>0.58</v>
      </c>
      <c r="V195" t="n">
        <v>0.88</v>
      </c>
      <c r="W195" t="n">
        <v>6.87</v>
      </c>
      <c r="X195" t="n">
        <v>1.2</v>
      </c>
      <c r="Y195" t="n">
        <v>0.5</v>
      </c>
      <c r="Z195" t="n">
        <v>10</v>
      </c>
    </row>
    <row r="196">
      <c r="A196" t="n">
        <v>7</v>
      </c>
      <c r="B196" t="n">
        <v>60</v>
      </c>
      <c r="C196" t="inlineStr">
        <is>
          <t xml:space="preserve">CONCLUIDO	</t>
        </is>
      </c>
      <c r="D196" t="n">
        <v>2.3659</v>
      </c>
      <c r="E196" t="n">
        <v>42.27</v>
      </c>
      <c r="F196" t="n">
        <v>39.19</v>
      </c>
      <c r="G196" t="n">
        <v>63.55</v>
      </c>
      <c r="H196" t="n">
        <v>1.06</v>
      </c>
      <c r="I196" t="n">
        <v>37</v>
      </c>
      <c r="J196" t="n">
        <v>133.92</v>
      </c>
      <c r="K196" t="n">
        <v>45</v>
      </c>
      <c r="L196" t="n">
        <v>8</v>
      </c>
      <c r="M196" t="n">
        <v>35</v>
      </c>
      <c r="N196" t="n">
        <v>20.93</v>
      </c>
      <c r="O196" t="n">
        <v>16751.02</v>
      </c>
      <c r="P196" t="n">
        <v>401.82</v>
      </c>
      <c r="Q196" t="n">
        <v>419.25</v>
      </c>
      <c r="R196" t="n">
        <v>97.88</v>
      </c>
      <c r="S196" t="n">
        <v>59.57</v>
      </c>
      <c r="T196" t="n">
        <v>16890.36</v>
      </c>
      <c r="U196" t="n">
        <v>0.61</v>
      </c>
      <c r="V196" t="n">
        <v>0.88</v>
      </c>
      <c r="W196" t="n">
        <v>6.85</v>
      </c>
      <c r="X196" t="n">
        <v>1.03</v>
      </c>
      <c r="Y196" t="n">
        <v>0.5</v>
      </c>
      <c r="Z196" t="n">
        <v>10</v>
      </c>
    </row>
    <row r="197">
      <c r="A197" t="n">
        <v>8</v>
      </c>
      <c r="B197" t="n">
        <v>60</v>
      </c>
      <c r="C197" t="inlineStr">
        <is>
          <t xml:space="preserve">CONCLUIDO	</t>
        </is>
      </c>
      <c r="D197" t="n">
        <v>2.3787</v>
      </c>
      <c r="E197" t="n">
        <v>42.04</v>
      </c>
      <c r="F197" t="n">
        <v>39.06</v>
      </c>
      <c r="G197" t="n">
        <v>71.03</v>
      </c>
      <c r="H197" t="n">
        <v>1.18</v>
      </c>
      <c r="I197" t="n">
        <v>33</v>
      </c>
      <c r="J197" t="n">
        <v>135.27</v>
      </c>
      <c r="K197" t="n">
        <v>45</v>
      </c>
      <c r="L197" t="n">
        <v>9</v>
      </c>
      <c r="M197" t="n">
        <v>31</v>
      </c>
      <c r="N197" t="n">
        <v>21.27</v>
      </c>
      <c r="O197" t="n">
        <v>16916.71</v>
      </c>
      <c r="P197" t="n">
        <v>399.7</v>
      </c>
      <c r="Q197" t="n">
        <v>419.23</v>
      </c>
      <c r="R197" t="n">
        <v>93.84</v>
      </c>
      <c r="S197" t="n">
        <v>59.57</v>
      </c>
      <c r="T197" t="n">
        <v>14892.66</v>
      </c>
      <c r="U197" t="n">
        <v>0.63</v>
      </c>
      <c r="V197" t="n">
        <v>0.89</v>
      </c>
      <c r="W197" t="n">
        <v>6.84</v>
      </c>
      <c r="X197" t="n">
        <v>0.9</v>
      </c>
      <c r="Y197" t="n">
        <v>0.5</v>
      </c>
      <c r="Z197" t="n">
        <v>10</v>
      </c>
    </row>
    <row r="198">
      <c r="A198" t="n">
        <v>9</v>
      </c>
      <c r="B198" t="n">
        <v>60</v>
      </c>
      <c r="C198" t="inlineStr">
        <is>
          <t xml:space="preserve">CONCLUIDO	</t>
        </is>
      </c>
      <c r="D198" t="n">
        <v>2.386</v>
      </c>
      <c r="E198" t="n">
        <v>41.91</v>
      </c>
      <c r="F198" t="n">
        <v>39.01</v>
      </c>
      <c r="G198" t="n">
        <v>78.02</v>
      </c>
      <c r="H198" t="n">
        <v>1.29</v>
      </c>
      <c r="I198" t="n">
        <v>30</v>
      </c>
      <c r="J198" t="n">
        <v>136.61</v>
      </c>
      <c r="K198" t="n">
        <v>45</v>
      </c>
      <c r="L198" t="n">
        <v>10</v>
      </c>
      <c r="M198" t="n">
        <v>28</v>
      </c>
      <c r="N198" t="n">
        <v>21.61</v>
      </c>
      <c r="O198" t="n">
        <v>17082.76</v>
      </c>
      <c r="P198" t="n">
        <v>398.41</v>
      </c>
      <c r="Q198" t="n">
        <v>419.24</v>
      </c>
      <c r="R198" t="n">
        <v>91.76000000000001</v>
      </c>
      <c r="S198" t="n">
        <v>59.57</v>
      </c>
      <c r="T198" t="n">
        <v>13867.02</v>
      </c>
      <c r="U198" t="n">
        <v>0.65</v>
      </c>
      <c r="V198" t="n">
        <v>0.89</v>
      </c>
      <c r="W198" t="n">
        <v>6.85</v>
      </c>
      <c r="X198" t="n">
        <v>0.85</v>
      </c>
      <c r="Y198" t="n">
        <v>0.5</v>
      </c>
      <c r="Z198" t="n">
        <v>10</v>
      </c>
    </row>
    <row r="199">
      <c r="A199" t="n">
        <v>10</v>
      </c>
      <c r="B199" t="n">
        <v>60</v>
      </c>
      <c r="C199" t="inlineStr">
        <is>
          <t xml:space="preserve">CONCLUIDO	</t>
        </is>
      </c>
      <c r="D199" t="n">
        <v>2.3955</v>
      </c>
      <c r="E199" t="n">
        <v>41.75</v>
      </c>
      <c r="F199" t="n">
        <v>38.92</v>
      </c>
      <c r="G199" t="n">
        <v>86.5</v>
      </c>
      <c r="H199" t="n">
        <v>1.41</v>
      </c>
      <c r="I199" t="n">
        <v>27</v>
      </c>
      <c r="J199" t="n">
        <v>137.96</v>
      </c>
      <c r="K199" t="n">
        <v>45</v>
      </c>
      <c r="L199" t="n">
        <v>11</v>
      </c>
      <c r="M199" t="n">
        <v>25</v>
      </c>
      <c r="N199" t="n">
        <v>21.96</v>
      </c>
      <c r="O199" t="n">
        <v>17249.3</v>
      </c>
      <c r="P199" t="n">
        <v>395.9</v>
      </c>
      <c r="Q199" t="n">
        <v>419.26</v>
      </c>
      <c r="R199" t="n">
        <v>88.90000000000001</v>
      </c>
      <c r="S199" t="n">
        <v>59.57</v>
      </c>
      <c r="T199" t="n">
        <v>12450.81</v>
      </c>
      <c r="U199" t="n">
        <v>0.67</v>
      </c>
      <c r="V199" t="n">
        <v>0.89</v>
      </c>
      <c r="W199" t="n">
        <v>6.84</v>
      </c>
      <c r="X199" t="n">
        <v>0.76</v>
      </c>
      <c r="Y199" t="n">
        <v>0.5</v>
      </c>
      <c r="Z199" t="n">
        <v>10</v>
      </c>
    </row>
    <row r="200">
      <c r="A200" t="n">
        <v>11</v>
      </c>
      <c r="B200" t="n">
        <v>60</v>
      </c>
      <c r="C200" t="inlineStr">
        <is>
          <t xml:space="preserve">CONCLUIDO	</t>
        </is>
      </c>
      <c r="D200" t="n">
        <v>2.4016</v>
      </c>
      <c r="E200" t="n">
        <v>41.64</v>
      </c>
      <c r="F200" t="n">
        <v>38.87</v>
      </c>
      <c r="G200" t="n">
        <v>93.28</v>
      </c>
      <c r="H200" t="n">
        <v>1.52</v>
      </c>
      <c r="I200" t="n">
        <v>25</v>
      </c>
      <c r="J200" t="n">
        <v>139.32</v>
      </c>
      <c r="K200" t="n">
        <v>45</v>
      </c>
      <c r="L200" t="n">
        <v>12</v>
      </c>
      <c r="M200" t="n">
        <v>23</v>
      </c>
      <c r="N200" t="n">
        <v>22.32</v>
      </c>
      <c r="O200" t="n">
        <v>17416.34</v>
      </c>
      <c r="P200" t="n">
        <v>393.54</v>
      </c>
      <c r="Q200" t="n">
        <v>419.25</v>
      </c>
      <c r="R200" t="n">
        <v>87.28</v>
      </c>
      <c r="S200" t="n">
        <v>59.57</v>
      </c>
      <c r="T200" t="n">
        <v>11649.24</v>
      </c>
      <c r="U200" t="n">
        <v>0.68</v>
      </c>
      <c r="V200" t="n">
        <v>0.89</v>
      </c>
      <c r="W200" t="n">
        <v>6.84</v>
      </c>
      <c r="X200" t="n">
        <v>0.7</v>
      </c>
      <c r="Y200" t="n">
        <v>0.5</v>
      </c>
      <c r="Z200" t="n">
        <v>10</v>
      </c>
    </row>
    <row r="201">
      <c r="A201" t="n">
        <v>12</v>
      </c>
      <c r="B201" t="n">
        <v>60</v>
      </c>
      <c r="C201" t="inlineStr">
        <is>
          <t xml:space="preserve">CONCLUIDO	</t>
        </is>
      </c>
      <c r="D201" t="n">
        <v>2.4091</v>
      </c>
      <c r="E201" t="n">
        <v>41.51</v>
      </c>
      <c r="F201" t="n">
        <v>38.79</v>
      </c>
      <c r="G201" t="n">
        <v>101.19</v>
      </c>
      <c r="H201" t="n">
        <v>1.63</v>
      </c>
      <c r="I201" t="n">
        <v>23</v>
      </c>
      <c r="J201" t="n">
        <v>140.67</v>
      </c>
      <c r="K201" t="n">
        <v>45</v>
      </c>
      <c r="L201" t="n">
        <v>13</v>
      </c>
      <c r="M201" t="n">
        <v>21</v>
      </c>
      <c r="N201" t="n">
        <v>22.68</v>
      </c>
      <c r="O201" t="n">
        <v>17583.88</v>
      </c>
      <c r="P201" t="n">
        <v>391.58</v>
      </c>
      <c r="Q201" t="n">
        <v>419.23</v>
      </c>
      <c r="R201" t="n">
        <v>84.78</v>
      </c>
      <c r="S201" t="n">
        <v>59.57</v>
      </c>
      <c r="T201" t="n">
        <v>10408.81</v>
      </c>
      <c r="U201" t="n">
        <v>0.7</v>
      </c>
      <c r="V201" t="n">
        <v>0.89</v>
      </c>
      <c r="W201" t="n">
        <v>6.83</v>
      </c>
      <c r="X201" t="n">
        <v>0.63</v>
      </c>
      <c r="Y201" t="n">
        <v>0.5</v>
      </c>
      <c r="Z201" t="n">
        <v>10</v>
      </c>
    </row>
    <row r="202">
      <c r="A202" t="n">
        <v>13</v>
      </c>
      <c r="B202" t="n">
        <v>60</v>
      </c>
      <c r="C202" t="inlineStr">
        <is>
          <t xml:space="preserve">CONCLUIDO	</t>
        </is>
      </c>
      <c r="D202" t="n">
        <v>2.4151</v>
      </c>
      <c r="E202" t="n">
        <v>41.41</v>
      </c>
      <c r="F202" t="n">
        <v>38.74</v>
      </c>
      <c r="G202" t="n">
        <v>110.68</v>
      </c>
      <c r="H202" t="n">
        <v>1.74</v>
      </c>
      <c r="I202" t="n">
        <v>21</v>
      </c>
      <c r="J202" t="n">
        <v>142.04</v>
      </c>
      <c r="K202" t="n">
        <v>45</v>
      </c>
      <c r="L202" t="n">
        <v>14</v>
      </c>
      <c r="M202" t="n">
        <v>19</v>
      </c>
      <c r="N202" t="n">
        <v>23.04</v>
      </c>
      <c r="O202" t="n">
        <v>17751.93</v>
      </c>
      <c r="P202" t="n">
        <v>389.54</v>
      </c>
      <c r="Q202" t="n">
        <v>419.25</v>
      </c>
      <c r="R202" t="n">
        <v>82.84</v>
      </c>
      <c r="S202" t="n">
        <v>59.57</v>
      </c>
      <c r="T202" t="n">
        <v>9451.77</v>
      </c>
      <c r="U202" t="n">
        <v>0.72</v>
      </c>
      <c r="V202" t="n">
        <v>0.89</v>
      </c>
      <c r="W202" t="n">
        <v>6.83</v>
      </c>
      <c r="X202" t="n">
        <v>0.57</v>
      </c>
      <c r="Y202" t="n">
        <v>0.5</v>
      </c>
      <c r="Z202" t="n">
        <v>10</v>
      </c>
    </row>
    <row r="203">
      <c r="A203" t="n">
        <v>14</v>
      </c>
      <c r="B203" t="n">
        <v>60</v>
      </c>
      <c r="C203" t="inlineStr">
        <is>
          <t xml:space="preserve">CONCLUIDO	</t>
        </is>
      </c>
      <c r="D203" t="n">
        <v>2.4189</v>
      </c>
      <c r="E203" t="n">
        <v>41.34</v>
      </c>
      <c r="F203" t="n">
        <v>38.7</v>
      </c>
      <c r="G203" t="n">
        <v>116.09</v>
      </c>
      <c r="H203" t="n">
        <v>1.85</v>
      </c>
      <c r="I203" t="n">
        <v>20</v>
      </c>
      <c r="J203" t="n">
        <v>143.4</v>
      </c>
      <c r="K203" t="n">
        <v>45</v>
      </c>
      <c r="L203" t="n">
        <v>15</v>
      </c>
      <c r="M203" t="n">
        <v>18</v>
      </c>
      <c r="N203" t="n">
        <v>23.41</v>
      </c>
      <c r="O203" t="n">
        <v>17920.49</v>
      </c>
      <c r="P203" t="n">
        <v>388.4</v>
      </c>
      <c r="Q203" t="n">
        <v>419.26</v>
      </c>
      <c r="R203" t="n">
        <v>81.90000000000001</v>
      </c>
      <c r="S203" t="n">
        <v>59.57</v>
      </c>
      <c r="T203" t="n">
        <v>8983.719999999999</v>
      </c>
      <c r="U203" t="n">
        <v>0.73</v>
      </c>
      <c r="V203" t="n">
        <v>0.89</v>
      </c>
      <c r="W203" t="n">
        <v>6.82</v>
      </c>
      <c r="X203" t="n">
        <v>0.54</v>
      </c>
      <c r="Y203" t="n">
        <v>0.5</v>
      </c>
      <c r="Z203" t="n">
        <v>10</v>
      </c>
    </row>
    <row r="204">
      <c r="A204" t="n">
        <v>15</v>
      </c>
      <c r="B204" t="n">
        <v>60</v>
      </c>
      <c r="C204" t="inlineStr">
        <is>
          <t xml:space="preserve">CONCLUIDO	</t>
        </is>
      </c>
      <c r="D204" t="n">
        <v>2.4214</v>
      </c>
      <c r="E204" t="n">
        <v>41.3</v>
      </c>
      <c r="F204" t="n">
        <v>38.68</v>
      </c>
      <c r="G204" t="n">
        <v>122.15</v>
      </c>
      <c r="H204" t="n">
        <v>1.96</v>
      </c>
      <c r="I204" t="n">
        <v>19</v>
      </c>
      <c r="J204" t="n">
        <v>144.77</v>
      </c>
      <c r="K204" t="n">
        <v>45</v>
      </c>
      <c r="L204" t="n">
        <v>16</v>
      </c>
      <c r="M204" t="n">
        <v>17</v>
      </c>
      <c r="N204" t="n">
        <v>23.78</v>
      </c>
      <c r="O204" t="n">
        <v>18089.56</v>
      </c>
      <c r="P204" t="n">
        <v>385.86</v>
      </c>
      <c r="Q204" t="n">
        <v>419.23</v>
      </c>
      <c r="R204" t="n">
        <v>81.12</v>
      </c>
      <c r="S204" t="n">
        <v>59.57</v>
      </c>
      <c r="T204" t="n">
        <v>8602.370000000001</v>
      </c>
      <c r="U204" t="n">
        <v>0.73</v>
      </c>
      <c r="V204" t="n">
        <v>0.89</v>
      </c>
      <c r="W204" t="n">
        <v>6.83</v>
      </c>
      <c r="X204" t="n">
        <v>0.52</v>
      </c>
      <c r="Y204" t="n">
        <v>0.5</v>
      </c>
      <c r="Z204" t="n">
        <v>10</v>
      </c>
    </row>
    <row r="205">
      <c r="A205" t="n">
        <v>16</v>
      </c>
      <c r="B205" t="n">
        <v>60</v>
      </c>
      <c r="C205" t="inlineStr">
        <is>
          <t xml:space="preserve">CONCLUIDO	</t>
        </is>
      </c>
      <c r="D205" t="n">
        <v>2.4255</v>
      </c>
      <c r="E205" t="n">
        <v>41.23</v>
      </c>
      <c r="F205" t="n">
        <v>38.64</v>
      </c>
      <c r="G205" t="n">
        <v>128.79</v>
      </c>
      <c r="H205" t="n">
        <v>2.06</v>
      </c>
      <c r="I205" t="n">
        <v>18</v>
      </c>
      <c r="J205" t="n">
        <v>146.15</v>
      </c>
      <c r="K205" t="n">
        <v>45</v>
      </c>
      <c r="L205" t="n">
        <v>17</v>
      </c>
      <c r="M205" t="n">
        <v>16</v>
      </c>
      <c r="N205" t="n">
        <v>24.15</v>
      </c>
      <c r="O205" t="n">
        <v>18259.16</v>
      </c>
      <c r="P205" t="n">
        <v>383.8</v>
      </c>
      <c r="Q205" t="n">
        <v>419.24</v>
      </c>
      <c r="R205" t="n">
        <v>79.90000000000001</v>
      </c>
      <c r="S205" t="n">
        <v>59.57</v>
      </c>
      <c r="T205" t="n">
        <v>7995.7</v>
      </c>
      <c r="U205" t="n">
        <v>0.75</v>
      </c>
      <c r="V205" t="n">
        <v>0.89</v>
      </c>
      <c r="W205" t="n">
        <v>6.82</v>
      </c>
      <c r="X205" t="n">
        <v>0.47</v>
      </c>
      <c r="Y205" t="n">
        <v>0.5</v>
      </c>
      <c r="Z205" t="n">
        <v>10</v>
      </c>
    </row>
    <row r="206">
      <c r="A206" t="n">
        <v>17</v>
      </c>
      <c r="B206" t="n">
        <v>60</v>
      </c>
      <c r="C206" t="inlineStr">
        <is>
          <t xml:space="preserve">CONCLUIDO	</t>
        </is>
      </c>
      <c r="D206" t="n">
        <v>2.4273</v>
      </c>
      <c r="E206" t="n">
        <v>41.2</v>
      </c>
      <c r="F206" t="n">
        <v>38.63</v>
      </c>
      <c r="G206" t="n">
        <v>136.34</v>
      </c>
      <c r="H206" t="n">
        <v>2.16</v>
      </c>
      <c r="I206" t="n">
        <v>17</v>
      </c>
      <c r="J206" t="n">
        <v>147.53</v>
      </c>
      <c r="K206" t="n">
        <v>45</v>
      </c>
      <c r="L206" t="n">
        <v>18</v>
      </c>
      <c r="M206" t="n">
        <v>15</v>
      </c>
      <c r="N206" t="n">
        <v>24.53</v>
      </c>
      <c r="O206" t="n">
        <v>18429.27</v>
      </c>
      <c r="P206" t="n">
        <v>383.32</v>
      </c>
      <c r="Q206" t="n">
        <v>419.23</v>
      </c>
      <c r="R206" t="n">
        <v>79.48</v>
      </c>
      <c r="S206" t="n">
        <v>59.57</v>
      </c>
      <c r="T206" t="n">
        <v>7791.77</v>
      </c>
      <c r="U206" t="n">
        <v>0.75</v>
      </c>
      <c r="V206" t="n">
        <v>0.9</v>
      </c>
      <c r="W206" t="n">
        <v>6.83</v>
      </c>
      <c r="X206" t="n">
        <v>0.47</v>
      </c>
      <c r="Y206" t="n">
        <v>0.5</v>
      </c>
      <c r="Z206" t="n">
        <v>10</v>
      </c>
    </row>
    <row r="207">
      <c r="A207" t="n">
        <v>18</v>
      </c>
      <c r="B207" t="n">
        <v>60</v>
      </c>
      <c r="C207" t="inlineStr">
        <is>
          <t xml:space="preserve">CONCLUIDO	</t>
        </is>
      </c>
      <c r="D207" t="n">
        <v>2.4304</v>
      </c>
      <c r="E207" t="n">
        <v>41.15</v>
      </c>
      <c r="F207" t="n">
        <v>38.6</v>
      </c>
      <c r="G207" t="n">
        <v>144.77</v>
      </c>
      <c r="H207" t="n">
        <v>2.26</v>
      </c>
      <c r="I207" t="n">
        <v>16</v>
      </c>
      <c r="J207" t="n">
        <v>148.91</v>
      </c>
      <c r="K207" t="n">
        <v>45</v>
      </c>
      <c r="L207" t="n">
        <v>19</v>
      </c>
      <c r="M207" t="n">
        <v>14</v>
      </c>
      <c r="N207" t="n">
        <v>24.92</v>
      </c>
      <c r="O207" t="n">
        <v>18599.92</v>
      </c>
      <c r="P207" t="n">
        <v>381.89</v>
      </c>
      <c r="Q207" t="n">
        <v>419.24</v>
      </c>
      <c r="R207" t="n">
        <v>78.8</v>
      </c>
      <c r="S207" t="n">
        <v>59.57</v>
      </c>
      <c r="T207" t="n">
        <v>7457.22</v>
      </c>
      <c r="U207" t="n">
        <v>0.76</v>
      </c>
      <c r="V207" t="n">
        <v>0.9</v>
      </c>
      <c r="W207" t="n">
        <v>6.82</v>
      </c>
      <c r="X207" t="n">
        <v>0.44</v>
      </c>
      <c r="Y207" t="n">
        <v>0.5</v>
      </c>
      <c r="Z207" t="n">
        <v>10</v>
      </c>
    </row>
    <row r="208">
      <c r="A208" t="n">
        <v>19</v>
      </c>
      <c r="B208" t="n">
        <v>60</v>
      </c>
      <c r="C208" t="inlineStr">
        <is>
          <t xml:space="preserve">CONCLUIDO	</t>
        </is>
      </c>
      <c r="D208" t="n">
        <v>2.4343</v>
      </c>
      <c r="E208" t="n">
        <v>41.08</v>
      </c>
      <c r="F208" t="n">
        <v>38.56</v>
      </c>
      <c r="G208" t="n">
        <v>154.26</v>
      </c>
      <c r="H208" t="n">
        <v>2.36</v>
      </c>
      <c r="I208" t="n">
        <v>15</v>
      </c>
      <c r="J208" t="n">
        <v>150.3</v>
      </c>
      <c r="K208" t="n">
        <v>45</v>
      </c>
      <c r="L208" t="n">
        <v>20</v>
      </c>
      <c r="M208" t="n">
        <v>13</v>
      </c>
      <c r="N208" t="n">
        <v>25.3</v>
      </c>
      <c r="O208" t="n">
        <v>18771.1</v>
      </c>
      <c r="P208" t="n">
        <v>379.14</v>
      </c>
      <c r="Q208" t="n">
        <v>419.23</v>
      </c>
      <c r="R208" t="n">
        <v>77.31</v>
      </c>
      <c r="S208" t="n">
        <v>59.57</v>
      </c>
      <c r="T208" t="n">
        <v>6714.58</v>
      </c>
      <c r="U208" t="n">
        <v>0.77</v>
      </c>
      <c r="V208" t="n">
        <v>0.9</v>
      </c>
      <c r="W208" t="n">
        <v>6.82</v>
      </c>
      <c r="X208" t="n">
        <v>0.4</v>
      </c>
      <c r="Y208" t="n">
        <v>0.5</v>
      </c>
      <c r="Z208" t="n">
        <v>10</v>
      </c>
    </row>
    <row r="209">
      <c r="A209" t="n">
        <v>20</v>
      </c>
      <c r="B209" t="n">
        <v>60</v>
      </c>
      <c r="C209" t="inlineStr">
        <is>
          <t xml:space="preserve">CONCLUIDO	</t>
        </is>
      </c>
      <c r="D209" t="n">
        <v>2.4369</v>
      </c>
      <c r="E209" t="n">
        <v>41.04</v>
      </c>
      <c r="F209" t="n">
        <v>38.55</v>
      </c>
      <c r="G209" t="n">
        <v>165.19</v>
      </c>
      <c r="H209" t="n">
        <v>2.45</v>
      </c>
      <c r="I209" t="n">
        <v>14</v>
      </c>
      <c r="J209" t="n">
        <v>151.69</v>
      </c>
      <c r="K209" t="n">
        <v>45</v>
      </c>
      <c r="L209" t="n">
        <v>21</v>
      </c>
      <c r="M209" t="n">
        <v>12</v>
      </c>
      <c r="N209" t="n">
        <v>25.7</v>
      </c>
      <c r="O209" t="n">
        <v>18942.82</v>
      </c>
      <c r="P209" t="n">
        <v>378.62</v>
      </c>
      <c r="Q209" t="n">
        <v>419.24</v>
      </c>
      <c r="R209" t="n">
        <v>76.92</v>
      </c>
      <c r="S209" t="n">
        <v>59.57</v>
      </c>
      <c r="T209" t="n">
        <v>6525.88</v>
      </c>
      <c r="U209" t="n">
        <v>0.77</v>
      </c>
      <c r="V209" t="n">
        <v>0.9</v>
      </c>
      <c r="W209" t="n">
        <v>6.82</v>
      </c>
      <c r="X209" t="n">
        <v>0.38</v>
      </c>
      <c r="Y209" t="n">
        <v>0.5</v>
      </c>
      <c r="Z209" t="n">
        <v>10</v>
      </c>
    </row>
    <row r="210">
      <c r="A210" t="n">
        <v>21</v>
      </c>
      <c r="B210" t="n">
        <v>60</v>
      </c>
      <c r="C210" t="inlineStr">
        <is>
          <t xml:space="preserve">CONCLUIDO	</t>
        </is>
      </c>
      <c r="D210" t="n">
        <v>2.4375</v>
      </c>
      <c r="E210" t="n">
        <v>41.03</v>
      </c>
      <c r="F210" t="n">
        <v>38.54</v>
      </c>
      <c r="G210" t="n">
        <v>165.15</v>
      </c>
      <c r="H210" t="n">
        <v>2.54</v>
      </c>
      <c r="I210" t="n">
        <v>14</v>
      </c>
      <c r="J210" t="n">
        <v>153.09</v>
      </c>
      <c r="K210" t="n">
        <v>45</v>
      </c>
      <c r="L210" t="n">
        <v>22</v>
      </c>
      <c r="M210" t="n">
        <v>12</v>
      </c>
      <c r="N210" t="n">
        <v>26.09</v>
      </c>
      <c r="O210" t="n">
        <v>19115.09</v>
      </c>
      <c r="P210" t="n">
        <v>375.1</v>
      </c>
      <c r="Q210" t="n">
        <v>419.23</v>
      </c>
      <c r="R210" t="n">
        <v>76.5</v>
      </c>
      <c r="S210" t="n">
        <v>59.57</v>
      </c>
      <c r="T210" t="n">
        <v>6313.65</v>
      </c>
      <c r="U210" t="n">
        <v>0.78</v>
      </c>
      <c r="V210" t="n">
        <v>0.9</v>
      </c>
      <c r="W210" t="n">
        <v>6.82</v>
      </c>
      <c r="X210" t="n">
        <v>0.37</v>
      </c>
      <c r="Y210" t="n">
        <v>0.5</v>
      </c>
      <c r="Z210" t="n">
        <v>10</v>
      </c>
    </row>
    <row r="211">
      <c r="A211" t="n">
        <v>22</v>
      </c>
      <c r="B211" t="n">
        <v>60</v>
      </c>
      <c r="C211" t="inlineStr">
        <is>
          <t xml:space="preserve">CONCLUIDO	</t>
        </is>
      </c>
      <c r="D211" t="n">
        <v>2.441</v>
      </c>
      <c r="E211" t="n">
        <v>40.97</v>
      </c>
      <c r="F211" t="n">
        <v>38.5</v>
      </c>
      <c r="G211" t="n">
        <v>177.7</v>
      </c>
      <c r="H211" t="n">
        <v>2.64</v>
      </c>
      <c r="I211" t="n">
        <v>13</v>
      </c>
      <c r="J211" t="n">
        <v>154.49</v>
      </c>
      <c r="K211" t="n">
        <v>45</v>
      </c>
      <c r="L211" t="n">
        <v>23</v>
      </c>
      <c r="M211" t="n">
        <v>11</v>
      </c>
      <c r="N211" t="n">
        <v>26.49</v>
      </c>
      <c r="O211" t="n">
        <v>19287.9</v>
      </c>
      <c r="P211" t="n">
        <v>376.13</v>
      </c>
      <c r="Q211" t="n">
        <v>419.23</v>
      </c>
      <c r="R211" t="n">
        <v>75.55</v>
      </c>
      <c r="S211" t="n">
        <v>59.57</v>
      </c>
      <c r="T211" t="n">
        <v>5844.43</v>
      </c>
      <c r="U211" t="n">
        <v>0.79</v>
      </c>
      <c r="V211" t="n">
        <v>0.9</v>
      </c>
      <c r="W211" t="n">
        <v>6.81</v>
      </c>
      <c r="X211" t="n">
        <v>0.34</v>
      </c>
      <c r="Y211" t="n">
        <v>0.5</v>
      </c>
      <c r="Z211" t="n">
        <v>10</v>
      </c>
    </row>
    <row r="212">
      <c r="A212" t="n">
        <v>23</v>
      </c>
      <c r="B212" t="n">
        <v>60</v>
      </c>
      <c r="C212" t="inlineStr">
        <is>
          <t xml:space="preserve">CONCLUIDO	</t>
        </is>
      </c>
      <c r="D212" t="n">
        <v>2.4403</v>
      </c>
      <c r="E212" t="n">
        <v>40.98</v>
      </c>
      <c r="F212" t="n">
        <v>38.51</v>
      </c>
      <c r="G212" t="n">
        <v>177.76</v>
      </c>
      <c r="H212" t="n">
        <v>2.73</v>
      </c>
      <c r="I212" t="n">
        <v>13</v>
      </c>
      <c r="J212" t="n">
        <v>155.9</v>
      </c>
      <c r="K212" t="n">
        <v>45</v>
      </c>
      <c r="L212" t="n">
        <v>24</v>
      </c>
      <c r="M212" t="n">
        <v>11</v>
      </c>
      <c r="N212" t="n">
        <v>26.9</v>
      </c>
      <c r="O212" t="n">
        <v>19461.27</v>
      </c>
      <c r="P212" t="n">
        <v>372.7</v>
      </c>
      <c r="Q212" t="n">
        <v>419.24</v>
      </c>
      <c r="R212" t="n">
        <v>75.61</v>
      </c>
      <c r="S212" t="n">
        <v>59.57</v>
      </c>
      <c r="T212" t="n">
        <v>5876.49</v>
      </c>
      <c r="U212" t="n">
        <v>0.79</v>
      </c>
      <c r="V212" t="n">
        <v>0.9</v>
      </c>
      <c r="W212" t="n">
        <v>6.82</v>
      </c>
      <c r="X212" t="n">
        <v>0.35</v>
      </c>
      <c r="Y212" t="n">
        <v>0.5</v>
      </c>
      <c r="Z212" t="n">
        <v>10</v>
      </c>
    </row>
    <row r="213">
      <c r="A213" t="n">
        <v>24</v>
      </c>
      <c r="B213" t="n">
        <v>60</v>
      </c>
      <c r="C213" t="inlineStr">
        <is>
          <t xml:space="preserve">CONCLUIDO	</t>
        </is>
      </c>
      <c r="D213" t="n">
        <v>2.4454</v>
      </c>
      <c r="E213" t="n">
        <v>40.89</v>
      </c>
      <c r="F213" t="n">
        <v>38.45</v>
      </c>
      <c r="G213" t="n">
        <v>192.27</v>
      </c>
      <c r="H213" t="n">
        <v>2.81</v>
      </c>
      <c r="I213" t="n">
        <v>12</v>
      </c>
      <c r="J213" t="n">
        <v>157.31</v>
      </c>
      <c r="K213" t="n">
        <v>45</v>
      </c>
      <c r="L213" t="n">
        <v>25</v>
      </c>
      <c r="M213" t="n">
        <v>10</v>
      </c>
      <c r="N213" t="n">
        <v>27.31</v>
      </c>
      <c r="O213" t="n">
        <v>19635.2</v>
      </c>
      <c r="P213" t="n">
        <v>372.34</v>
      </c>
      <c r="Q213" t="n">
        <v>419.23</v>
      </c>
      <c r="R213" t="n">
        <v>73.79000000000001</v>
      </c>
      <c r="S213" t="n">
        <v>59.57</v>
      </c>
      <c r="T213" t="n">
        <v>4970.89</v>
      </c>
      <c r="U213" t="n">
        <v>0.8100000000000001</v>
      </c>
      <c r="V213" t="n">
        <v>0.9</v>
      </c>
      <c r="W213" t="n">
        <v>6.81</v>
      </c>
      <c r="X213" t="n">
        <v>0.29</v>
      </c>
      <c r="Y213" t="n">
        <v>0.5</v>
      </c>
      <c r="Z213" t="n">
        <v>10</v>
      </c>
    </row>
    <row r="214">
      <c r="A214" t="n">
        <v>25</v>
      </c>
      <c r="B214" t="n">
        <v>60</v>
      </c>
      <c r="C214" t="inlineStr">
        <is>
          <t xml:space="preserve">CONCLUIDO	</t>
        </is>
      </c>
      <c r="D214" t="n">
        <v>2.444</v>
      </c>
      <c r="E214" t="n">
        <v>40.92</v>
      </c>
      <c r="F214" t="n">
        <v>38.48</v>
      </c>
      <c r="G214" t="n">
        <v>192.39</v>
      </c>
      <c r="H214" t="n">
        <v>2.9</v>
      </c>
      <c r="I214" t="n">
        <v>12</v>
      </c>
      <c r="J214" t="n">
        <v>158.72</v>
      </c>
      <c r="K214" t="n">
        <v>45</v>
      </c>
      <c r="L214" t="n">
        <v>26</v>
      </c>
      <c r="M214" t="n">
        <v>10</v>
      </c>
      <c r="N214" t="n">
        <v>27.72</v>
      </c>
      <c r="O214" t="n">
        <v>19809.69</v>
      </c>
      <c r="P214" t="n">
        <v>370.45</v>
      </c>
      <c r="Q214" t="n">
        <v>419.23</v>
      </c>
      <c r="R214" t="n">
        <v>74.65000000000001</v>
      </c>
      <c r="S214" t="n">
        <v>59.57</v>
      </c>
      <c r="T214" t="n">
        <v>5401.83</v>
      </c>
      <c r="U214" t="n">
        <v>0.8</v>
      </c>
      <c r="V214" t="n">
        <v>0.9</v>
      </c>
      <c r="W214" t="n">
        <v>6.81</v>
      </c>
      <c r="X214" t="n">
        <v>0.32</v>
      </c>
      <c r="Y214" t="n">
        <v>0.5</v>
      </c>
      <c r="Z214" t="n">
        <v>10</v>
      </c>
    </row>
    <row r="215">
      <c r="A215" t="n">
        <v>26</v>
      </c>
      <c r="B215" t="n">
        <v>60</v>
      </c>
      <c r="C215" t="inlineStr">
        <is>
          <t xml:space="preserve">CONCLUIDO	</t>
        </is>
      </c>
      <c r="D215" t="n">
        <v>2.4472</v>
      </c>
      <c r="E215" t="n">
        <v>40.86</v>
      </c>
      <c r="F215" t="n">
        <v>38.45</v>
      </c>
      <c r="G215" t="n">
        <v>209.72</v>
      </c>
      <c r="H215" t="n">
        <v>2.99</v>
      </c>
      <c r="I215" t="n">
        <v>11</v>
      </c>
      <c r="J215" t="n">
        <v>160.14</v>
      </c>
      <c r="K215" t="n">
        <v>45</v>
      </c>
      <c r="L215" t="n">
        <v>27</v>
      </c>
      <c r="M215" t="n">
        <v>9</v>
      </c>
      <c r="N215" t="n">
        <v>28.14</v>
      </c>
      <c r="O215" t="n">
        <v>19984.89</v>
      </c>
      <c r="P215" t="n">
        <v>368.91</v>
      </c>
      <c r="Q215" t="n">
        <v>419.23</v>
      </c>
      <c r="R215" t="n">
        <v>73.52</v>
      </c>
      <c r="S215" t="n">
        <v>59.57</v>
      </c>
      <c r="T215" t="n">
        <v>4839.62</v>
      </c>
      <c r="U215" t="n">
        <v>0.8100000000000001</v>
      </c>
      <c r="V215" t="n">
        <v>0.9</v>
      </c>
      <c r="W215" t="n">
        <v>6.82</v>
      </c>
      <c r="X215" t="n">
        <v>0.29</v>
      </c>
      <c r="Y215" t="n">
        <v>0.5</v>
      </c>
      <c r="Z215" t="n">
        <v>10</v>
      </c>
    </row>
    <row r="216">
      <c r="A216" t="n">
        <v>27</v>
      </c>
      <c r="B216" t="n">
        <v>60</v>
      </c>
      <c r="C216" t="inlineStr">
        <is>
          <t xml:space="preserve">CONCLUIDO	</t>
        </is>
      </c>
      <c r="D216" t="n">
        <v>2.4473</v>
      </c>
      <c r="E216" t="n">
        <v>40.86</v>
      </c>
      <c r="F216" t="n">
        <v>38.45</v>
      </c>
      <c r="G216" t="n">
        <v>209.72</v>
      </c>
      <c r="H216" t="n">
        <v>3.07</v>
      </c>
      <c r="I216" t="n">
        <v>11</v>
      </c>
      <c r="J216" t="n">
        <v>161.57</v>
      </c>
      <c r="K216" t="n">
        <v>45</v>
      </c>
      <c r="L216" t="n">
        <v>28</v>
      </c>
      <c r="M216" t="n">
        <v>9</v>
      </c>
      <c r="N216" t="n">
        <v>28.57</v>
      </c>
      <c r="O216" t="n">
        <v>20160.55</v>
      </c>
      <c r="P216" t="n">
        <v>368.14</v>
      </c>
      <c r="Q216" t="n">
        <v>419.23</v>
      </c>
      <c r="R216" t="n">
        <v>73.45</v>
      </c>
      <c r="S216" t="n">
        <v>59.57</v>
      </c>
      <c r="T216" t="n">
        <v>4805.88</v>
      </c>
      <c r="U216" t="n">
        <v>0.8100000000000001</v>
      </c>
      <c r="V216" t="n">
        <v>0.9</v>
      </c>
      <c r="W216" t="n">
        <v>6.82</v>
      </c>
      <c r="X216" t="n">
        <v>0.29</v>
      </c>
      <c r="Y216" t="n">
        <v>0.5</v>
      </c>
      <c r="Z216" t="n">
        <v>10</v>
      </c>
    </row>
    <row r="217">
      <c r="A217" t="n">
        <v>28</v>
      </c>
      <c r="B217" t="n">
        <v>60</v>
      </c>
      <c r="C217" t="inlineStr">
        <is>
          <t xml:space="preserve">CONCLUIDO	</t>
        </is>
      </c>
      <c r="D217" t="n">
        <v>2.4504</v>
      </c>
      <c r="E217" t="n">
        <v>40.81</v>
      </c>
      <c r="F217" t="n">
        <v>38.42</v>
      </c>
      <c r="G217" t="n">
        <v>230.53</v>
      </c>
      <c r="H217" t="n">
        <v>3.15</v>
      </c>
      <c r="I217" t="n">
        <v>10</v>
      </c>
      <c r="J217" t="n">
        <v>163</v>
      </c>
      <c r="K217" t="n">
        <v>45</v>
      </c>
      <c r="L217" t="n">
        <v>29</v>
      </c>
      <c r="M217" t="n">
        <v>8</v>
      </c>
      <c r="N217" t="n">
        <v>29</v>
      </c>
      <c r="O217" t="n">
        <v>20336.78</v>
      </c>
      <c r="P217" t="n">
        <v>364</v>
      </c>
      <c r="Q217" t="n">
        <v>419.25</v>
      </c>
      <c r="R217" t="n">
        <v>72.73</v>
      </c>
      <c r="S217" t="n">
        <v>59.57</v>
      </c>
      <c r="T217" t="n">
        <v>4450.06</v>
      </c>
      <c r="U217" t="n">
        <v>0.82</v>
      </c>
      <c r="V217" t="n">
        <v>0.9</v>
      </c>
      <c r="W217" t="n">
        <v>6.81</v>
      </c>
      <c r="X217" t="n">
        <v>0.26</v>
      </c>
      <c r="Y217" t="n">
        <v>0.5</v>
      </c>
      <c r="Z217" t="n">
        <v>10</v>
      </c>
    </row>
    <row r="218">
      <c r="A218" t="n">
        <v>29</v>
      </c>
      <c r="B218" t="n">
        <v>60</v>
      </c>
      <c r="C218" t="inlineStr">
        <is>
          <t xml:space="preserve">CONCLUIDO	</t>
        </is>
      </c>
      <c r="D218" t="n">
        <v>2.4505</v>
      </c>
      <c r="E218" t="n">
        <v>40.81</v>
      </c>
      <c r="F218" t="n">
        <v>38.42</v>
      </c>
      <c r="G218" t="n">
        <v>230.53</v>
      </c>
      <c r="H218" t="n">
        <v>3.23</v>
      </c>
      <c r="I218" t="n">
        <v>10</v>
      </c>
      <c r="J218" t="n">
        <v>164.43</v>
      </c>
      <c r="K218" t="n">
        <v>45</v>
      </c>
      <c r="L218" t="n">
        <v>30</v>
      </c>
      <c r="M218" t="n">
        <v>8</v>
      </c>
      <c r="N218" t="n">
        <v>29.43</v>
      </c>
      <c r="O218" t="n">
        <v>20513.61</v>
      </c>
      <c r="P218" t="n">
        <v>364.7</v>
      </c>
      <c r="Q218" t="n">
        <v>419.24</v>
      </c>
      <c r="R218" t="n">
        <v>72.73</v>
      </c>
      <c r="S218" t="n">
        <v>59.57</v>
      </c>
      <c r="T218" t="n">
        <v>4450.35</v>
      </c>
      <c r="U218" t="n">
        <v>0.82</v>
      </c>
      <c r="V218" t="n">
        <v>0.9</v>
      </c>
      <c r="W218" t="n">
        <v>6.81</v>
      </c>
      <c r="X218" t="n">
        <v>0.26</v>
      </c>
      <c r="Y218" t="n">
        <v>0.5</v>
      </c>
      <c r="Z218" t="n">
        <v>10</v>
      </c>
    </row>
    <row r="219">
      <c r="A219" t="n">
        <v>30</v>
      </c>
      <c r="B219" t="n">
        <v>60</v>
      </c>
      <c r="C219" t="inlineStr">
        <is>
          <t xml:space="preserve">CONCLUIDO	</t>
        </is>
      </c>
      <c r="D219" t="n">
        <v>2.4501</v>
      </c>
      <c r="E219" t="n">
        <v>40.81</v>
      </c>
      <c r="F219" t="n">
        <v>38.43</v>
      </c>
      <c r="G219" t="n">
        <v>230.56</v>
      </c>
      <c r="H219" t="n">
        <v>3.31</v>
      </c>
      <c r="I219" t="n">
        <v>10</v>
      </c>
      <c r="J219" t="n">
        <v>165.87</v>
      </c>
      <c r="K219" t="n">
        <v>45</v>
      </c>
      <c r="L219" t="n">
        <v>31</v>
      </c>
      <c r="M219" t="n">
        <v>8</v>
      </c>
      <c r="N219" t="n">
        <v>29.87</v>
      </c>
      <c r="O219" t="n">
        <v>20691.03</v>
      </c>
      <c r="P219" t="n">
        <v>363.65</v>
      </c>
      <c r="Q219" t="n">
        <v>419.23</v>
      </c>
      <c r="R219" t="n">
        <v>72.87</v>
      </c>
      <c r="S219" t="n">
        <v>59.57</v>
      </c>
      <c r="T219" t="n">
        <v>4521.26</v>
      </c>
      <c r="U219" t="n">
        <v>0.82</v>
      </c>
      <c r="V219" t="n">
        <v>0.9</v>
      </c>
      <c r="W219" t="n">
        <v>6.81</v>
      </c>
      <c r="X219" t="n">
        <v>0.26</v>
      </c>
      <c r="Y219" t="n">
        <v>0.5</v>
      </c>
      <c r="Z219" t="n">
        <v>10</v>
      </c>
    </row>
    <row r="220">
      <c r="A220" t="n">
        <v>31</v>
      </c>
      <c r="B220" t="n">
        <v>60</v>
      </c>
      <c r="C220" t="inlineStr">
        <is>
          <t xml:space="preserve">CONCLUIDO	</t>
        </is>
      </c>
      <c r="D220" t="n">
        <v>2.4538</v>
      </c>
      <c r="E220" t="n">
        <v>40.75</v>
      </c>
      <c r="F220" t="n">
        <v>38.39</v>
      </c>
      <c r="G220" t="n">
        <v>255.94</v>
      </c>
      <c r="H220" t="n">
        <v>3.39</v>
      </c>
      <c r="I220" t="n">
        <v>9</v>
      </c>
      <c r="J220" t="n">
        <v>167.31</v>
      </c>
      <c r="K220" t="n">
        <v>45</v>
      </c>
      <c r="L220" t="n">
        <v>32</v>
      </c>
      <c r="M220" t="n">
        <v>7</v>
      </c>
      <c r="N220" t="n">
        <v>30.31</v>
      </c>
      <c r="O220" t="n">
        <v>20869.05</v>
      </c>
      <c r="P220" t="n">
        <v>357.83</v>
      </c>
      <c r="Q220" t="n">
        <v>419.23</v>
      </c>
      <c r="R220" t="n">
        <v>71.68000000000001</v>
      </c>
      <c r="S220" t="n">
        <v>59.57</v>
      </c>
      <c r="T220" t="n">
        <v>3931.01</v>
      </c>
      <c r="U220" t="n">
        <v>0.83</v>
      </c>
      <c r="V220" t="n">
        <v>0.9</v>
      </c>
      <c r="W220" t="n">
        <v>6.81</v>
      </c>
      <c r="X220" t="n">
        <v>0.23</v>
      </c>
      <c r="Y220" t="n">
        <v>0.5</v>
      </c>
      <c r="Z220" t="n">
        <v>10</v>
      </c>
    </row>
    <row r="221">
      <c r="A221" t="n">
        <v>32</v>
      </c>
      <c r="B221" t="n">
        <v>60</v>
      </c>
      <c r="C221" t="inlineStr">
        <is>
          <t xml:space="preserve">CONCLUIDO	</t>
        </is>
      </c>
      <c r="D221" t="n">
        <v>2.4539</v>
      </c>
      <c r="E221" t="n">
        <v>40.75</v>
      </c>
      <c r="F221" t="n">
        <v>38.39</v>
      </c>
      <c r="G221" t="n">
        <v>255.93</v>
      </c>
      <c r="H221" t="n">
        <v>3.47</v>
      </c>
      <c r="I221" t="n">
        <v>9</v>
      </c>
      <c r="J221" t="n">
        <v>168.76</v>
      </c>
      <c r="K221" t="n">
        <v>45</v>
      </c>
      <c r="L221" t="n">
        <v>33</v>
      </c>
      <c r="M221" t="n">
        <v>7</v>
      </c>
      <c r="N221" t="n">
        <v>30.76</v>
      </c>
      <c r="O221" t="n">
        <v>21047.68</v>
      </c>
      <c r="P221" t="n">
        <v>360.35</v>
      </c>
      <c r="Q221" t="n">
        <v>419.23</v>
      </c>
      <c r="R221" t="n">
        <v>71.7</v>
      </c>
      <c r="S221" t="n">
        <v>59.57</v>
      </c>
      <c r="T221" t="n">
        <v>3942.57</v>
      </c>
      <c r="U221" t="n">
        <v>0.83</v>
      </c>
      <c r="V221" t="n">
        <v>0.9</v>
      </c>
      <c r="W221" t="n">
        <v>6.81</v>
      </c>
      <c r="X221" t="n">
        <v>0.23</v>
      </c>
      <c r="Y221" t="n">
        <v>0.5</v>
      </c>
      <c r="Z221" t="n">
        <v>10</v>
      </c>
    </row>
    <row r="222">
      <c r="A222" t="n">
        <v>33</v>
      </c>
      <c r="B222" t="n">
        <v>60</v>
      </c>
      <c r="C222" t="inlineStr">
        <is>
          <t xml:space="preserve">CONCLUIDO	</t>
        </is>
      </c>
      <c r="D222" t="n">
        <v>2.4534</v>
      </c>
      <c r="E222" t="n">
        <v>40.76</v>
      </c>
      <c r="F222" t="n">
        <v>38.4</v>
      </c>
      <c r="G222" t="n">
        <v>255.99</v>
      </c>
      <c r="H222" t="n">
        <v>3.54</v>
      </c>
      <c r="I222" t="n">
        <v>9</v>
      </c>
      <c r="J222" t="n">
        <v>170.21</v>
      </c>
      <c r="K222" t="n">
        <v>45</v>
      </c>
      <c r="L222" t="n">
        <v>34</v>
      </c>
      <c r="M222" t="n">
        <v>6</v>
      </c>
      <c r="N222" t="n">
        <v>31.22</v>
      </c>
      <c r="O222" t="n">
        <v>21226.92</v>
      </c>
      <c r="P222" t="n">
        <v>360.87</v>
      </c>
      <c r="Q222" t="n">
        <v>419.23</v>
      </c>
      <c r="R222" t="n">
        <v>71.95</v>
      </c>
      <c r="S222" t="n">
        <v>59.57</v>
      </c>
      <c r="T222" t="n">
        <v>4064.07</v>
      </c>
      <c r="U222" t="n">
        <v>0.83</v>
      </c>
      <c r="V222" t="n">
        <v>0.9</v>
      </c>
      <c r="W222" t="n">
        <v>6.81</v>
      </c>
      <c r="X222" t="n">
        <v>0.24</v>
      </c>
      <c r="Y222" t="n">
        <v>0.5</v>
      </c>
      <c r="Z222" t="n">
        <v>10</v>
      </c>
    </row>
    <row r="223">
      <c r="A223" t="n">
        <v>34</v>
      </c>
      <c r="B223" t="n">
        <v>60</v>
      </c>
      <c r="C223" t="inlineStr">
        <is>
          <t xml:space="preserve">CONCLUIDO	</t>
        </is>
      </c>
      <c r="D223" t="n">
        <v>2.4535</v>
      </c>
      <c r="E223" t="n">
        <v>40.76</v>
      </c>
      <c r="F223" t="n">
        <v>38.4</v>
      </c>
      <c r="G223" t="n">
        <v>255.97</v>
      </c>
      <c r="H223" t="n">
        <v>3.61</v>
      </c>
      <c r="I223" t="n">
        <v>9</v>
      </c>
      <c r="J223" t="n">
        <v>171.67</v>
      </c>
      <c r="K223" t="n">
        <v>45</v>
      </c>
      <c r="L223" t="n">
        <v>35</v>
      </c>
      <c r="M223" t="n">
        <v>6</v>
      </c>
      <c r="N223" t="n">
        <v>31.67</v>
      </c>
      <c r="O223" t="n">
        <v>21406.78</v>
      </c>
      <c r="P223" t="n">
        <v>359.41</v>
      </c>
      <c r="Q223" t="n">
        <v>419.24</v>
      </c>
      <c r="R223" t="n">
        <v>71.91</v>
      </c>
      <c r="S223" t="n">
        <v>59.57</v>
      </c>
      <c r="T223" t="n">
        <v>4046</v>
      </c>
      <c r="U223" t="n">
        <v>0.83</v>
      </c>
      <c r="V223" t="n">
        <v>0.9</v>
      </c>
      <c r="W223" t="n">
        <v>6.81</v>
      </c>
      <c r="X223" t="n">
        <v>0.23</v>
      </c>
      <c r="Y223" t="n">
        <v>0.5</v>
      </c>
      <c r="Z223" t="n">
        <v>10</v>
      </c>
    </row>
    <row r="224">
      <c r="A224" t="n">
        <v>35</v>
      </c>
      <c r="B224" t="n">
        <v>60</v>
      </c>
      <c r="C224" t="inlineStr">
        <is>
          <t xml:space="preserve">CONCLUIDO	</t>
        </is>
      </c>
      <c r="D224" t="n">
        <v>2.4535</v>
      </c>
      <c r="E224" t="n">
        <v>40.76</v>
      </c>
      <c r="F224" t="n">
        <v>38.4</v>
      </c>
      <c r="G224" t="n">
        <v>255.98</v>
      </c>
      <c r="H224" t="n">
        <v>3.69</v>
      </c>
      <c r="I224" t="n">
        <v>9</v>
      </c>
      <c r="J224" t="n">
        <v>173.13</v>
      </c>
      <c r="K224" t="n">
        <v>45</v>
      </c>
      <c r="L224" t="n">
        <v>36</v>
      </c>
      <c r="M224" t="n">
        <v>5</v>
      </c>
      <c r="N224" t="n">
        <v>32.14</v>
      </c>
      <c r="O224" t="n">
        <v>21587.26</v>
      </c>
      <c r="P224" t="n">
        <v>357.42</v>
      </c>
      <c r="Q224" t="n">
        <v>419.23</v>
      </c>
      <c r="R224" t="n">
        <v>71.94</v>
      </c>
      <c r="S224" t="n">
        <v>59.57</v>
      </c>
      <c r="T224" t="n">
        <v>4058.01</v>
      </c>
      <c r="U224" t="n">
        <v>0.83</v>
      </c>
      <c r="V224" t="n">
        <v>0.9</v>
      </c>
      <c r="W224" t="n">
        <v>6.81</v>
      </c>
      <c r="X224" t="n">
        <v>0.23</v>
      </c>
      <c r="Y224" t="n">
        <v>0.5</v>
      </c>
      <c r="Z224" t="n">
        <v>10</v>
      </c>
    </row>
    <row r="225">
      <c r="A225" t="n">
        <v>36</v>
      </c>
      <c r="B225" t="n">
        <v>60</v>
      </c>
      <c r="C225" t="inlineStr">
        <is>
          <t xml:space="preserve">CONCLUIDO	</t>
        </is>
      </c>
      <c r="D225" t="n">
        <v>2.4531</v>
      </c>
      <c r="E225" t="n">
        <v>40.77</v>
      </c>
      <c r="F225" t="n">
        <v>38.4</v>
      </c>
      <c r="G225" t="n">
        <v>256.02</v>
      </c>
      <c r="H225" t="n">
        <v>3.76</v>
      </c>
      <c r="I225" t="n">
        <v>9</v>
      </c>
      <c r="J225" t="n">
        <v>174.6</v>
      </c>
      <c r="K225" t="n">
        <v>45</v>
      </c>
      <c r="L225" t="n">
        <v>37</v>
      </c>
      <c r="M225" t="n">
        <v>1</v>
      </c>
      <c r="N225" t="n">
        <v>32.61</v>
      </c>
      <c r="O225" t="n">
        <v>21768.38</v>
      </c>
      <c r="P225" t="n">
        <v>357.45</v>
      </c>
      <c r="Q225" t="n">
        <v>419.23</v>
      </c>
      <c r="R225" t="n">
        <v>71.84</v>
      </c>
      <c r="S225" t="n">
        <v>59.57</v>
      </c>
      <c r="T225" t="n">
        <v>4011.85</v>
      </c>
      <c r="U225" t="n">
        <v>0.83</v>
      </c>
      <c r="V225" t="n">
        <v>0.9</v>
      </c>
      <c r="W225" t="n">
        <v>6.82</v>
      </c>
      <c r="X225" t="n">
        <v>0.24</v>
      </c>
      <c r="Y225" t="n">
        <v>0.5</v>
      </c>
      <c r="Z225" t="n">
        <v>10</v>
      </c>
    </row>
    <row r="226">
      <c r="A226" t="n">
        <v>37</v>
      </c>
      <c r="B226" t="n">
        <v>60</v>
      </c>
      <c r="C226" t="inlineStr">
        <is>
          <t xml:space="preserve">CONCLUIDO	</t>
        </is>
      </c>
      <c r="D226" t="n">
        <v>2.4564</v>
      </c>
      <c r="E226" t="n">
        <v>40.71</v>
      </c>
      <c r="F226" t="n">
        <v>38.37</v>
      </c>
      <c r="G226" t="n">
        <v>287.79</v>
      </c>
      <c r="H226" t="n">
        <v>3.83</v>
      </c>
      <c r="I226" t="n">
        <v>8</v>
      </c>
      <c r="J226" t="n">
        <v>176.08</v>
      </c>
      <c r="K226" t="n">
        <v>45</v>
      </c>
      <c r="L226" t="n">
        <v>38</v>
      </c>
      <c r="M226" t="n">
        <v>1</v>
      </c>
      <c r="N226" t="n">
        <v>33.08</v>
      </c>
      <c r="O226" t="n">
        <v>21950.14</v>
      </c>
      <c r="P226" t="n">
        <v>358.67</v>
      </c>
      <c r="Q226" t="n">
        <v>419.25</v>
      </c>
      <c r="R226" t="n">
        <v>70.81</v>
      </c>
      <c r="S226" t="n">
        <v>59.57</v>
      </c>
      <c r="T226" t="n">
        <v>3502.36</v>
      </c>
      <c r="U226" t="n">
        <v>0.84</v>
      </c>
      <c r="V226" t="n">
        <v>0.9</v>
      </c>
      <c r="W226" t="n">
        <v>6.82</v>
      </c>
      <c r="X226" t="n">
        <v>0.21</v>
      </c>
      <c r="Y226" t="n">
        <v>0.5</v>
      </c>
      <c r="Z226" t="n">
        <v>10</v>
      </c>
    </row>
    <row r="227">
      <c r="A227" t="n">
        <v>38</v>
      </c>
      <c r="B227" t="n">
        <v>60</v>
      </c>
      <c r="C227" t="inlineStr">
        <is>
          <t xml:space="preserve">CONCLUIDO	</t>
        </is>
      </c>
      <c r="D227" t="n">
        <v>2.4563</v>
      </c>
      <c r="E227" t="n">
        <v>40.71</v>
      </c>
      <c r="F227" t="n">
        <v>38.38</v>
      </c>
      <c r="G227" t="n">
        <v>287.81</v>
      </c>
      <c r="H227" t="n">
        <v>3.9</v>
      </c>
      <c r="I227" t="n">
        <v>8</v>
      </c>
      <c r="J227" t="n">
        <v>177.56</v>
      </c>
      <c r="K227" t="n">
        <v>45</v>
      </c>
      <c r="L227" t="n">
        <v>39</v>
      </c>
      <c r="M227" t="n">
        <v>0</v>
      </c>
      <c r="N227" t="n">
        <v>33.56</v>
      </c>
      <c r="O227" t="n">
        <v>22132.55</v>
      </c>
      <c r="P227" t="n">
        <v>361.42</v>
      </c>
      <c r="Q227" t="n">
        <v>419.23</v>
      </c>
      <c r="R227" t="n">
        <v>70.87</v>
      </c>
      <c r="S227" t="n">
        <v>59.57</v>
      </c>
      <c r="T227" t="n">
        <v>3529.89</v>
      </c>
      <c r="U227" t="n">
        <v>0.84</v>
      </c>
      <c r="V227" t="n">
        <v>0.9</v>
      </c>
      <c r="W227" t="n">
        <v>6.82</v>
      </c>
      <c r="X227" t="n">
        <v>0.21</v>
      </c>
      <c r="Y227" t="n">
        <v>0.5</v>
      </c>
      <c r="Z227" t="n">
        <v>10</v>
      </c>
    </row>
    <row r="228">
      <c r="A228" t="n">
        <v>0</v>
      </c>
      <c r="B228" t="n">
        <v>80</v>
      </c>
      <c r="C228" t="inlineStr">
        <is>
          <t xml:space="preserve">CONCLUIDO	</t>
        </is>
      </c>
      <c r="D228" t="n">
        <v>1.4451</v>
      </c>
      <c r="E228" t="n">
        <v>69.2</v>
      </c>
      <c r="F228" t="n">
        <v>51.92</v>
      </c>
      <c r="G228" t="n">
        <v>6.71</v>
      </c>
      <c r="H228" t="n">
        <v>0.11</v>
      </c>
      <c r="I228" t="n">
        <v>464</v>
      </c>
      <c r="J228" t="n">
        <v>159.12</v>
      </c>
      <c r="K228" t="n">
        <v>50.28</v>
      </c>
      <c r="L228" t="n">
        <v>1</v>
      </c>
      <c r="M228" t="n">
        <v>462</v>
      </c>
      <c r="N228" t="n">
        <v>27.84</v>
      </c>
      <c r="O228" t="n">
        <v>19859.16</v>
      </c>
      <c r="P228" t="n">
        <v>640.77</v>
      </c>
      <c r="Q228" t="n">
        <v>419.52</v>
      </c>
      <c r="R228" t="n">
        <v>513.97</v>
      </c>
      <c r="S228" t="n">
        <v>59.57</v>
      </c>
      <c r="T228" t="n">
        <v>222802.52</v>
      </c>
      <c r="U228" t="n">
        <v>0.12</v>
      </c>
      <c r="V228" t="n">
        <v>0.67</v>
      </c>
      <c r="W228" t="n">
        <v>7.54</v>
      </c>
      <c r="X228" t="n">
        <v>13.74</v>
      </c>
      <c r="Y228" t="n">
        <v>0.5</v>
      </c>
      <c r="Z228" t="n">
        <v>10</v>
      </c>
    </row>
    <row r="229">
      <c r="A229" t="n">
        <v>1</v>
      </c>
      <c r="B229" t="n">
        <v>80</v>
      </c>
      <c r="C229" t="inlineStr">
        <is>
          <t xml:space="preserve">CONCLUIDO	</t>
        </is>
      </c>
      <c r="D229" t="n">
        <v>1.9082</v>
      </c>
      <c r="E229" t="n">
        <v>52.4</v>
      </c>
      <c r="F229" t="n">
        <v>43.8</v>
      </c>
      <c r="G229" t="n">
        <v>13.48</v>
      </c>
      <c r="H229" t="n">
        <v>0.22</v>
      </c>
      <c r="I229" t="n">
        <v>195</v>
      </c>
      <c r="J229" t="n">
        <v>160.54</v>
      </c>
      <c r="K229" t="n">
        <v>50.28</v>
      </c>
      <c r="L229" t="n">
        <v>2</v>
      </c>
      <c r="M229" t="n">
        <v>193</v>
      </c>
      <c r="N229" t="n">
        <v>28.26</v>
      </c>
      <c r="O229" t="n">
        <v>20034.4</v>
      </c>
      <c r="P229" t="n">
        <v>539.79</v>
      </c>
      <c r="Q229" t="n">
        <v>419.33</v>
      </c>
      <c r="R229" t="n">
        <v>247.69</v>
      </c>
      <c r="S229" t="n">
        <v>59.57</v>
      </c>
      <c r="T229" t="n">
        <v>91004.95</v>
      </c>
      <c r="U229" t="n">
        <v>0.24</v>
      </c>
      <c r="V229" t="n">
        <v>0.79</v>
      </c>
      <c r="W229" t="n">
        <v>7.12</v>
      </c>
      <c r="X229" t="n">
        <v>5.63</v>
      </c>
      <c r="Y229" t="n">
        <v>0.5</v>
      </c>
      <c r="Z229" t="n">
        <v>10</v>
      </c>
    </row>
    <row r="230">
      <c r="A230" t="n">
        <v>2</v>
      </c>
      <c r="B230" t="n">
        <v>80</v>
      </c>
      <c r="C230" t="inlineStr">
        <is>
          <t xml:space="preserve">CONCLUIDO	</t>
        </is>
      </c>
      <c r="D230" t="n">
        <v>2.0808</v>
      </c>
      <c r="E230" t="n">
        <v>48.06</v>
      </c>
      <c r="F230" t="n">
        <v>41.74</v>
      </c>
      <c r="G230" t="n">
        <v>20.2</v>
      </c>
      <c r="H230" t="n">
        <v>0.33</v>
      </c>
      <c r="I230" t="n">
        <v>124</v>
      </c>
      <c r="J230" t="n">
        <v>161.97</v>
      </c>
      <c r="K230" t="n">
        <v>50.28</v>
      </c>
      <c r="L230" t="n">
        <v>3</v>
      </c>
      <c r="M230" t="n">
        <v>122</v>
      </c>
      <c r="N230" t="n">
        <v>28.69</v>
      </c>
      <c r="O230" t="n">
        <v>20210.21</v>
      </c>
      <c r="P230" t="n">
        <v>513.63</v>
      </c>
      <c r="Q230" t="n">
        <v>419.31</v>
      </c>
      <c r="R230" t="n">
        <v>180.27</v>
      </c>
      <c r="S230" t="n">
        <v>59.57</v>
      </c>
      <c r="T230" t="n">
        <v>57651.16</v>
      </c>
      <c r="U230" t="n">
        <v>0.33</v>
      </c>
      <c r="V230" t="n">
        <v>0.83</v>
      </c>
      <c r="W230" t="n">
        <v>7.01</v>
      </c>
      <c r="X230" t="n">
        <v>3.57</v>
      </c>
      <c r="Y230" t="n">
        <v>0.5</v>
      </c>
      <c r="Z230" t="n">
        <v>10</v>
      </c>
    </row>
    <row r="231">
      <c r="A231" t="n">
        <v>3</v>
      </c>
      <c r="B231" t="n">
        <v>80</v>
      </c>
      <c r="C231" t="inlineStr">
        <is>
          <t xml:space="preserve">CONCLUIDO	</t>
        </is>
      </c>
      <c r="D231" t="n">
        <v>2.1729</v>
      </c>
      <c r="E231" t="n">
        <v>46.02</v>
      </c>
      <c r="F231" t="n">
        <v>40.77</v>
      </c>
      <c r="G231" t="n">
        <v>26.88</v>
      </c>
      <c r="H231" t="n">
        <v>0.43</v>
      </c>
      <c r="I231" t="n">
        <v>91</v>
      </c>
      <c r="J231" t="n">
        <v>163.4</v>
      </c>
      <c r="K231" t="n">
        <v>50.28</v>
      </c>
      <c r="L231" t="n">
        <v>4</v>
      </c>
      <c r="M231" t="n">
        <v>89</v>
      </c>
      <c r="N231" t="n">
        <v>29.12</v>
      </c>
      <c r="O231" t="n">
        <v>20386.62</v>
      </c>
      <c r="P231" t="n">
        <v>500.72</v>
      </c>
      <c r="Q231" t="n">
        <v>419.29</v>
      </c>
      <c r="R231" t="n">
        <v>149.06</v>
      </c>
      <c r="S231" t="n">
        <v>59.57</v>
      </c>
      <c r="T231" t="n">
        <v>42211.96</v>
      </c>
      <c r="U231" t="n">
        <v>0.4</v>
      </c>
      <c r="V231" t="n">
        <v>0.85</v>
      </c>
      <c r="W231" t="n">
        <v>6.94</v>
      </c>
      <c r="X231" t="n">
        <v>2.6</v>
      </c>
      <c r="Y231" t="n">
        <v>0.5</v>
      </c>
      <c r="Z231" t="n">
        <v>10</v>
      </c>
    </row>
    <row r="232">
      <c r="A232" t="n">
        <v>4</v>
      </c>
      <c r="B232" t="n">
        <v>80</v>
      </c>
      <c r="C232" t="inlineStr">
        <is>
          <t xml:space="preserve">CONCLUIDO	</t>
        </is>
      </c>
      <c r="D232" t="n">
        <v>2.2288</v>
      </c>
      <c r="E232" t="n">
        <v>44.87</v>
      </c>
      <c r="F232" t="n">
        <v>40.22</v>
      </c>
      <c r="G232" t="n">
        <v>33.52</v>
      </c>
      <c r="H232" t="n">
        <v>0.54</v>
      </c>
      <c r="I232" t="n">
        <v>72</v>
      </c>
      <c r="J232" t="n">
        <v>164.83</v>
      </c>
      <c r="K232" t="n">
        <v>50.28</v>
      </c>
      <c r="L232" t="n">
        <v>5</v>
      </c>
      <c r="M232" t="n">
        <v>70</v>
      </c>
      <c r="N232" t="n">
        <v>29.55</v>
      </c>
      <c r="O232" t="n">
        <v>20563.61</v>
      </c>
      <c r="P232" t="n">
        <v>493.13</v>
      </c>
      <c r="Q232" t="n">
        <v>419.26</v>
      </c>
      <c r="R232" t="n">
        <v>131.24</v>
      </c>
      <c r="S232" t="n">
        <v>59.57</v>
      </c>
      <c r="T232" t="n">
        <v>33395.11</v>
      </c>
      <c r="U232" t="n">
        <v>0.45</v>
      </c>
      <c r="V232" t="n">
        <v>0.86</v>
      </c>
      <c r="W232" t="n">
        <v>6.92</v>
      </c>
      <c r="X232" t="n">
        <v>2.06</v>
      </c>
      <c r="Y232" t="n">
        <v>0.5</v>
      </c>
      <c r="Z232" t="n">
        <v>10</v>
      </c>
    </row>
    <row r="233">
      <c r="A233" t="n">
        <v>5</v>
      </c>
      <c r="B233" t="n">
        <v>80</v>
      </c>
      <c r="C233" t="inlineStr">
        <is>
          <t xml:space="preserve">CONCLUIDO	</t>
        </is>
      </c>
      <c r="D233" t="n">
        <v>2.267</v>
      </c>
      <c r="E233" t="n">
        <v>44.11</v>
      </c>
      <c r="F233" t="n">
        <v>39.85</v>
      </c>
      <c r="G233" t="n">
        <v>39.85</v>
      </c>
      <c r="H233" t="n">
        <v>0.64</v>
      </c>
      <c r="I233" t="n">
        <v>60</v>
      </c>
      <c r="J233" t="n">
        <v>166.27</v>
      </c>
      <c r="K233" t="n">
        <v>50.28</v>
      </c>
      <c r="L233" t="n">
        <v>6</v>
      </c>
      <c r="M233" t="n">
        <v>58</v>
      </c>
      <c r="N233" t="n">
        <v>29.99</v>
      </c>
      <c r="O233" t="n">
        <v>20741.2</v>
      </c>
      <c r="P233" t="n">
        <v>487.86</v>
      </c>
      <c r="Q233" t="n">
        <v>419.24</v>
      </c>
      <c r="R233" t="n">
        <v>119.3</v>
      </c>
      <c r="S233" t="n">
        <v>59.57</v>
      </c>
      <c r="T233" t="n">
        <v>27485.19</v>
      </c>
      <c r="U233" t="n">
        <v>0.5</v>
      </c>
      <c r="V233" t="n">
        <v>0.87</v>
      </c>
      <c r="W233" t="n">
        <v>6.89</v>
      </c>
      <c r="X233" t="n">
        <v>1.69</v>
      </c>
      <c r="Y233" t="n">
        <v>0.5</v>
      </c>
      <c r="Z233" t="n">
        <v>10</v>
      </c>
    </row>
    <row r="234">
      <c r="A234" t="n">
        <v>6</v>
      </c>
      <c r="B234" t="n">
        <v>80</v>
      </c>
      <c r="C234" t="inlineStr">
        <is>
          <t xml:space="preserve">CONCLUIDO	</t>
        </is>
      </c>
      <c r="D234" t="n">
        <v>2.2958</v>
      </c>
      <c r="E234" t="n">
        <v>43.56</v>
      </c>
      <c r="F234" t="n">
        <v>39.59</v>
      </c>
      <c r="G234" t="n">
        <v>46.58</v>
      </c>
      <c r="H234" t="n">
        <v>0.74</v>
      </c>
      <c r="I234" t="n">
        <v>51</v>
      </c>
      <c r="J234" t="n">
        <v>167.72</v>
      </c>
      <c r="K234" t="n">
        <v>50.28</v>
      </c>
      <c r="L234" t="n">
        <v>7</v>
      </c>
      <c r="M234" t="n">
        <v>49</v>
      </c>
      <c r="N234" t="n">
        <v>30.44</v>
      </c>
      <c r="O234" t="n">
        <v>20919.39</v>
      </c>
      <c r="P234" t="n">
        <v>483.94</v>
      </c>
      <c r="Q234" t="n">
        <v>419.27</v>
      </c>
      <c r="R234" t="n">
        <v>110.57</v>
      </c>
      <c r="S234" t="n">
        <v>59.57</v>
      </c>
      <c r="T234" t="n">
        <v>23166.1</v>
      </c>
      <c r="U234" t="n">
        <v>0.54</v>
      </c>
      <c r="V234" t="n">
        <v>0.87</v>
      </c>
      <c r="W234" t="n">
        <v>6.88</v>
      </c>
      <c r="X234" t="n">
        <v>1.42</v>
      </c>
      <c r="Y234" t="n">
        <v>0.5</v>
      </c>
      <c r="Z234" t="n">
        <v>10</v>
      </c>
    </row>
    <row r="235">
      <c r="A235" t="n">
        <v>7</v>
      </c>
      <c r="B235" t="n">
        <v>80</v>
      </c>
      <c r="C235" t="inlineStr">
        <is>
          <t xml:space="preserve">CONCLUIDO	</t>
        </is>
      </c>
      <c r="D235" t="n">
        <v>2.3185</v>
      </c>
      <c r="E235" t="n">
        <v>43.13</v>
      </c>
      <c r="F235" t="n">
        <v>39.39</v>
      </c>
      <c r="G235" t="n">
        <v>53.71</v>
      </c>
      <c r="H235" t="n">
        <v>0.84</v>
      </c>
      <c r="I235" t="n">
        <v>44</v>
      </c>
      <c r="J235" t="n">
        <v>169.17</v>
      </c>
      <c r="K235" t="n">
        <v>50.28</v>
      </c>
      <c r="L235" t="n">
        <v>8</v>
      </c>
      <c r="M235" t="n">
        <v>42</v>
      </c>
      <c r="N235" t="n">
        <v>30.89</v>
      </c>
      <c r="O235" t="n">
        <v>21098.19</v>
      </c>
      <c r="P235" t="n">
        <v>480.49</v>
      </c>
      <c r="Q235" t="n">
        <v>419.25</v>
      </c>
      <c r="R235" t="n">
        <v>104.13</v>
      </c>
      <c r="S235" t="n">
        <v>59.57</v>
      </c>
      <c r="T235" t="n">
        <v>19979.99</v>
      </c>
      <c r="U235" t="n">
        <v>0.57</v>
      </c>
      <c r="V235" t="n">
        <v>0.88</v>
      </c>
      <c r="W235" t="n">
        <v>6.87</v>
      </c>
      <c r="X235" t="n">
        <v>1.23</v>
      </c>
      <c r="Y235" t="n">
        <v>0.5</v>
      </c>
      <c r="Z235" t="n">
        <v>10</v>
      </c>
    </row>
    <row r="236">
      <c r="A236" t="n">
        <v>8</v>
      </c>
      <c r="B236" t="n">
        <v>80</v>
      </c>
      <c r="C236" t="inlineStr">
        <is>
          <t xml:space="preserve">CONCLUIDO	</t>
        </is>
      </c>
      <c r="D236" t="n">
        <v>2.3349</v>
      </c>
      <c r="E236" t="n">
        <v>42.83</v>
      </c>
      <c r="F236" t="n">
        <v>39.25</v>
      </c>
      <c r="G236" t="n">
        <v>60.38</v>
      </c>
      <c r="H236" t="n">
        <v>0.9399999999999999</v>
      </c>
      <c r="I236" t="n">
        <v>39</v>
      </c>
      <c r="J236" t="n">
        <v>170.62</v>
      </c>
      <c r="K236" t="n">
        <v>50.28</v>
      </c>
      <c r="L236" t="n">
        <v>9</v>
      </c>
      <c r="M236" t="n">
        <v>37</v>
      </c>
      <c r="N236" t="n">
        <v>31.34</v>
      </c>
      <c r="O236" t="n">
        <v>21277.6</v>
      </c>
      <c r="P236" t="n">
        <v>477.77</v>
      </c>
      <c r="Q236" t="n">
        <v>419.24</v>
      </c>
      <c r="R236" t="n">
        <v>99.44</v>
      </c>
      <c r="S236" t="n">
        <v>59.57</v>
      </c>
      <c r="T236" t="n">
        <v>17662.93</v>
      </c>
      <c r="U236" t="n">
        <v>0.6</v>
      </c>
      <c r="V236" t="n">
        <v>0.88</v>
      </c>
      <c r="W236" t="n">
        <v>6.86</v>
      </c>
      <c r="X236" t="n">
        <v>1.08</v>
      </c>
      <c r="Y236" t="n">
        <v>0.5</v>
      </c>
      <c r="Z236" t="n">
        <v>10</v>
      </c>
    </row>
    <row r="237">
      <c r="A237" t="n">
        <v>9</v>
      </c>
      <c r="B237" t="n">
        <v>80</v>
      </c>
      <c r="C237" t="inlineStr">
        <is>
          <t xml:space="preserve">CONCLUIDO	</t>
        </is>
      </c>
      <c r="D237" t="n">
        <v>2.3442</v>
      </c>
      <c r="E237" t="n">
        <v>42.66</v>
      </c>
      <c r="F237" t="n">
        <v>39.17</v>
      </c>
      <c r="G237" t="n">
        <v>65.29000000000001</v>
      </c>
      <c r="H237" t="n">
        <v>1.03</v>
      </c>
      <c r="I237" t="n">
        <v>36</v>
      </c>
      <c r="J237" t="n">
        <v>172.08</v>
      </c>
      <c r="K237" t="n">
        <v>50.28</v>
      </c>
      <c r="L237" t="n">
        <v>10</v>
      </c>
      <c r="M237" t="n">
        <v>34</v>
      </c>
      <c r="N237" t="n">
        <v>31.8</v>
      </c>
      <c r="O237" t="n">
        <v>21457.64</v>
      </c>
      <c r="P237" t="n">
        <v>476.67</v>
      </c>
      <c r="Q237" t="n">
        <v>419.25</v>
      </c>
      <c r="R237" t="n">
        <v>97.26000000000001</v>
      </c>
      <c r="S237" t="n">
        <v>59.57</v>
      </c>
      <c r="T237" t="n">
        <v>16585.06</v>
      </c>
      <c r="U237" t="n">
        <v>0.61</v>
      </c>
      <c r="V237" t="n">
        <v>0.88</v>
      </c>
      <c r="W237" t="n">
        <v>6.85</v>
      </c>
      <c r="X237" t="n">
        <v>1.01</v>
      </c>
      <c r="Y237" t="n">
        <v>0.5</v>
      </c>
      <c r="Z237" t="n">
        <v>10</v>
      </c>
    </row>
    <row r="238">
      <c r="A238" t="n">
        <v>10</v>
      </c>
      <c r="B238" t="n">
        <v>80</v>
      </c>
      <c r="C238" t="inlineStr">
        <is>
          <t xml:space="preserve">CONCLUIDO	</t>
        </is>
      </c>
      <c r="D238" t="n">
        <v>2.3587</v>
      </c>
      <c r="E238" t="n">
        <v>42.4</v>
      </c>
      <c r="F238" t="n">
        <v>39.04</v>
      </c>
      <c r="G238" t="n">
        <v>73.2</v>
      </c>
      <c r="H238" t="n">
        <v>1.12</v>
      </c>
      <c r="I238" t="n">
        <v>32</v>
      </c>
      <c r="J238" t="n">
        <v>173.55</v>
      </c>
      <c r="K238" t="n">
        <v>50.28</v>
      </c>
      <c r="L238" t="n">
        <v>11</v>
      </c>
      <c r="M238" t="n">
        <v>30</v>
      </c>
      <c r="N238" t="n">
        <v>32.27</v>
      </c>
      <c r="O238" t="n">
        <v>21638.31</v>
      </c>
      <c r="P238" t="n">
        <v>474.14</v>
      </c>
      <c r="Q238" t="n">
        <v>419.24</v>
      </c>
      <c r="R238" t="n">
        <v>92.78</v>
      </c>
      <c r="S238" t="n">
        <v>59.57</v>
      </c>
      <c r="T238" t="n">
        <v>14364.02</v>
      </c>
      <c r="U238" t="n">
        <v>0.64</v>
      </c>
      <c r="V238" t="n">
        <v>0.89</v>
      </c>
      <c r="W238" t="n">
        <v>6.85</v>
      </c>
      <c r="X238" t="n">
        <v>0.88</v>
      </c>
      <c r="Y238" t="n">
        <v>0.5</v>
      </c>
      <c r="Z238" t="n">
        <v>10</v>
      </c>
    </row>
    <row r="239">
      <c r="A239" t="n">
        <v>11</v>
      </c>
      <c r="B239" t="n">
        <v>80</v>
      </c>
      <c r="C239" t="inlineStr">
        <is>
          <t xml:space="preserve">CONCLUIDO	</t>
        </is>
      </c>
      <c r="D239" t="n">
        <v>2.3642</v>
      </c>
      <c r="E239" t="n">
        <v>42.3</v>
      </c>
      <c r="F239" t="n">
        <v>39.01</v>
      </c>
      <c r="G239" t="n">
        <v>78.01000000000001</v>
      </c>
      <c r="H239" t="n">
        <v>1.22</v>
      </c>
      <c r="I239" t="n">
        <v>30</v>
      </c>
      <c r="J239" t="n">
        <v>175.02</v>
      </c>
      <c r="K239" t="n">
        <v>50.28</v>
      </c>
      <c r="L239" t="n">
        <v>12</v>
      </c>
      <c r="M239" t="n">
        <v>28</v>
      </c>
      <c r="N239" t="n">
        <v>32.74</v>
      </c>
      <c r="O239" t="n">
        <v>21819.6</v>
      </c>
      <c r="P239" t="n">
        <v>473.13</v>
      </c>
      <c r="Q239" t="n">
        <v>419.24</v>
      </c>
      <c r="R239" t="n">
        <v>91.90000000000001</v>
      </c>
      <c r="S239" t="n">
        <v>59.57</v>
      </c>
      <c r="T239" t="n">
        <v>13937.39</v>
      </c>
      <c r="U239" t="n">
        <v>0.65</v>
      </c>
      <c r="V239" t="n">
        <v>0.89</v>
      </c>
      <c r="W239" t="n">
        <v>6.84</v>
      </c>
      <c r="X239" t="n">
        <v>0.84</v>
      </c>
      <c r="Y239" t="n">
        <v>0.5</v>
      </c>
      <c r="Z239" t="n">
        <v>10</v>
      </c>
    </row>
    <row r="240">
      <c r="A240" t="n">
        <v>12</v>
      </c>
      <c r="B240" t="n">
        <v>80</v>
      </c>
      <c r="C240" t="inlineStr">
        <is>
          <t xml:space="preserve">CONCLUIDO	</t>
        </is>
      </c>
      <c r="D240" t="n">
        <v>2.3749</v>
      </c>
      <c r="E240" t="n">
        <v>42.11</v>
      </c>
      <c r="F240" t="n">
        <v>38.91</v>
      </c>
      <c r="G240" t="n">
        <v>86.47</v>
      </c>
      <c r="H240" t="n">
        <v>1.31</v>
      </c>
      <c r="I240" t="n">
        <v>27</v>
      </c>
      <c r="J240" t="n">
        <v>176.49</v>
      </c>
      <c r="K240" t="n">
        <v>50.28</v>
      </c>
      <c r="L240" t="n">
        <v>13</v>
      </c>
      <c r="M240" t="n">
        <v>25</v>
      </c>
      <c r="N240" t="n">
        <v>33.21</v>
      </c>
      <c r="O240" t="n">
        <v>22001.54</v>
      </c>
      <c r="P240" t="n">
        <v>471.12</v>
      </c>
      <c r="Q240" t="n">
        <v>419.24</v>
      </c>
      <c r="R240" t="n">
        <v>88.65000000000001</v>
      </c>
      <c r="S240" t="n">
        <v>59.57</v>
      </c>
      <c r="T240" t="n">
        <v>12326.75</v>
      </c>
      <c r="U240" t="n">
        <v>0.67</v>
      </c>
      <c r="V240" t="n">
        <v>0.89</v>
      </c>
      <c r="W240" t="n">
        <v>6.84</v>
      </c>
      <c r="X240" t="n">
        <v>0.75</v>
      </c>
      <c r="Y240" t="n">
        <v>0.5</v>
      </c>
      <c r="Z240" t="n">
        <v>10</v>
      </c>
    </row>
    <row r="241">
      <c r="A241" t="n">
        <v>13</v>
      </c>
      <c r="B241" t="n">
        <v>80</v>
      </c>
      <c r="C241" t="inlineStr">
        <is>
          <t xml:space="preserve">CONCLUIDO	</t>
        </is>
      </c>
      <c r="D241" t="n">
        <v>2.3813</v>
      </c>
      <c r="E241" t="n">
        <v>41.99</v>
      </c>
      <c r="F241" t="n">
        <v>38.86</v>
      </c>
      <c r="G241" t="n">
        <v>93.27</v>
      </c>
      <c r="H241" t="n">
        <v>1.4</v>
      </c>
      <c r="I241" t="n">
        <v>25</v>
      </c>
      <c r="J241" t="n">
        <v>177.97</v>
      </c>
      <c r="K241" t="n">
        <v>50.28</v>
      </c>
      <c r="L241" t="n">
        <v>14</v>
      </c>
      <c r="M241" t="n">
        <v>23</v>
      </c>
      <c r="N241" t="n">
        <v>33.69</v>
      </c>
      <c r="O241" t="n">
        <v>22184.13</v>
      </c>
      <c r="P241" t="n">
        <v>469.32</v>
      </c>
      <c r="Q241" t="n">
        <v>419.24</v>
      </c>
      <c r="R241" t="n">
        <v>87.18000000000001</v>
      </c>
      <c r="S241" t="n">
        <v>59.57</v>
      </c>
      <c r="T241" t="n">
        <v>11600.48</v>
      </c>
      <c r="U241" t="n">
        <v>0.68</v>
      </c>
      <c r="V241" t="n">
        <v>0.89</v>
      </c>
      <c r="W241" t="n">
        <v>6.83</v>
      </c>
      <c r="X241" t="n">
        <v>0.7</v>
      </c>
      <c r="Y241" t="n">
        <v>0.5</v>
      </c>
      <c r="Z241" t="n">
        <v>10</v>
      </c>
    </row>
    <row r="242">
      <c r="A242" t="n">
        <v>14</v>
      </c>
      <c r="B242" t="n">
        <v>80</v>
      </c>
      <c r="C242" t="inlineStr">
        <is>
          <t xml:space="preserve">CONCLUIDO	</t>
        </is>
      </c>
      <c r="D242" t="n">
        <v>2.3843</v>
      </c>
      <c r="E242" t="n">
        <v>41.94</v>
      </c>
      <c r="F242" t="n">
        <v>38.84</v>
      </c>
      <c r="G242" t="n">
        <v>97.11</v>
      </c>
      <c r="H242" t="n">
        <v>1.48</v>
      </c>
      <c r="I242" t="n">
        <v>24</v>
      </c>
      <c r="J242" t="n">
        <v>179.46</v>
      </c>
      <c r="K242" t="n">
        <v>50.28</v>
      </c>
      <c r="L242" t="n">
        <v>15</v>
      </c>
      <c r="M242" t="n">
        <v>22</v>
      </c>
      <c r="N242" t="n">
        <v>34.18</v>
      </c>
      <c r="O242" t="n">
        <v>22367.38</v>
      </c>
      <c r="P242" t="n">
        <v>469.11</v>
      </c>
      <c r="Q242" t="n">
        <v>419.24</v>
      </c>
      <c r="R242" t="n">
        <v>86.29000000000001</v>
      </c>
      <c r="S242" t="n">
        <v>59.57</v>
      </c>
      <c r="T242" t="n">
        <v>11158.45</v>
      </c>
      <c r="U242" t="n">
        <v>0.6899999999999999</v>
      </c>
      <c r="V242" t="n">
        <v>0.89</v>
      </c>
      <c r="W242" t="n">
        <v>6.84</v>
      </c>
      <c r="X242" t="n">
        <v>0.68</v>
      </c>
      <c r="Y242" t="n">
        <v>0.5</v>
      </c>
      <c r="Z242" t="n">
        <v>10</v>
      </c>
    </row>
    <row r="243">
      <c r="A243" t="n">
        <v>15</v>
      </c>
      <c r="B243" t="n">
        <v>80</v>
      </c>
      <c r="C243" t="inlineStr">
        <is>
          <t xml:space="preserve">CONCLUIDO	</t>
        </is>
      </c>
      <c r="D243" t="n">
        <v>2.3929</v>
      </c>
      <c r="E243" t="n">
        <v>41.79</v>
      </c>
      <c r="F243" t="n">
        <v>38.76</v>
      </c>
      <c r="G243" t="n">
        <v>105.7</v>
      </c>
      <c r="H243" t="n">
        <v>1.57</v>
      </c>
      <c r="I243" t="n">
        <v>22</v>
      </c>
      <c r="J243" t="n">
        <v>180.95</v>
      </c>
      <c r="K243" t="n">
        <v>50.28</v>
      </c>
      <c r="L243" t="n">
        <v>16</v>
      </c>
      <c r="M243" t="n">
        <v>20</v>
      </c>
      <c r="N243" t="n">
        <v>34.67</v>
      </c>
      <c r="O243" t="n">
        <v>22551.28</v>
      </c>
      <c r="P243" t="n">
        <v>467.13</v>
      </c>
      <c r="Q243" t="n">
        <v>419.26</v>
      </c>
      <c r="R243" t="n">
        <v>83.72</v>
      </c>
      <c r="S243" t="n">
        <v>59.57</v>
      </c>
      <c r="T243" t="n">
        <v>9887.57</v>
      </c>
      <c r="U243" t="n">
        <v>0.71</v>
      </c>
      <c r="V243" t="n">
        <v>0.89</v>
      </c>
      <c r="W243" t="n">
        <v>6.83</v>
      </c>
      <c r="X243" t="n">
        <v>0.59</v>
      </c>
      <c r="Y243" t="n">
        <v>0.5</v>
      </c>
      <c r="Z243" t="n">
        <v>10</v>
      </c>
    </row>
    <row r="244">
      <c r="A244" t="n">
        <v>16</v>
      </c>
      <c r="B244" t="n">
        <v>80</v>
      </c>
      <c r="C244" t="inlineStr">
        <is>
          <t xml:space="preserve">CONCLUIDO	</t>
        </is>
      </c>
      <c r="D244" t="n">
        <v>2.3959</v>
      </c>
      <c r="E244" t="n">
        <v>41.74</v>
      </c>
      <c r="F244" t="n">
        <v>38.74</v>
      </c>
      <c r="G244" t="n">
        <v>110.68</v>
      </c>
      <c r="H244" t="n">
        <v>1.65</v>
      </c>
      <c r="I244" t="n">
        <v>21</v>
      </c>
      <c r="J244" t="n">
        <v>182.45</v>
      </c>
      <c r="K244" t="n">
        <v>50.28</v>
      </c>
      <c r="L244" t="n">
        <v>17</v>
      </c>
      <c r="M244" t="n">
        <v>19</v>
      </c>
      <c r="N244" t="n">
        <v>35.17</v>
      </c>
      <c r="O244" t="n">
        <v>22735.98</v>
      </c>
      <c r="P244" t="n">
        <v>466.39</v>
      </c>
      <c r="Q244" t="n">
        <v>419.25</v>
      </c>
      <c r="R244" t="n">
        <v>82.91</v>
      </c>
      <c r="S244" t="n">
        <v>59.57</v>
      </c>
      <c r="T244" t="n">
        <v>9484.610000000001</v>
      </c>
      <c r="U244" t="n">
        <v>0.72</v>
      </c>
      <c r="V244" t="n">
        <v>0.89</v>
      </c>
      <c r="W244" t="n">
        <v>6.83</v>
      </c>
      <c r="X244" t="n">
        <v>0.57</v>
      </c>
      <c r="Y244" t="n">
        <v>0.5</v>
      </c>
      <c r="Z244" t="n">
        <v>10</v>
      </c>
    </row>
    <row r="245">
      <c r="A245" t="n">
        <v>17</v>
      </c>
      <c r="B245" t="n">
        <v>80</v>
      </c>
      <c r="C245" t="inlineStr">
        <is>
          <t xml:space="preserve">CONCLUIDO	</t>
        </is>
      </c>
      <c r="D245" t="n">
        <v>2.4002</v>
      </c>
      <c r="E245" t="n">
        <v>41.66</v>
      </c>
      <c r="F245" t="n">
        <v>38.69</v>
      </c>
      <c r="G245" t="n">
        <v>116.08</v>
      </c>
      <c r="H245" t="n">
        <v>1.74</v>
      </c>
      <c r="I245" t="n">
        <v>20</v>
      </c>
      <c r="J245" t="n">
        <v>183.95</v>
      </c>
      <c r="K245" t="n">
        <v>50.28</v>
      </c>
      <c r="L245" t="n">
        <v>18</v>
      </c>
      <c r="M245" t="n">
        <v>18</v>
      </c>
      <c r="N245" t="n">
        <v>35.67</v>
      </c>
      <c r="O245" t="n">
        <v>22921.24</v>
      </c>
      <c r="P245" t="n">
        <v>465.73</v>
      </c>
      <c r="Q245" t="n">
        <v>419.26</v>
      </c>
      <c r="R245" t="n">
        <v>81.81999999999999</v>
      </c>
      <c r="S245" t="n">
        <v>59.57</v>
      </c>
      <c r="T245" t="n">
        <v>8947.08</v>
      </c>
      <c r="U245" t="n">
        <v>0.73</v>
      </c>
      <c r="V245" t="n">
        <v>0.89</v>
      </c>
      <c r="W245" t="n">
        <v>6.82</v>
      </c>
      <c r="X245" t="n">
        <v>0.53</v>
      </c>
      <c r="Y245" t="n">
        <v>0.5</v>
      </c>
      <c r="Z245" t="n">
        <v>10</v>
      </c>
    </row>
    <row r="246">
      <c r="A246" t="n">
        <v>18</v>
      </c>
      <c r="B246" t="n">
        <v>80</v>
      </c>
      <c r="C246" t="inlineStr">
        <is>
          <t xml:space="preserve">CONCLUIDO	</t>
        </is>
      </c>
      <c r="D246" t="n">
        <v>2.4033</v>
      </c>
      <c r="E246" t="n">
        <v>41.61</v>
      </c>
      <c r="F246" t="n">
        <v>38.67</v>
      </c>
      <c r="G246" t="n">
        <v>122.13</v>
      </c>
      <c r="H246" t="n">
        <v>1.82</v>
      </c>
      <c r="I246" t="n">
        <v>19</v>
      </c>
      <c r="J246" t="n">
        <v>185.46</v>
      </c>
      <c r="K246" t="n">
        <v>50.28</v>
      </c>
      <c r="L246" t="n">
        <v>19</v>
      </c>
      <c r="M246" t="n">
        <v>17</v>
      </c>
      <c r="N246" t="n">
        <v>36.18</v>
      </c>
      <c r="O246" t="n">
        <v>23107.19</v>
      </c>
      <c r="P246" t="n">
        <v>464.13</v>
      </c>
      <c r="Q246" t="n">
        <v>419.24</v>
      </c>
      <c r="R246" t="n">
        <v>80.98</v>
      </c>
      <c r="S246" t="n">
        <v>59.57</v>
      </c>
      <c r="T246" t="n">
        <v>8532.23</v>
      </c>
      <c r="U246" t="n">
        <v>0.74</v>
      </c>
      <c r="V246" t="n">
        <v>0.89</v>
      </c>
      <c r="W246" t="n">
        <v>6.83</v>
      </c>
      <c r="X246" t="n">
        <v>0.51</v>
      </c>
      <c r="Y246" t="n">
        <v>0.5</v>
      </c>
      <c r="Z246" t="n">
        <v>10</v>
      </c>
    </row>
    <row r="247">
      <c r="A247" t="n">
        <v>19</v>
      </c>
      <c r="B247" t="n">
        <v>80</v>
      </c>
      <c r="C247" t="inlineStr">
        <is>
          <t xml:space="preserve">CONCLUIDO	</t>
        </is>
      </c>
      <c r="D247" t="n">
        <v>2.4058</v>
      </c>
      <c r="E247" t="n">
        <v>41.57</v>
      </c>
      <c r="F247" t="n">
        <v>38.66</v>
      </c>
      <c r="G247" t="n">
        <v>128.87</v>
      </c>
      <c r="H247" t="n">
        <v>1.9</v>
      </c>
      <c r="I247" t="n">
        <v>18</v>
      </c>
      <c r="J247" t="n">
        <v>186.97</v>
      </c>
      <c r="K247" t="n">
        <v>50.28</v>
      </c>
      <c r="L247" t="n">
        <v>20</v>
      </c>
      <c r="M247" t="n">
        <v>16</v>
      </c>
      <c r="N247" t="n">
        <v>36.69</v>
      </c>
      <c r="O247" t="n">
        <v>23293.82</v>
      </c>
      <c r="P247" t="n">
        <v>463.93</v>
      </c>
      <c r="Q247" t="n">
        <v>419.26</v>
      </c>
      <c r="R247" t="n">
        <v>80.51000000000001</v>
      </c>
      <c r="S247" t="n">
        <v>59.57</v>
      </c>
      <c r="T247" t="n">
        <v>8300.24</v>
      </c>
      <c r="U247" t="n">
        <v>0.74</v>
      </c>
      <c r="V247" t="n">
        <v>0.89</v>
      </c>
      <c r="W247" t="n">
        <v>6.82</v>
      </c>
      <c r="X247" t="n">
        <v>0.5</v>
      </c>
      <c r="Y247" t="n">
        <v>0.5</v>
      </c>
      <c r="Z247" t="n">
        <v>10</v>
      </c>
    </row>
    <row r="248">
      <c r="A248" t="n">
        <v>20</v>
      </c>
      <c r="B248" t="n">
        <v>80</v>
      </c>
      <c r="C248" t="inlineStr">
        <is>
          <t xml:space="preserve">CONCLUIDO	</t>
        </is>
      </c>
      <c r="D248" t="n">
        <v>2.4106</v>
      </c>
      <c r="E248" t="n">
        <v>41.48</v>
      </c>
      <c r="F248" t="n">
        <v>38.61</v>
      </c>
      <c r="G248" t="n">
        <v>136.28</v>
      </c>
      <c r="H248" t="n">
        <v>1.98</v>
      </c>
      <c r="I248" t="n">
        <v>17</v>
      </c>
      <c r="J248" t="n">
        <v>188.49</v>
      </c>
      <c r="K248" t="n">
        <v>50.28</v>
      </c>
      <c r="L248" t="n">
        <v>21</v>
      </c>
      <c r="M248" t="n">
        <v>15</v>
      </c>
      <c r="N248" t="n">
        <v>37.21</v>
      </c>
      <c r="O248" t="n">
        <v>23481.16</v>
      </c>
      <c r="P248" t="n">
        <v>462.3</v>
      </c>
      <c r="Q248" t="n">
        <v>419.23</v>
      </c>
      <c r="R248" t="n">
        <v>78.76000000000001</v>
      </c>
      <c r="S248" t="n">
        <v>59.57</v>
      </c>
      <c r="T248" t="n">
        <v>7431.21</v>
      </c>
      <c r="U248" t="n">
        <v>0.76</v>
      </c>
      <c r="V248" t="n">
        <v>0.9</v>
      </c>
      <c r="W248" t="n">
        <v>6.83</v>
      </c>
      <c r="X248" t="n">
        <v>0.45</v>
      </c>
      <c r="Y248" t="n">
        <v>0.5</v>
      </c>
      <c r="Z248" t="n">
        <v>10</v>
      </c>
    </row>
    <row r="249">
      <c r="A249" t="n">
        <v>21</v>
      </c>
      <c r="B249" t="n">
        <v>80</v>
      </c>
      <c r="C249" t="inlineStr">
        <is>
          <t xml:space="preserve">CONCLUIDO	</t>
        </is>
      </c>
      <c r="D249" t="n">
        <v>2.4093</v>
      </c>
      <c r="E249" t="n">
        <v>41.51</v>
      </c>
      <c r="F249" t="n">
        <v>38.63</v>
      </c>
      <c r="G249" t="n">
        <v>136.35</v>
      </c>
      <c r="H249" t="n">
        <v>2.05</v>
      </c>
      <c r="I249" t="n">
        <v>17</v>
      </c>
      <c r="J249" t="n">
        <v>190.01</v>
      </c>
      <c r="K249" t="n">
        <v>50.28</v>
      </c>
      <c r="L249" t="n">
        <v>22</v>
      </c>
      <c r="M249" t="n">
        <v>15</v>
      </c>
      <c r="N249" t="n">
        <v>37.74</v>
      </c>
      <c r="O249" t="n">
        <v>23669.2</v>
      </c>
      <c r="P249" t="n">
        <v>462</v>
      </c>
      <c r="Q249" t="n">
        <v>419.23</v>
      </c>
      <c r="R249" t="n">
        <v>79.75</v>
      </c>
      <c r="S249" t="n">
        <v>59.57</v>
      </c>
      <c r="T249" t="n">
        <v>7923.06</v>
      </c>
      <c r="U249" t="n">
        <v>0.75</v>
      </c>
      <c r="V249" t="n">
        <v>0.89</v>
      </c>
      <c r="W249" t="n">
        <v>6.82</v>
      </c>
      <c r="X249" t="n">
        <v>0.47</v>
      </c>
      <c r="Y249" t="n">
        <v>0.5</v>
      </c>
      <c r="Z249" t="n">
        <v>10</v>
      </c>
    </row>
    <row r="250">
      <c r="A250" t="n">
        <v>22</v>
      </c>
      <c r="B250" t="n">
        <v>80</v>
      </c>
      <c r="C250" t="inlineStr">
        <is>
          <t xml:space="preserve">CONCLUIDO	</t>
        </is>
      </c>
      <c r="D250" t="n">
        <v>2.4131</v>
      </c>
      <c r="E250" t="n">
        <v>41.44</v>
      </c>
      <c r="F250" t="n">
        <v>38.6</v>
      </c>
      <c r="G250" t="n">
        <v>144.75</v>
      </c>
      <c r="H250" t="n">
        <v>2.13</v>
      </c>
      <c r="I250" t="n">
        <v>16</v>
      </c>
      <c r="J250" t="n">
        <v>191.55</v>
      </c>
      <c r="K250" t="n">
        <v>50.28</v>
      </c>
      <c r="L250" t="n">
        <v>23</v>
      </c>
      <c r="M250" t="n">
        <v>14</v>
      </c>
      <c r="N250" t="n">
        <v>38.27</v>
      </c>
      <c r="O250" t="n">
        <v>23857.96</v>
      </c>
      <c r="P250" t="n">
        <v>461.61</v>
      </c>
      <c r="Q250" t="n">
        <v>419.23</v>
      </c>
      <c r="R250" t="n">
        <v>78.7</v>
      </c>
      <c r="S250" t="n">
        <v>59.57</v>
      </c>
      <c r="T250" t="n">
        <v>7407.85</v>
      </c>
      <c r="U250" t="n">
        <v>0.76</v>
      </c>
      <c r="V250" t="n">
        <v>0.9</v>
      </c>
      <c r="W250" t="n">
        <v>6.82</v>
      </c>
      <c r="X250" t="n">
        <v>0.44</v>
      </c>
      <c r="Y250" t="n">
        <v>0.5</v>
      </c>
      <c r="Z250" t="n">
        <v>10</v>
      </c>
    </row>
    <row r="251">
      <c r="A251" t="n">
        <v>23</v>
      </c>
      <c r="B251" t="n">
        <v>80</v>
      </c>
      <c r="C251" t="inlineStr">
        <is>
          <t xml:space="preserve">CONCLUIDO	</t>
        </is>
      </c>
      <c r="D251" t="n">
        <v>2.4172</v>
      </c>
      <c r="E251" t="n">
        <v>41.37</v>
      </c>
      <c r="F251" t="n">
        <v>38.56</v>
      </c>
      <c r="G251" t="n">
        <v>154.25</v>
      </c>
      <c r="H251" t="n">
        <v>2.21</v>
      </c>
      <c r="I251" t="n">
        <v>15</v>
      </c>
      <c r="J251" t="n">
        <v>193.08</v>
      </c>
      <c r="K251" t="n">
        <v>50.28</v>
      </c>
      <c r="L251" t="n">
        <v>24</v>
      </c>
      <c r="M251" t="n">
        <v>13</v>
      </c>
      <c r="N251" t="n">
        <v>38.8</v>
      </c>
      <c r="O251" t="n">
        <v>24047.45</v>
      </c>
      <c r="P251" t="n">
        <v>460.01</v>
      </c>
      <c r="Q251" t="n">
        <v>419.25</v>
      </c>
      <c r="R251" t="n">
        <v>77.3</v>
      </c>
      <c r="S251" t="n">
        <v>59.57</v>
      </c>
      <c r="T251" t="n">
        <v>6710.99</v>
      </c>
      <c r="U251" t="n">
        <v>0.77</v>
      </c>
      <c r="V251" t="n">
        <v>0.9</v>
      </c>
      <c r="W251" t="n">
        <v>6.82</v>
      </c>
      <c r="X251" t="n">
        <v>0.4</v>
      </c>
      <c r="Y251" t="n">
        <v>0.5</v>
      </c>
      <c r="Z251" t="n">
        <v>10</v>
      </c>
    </row>
    <row r="252">
      <c r="A252" t="n">
        <v>24</v>
      </c>
      <c r="B252" t="n">
        <v>80</v>
      </c>
      <c r="C252" t="inlineStr">
        <is>
          <t xml:space="preserve">CONCLUIDO	</t>
        </is>
      </c>
      <c r="D252" t="n">
        <v>2.4178</v>
      </c>
      <c r="E252" t="n">
        <v>41.36</v>
      </c>
      <c r="F252" t="n">
        <v>38.55</v>
      </c>
      <c r="G252" t="n">
        <v>154.21</v>
      </c>
      <c r="H252" t="n">
        <v>2.28</v>
      </c>
      <c r="I252" t="n">
        <v>15</v>
      </c>
      <c r="J252" t="n">
        <v>194.62</v>
      </c>
      <c r="K252" t="n">
        <v>50.28</v>
      </c>
      <c r="L252" t="n">
        <v>25</v>
      </c>
      <c r="M252" t="n">
        <v>13</v>
      </c>
      <c r="N252" t="n">
        <v>39.34</v>
      </c>
      <c r="O252" t="n">
        <v>24237.67</v>
      </c>
      <c r="P252" t="n">
        <v>458.79</v>
      </c>
      <c r="Q252" t="n">
        <v>419.23</v>
      </c>
      <c r="R252" t="n">
        <v>76.94</v>
      </c>
      <c r="S252" t="n">
        <v>59.57</v>
      </c>
      <c r="T252" t="n">
        <v>6531.39</v>
      </c>
      <c r="U252" t="n">
        <v>0.77</v>
      </c>
      <c r="V252" t="n">
        <v>0.9</v>
      </c>
      <c r="W252" t="n">
        <v>6.82</v>
      </c>
      <c r="X252" t="n">
        <v>0.39</v>
      </c>
      <c r="Y252" t="n">
        <v>0.5</v>
      </c>
      <c r="Z252" t="n">
        <v>10</v>
      </c>
    </row>
    <row r="253">
      <c r="A253" t="n">
        <v>25</v>
      </c>
      <c r="B253" t="n">
        <v>80</v>
      </c>
      <c r="C253" t="inlineStr">
        <is>
          <t xml:space="preserve">CONCLUIDO	</t>
        </is>
      </c>
      <c r="D253" t="n">
        <v>2.4211</v>
      </c>
      <c r="E253" t="n">
        <v>41.3</v>
      </c>
      <c r="F253" t="n">
        <v>38.53</v>
      </c>
      <c r="G253" t="n">
        <v>165.12</v>
      </c>
      <c r="H253" t="n">
        <v>2.35</v>
      </c>
      <c r="I253" t="n">
        <v>14</v>
      </c>
      <c r="J253" t="n">
        <v>196.17</v>
      </c>
      <c r="K253" t="n">
        <v>50.28</v>
      </c>
      <c r="L253" t="n">
        <v>26</v>
      </c>
      <c r="M253" t="n">
        <v>12</v>
      </c>
      <c r="N253" t="n">
        <v>39.89</v>
      </c>
      <c r="O253" t="n">
        <v>24428.62</v>
      </c>
      <c r="P253" t="n">
        <v>459.51</v>
      </c>
      <c r="Q253" t="n">
        <v>419.23</v>
      </c>
      <c r="R253" t="n">
        <v>76.09999999999999</v>
      </c>
      <c r="S253" t="n">
        <v>59.57</v>
      </c>
      <c r="T253" t="n">
        <v>6117.08</v>
      </c>
      <c r="U253" t="n">
        <v>0.78</v>
      </c>
      <c r="V253" t="n">
        <v>0.9</v>
      </c>
      <c r="W253" t="n">
        <v>6.82</v>
      </c>
      <c r="X253" t="n">
        <v>0.37</v>
      </c>
      <c r="Y253" t="n">
        <v>0.5</v>
      </c>
      <c r="Z253" t="n">
        <v>10</v>
      </c>
    </row>
    <row r="254">
      <c r="A254" t="n">
        <v>26</v>
      </c>
      <c r="B254" t="n">
        <v>80</v>
      </c>
      <c r="C254" t="inlineStr">
        <is>
          <t xml:space="preserve">CONCLUIDO	</t>
        </is>
      </c>
      <c r="D254" t="n">
        <v>2.4208</v>
      </c>
      <c r="E254" t="n">
        <v>41.31</v>
      </c>
      <c r="F254" t="n">
        <v>38.53</v>
      </c>
      <c r="G254" t="n">
        <v>165.14</v>
      </c>
      <c r="H254" t="n">
        <v>2.42</v>
      </c>
      <c r="I254" t="n">
        <v>14</v>
      </c>
      <c r="J254" t="n">
        <v>197.73</v>
      </c>
      <c r="K254" t="n">
        <v>50.28</v>
      </c>
      <c r="L254" t="n">
        <v>27</v>
      </c>
      <c r="M254" t="n">
        <v>12</v>
      </c>
      <c r="N254" t="n">
        <v>40.45</v>
      </c>
      <c r="O254" t="n">
        <v>24620.33</v>
      </c>
      <c r="P254" t="n">
        <v>455.88</v>
      </c>
      <c r="Q254" t="n">
        <v>419.23</v>
      </c>
      <c r="R254" t="n">
        <v>76.41</v>
      </c>
      <c r="S254" t="n">
        <v>59.57</v>
      </c>
      <c r="T254" t="n">
        <v>6271.64</v>
      </c>
      <c r="U254" t="n">
        <v>0.78</v>
      </c>
      <c r="V254" t="n">
        <v>0.9</v>
      </c>
      <c r="W254" t="n">
        <v>6.82</v>
      </c>
      <c r="X254" t="n">
        <v>0.37</v>
      </c>
      <c r="Y254" t="n">
        <v>0.5</v>
      </c>
      <c r="Z254" t="n">
        <v>10</v>
      </c>
    </row>
    <row r="255">
      <c r="A255" t="n">
        <v>27</v>
      </c>
      <c r="B255" t="n">
        <v>80</v>
      </c>
      <c r="C255" t="inlineStr">
        <is>
          <t xml:space="preserve">CONCLUIDO	</t>
        </is>
      </c>
      <c r="D255" t="n">
        <v>2.424</v>
      </c>
      <c r="E255" t="n">
        <v>41.25</v>
      </c>
      <c r="F255" t="n">
        <v>38.51</v>
      </c>
      <c r="G255" t="n">
        <v>177.74</v>
      </c>
      <c r="H255" t="n">
        <v>2.49</v>
      </c>
      <c r="I255" t="n">
        <v>13</v>
      </c>
      <c r="J255" t="n">
        <v>199.29</v>
      </c>
      <c r="K255" t="n">
        <v>50.28</v>
      </c>
      <c r="L255" t="n">
        <v>28</v>
      </c>
      <c r="M255" t="n">
        <v>11</v>
      </c>
      <c r="N255" t="n">
        <v>41.01</v>
      </c>
      <c r="O255" t="n">
        <v>24812.8</v>
      </c>
      <c r="P255" t="n">
        <v>458.11</v>
      </c>
      <c r="Q255" t="n">
        <v>419.24</v>
      </c>
      <c r="R255" t="n">
        <v>75.68000000000001</v>
      </c>
      <c r="S255" t="n">
        <v>59.57</v>
      </c>
      <c r="T255" t="n">
        <v>5911.11</v>
      </c>
      <c r="U255" t="n">
        <v>0.79</v>
      </c>
      <c r="V255" t="n">
        <v>0.9</v>
      </c>
      <c r="W255" t="n">
        <v>6.82</v>
      </c>
      <c r="X255" t="n">
        <v>0.35</v>
      </c>
      <c r="Y255" t="n">
        <v>0.5</v>
      </c>
      <c r="Z255" t="n">
        <v>10</v>
      </c>
    </row>
    <row r="256">
      <c r="A256" t="n">
        <v>28</v>
      </c>
      <c r="B256" t="n">
        <v>80</v>
      </c>
      <c r="C256" t="inlineStr">
        <is>
          <t xml:space="preserve">CONCLUIDO	</t>
        </is>
      </c>
      <c r="D256" t="n">
        <v>2.425</v>
      </c>
      <c r="E256" t="n">
        <v>41.24</v>
      </c>
      <c r="F256" t="n">
        <v>38.49</v>
      </c>
      <c r="G256" t="n">
        <v>177.66</v>
      </c>
      <c r="H256" t="n">
        <v>2.56</v>
      </c>
      <c r="I256" t="n">
        <v>13</v>
      </c>
      <c r="J256" t="n">
        <v>200.85</v>
      </c>
      <c r="K256" t="n">
        <v>50.28</v>
      </c>
      <c r="L256" t="n">
        <v>29</v>
      </c>
      <c r="M256" t="n">
        <v>11</v>
      </c>
      <c r="N256" t="n">
        <v>41.57</v>
      </c>
      <c r="O256" t="n">
        <v>25006.03</v>
      </c>
      <c r="P256" t="n">
        <v>457.3</v>
      </c>
      <c r="Q256" t="n">
        <v>419.24</v>
      </c>
      <c r="R256" t="n">
        <v>75.11</v>
      </c>
      <c r="S256" t="n">
        <v>59.57</v>
      </c>
      <c r="T256" t="n">
        <v>5626.78</v>
      </c>
      <c r="U256" t="n">
        <v>0.79</v>
      </c>
      <c r="V256" t="n">
        <v>0.9</v>
      </c>
      <c r="W256" t="n">
        <v>6.81</v>
      </c>
      <c r="X256" t="n">
        <v>0.33</v>
      </c>
      <c r="Y256" t="n">
        <v>0.5</v>
      </c>
      <c r="Z256" t="n">
        <v>10</v>
      </c>
    </row>
    <row r="257">
      <c r="A257" t="n">
        <v>29</v>
      </c>
      <c r="B257" t="n">
        <v>80</v>
      </c>
      <c r="C257" t="inlineStr">
        <is>
          <t xml:space="preserve">CONCLUIDO	</t>
        </is>
      </c>
      <c r="D257" t="n">
        <v>2.4285</v>
      </c>
      <c r="E257" t="n">
        <v>41.18</v>
      </c>
      <c r="F257" t="n">
        <v>38.47</v>
      </c>
      <c r="G257" t="n">
        <v>192.33</v>
      </c>
      <c r="H257" t="n">
        <v>2.63</v>
      </c>
      <c r="I257" t="n">
        <v>12</v>
      </c>
      <c r="J257" t="n">
        <v>202.43</v>
      </c>
      <c r="K257" t="n">
        <v>50.28</v>
      </c>
      <c r="L257" t="n">
        <v>30</v>
      </c>
      <c r="M257" t="n">
        <v>10</v>
      </c>
      <c r="N257" t="n">
        <v>42.15</v>
      </c>
      <c r="O257" t="n">
        <v>25200.04</v>
      </c>
      <c r="P257" t="n">
        <v>455.03</v>
      </c>
      <c r="Q257" t="n">
        <v>419.23</v>
      </c>
      <c r="R257" t="n">
        <v>74.20999999999999</v>
      </c>
      <c r="S257" t="n">
        <v>59.57</v>
      </c>
      <c r="T257" t="n">
        <v>5179.03</v>
      </c>
      <c r="U257" t="n">
        <v>0.8</v>
      </c>
      <c r="V257" t="n">
        <v>0.9</v>
      </c>
      <c r="W257" t="n">
        <v>6.81</v>
      </c>
      <c r="X257" t="n">
        <v>0.3</v>
      </c>
      <c r="Y257" t="n">
        <v>0.5</v>
      </c>
      <c r="Z257" t="n">
        <v>10</v>
      </c>
    </row>
    <row r="258">
      <c r="A258" t="n">
        <v>30</v>
      </c>
      <c r="B258" t="n">
        <v>80</v>
      </c>
      <c r="C258" t="inlineStr">
        <is>
          <t xml:space="preserve">CONCLUIDO	</t>
        </is>
      </c>
      <c r="D258" t="n">
        <v>2.4282</v>
      </c>
      <c r="E258" t="n">
        <v>41.18</v>
      </c>
      <c r="F258" t="n">
        <v>38.47</v>
      </c>
      <c r="G258" t="n">
        <v>192.36</v>
      </c>
      <c r="H258" t="n">
        <v>2.7</v>
      </c>
      <c r="I258" t="n">
        <v>12</v>
      </c>
      <c r="J258" t="n">
        <v>204.01</v>
      </c>
      <c r="K258" t="n">
        <v>50.28</v>
      </c>
      <c r="L258" t="n">
        <v>31</v>
      </c>
      <c r="M258" t="n">
        <v>10</v>
      </c>
      <c r="N258" t="n">
        <v>42.73</v>
      </c>
      <c r="O258" t="n">
        <v>25394.96</v>
      </c>
      <c r="P258" t="n">
        <v>457.13</v>
      </c>
      <c r="Q258" t="n">
        <v>419.23</v>
      </c>
      <c r="R258" t="n">
        <v>74.52</v>
      </c>
      <c r="S258" t="n">
        <v>59.57</v>
      </c>
      <c r="T258" t="n">
        <v>5335.12</v>
      </c>
      <c r="U258" t="n">
        <v>0.8</v>
      </c>
      <c r="V258" t="n">
        <v>0.9</v>
      </c>
      <c r="W258" t="n">
        <v>6.81</v>
      </c>
      <c r="X258" t="n">
        <v>0.31</v>
      </c>
      <c r="Y258" t="n">
        <v>0.5</v>
      </c>
      <c r="Z258" t="n">
        <v>10</v>
      </c>
    </row>
    <row r="259">
      <c r="A259" t="n">
        <v>31</v>
      </c>
      <c r="B259" t="n">
        <v>80</v>
      </c>
      <c r="C259" t="inlineStr">
        <is>
          <t xml:space="preserve">CONCLUIDO	</t>
        </is>
      </c>
      <c r="D259" t="n">
        <v>2.428</v>
      </c>
      <c r="E259" t="n">
        <v>41.19</v>
      </c>
      <c r="F259" t="n">
        <v>38.48</v>
      </c>
      <c r="G259" t="n">
        <v>192.38</v>
      </c>
      <c r="H259" t="n">
        <v>2.76</v>
      </c>
      <c r="I259" t="n">
        <v>12</v>
      </c>
      <c r="J259" t="n">
        <v>205.59</v>
      </c>
      <c r="K259" t="n">
        <v>50.28</v>
      </c>
      <c r="L259" t="n">
        <v>32</v>
      </c>
      <c r="M259" t="n">
        <v>10</v>
      </c>
      <c r="N259" t="n">
        <v>43.31</v>
      </c>
      <c r="O259" t="n">
        <v>25590.57</v>
      </c>
      <c r="P259" t="n">
        <v>454.91</v>
      </c>
      <c r="Q259" t="n">
        <v>419.23</v>
      </c>
      <c r="R259" t="n">
        <v>74.52</v>
      </c>
      <c r="S259" t="n">
        <v>59.57</v>
      </c>
      <c r="T259" t="n">
        <v>5333.77</v>
      </c>
      <c r="U259" t="n">
        <v>0.8</v>
      </c>
      <c r="V259" t="n">
        <v>0.9</v>
      </c>
      <c r="W259" t="n">
        <v>6.81</v>
      </c>
      <c r="X259" t="n">
        <v>0.31</v>
      </c>
      <c r="Y259" t="n">
        <v>0.5</v>
      </c>
      <c r="Z259" t="n">
        <v>10</v>
      </c>
    </row>
    <row r="260">
      <c r="A260" t="n">
        <v>32</v>
      </c>
      <c r="B260" t="n">
        <v>80</v>
      </c>
      <c r="C260" t="inlineStr">
        <is>
          <t xml:space="preserve">CONCLUIDO	</t>
        </is>
      </c>
      <c r="D260" t="n">
        <v>2.432</v>
      </c>
      <c r="E260" t="n">
        <v>41.12</v>
      </c>
      <c r="F260" t="n">
        <v>38.44</v>
      </c>
      <c r="G260" t="n">
        <v>209.67</v>
      </c>
      <c r="H260" t="n">
        <v>2.83</v>
      </c>
      <c r="I260" t="n">
        <v>11</v>
      </c>
      <c r="J260" t="n">
        <v>207.19</v>
      </c>
      <c r="K260" t="n">
        <v>50.28</v>
      </c>
      <c r="L260" t="n">
        <v>33</v>
      </c>
      <c r="M260" t="n">
        <v>9</v>
      </c>
      <c r="N260" t="n">
        <v>43.91</v>
      </c>
      <c r="O260" t="n">
        <v>25786.97</v>
      </c>
      <c r="P260" t="n">
        <v>454.03</v>
      </c>
      <c r="Q260" t="n">
        <v>419.23</v>
      </c>
      <c r="R260" t="n">
        <v>73.25</v>
      </c>
      <c r="S260" t="n">
        <v>59.57</v>
      </c>
      <c r="T260" t="n">
        <v>4703.17</v>
      </c>
      <c r="U260" t="n">
        <v>0.8100000000000001</v>
      </c>
      <c r="V260" t="n">
        <v>0.9</v>
      </c>
      <c r="W260" t="n">
        <v>6.81</v>
      </c>
      <c r="X260" t="n">
        <v>0.28</v>
      </c>
      <c r="Y260" t="n">
        <v>0.5</v>
      </c>
      <c r="Z260" t="n">
        <v>10</v>
      </c>
    </row>
    <row r="261">
      <c r="A261" t="n">
        <v>33</v>
      </c>
      <c r="B261" t="n">
        <v>80</v>
      </c>
      <c r="C261" t="inlineStr">
        <is>
          <t xml:space="preserve">CONCLUIDO	</t>
        </is>
      </c>
      <c r="D261" t="n">
        <v>2.4318</v>
      </c>
      <c r="E261" t="n">
        <v>41.12</v>
      </c>
      <c r="F261" t="n">
        <v>38.44</v>
      </c>
      <c r="G261" t="n">
        <v>209.69</v>
      </c>
      <c r="H261" t="n">
        <v>2.89</v>
      </c>
      <c r="I261" t="n">
        <v>11</v>
      </c>
      <c r="J261" t="n">
        <v>208.78</v>
      </c>
      <c r="K261" t="n">
        <v>50.28</v>
      </c>
      <c r="L261" t="n">
        <v>34</v>
      </c>
      <c r="M261" t="n">
        <v>9</v>
      </c>
      <c r="N261" t="n">
        <v>44.5</v>
      </c>
      <c r="O261" t="n">
        <v>25984.2</v>
      </c>
      <c r="P261" t="n">
        <v>454.88</v>
      </c>
      <c r="Q261" t="n">
        <v>419.23</v>
      </c>
      <c r="R261" t="n">
        <v>73.58</v>
      </c>
      <c r="S261" t="n">
        <v>59.57</v>
      </c>
      <c r="T261" t="n">
        <v>4869.33</v>
      </c>
      <c r="U261" t="n">
        <v>0.8100000000000001</v>
      </c>
      <c r="V261" t="n">
        <v>0.9</v>
      </c>
      <c r="W261" t="n">
        <v>6.81</v>
      </c>
      <c r="X261" t="n">
        <v>0.28</v>
      </c>
      <c r="Y261" t="n">
        <v>0.5</v>
      </c>
      <c r="Z261" t="n">
        <v>10</v>
      </c>
    </row>
    <row r="262">
      <c r="A262" t="n">
        <v>34</v>
      </c>
      <c r="B262" t="n">
        <v>80</v>
      </c>
      <c r="C262" t="inlineStr">
        <is>
          <t xml:space="preserve">CONCLUIDO	</t>
        </is>
      </c>
      <c r="D262" t="n">
        <v>2.4323</v>
      </c>
      <c r="E262" t="n">
        <v>41.11</v>
      </c>
      <c r="F262" t="n">
        <v>38.44</v>
      </c>
      <c r="G262" t="n">
        <v>209.65</v>
      </c>
      <c r="H262" t="n">
        <v>2.96</v>
      </c>
      <c r="I262" t="n">
        <v>11</v>
      </c>
      <c r="J262" t="n">
        <v>210.39</v>
      </c>
      <c r="K262" t="n">
        <v>50.28</v>
      </c>
      <c r="L262" t="n">
        <v>35</v>
      </c>
      <c r="M262" t="n">
        <v>9</v>
      </c>
      <c r="N262" t="n">
        <v>45.11</v>
      </c>
      <c r="O262" t="n">
        <v>26182.25</v>
      </c>
      <c r="P262" t="n">
        <v>454.36</v>
      </c>
      <c r="Q262" t="n">
        <v>419.24</v>
      </c>
      <c r="R262" t="n">
        <v>73.23</v>
      </c>
      <c r="S262" t="n">
        <v>59.57</v>
      </c>
      <c r="T262" t="n">
        <v>4694.55</v>
      </c>
      <c r="U262" t="n">
        <v>0.8100000000000001</v>
      </c>
      <c r="V262" t="n">
        <v>0.9</v>
      </c>
      <c r="W262" t="n">
        <v>6.81</v>
      </c>
      <c r="X262" t="n">
        <v>0.27</v>
      </c>
      <c r="Y262" t="n">
        <v>0.5</v>
      </c>
      <c r="Z262" t="n">
        <v>10</v>
      </c>
    </row>
    <row r="263">
      <c r="A263" t="n">
        <v>35</v>
      </c>
      <c r="B263" t="n">
        <v>80</v>
      </c>
      <c r="C263" t="inlineStr">
        <is>
          <t xml:space="preserve">CONCLUIDO	</t>
        </is>
      </c>
      <c r="D263" t="n">
        <v>2.4347</v>
      </c>
      <c r="E263" t="n">
        <v>41.07</v>
      </c>
      <c r="F263" t="n">
        <v>38.43</v>
      </c>
      <c r="G263" t="n">
        <v>230.55</v>
      </c>
      <c r="H263" t="n">
        <v>3.02</v>
      </c>
      <c r="I263" t="n">
        <v>10</v>
      </c>
      <c r="J263" t="n">
        <v>212</v>
      </c>
      <c r="K263" t="n">
        <v>50.28</v>
      </c>
      <c r="L263" t="n">
        <v>36</v>
      </c>
      <c r="M263" t="n">
        <v>8</v>
      </c>
      <c r="N263" t="n">
        <v>45.72</v>
      </c>
      <c r="O263" t="n">
        <v>26381.14</v>
      </c>
      <c r="P263" t="n">
        <v>451.42</v>
      </c>
      <c r="Q263" t="n">
        <v>419.23</v>
      </c>
      <c r="R263" t="n">
        <v>72.79000000000001</v>
      </c>
      <c r="S263" t="n">
        <v>59.57</v>
      </c>
      <c r="T263" t="n">
        <v>4481.65</v>
      </c>
      <c r="U263" t="n">
        <v>0.82</v>
      </c>
      <c r="V263" t="n">
        <v>0.9</v>
      </c>
      <c r="W263" t="n">
        <v>6.81</v>
      </c>
      <c r="X263" t="n">
        <v>0.26</v>
      </c>
      <c r="Y263" t="n">
        <v>0.5</v>
      </c>
      <c r="Z263" t="n">
        <v>10</v>
      </c>
    </row>
    <row r="264">
      <c r="A264" t="n">
        <v>36</v>
      </c>
      <c r="B264" t="n">
        <v>80</v>
      </c>
      <c r="C264" t="inlineStr">
        <is>
          <t xml:space="preserve">CONCLUIDO	</t>
        </is>
      </c>
      <c r="D264" t="n">
        <v>2.4352</v>
      </c>
      <c r="E264" t="n">
        <v>41.06</v>
      </c>
      <c r="F264" t="n">
        <v>38.42</v>
      </c>
      <c r="G264" t="n">
        <v>230.51</v>
      </c>
      <c r="H264" t="n">
        <v>3.08</v>
      </c>
      <c r="I264" t="n">
        <v>10</v>
      </c>
      <c r="J264" t="n">
        <v>213.62</v>
      </c>
      <c r="K264" t="n">
        <v>50.28</v>
      </c>
      <c r="L264" t="n">
        <v>37</v>
      </c>
      <c r="M264" t="n">
        <v>8</v>
      </c>
      <c r="N264" t="n">
        <v>46.34</v>
      </c>
      <c r="O264" t="n">
        <v>26580.87</v>
      </c>
      <c r="P264" t="n">
        <v>452.74</v>
      </c>
      <c r="Q264" t="n">
        <v>419.24</v>
      </c>
      <c r="R264" t="n">
        <v>72.7</v>
      </c>
      <c r="S264" t="n">
        <v>59.57</v>
      </c>
      <c r="T264" t="n">
        <v>4435.67</v>
      </c>
      <c r="U264" t="n">
        <v>0.82</v>
      </c>
      <c r="V264" t="n">
        <v>0.9</v>
      </c>
      <c r="W264" t="n">
        <v>6.81</v>
      </c>
      <c r="X264" t="n">
        <v>0.26</v>
      </c>
      <c r="Y264" t="n">
        <v>0.5</v>
      </c>
      <c r="Z264" t="n">
        <v>10</v>
      </c>
    </row>
    <row r="265">
      <c r="A265" t="n">
        <v>37</v>
      </c>
      <c r="B265" t="n">
        <v>80</v>
      </c>
      <c r="C265" t="inlineStr">
        <is>
          <t xml:space="preserve">CONCLUIDO	</t>
        </is>
      </c>
      <c r="D265" t="n">
        <v>2.4356</v>
      </c>
      <c r="E265" t="n">
        <v>41.06</v>
      </c>
      <c r="F265" t="n">
        <v>38.41</v>
      </c>
      <c r="G265" t="n">
        <v>230.47</v>
      </c>
      <c r="H265" t="n">
        <v>3.14</v>
      </c>
      <c r="I265" t="n">
        <v>10</v>
      </c>
      <c r="J265" t="n">
        <v>215.25</v>
      </c>
      <c r="K265" t="n">
        <v>50.28</v>
      </c>
      <c r="L265" t="n">
        <v>38</v>
      </c>
      <c r="M265" t="n">
        <v>8</v>
      </c>
      <c r="N265" t="n">
        <v>46.97</v>
      </c>
      <c r="O265" t="n">
        <v>26781.46</v>
      </c>
      <c r="P265" t="n">
        <v>453.17</v>
      </c>
      <c r="Q265" t="n">
        <v>419.24</v>
      </c>
      <c r="R265" t="n">
        <v>72.43000000000001</v>
      </c>
      <c r="S265" t="n">
        <v>59.57</v>
      </c>
      <c r="T265" t="n">
        <v>4298.68</v>
      </c>
      <c r="U265" t="n">
        <v>0.82</v>
      </c>
      <c r="V265" t="n">
        <v>0.9</v>
      </c>
      <c r="W265" t="n">
        <v>6.81</v>
      </c>
      <c r="X265" t="n">
        <v>0.25</v>
      </c>
      <c r="Y265" t="n">
        <v>0.5</v>
      </c>
      <c r="Z265" t="n">
        <v>10</v>
      </c>
    </row>
    <row r="266">
      <c r="A266" t="n">
        <v>38</v>
      </c>
      <c r="B266" t="n">
        <v>80</v>
      </c>
      <c r="C266" t="inlineStr">
        <is>
          <t xml:space="preserve">CONCLUIDO	</t>
        </is>
      </c>
      <c r="D266" t="n">
        <v>2.4351</v>
      </c>
      <c r="E266" t="n">
        <v>41.07</v>
      </c>
      <c r="F266" t="n">
        <v>38.42</v>
      </c>
      <c r="G266" t="n">
        <v>230.51</v>
      </c>
      <c r="H266" t="n">
        <v>3.2</v>
      </c>
      <c r="I266" t="n">
        <v>10</v>
      </c>
      <c r="J266" t="n">
        <v>216.88</v>
      </c>
      <c r="K266" t="n">
        <v>50.28</v>
      </c>
      <c r="L266" t="n">
        <v>39</v>
      </c>
      <c r="M266" t="n">
        <v>8</v>
      </c>
      <c r="N266" t="n">
        <v>47.6</v>
      </c>
      <c r="O266" t="n">
        <v>26982.93</v>
      </c>
      <c r="P266" t="n">
        <v>451.77</v>
      </c>
      <c r="Q266" t="n">
        <v>419.23</v>
      </c>
      <c r="R266" t="n">
        <v>72.56999999999999</v>
      </c>
      <c r="S266" t="n">
        <v>59.57</v>
      </c>
      <c r="T266" t="n">
        <v>4370.46</v>
      </c>
      <c r="U266" t="n">
        <v>0.82</v>
      </c>
      <c r="V266" t="n">
        <v>0.9</v>
      </c>
      <c r="W266" t="n">
        <v>6.81</v>
      </c>
      <c r="X266" t="n">
        <v>0.26</v>
      </c>
      <c r="Y266" t="n">
        <v>0.5</v>
      </c>
      <c r="Z266" t="n">
        <v>10</v>
      </c>
    </row>
    <row r="267">
      <c r="A267" t="n">
        <v>39</v>
      </c>
      <c r="B267" t="n">
        <v>80</v>
      </c>
      <c r="C267" t="inlineStr">
        <is>
          <t xml:space="preserve">CONCLUIDO	</t>
        </is>
      </c>
      <c r="D267" t="n">
        <v>2.4349</v>
      </c>
      <c r="E267" t="n">
        <v>41.07</v>
      </c>
      <c r="F267" t="n">
        <v>38.42</v>
      </c>
      <c r="G267" t="n">
        <v>230.53</v>
      </c>
      <c r="H267" t="n">
        <v>3.25</v>
      </c>
      <c r="I267" t="n">
        <v>10</v>
      </c>
      <c r="J267" t="n">
        <v>218.52</v>
      </c>
      <c r="K267" t="n">
        <v>50.28</v>
      </c>
      <c r="L267" t="n">
        <v>40</v>
      </c>
      <c r="M267" t="n">
        <v>8</v>
      </c>
      <c r="N267" t="n">
        <v>48.24</v>
      </c>
      <c r="O267" t="n">
        <v>27185.27</v>
      </c>
      <c r="P267" t="n">
        <v>448.05</v>
      </c>
      <c r="Q267" t="n">
        <v>419.24</v>
      </c>
      <c r="R267" t="n">
        <v>72.69</v>
      </c>
      <c r="S267" t="n">
        <v>59.57</v>
      </c>
      <c r="T267" t="n">
        <v>4432.61</v>
      </c>
      <c r="U267" t="n">
        <v>0.82</v>
      </c>
      <c r="V267" t="n">
        <v>0.9</v>
      </c>
      <c r="W267" t="n">
        <v>6.81</v>
      </c>
      <c r="X267" t="n">
        <v>0.26</v>
      </c>
      <c r="Y267" t="n">
        <v>0.5</v>
      </c>
      <c r="Z267" t="n">
        <v>10</v>
      </c>
    </row>
    <row r="268">
      <c r="A268" t="n">
        <v>0</v>
      </c>
      <c r="B268" t="n">
        <v>35</v>
      </c>
      <c r="C268" t="inlineStr">
        <is>
          <t xml:space="preserve">CONCLUIDO	</t>
        </is>
      </c>
      <c r="D268" t="n">
        <v>1.9187</v>
      </c>
      <c r="E268" t="n">
        <v>52.12</v>
      </c>
      <c r="F268" t="n">
        <v>45.75</v>
      </c>
      <c r="G268" t="n">
        <v>10.56</v>
      </c>
      <c r="H268" t="n">
        <v>0.22</v>
      </c>
      <c r="I268" t="n">
        <v>260</v>
      </c>
      <c r="J268" t="n">
        <v>80.84</v>
      </c>
      <c r="K268" t="n">
        <v>35.1</v>
      </c>
      <c r="L268" t="n">
        <v>1</v>
      </c>
      <c r="M268" t="n">
        <v>258</v>
      </c>
      <c r="N268" t="n">
        <v>9.74</v>
      </c>
      <c r="O268" t="n">
        <v>10204.21</v>
      </c>
      <c r="P268" t="n">
        <v>359.65</v>
      </c>
      <c r="Q268" t="n">
        <v>419.41</v>
      </c>
      <c r="R268" t="n">
        <v>311.38</v>
      </c>
      <c r="S268" t="n">
        <v>59.57</v>
      </c>
      <c r="T268" t="n">
        <v>122527.17</v>
      </c>
      <c r="U268" t="n">
        <v>0.19</v>
      </c>
      <c r="V268" t="n">
        <v>0.76</v>
      </c>
      <c r="W268" t="n">
        <v>7.22</v>
      </c>
      <c r="X268" t="n">
        <v>7.58</v>
      </c>
      <c r="Y268" t="n">
        <v>0.5</v>
      </c>
      <c r="Z268" t="n">
        <v>10</v>
      </c>
    </row>
    <row r="269">
      <c r="A269" t="n">
        <v>1</v>
      </c>
      <c r="B269" t="n">
        <v>35</v>
      </c>
      <c r="C269" t="inlineStr">
        <is>
          <t xml:space="preserve">CONCLUIDO	</t>
        </is>
      </c>
      <c r="D269" t="n">
        <v>2.2021</v>
      </c>
      <c r="E269" t="n">
        <v>45.41</v>
      </c>
      <c r="F269" t="n">
        <v>41.5</v>
      </c>
      <c r="G269" t="n">
        <v>21.28</v>
      </c>
      <c r="H269" t="n">
        <v>0.43</v>
      </c>
      <c r="I269" t="n">
        <v>117</v>
      </c>
      <c r="J269" t="n">
        <v>82.04000000000001</v>
      </c>
      <c r="K269" t="n">
        <v>35.1</v>
      </c>
      <c r="L269" t="n">
        <v>2</v>
      </c>
      <c r="M269" t="n">
        <v>115</v>
      </c>
      <c r="N269" t="n">
        <v>9.94</v>
      </c>
      <c r="O269" t="n">
        <v>10352.53</v>
      </c>
      <c r="P269" t="n">
        <v>323.34</v>
      </c>
      <c r="Q269" t="n">
        <v>419.26</v>
      </c>
      <c r="R269" t="n">
        <v>173.42</v>
      </c>
      <c r="S269" t="n">
        <v>59.57</v>
      </c>
      <c r="T269" t="n">
        <v>54260.9</v>
      </c>
      <c r="U269" t="n">
        <v>0.34</v>
      </c>
      <c r="V269" t="n">
        <v>0.83</v>
      </c>
      <c r="W269" t="n">
        <v>6.97</v>
      </c>
      <c r="X269" t="n">
        <v>3.34</v>
      </c>
      <c r="Y269" t="n">
        <v>0.5</v>
      </c>
      <c r="Z269" t="n">
        <v>10</v>
      </c>
    </row>
    <row r="270">
      <c r="A270" t="n">
        <v>2</v>
      </c>
      <c r="B270" t="n">
        <v>35</v>
      </c>
      <c r="C270" t="inlineStr">
        <is>
          <t xml:space="preserve">CONCLUIDO	</t>
        </is>
      </c>
      <c r="D270" t="n">
        <v>2.2988</v>
      </c>
      <c r="E270" t="n">
        <v>43.5</v>
      </c>
      <c r="F270" t="n">
        <v>40.3</v>
      </c>
      <c r="G270" t="n">
        <v>31.82</v>
      </c>
      <c r="H270" t="n">
        <v>0.63</v>
      </c>
      <c r="I270" t="n">
        <v>76</v>
      </c>
      <c r="J270" t="n">
        <v>83.25</v>
      </c>
      <c r="K270" t="n">
        <v>35.1</v>
      </c>
      <c r="L270" t="n">
        <v>3</v>
      </c>
      <c r="M270" t="n">
        <v>74</v>
      </c>
      <c r="N270" t="n">
        <v>10.15</v>
      </c>
      <c r="O270" t="n">
        <v>10501.19</v>
      </c>
      <c r="P270" t="n">
        <v>311.1</v>
      </c>
      <c r="Q270" t="n">
        <v>419.27</v>
      </c>
      <c r="R270" t="n">
        <v>133.76</v>
      </c>
      <c r="S270" t="n">
        <v>59.57</v>
      </c>
      <c r="T270" t="n">
        <v>34636.73</v>
      </c>
      <c r="U270" t="n">
        <v>0.45</v>
      </c>
      <c r="V270" t="n">
        <v>0.86</v>
      </c>
      <c r="W270" t="n">
        <v>6.92</v>
      </c>
      <c r="X270" t="n">
        <v>2.13</v>
      </c>
      <c r="Y270" t="n">
        <v>0.5</v>
      </c>
      <c r="Z270" t="n">
        <v>10</v>
      </c>
    </row>
    <row r="271">
      <c r="A271" t="n">
        <v>3</v>
      </c>
      <c r="B271" t="n">
        <v>35</v>
      </c>
      <c r="C271" t="inlineStr">
        <is>
          <t xml:space="preserve">CONCLUIDO	</t>
        </is>
      </c>
      <c r="D271" t="n">
        <v>2.3475</v>
      </c>
      <c r="E271" t="n">
        <v>42.6</v>
      </c>
      <c r="F271" t="n">
        <v>39.74</v>
      </c>
      <c r="G271" t="n">
        <v>42.58</v>
      </c>
      <c r="H271" t="n">
        <v>0.83</v>
      </c>
      <c r="I271" t="n">
        <v>56</v>
      </c>
      <c r="J271" t="n">
        <v>84.45999999999999</v>
      </c>
      <c r="K271" t="n">
        <v>35.1</v>
      </c>
      <c r="L271" t="n">
        <v>4</v>
      </c>
      <c r="M271" t="n">
        <v>54</v>
      </c>
      <c r="N271" t="n">
        <v>10.36</v>
      </c>
      <c r="O271" t="n">
        <v>10650.22</v>
      </c>
      <c r="P271" t="n">
        <v>303.81</v>
      </c>
      <c r="Q271" t="n">
        <v>419.24</v>
      </c>
      <c r="R271" t="n">
        <v>115.65</v>
      </c>
      <c r="S271" t="n">
        <v>59.57</v>
      </c>
      <c r="T271" t="n">
        <v>25678.53</v>
      </c>
      <c r="U271" t="n">
        <v>0.52</v>
      </c>
      <c r="V271" t="n">
        <v>0.87</v>
      </c>
      <c r="W271" t="n">
        <v>6.89</v>
      </c>
      <c r="X271" t="n">
        <v>1.58</v>
      </c>
      <c r="Y271" t="n">
        <v>0.5</v>
      </c>
      <c r="Z271" t="n">
        <v>10</v>
      </c>
    </row>
    <row r="272">
      <c r="A272" t="n">
        <v>4</v>
      </c>
      <c r="B272" t="n">
        <v>35</v>
      </c>
      <c r="C272" t="inlineStr">
        <is>
          <t xml:space="preserve">CONCLUIDO	</t>
        </is>
      </c>
      <c r="D272" t="n">
        <v>2.3787</v>
      </c>
      <c r="E272" t="n">
        <v>42.04</v>
      </c>
      <c r="F272" t="n">
        <v>39.39</v>
      </c>
      <c r="G272" t="n">
        <v>53.71</v>
      </c>
      <c r="H272" t="n">
        <v>1.02</v>
      </c>
      <c r="I272" t="n">
        <v>44</v>
      </c>
      <c r="J272" t="n">
        <v>85.67</v>
      </c>
      <c r="K272" t="n">
        <v>35.1</v>
      </c>
      <c r="L272" t="n">
        <v>5</v>
      </c>
      <c r="M272" t="n">
        <v>42</v>
      </c>
      <c r="N272" t="n">
        <v>10.57</v>
      </c>
      <c r="O272" t="n">
        <v>10799.59</v>
      </c>
      <c r="P272" t="n">
        <v>298.55</v>
      </c>
      <c r="Q272" t="n">
        <v>419.24</v>
      </c>
      <c r="R272" t="n">
        <v>103.95</v>
      </c>
      <c r="S272" t="n">
        <v>59.57</v>
      </c>
      <c r="T272" t="n">
        <v>19888.77</v>
      </c>
      <c r="U272" t="n">
        <v>0.57</v>
      </c>
      <c r="V272" t="n">
        <v>0.88</v>
      </c>
      <c r="W272" t="n">
        <v>6.87</v>
      </c>
      <c r="X272" t="n">
        <v>1.23</v>
      </c>
      <c r="Y272" t="n">
        <v>0.5</v>
      </c>
      <c r="Z272" t="n">
        <v>10</v>
      </c>
    </row>
    <row r="273">
      <c r="A273" t="n">
        <v>5</v>
      </c>
      <c r="B273" t="n">
        <v>35</v>
      </c>
      <c r="C273" t="inlineStr">
        <is>
          <t xml:space="preserve">CONCLUIDO	</t>
        </is>
      </c>
      <c r="D273" t="n">
        <v>2.3965</v>
      </c>
      <c r="E273" t="n">
        <v>41.73</v>
      </c>
      <c r="F273" t="n">
        <v>39.2</v>
      </c>
      <c r="G273" t="n">
        <v>63.56</v>
      </c>
      <c r="H273" t="n">
        <v>1.21</v>
      </c>
      <c r="I273" t="n">
        <v>37</v>
      </c>
      <c r="J273" t="n">
        <v>86.88</v>
      </c>
      <c r="K273" t="n">
        <v>35.1</v>
      </c>
      <c r="L273" t="n">
        <v>6</v>
      </c>
      <c r="M273" t="n">
        <v>35</v>
      </c>
      <c r="N273" t="n">
        <v>10.78</v>
      </c>
      <c r="O273" t="n">
        <v>10949.33</v>
      </c>
      <c r="P273" t="n">
        <v>294.2</v>
      </c>
      <c r="Q273" t="n">
        <v>419.29</v>
      </c>
      <c r="R273" t="n">
        <v>98.02</v>
      </c>
      <c r="S273" t="n">
        <v>59.57</v>
      </c>
      <c r="T273" t="n">
        <v>16959.67</v>
      </c>
      <c r="U273" t="n">
        <v>0.61</v>
      </c>
      <c r="V273" t="n">
        <v>0.88</v>
      </c>
      <c r="W273" t="n">
        <v>6.85</v>
      </c>
      <c r="X273" t="n">
        <v>1.03</v>
      </c>
      <c r="Y273" t="n">
        <v>0.5</v>
      </c>
      <c r="Z273" t="n">
        <v>10</v>
      </c>
    </row>
    <row r="274">
      <c r="A274" t="n">
        <v>6</v>
      </c>
      <c r="B274" t="n">
        <v>35</v>
      </c>
      <c r="C274" t="inlineStr">
        <is>
          <t xml:space="preserve">CONCLUIDO	</t>
        </is>
      </c>
      <c r="D274" t="n">
        <v>2.4129</v>
      </c>
      <c r="E274" t="n">
        <v>41.44</v>
      </c>
      <c r="F274" t="n">
        <v>39.02</v>
      </c>
      <c r="G274" t="n">
        <v>75.52</v>
      </c>
      <c r="H274" t="n">
        <v>1.39</v>
      </c>
      <c r="I274" t="n">
        <v>31</v>
      </c>
      <c r="J274" t="n">
        <v>88.09999999999999</v>
      </c>
      <c r="K274" t="n">
        <v>35.1</v>
      </c>
      <c r="L274" t="n">
        <v>7</v>
      </c>
      <c r="M274" t="n">
        <v>29</v>
      </c>
      <c r="N274" t="n">
        <v>11</v>
      </c>
      <c r="O274" t="n">
        <v>11099.43</v>
      </c>
      <c r="P274" t="n">
        <v>289.41</v>
      </c>
      <c r="Q274" t="n">
        <v>419.23</v>
      </c>
      <c r="R274" t="n">
        <v>92.25</v>
      </c>
      <c r="S274" t="n">
        <v>59.57</v>
      </c>
      <c r="T274" t="n">
        <v>14107.52</v>
      </c>
      <c r="U274" t="n">
        <v>0.65</v>
      </c>
      <c r="V274" t="n">
        <v>0.89</v>
      </c>
      <c r="W274" t="n">
        <v>6.84</v>
      </c>
      <c r="X274" t="n">
        <v>0.85</v>
      </c>
      <c r="Y274" t="n">
        <v>0.5</v>
      </c>
      <c r="Z274" t="n">
        <v>10</v>
      </c>
    </row>
    <row r="275">
      <c r="A275" t="n">
        <v>7</v>
      </c>
      <c r="B275" t="n">
        <v>35</v>
      </c>
      <c r="C275" t="inlineStr">
        <is>
          <t xml:space="preserve">CONCLUIDO	</t>
        </is>
      </c>
      <c r="D275" t="n">
        <v>2.4245</v>
      </c>
      <c r="E275" t="n">
        <v>41.25</v>
      </c>
      <c r="F275" t="n">
        <v>38.89</v>
      </c>
      <c r="G275" t="n">
        <v>86.42</v>
      </c>
      <c r="H275" t="n">
        <v>1.57</v>
      </c>
      <c r="I275" t="n">
        <v>27</v>
      </c>
      <c r="J275" t="n">
        <v>89.31999999999999</v>
      </c>
      <c r="K275" t="n">
        <v>35.1</v>
      </c>
      <c r="L275" t="n">
        <v>8</v>
      </c>
      <c r="M275" t="n">
        <v>25</v>
      </c>
      <c r="N275" t="n">
        <v>11.22</v>
      </c>
      <c r="O275" t="n">
        <v>11249.89</v>
      </c>
      <c r="P275" t="n">
        <v>285.05</v>
      </c>
      <c r="Q275" t="n">
        <v>419.25</v>
      </c>
      <c r="R275" t="n">
        <v>88.06</v>
      </c>
      <c r="S275" t="n">
        <v>59.57</v>
      </c>
      <c r="T275" t="n">
        <v>12028.24</v>
      </c>
      <c r="U275" t="n">
        <v>0.68</v>
      </c>
      <c r="V275" t="n">
        <v>0.89</v>
      </c>
      <c r="W275" t="n">
        <v>6.84</v>
      </c>
      <c r="X275" t="n">
        <v>0.73</v>
      </c>
      <c r="Y275" t="n">
        <v>0.5</v>
      </c>
      <c r="Z275" t="n">
        <v>10</v>
      </c>
    </row>
    <row r="276">
      <c r="A276" t="n">
        <v>8</v>
      </c>
      <c r="B276" t="n">
        <v>35</v>
      </c>
      <c r="C276" t="inlineStr">
        <is>
          <t xml:space="preserve">CONCLUIDO	</t>
        </is>
      </c>
      <c r="D276" t="n">
        <v>2.4306</v>
      </c>
      <c r="E276" t="n">
        <v>41.14</v>
      </c>
      <c r="F276" t="n">
        <v>38.84</v>
      </c>
      <c r="G276" t="n">
        <v>97.09</v>
      </c>
      <c r="H276" t="n">
        <v>1.75</v>
      </c>
      <c r="I276" t="n">
        <v>24</v>
      </c>
      <c r="J276" t="n">
        <v>90.54000000000001</v>
      </c>
      <c r="K276" t="n">
        <v>35.1</v>
      </c>
      <c r="L276" t="n">
        <v>9</v>
      </c>
      <c r="M276" t="n">
        <v>22</v>
      </c>
      <c r="N276" t="n">
        <v>11.44</v>
      </c>
      <c r="O276" t="n">
        <v>11400.71</v>
      </c>
      <c r="P276" t="n">
        <v>281.9</v>
      </c>
      <c r="Q276" t="n">
        <v>419.27</v>
      </c>
      <c r="R276" t="n">
        <v>86.34</v>
      </c>
      <c r="S276" t="n">
        <v>59.57</v>
      </c>
      <c r="T276" t="n">
        <v>11187.43</v>
      </c>
      <c r="U276" t="n">
        <v>0.6899999999999999</v>
      </c>
      <c r="V276" t="n">
        <v>0.89</v>
      </c>
      <c r="W276" t="n">
        <v>6.83</v>
      </c>
      <c r="X276" t="n">
        <v>0.67</v>
      </c>
      <c r="Y276" t="n">
        <v>0.5</v>
      </c>
      <c r="Z276" t="n">
        <v>10</v>
      </c>
    </row>
    <row r="277">
      <c r="A277" t="n">
        <v>9</v>
      </c>
      <c r="B277" t="n">
        <v>35</v>
      </c>
      <c r="C277" t="inlineStr">
        <is>
          <t xml:space="preserve">CONCLUIDO	</t>
        </is>
      </c>
      <c r="D277" t="n">
        <v>2.4407</v>
      </c>
      <c r="E277" t="n">
        <v>40.97</v>
      </c>
      <c r="F277" t="n">
        <v>38.72</v>
      </c>
      <c r="G277" t="n">
        <v>110.62</v>
      </c>
      <c r="H277" t="n">
        <v>1.91</v>
      </c>
      <c r="I277" t="n">
        <v>21</v>
      </c>
      <c r="J277" t="n">
        <v>91.77</v>
      </c>
      <c r="K277" t="n">
        <v>35.1</v>
      </c>
      <c r="L277" t="n">
        <v>10</v>
      </c>
      <c r="M277" t="n">
        <v>19</v>
      </c>
      <c r="N277" t="n">
        <v>11.67</v>
      </c>
      <c r="O277" t="n">
        <v>11551.91</v>
      </c>
      <c r="P277" t="n">
        <v>277.76</v>
      </c>
      <c r="Q277" t="n">
        <v>419.25</v>
      </c>
      <c r="R277" t="n">
        <v>82.33</v>
      </c>
      <c r="S277" t="n">
        <v>59.57</v>
      </c>
      <c r="T277" t="n">
        <v>9197.08</v>
      </c>
      <c r="U277" t="n">
        <v>0.72</v>
      </c>
      <c r="V277" t="n">
        <v>0.89</v>
      </c>
      <c r="W277" t="n">
        <v>6.83</v>
      </c>
      <c r="X277" t="n">
        <v>0.55</v>
      </c>
      <c r="Y277" t="n">
        <v>0.5</v>
      </c>
      <c r="Z277" t="n">
        <v>10</v>
      </c>
    </row>
    <row r="278">
      <c r="A278" t="n">
        <v>10</v>
      </c>
      <c r="B278" t="n">
        <v>35</v>
      </c>
      <c r="C278" t="inlineStr">
        <is>
          <t xml:space="preserve">CONCLUIDO	</t>
        </is>
      </c>
      <c r="D278" t="n">
        <v>2.4442</v>
      </c>
      <c r="E278" t="n">
        <v>40.91</v>
      </c>
      <c r="F278" t="n">
        <v>38.69</v>
      </c>
      <c r="G278" t="n">
        <v>122.19</v>
      </c>
      <c r="H278" t="n">
        <v>2.08</v>
      </c>
      <c r="I278" t="n">
        <v>19</v>
      </c>
      <c r="J278" t="n">
        <v>93</v>
      </c>
      <c r="K278" t="n">
        <v>35.1</v>
      </c>
      <c r="L278" t="n">
        <v>11</v>
      </c>
      <c r="M278" t="n">
        <v>17</v>
      </c>
      <c r="N278" t="n">
        <v>11.9</v>
      </c>
      <c r="O278" t="n">
        <v>11703.47</v>
      </c>
      <c r="P278" t="n">
        <v>273.37</v>
      </c>
      <c r="Q278" t="n">
        <v>419.24</v>
      </c>
      <c r="R278" t="n">
        <v>81.56999999999999</v>
      </c>
      <c r="S278" t="n">
        <v>59.57</v>
      </c>
      <c r="T278" t="n">
        <v>8825.389999999999</v>
      </c>
      <c r="U278" t="n">
        <v>0.73</v>
      </c>
      <c r="V278" t="n">
        <v>0.89</v>
      </c>
      <c r="W278" t="n">
        <v>6.83</v>
      </c>
      <c r="X278" t="n">
        <v>0.53</v>
      </c>
      <c r="Y278" t="n">
        <v>0.5</v>
      </c>
      <c r="Z278" t="n">
        <v>10</v>
      </c>
    </row>
    <row r="279">
      <c r="A279" t="n">
        <v>11</v>
      </c>
      <c r="B279" t="n">
        <v>35</v>
      </c>
      <c r="C279" t="inlineStr">
        <is>
          <t xml:space="preserve">CONCLUIDO	</t>
        </is>
      </c>
      <c r="D279" t="n">
        <v>2.4486</v>
      </c>
      <c r="E279" t="n">
        <v>40.84</v>
      </c>
      <c r="F279" t="n">
        <v>38.64</v>
      </c>
      <c r="G279" t="n">
        <v>128.79</v>
      </c>
      <c r="H279" t="n">
        <v>2.24</v>
      </c>
      <c r="I279" t="n">
        <v>18</v>
      </c>
      <c r="J279" t="n">
        <v>94.23</v>
      </c>
      <c r="K279" t="n">
        <v>35.1</v>
      </c>
      <c r="L279" t="n">
        <v>12</v>
      </c>
      <c r="M279" t="n">
        <v>16</v>
      </c>
      <c r="N279" t="n">
        <v>12.13</v>
      </c>
      <c r="O279" t="n">
        <v>11855.41</v>
      </c>
      <c r="P279" t="n">
        <v>269.05</v>
      </c>
      <c r="Q279" t="n">
        <v>419.25</v>
      </c>
      <c r="R279" t="n">
        <v>79.79000000000001</v>
      </c>
      <c r="S279" t="n">
        <v>59.57</v>
      </c>
      <c r="T279" t="n">
        <v>7940.74</v>
      </c>
      <c r="U279" t="n">
        <v>0.75</v>
      </c>
      <c r="V279" t="n">
        <v>0.89</v>
      </c>
      <c r="W279" t="n">
        <v>6.82</v>
      </c>
      <c r="X279" t="n">
        <v>0.47</v>
      </c>
      <c r="Y279" t="n">
        <v>0.5</v>
      </c>
      <c r="Z279" t="n">
        <v>10</v>
      </c>
    </row>
    <row r="280">
      <c r="A280" t="n">
        <v>12</v>
      </c>
      <c r="B280" t="n">
        <v>35</v>
      </c>
      <c r="C280" t="inlineStr">
        <is>
          <t xml:space="preserve">CONCLUIDO	</t>
        </is>
      </c>
      <c r="D280" t="n">
        <v>2.4537</v>
      </c>
      <c r="E280" t="n">
        <v>40.75</v>
      </c>
      <c r="F280" t="n">
        <v>38.59</v>
      </c>
      <c r="G280" t="n">
        <v>144.7</v>
      </c>
      <c r="H280" t="n">
        <v>2.39</v>
      </c>
      <c r="I280" t="n">
        <v>16</v>
      </c>
      <c r="J280" t="n">
        <v>95.45999999999999</v>
      </c>
      <c r="K280" t="n">
        <v>35.1</v>
      </c>
      <c r="L280" t="n">
        <v>13</v>
      </c>
      <c r="M280" t="n">
        <v>14</v>
      </c>
      <c r="N280" t="n">
        <v>12.36</v>
      </c>
      <c r="O280" t="n">
        <v>12007.73</v>
      </c>
      <c r="P280" t="n">
        <v>266.76</v>
      </c>
      <c r="Q280" t="n">
        <v>419.23</v>
      </c>
      <c r="R280" t="n">
        <v>78.14</v>
      </c>
      <c r="S280" t="n">
        <v>59.57</v>
      </c>
      <c r="T280" t="n">
        <v>7125.78</v>
      </c>
      <c r="U280" t="n">
        <v>0.76</v>
      </c>
      <c r="V280" t="n">
        <v>0.9</v>
      </c>
      <c r="W280" t="n">
        <v>6.82</v>
      </c>
      <c r="X280" t="n">
        <v>0.42</v>
      </c>
      <c r="Y280" t="n">
        <v>0.5</v>
      </c>
      <c r="Z280" t="n">
        <v>10</v>
      </c>
    </row>
    <row r="281">
      <c r="A281" t="n">
        <v>13</v>
      </c>
      <c r="B281" t="n">
        <v>35</v>
      </c>
      <c r="C281" t="inlineStr">
        <is>
          <t xml:space="preserve">CONCLUIDO	</t>
        </is>
      </c>
      <c r="D281" t="n">
        <v>2.4561</v>
      </c>
      <c r="E281" t="n">
        <v>40.71</v>
      </c>
      <c r="F281" t="n">
        <v>38.56</v>
      </c>
      <c r="G281" t="n">
        <v>154.26</v>
      </c>
      <c r="H281" t="n">
        <v>2.55</v>
      </c>
      <c r="I281" t="n">
        <v>15</v>
      </c>
      <c r="J281" t="n">
        <v>96.7</v>
      </c>
      <c r="K281" t="n">
        <v>35.1</v>
      </c>
      <c r="L281" t="n">
        <v>14</v>
      </c>
      <c r="M281" t="n">
        <v>13</v>
      </c>
      <c r="N281" t="n">
        <v>12.6</v>
      </c>
      <c r="O281" t="n">
        <v>12160.43</v>
      </c>
      <c r="P281" t="n">
        <v>262.16</v>
      </c>
      <c r="Q281" t="n">
        <v>419.23</v>
      </c>
      <c r="R281" t="n">
        <v>77.45</v>
      </c>
      <c r="S281" t="n">
        <v>59.57</v>
      </c>
      <c r="T281" t="n">
        <v>6785.42</v>
      </c>
      <c r="U281" t="n">
        <v>0.77</v>
      </c>
      <c r="V281" t="n">
        <v>0.9</v>
      </c>
      <c r="W281" t="n">
        <v>6.82</v>
      </c>
      <c r="X281" t="n">
        <v>0.4</v>
      </c>
      <c r="Y281" t="n">
        <v>0.5</v>
      </c>
      <c r="Z281" t="n">
        <v>10</v>
      </c>
    </row>
    <row r="282">
      <c r="A282" t="n">
        <v>14</v>
      </c>
      <c r="B282" t="n">
        <v>35</v>
      </c>
      <c r="C282" t="inlineStr">
        <is>
          <t xml:space="preserve">CONCLUIDO	</t>
        </is>
      </c>
      <c r="D282" t="n">
        <v>2.4585</v>
      </c>
      <c r="E282" t="n">
        <v>40.68</v>
      </c>
      <c r="F282" t="n">
        <v>38.54</v>
      </c>
      <c r="G282" t="n">
        <v>165.18</v>
      </c>
      <c r="H282" t="n">
        <v>2.69</v>
      </c>
      <c r="I282" t="n">
        <v>14</v>
      </c>
      <c r="J282" t="n">
        <v>97.94</v>
      </c>
      <c r="K282" t="n">
        <v>35.1</v>
      </c>
      <c r="L282" t="n">
        <v>15</v>
      </c>
      <c r="M282" t="n">
        <v>8</v>
      </c>
      <c r="N282" t="n">
        <v>12.84</v>
      </c>
      <c r="O282" t="n">
        <v>12313.51</v>
      </c>
      <c r="P282" t="n">
        <v>259.83</v>
      </c>
      <c r="Q282" t="n">
        <v>419.23</v>
      </c>
      <c r="R282" t="n">
        <v>76.55</v>
      </c>
      <c r="S282" t="n">
        <v>59.57</v>
      </c>
      <c r="T282" t="n">
        <v>6338.49</v>
      </c>
      <c r="U282" t="n">
        <v>0.78</v>
      </c>
      <c r="V282" t="n">
        <v>0.9</v>
      </c>
      <c r="W282" t="n">
        <v>6.82</v>
      </c>
      <c r="X282" t="n">
        <v>0.38</v>
      </c>
      <c r="Y282" t="n">
        <v>0.5</v>
      </c>
      <c r="Z282" t="n">
        <v>10</v>
      </c>
    </row>
    <row r="283">
      <c r="A283" t="n">
        <v>15</v>
      </c>
      <c r="B283" t="n">
        <v>35</v>
      </c>
      <c r="C283" t="inlineStr">
        <is>
          <t xml:space="preserve">CONCLUIDO	</t>
        </is>
      </c>
      <c r="D283" t="n">
        <v>2.4593</v>
      </c>
      <c r="E283" t="n">
        <v>40.66</v>
      </c>
      <c r="F283" t="n">
        <v>38.53</v>
      </c>
      <c r="G283" t="n">
        <v>165.13</v>
      </c>
      <c r="H283" t="n">
        <v>2.84</v>
      </c>
      <c r="I283" t="n">
        <v>14</v>
      </c>
      <c r="J283" t="n">
        <v>99.19</v>
      </c>
      <c r="K283" t="n">
        <v>35.1</v>
      </c>
      <c r="L283" t="n">
        <v>16</v>
      </c>
      <c r="M283" t="n">
        <v>2</v>
      </c>
      <c r="N283" t="n">
        <v>13.09</v>
      </c>
      <c r="O283" t="n">
        <v>12466.97</v>
      </c>
      <c r="P283" t="n">
        <v>259.72</v>
      </c>
      <c r="Q283" t="n">
        <v>419.26</v>
      </c>
      <c r="R283" t="n">
        <v>75.77</v>
      </c>
      <c r="S283" t="n">
        <v>59.57</v>
      </c>
      <c r="T283" t="n">
        <v>5952.04</v>
      </c>
      <c r="U283" t="n">
        <v>0.79</v>
      </c>
      <c r="V283" t="n">
        <v>0.9</v>
      </c>
      <c r="W283" t="n">
        <v>6.83</v>
      </c>
      <c r="X283" t="n">
        <v>0.37</v>
      </c>
      <c r="Y283" t="n">
        <v>0.5</v>
      </c>
      <c r="Z283" t="n">
        <v>10</v>
      </c>
    </row>
    <row r="284">
      <c r="A284" t="n">
        <v>16</v>
      </c>
      <c r="B284" t="n">
        <v>35</v>
      </c>
      <c r="C284" t="inlineStr">
        <is>
          <t xml:space="preserve">CONCLUIDO	</t>
        </is>
      </c>
      <c r="D284" t="n">
        <v>2.4582</v>
      </c>
      <c r="E284" t="n">
        <v>40.68</v>
      </c>
      <c r="F284" t="n">
        <v>38.55</v>
      </c>
      <c r="G284" t="n">
        <v>165.2</v>
      </c>
      <c r="H284" t="n">
        <v>2.98</v>
      </c>
      <c r="I284" t="n">
        <v>14</v>
      </c>
      <c r="J284" t="n">
        <v>100.43</v>
      </c>
      <c r="K284" t="n">
        <v>35.1</v>
      </c>
      <c r="L284" t="n">
        <v>17</v>
      </c>
      <c r="M284" t="n">
        <v>1</v>
      </c>
      <c r="N284" t="n">
        <v>13.33</v>
      </c>
      <c r="O284" t="n">
        <v>12620.82</v>
      </c>
      <c r="P284" t="n">
        <v>261.12</v>
      </c>
      <c r="Q284" t="n">
        <v>419.26</v>
      </c>
      <c r="R284" t="n">
        <v>76.28</v>
      </c>
      <c r="S284" t="n">
        <v>59.57</v>
      </c>
      <c r="T284" t="n">
        <v>6206.56</v>
      </c>
      <c r="U284" t="n">
        <v>0.78</v>
      </c>
      <c r="V284" t="n">
        <v>0.9</v>
      </c>
      <c r="W284" t="n">
        <v>6.84</v>
      </c>
      <c r="X284" t="n">
        <v>0.38</v>
      </c>
      <c r="Y284" t="n">
        <v>0.5</v>
      </c>
      <c r="Z284" t="n">
        <v>10</v>
      </c>
    </row>
    <row r="285">
      <c r="A285" t="n">
        <v>17</v>
      </c>
      <c r="B285" t="n">
        <v>35</v>
      </c>
      <c r="C285" t="inlineStr">
        <is>
          <t xml:space="preserve">CONCLUIDO	</t>
        </is>
      </c>
      <c r="D285" t="n">
        <v>2.4612</v>
      </c>
      <c r="E285" t="n">
        <v>40.63</v>
      </c>
      <c r="F285" t="n">
        <v>38.51</v>
      </c>
      <c r="G285" t="n">
        <v>177.76</v>
      </c>
      <c r="H285" t="n">
        <v>3.11</v>
      </c>
      <c r="I285" t="n">
        <v>13</v>
      </c>
      <c r="J285" t="n">
        <v>101.68</v>
      </c>
      <c r="K285" t="n">
        <v>35.1</v>
      </c>
      <c r="L285" t="n">
        <v>18</v>
      </c>
      <c r="M285" t="n">
        <v>0</v>
      </c>
      <c r="N285" t="n">
        <v>13.58</v>
      </c>
      <c r="O285" t="n">
        <v>12775.06</v>
      </c>
      <c r="P285" t="n">
        <v>263.74</v>
      </c>
      <c r="Q285" t="n">
        <v>419.3</v>
      </c>
      <c r="R285" t="n">
        <v>75.18000000000001</v>
      </c>
      <c r="S285" t="n">
        <v>59.57</v>
      </c>
      <c r="T285" t="n">
        <v>5660.8</v>
      </c>
      <c r="U285" t="n">
        <v>0.79</v>
      </c>
      <c r="V285" t="n">
        <v>0.9</v>
      </c>
      <c r="W285" t="n">
        <v>6.83</v>
      </c>
      <c r="X285" t="n">
        <v>0.35</v>
      </c>
      <c r="Y285" t="n">
        <v>0.5</v>
      </c>
      <c r="Z285" t="n">
        <v>10</v>
      </c>
    </row>
    <row r="286">
      <c r="A286" t="n">
        <v>0</v>
      </c>
      <c r="B286" t="n">
        <v>50</v>
      </c>
      <c r="C286" t="inlineStr">
        <is>
          <t xml:space="preserve">CONCLUIDO	</t>
        </is>
      </c>
      <c r="D286" t="n">
        <v>1.7466</v>
      </c>
      <c r="E286" t="n">
        <v>57.26</v>
      </c>
      <c r="F286" t="n">
        <v>47.89</v>
      </c>
      <c r="G286" t="n">
        <v>8.710000000000001</v>
      </c>
      <c r="H286" t="n">
        <v>0.16</v>
      </c>
      <c r="I286" t="n">
        <v>330</v>
      </c>
      <c r="J286" t="n">
        <v>107.41</v>
      </c>
      <c r="K286" t="n">
        <v>41.65</v>
      </c>
      <c r="L286" t="n">
        <v>1</v>
      </c>
      <c r="M286" t="n">
        <v>328</v>
      </c>
      <c r="N286" t="n">
        <v>14.77</v>
      </c>
      <c r="O286" t="n">
        <v>13481.73</v>
      </c>
      <c r="P286" t="n">
        <v>456.82</v>
      </c>
      <c r="Q286" t="n">
        <v>419.52</v>
      </c>
      <c r="R286" t="n">
        <v>379.98</v>
      </c>
      <c r="S286" t="n">
        <v>59.57</v>
      </c>
      <c r="T286" t="n">
        <v>156477.55</v>
      </c>
      <c r="U286" t="n">
        <v>0.16</v>
      </c>
      <c r="V286" t="n">
        <v>0.72</v>
      </c>
      <c r="W286" t="n">
        <v>7.38</v>
      </c>
      <c r="X286" t="n">
        <v>9.710000000000001</v>
      </c>
      <c r="Y286" t="n">
        <v>0.5</v>
      </c>
      <c r="Z286" t="n">
        <v>10</v>
      </c>
    </row>
    <row r="287">
      <c r="A287" t="n">
        <v>1</v>
      </c>
      <c r="B287" t="n">
        <v>50</v>
      </c>
      <c r="C287" t="inlineStr">
        <is>
          <t xml:space="preserve">CONCLUIDO	</t>
        </is>
      </c>
      <c r="D287" t="n">
        <v>2.0985</v>
      </c>
      <c r="E287" t="n">
        <v>47.65</v>
      </c>
      <c r="F287" t="n">
        <v>42.37</v>
      </c>
      <c r="G287" t="n">
        <v>17.41</v>
      </c>
      <c r="H287" t="n">
        <v>0.32</v>
      </c>
      <c r="I287" t="n">
        <v>146</v>
      </c>
      <c r="J287" t="n">
        <v>108.68</v>
      </c>
      <c r="K287" t="n">
        <v>41.65</v>
      </c>
      <c r="L287" t="n">
        <v>2</v>
      </c>
      <c r="M287" t="n">
        <v>144</v>
      </c>
      <c r="N287" t="n">
        <v>15.03</v>
      </c>
      <c r="O287" t="n">
        <v>13638.32</v>
      </c>
      <c r="P287" t="n">
        <v>402.4</v>
      </c>
      <c r="Q287" t="n">
        <v>419.33</v>
      </c>
      <c r="R287" t="n">
        <v>201.42</v>
      </c>
      <c r="S287" t="n">
        <v>59.57</v>
      </c>
      <c r="T287" t="n">
        <v>68115.41</v>
      </c>
      <c r="U287" t="n">
        <v>0.3</v>
      </c>
      <c r="V287" t="n">
        <v>0.82</v>
      </c>
      <c r="W287" t="n">
        <v>7.03</v>
      </c>
      <c r="X287" t="n">
        <v>4.21</v>
      </c>
      <c r="Y287" t="n">
        <v>0.5</v>
      </c>
      <c r="Z287" t="n">
        <v>10</v>
      </c>
    </row>
    <row r="288">
      <c r="A288" t="n">
        <v>2</v>
      </c>
      <c r="B288" t="n">
        <v>50</v>
      </c>
      <c r="C288" t="inlineStr">
        <is>
          <t xml:space="preserve">CONCLUIDO	</t>
        </is>
      </c>
      <c r="D288" t="n">
        <v>2.2246</v>
      </c>
      <c r="E288" t="n">
        <v>44.95</v>
      </c>
      <c r="F288" t="n">
        <v>40.83</v>
      </c>
      <c r="G288" t="n">
        <v>26.06</v>
      </c>
      <c r="H288" t="n">
        <v>0.48</v>
      </c>
      <c r="I288" t="n">
        <v>94</v>
      </c>
      <c r="J288" t="n">
        <v>109.96</v>
      </c>
      <c r="K288" t="n">
        <v>41.65</v>
      </c>
      <c r="L288" t="n">
        <v>3</v>
      </c>
      <c r="M288" t="n">
        <v>92</v>
      </c>
      <c r="N288" t="n">
        <v>15.31</v>
      </c>
      <c r="O288" t="n">
        <v>13795.21</v>
      </c>
      <c r="P288" t="n">
        <v>385.74</v>
      </c>
      <c r="Q288" t="n">
        <v>419.29</v>
      </c>
      <c r="R288" t="n">
        <v>151.11</v>
      </c>
      <c r="S288" t="n">
        <v>59.57</v>
      </c>
      <c r="T288" t="n">
        <v>43222.86</v>
      </c>
      <c r="U288" t="n">
        <v>0.39</v>
      </c>
      <c r="V288" t="n">
        <v>0.85</v>
      </c>
      <c r="W288" t="n">
        <v>6.95</v>
      </c>
      <c r="X288" t="n">
        <v>2.66</v>
      </c>
      <c r="Y288" t="n">
        <v>0.5</v>
      </c>
      <c r="Z288" t="n">
        <v>10</v>
      </c>
    </row>
    <row r="289">
      <c r="A289" t="n">
        <v>3</v>
      </c>
      <c r="B289" t="n">
        <v>50</v>
      </c>
      <c r="C289" t="inlineStr">
        <is>
          <t xml:space="preserve">CONCLUIDO	</t>
        </is>
      </c>
      <c r="D289" t="n">
        <v>2.2885</v>
      </c>
      <c r="E289" t="n">
        <v>43.7</v>
      </c>
      <c r="F289" t="n">
        <v>40.13</v>
      </c>
      <c r="G289" t="n">
        <v>34.89</v>
      </c>
      <c r="H289" t="n">
        <v>0.63</v>
      </c>
      <c r="I289" t="n">
        <v>69</v>
      </c>
      <c r="J289" t="n">
        <v>111.23</v>
      </c>
      <c r="K289" t="n">
        <v>41.65</v>
      </c>
      <c r="L289" t="n">
        <v>4</v>
      </c>
      <c r="M289" t="n">
        <v>67</v>
      </c>
      <c r="N289" t="n">
        <v>15.58</v>
      </c>
      <c r="O289" t="n">
        <v>13952.52</v>
      </c>
      <c r="P289" t="n">
        <v>377.15</v>
      </c>
      <c r="Q289" t="n">
        <v>419.25</v>
      </c>
      <c r="R289" t="n">
        <v>128.01</v>
      </c>
      <c r="S289" t="n">
        <v>59.57</v>
      </c>
      <c r="T289" t="n">
        <v>31797.71</v>
      </c>
      <c r="U289" t="n">
        <v>0.47</v>
      </c>
      <c r="V289" t="n">
        <v>0.86</v>
      </c>
      <c r="W289" t="n">
        <v>6.91</v>
      </c>
      <c r="X289" t="n">
        <v>1.96</v>
      </c>
      <c r="Y289" t="n">
        <v>0.5</v>
      </c>
      <c r="Z289" t="n">
        <v>10</v>
      </c>
    </row>
    <row r="290">
      <c r="A290" t="n">
        <v>4</v>
      </c>
      <c r="B290" t="n">
        <v>50</v>
      </c>
      <c r="C290" t="inlineStr">
        <is>
          <t xml:space="preserve">CONCLUIDO	</t>
        </is>
      </c>
      <c r="D290" t="n">
        <v>2.3275</v>
      </c>
      <c r="E290" t="n">
        <v>42.96</v>
      </c>
      <c r="F290" t="n">
        <v>39.71</v>
      </c>
      <c r="G290" t="n">
        <v>43.32</v>
      </c>
      <c r="H290" t="n">
        <v>0.78</v>
      </c>
      <c r="I290" t="n">
        <v>55</v>
      </c>
      <c r="J290" t="n">
        <v>112.51</v>
      </c>
      <c r="K290" t="n">
        <v>41.65</v>
      </c>
      <c r="L290" t="n">
        <v>5</v>
      </c>
      <c r="M290" t="n">
        <v>53</v>
      </c>
      <c r="N290" t="n">
        <v>15.86</v>
      </c>
      <c r="O290" t="n">
        <v>14110.24</v>
      </c>
      <c r="P290" t="n">
        <v>371.49</v>
      </c>
      <c r="Q290" t="n">
        <v>419.24</v>
      </c>
      <c r="R290" t="n">
        <v>114.19</v>
      </c>
      <c r="S290" t="n">
        <v>59.57</v>
      </c>
      <c r="T290" t="n">
        <v>24956.77</v>
      </c>
      <c r="U290" t="n">
        <v>0.52</v>
      </c>
      <c r="V290" t="n">
        <v>0.87</v>
      </c>
      <c r="W290" t="n">
        <v>6.9</v>
      </c>
      <c r="X290" t="n">
        <v>1.54</v>
      </c>
      <c r="Y290" t="n">
        <v>0.5</v>
      </c>
      <c r="Z290" t="n">
        <v>10</v>
      </c>
    </row>
    <row r="291">
      <c r="A291" t="n">
        <v>5</v>
      </c>
      <c r="B291" t="n">
        <v>50</v>
      </c>
      <c r="C291" t="inlineStr">
        <is>
          <t xml:space="preserve">CONCLUIDO	</t>
        </is>
      </c>
      <c r="D291" t="n">
        <v>2.3553</v>
      </c>
      <c r="E291" t="n">
        <v>42.46</v>
      </c>
      <c r="F291" t="n">
        <v>39.42</v>
      </c>
      <c r="G291" t="n">
        <v>52.56</v>
      </c>
      <c r="H291" t="n">
        <v>0.93</v>
      </c>
      <c r="I291" t="n">
        <v>45</v>
      </c>
      <c r="J291" t="n">
        <v>113.79</v>
      </c>
      <c r="K291" t="n">
        <v>41.65</v>
      </c>
      <c r="L291" t="n">
        <v>6</v>
      </c>
      <c r="M291" t="n">
        <v>43</v>
      </c>
      <c r="N291" t="n">
        <v>16.14</v>
      </c>
      <c r="O291" t="n">
        <v>14268.39</v>
      </c>
      <c r="P291" t="n">
        <v>366.78</v>
      </c>
      <c r="Q291" t="n">
        <v>419.25</v>
      </c>
      <c r="R291" t="n">
        <v>105.45</v>
      </c>
      <c r="S291" t="n">
        <v>59.57</v>
      </c>
      <c r="T291" t="n">
        <v>20636.25</v>
      </c>
      <c r="U291" t="n">
        <v>0.5600000000000001</v>
      </c>
      <c r="V291" t="n">
        <v>0.88</v>
      </c>
      <c r="W291" t="n">
        <v>6.86</v>
      </c>
      <c r="X291" t="n">
        <v>1.26</v>
      </c>
      <c r="Y291" t="n">
        <v>0.5</v>
      </c>
      <c r="Z291" t="n">
        <v>10</v>
      </c>
    </row>
    <row r="292">
      <c r="A292" t="n">
        <v>6</v>
      </c>
      <c r="B292" t="n">
        <v>50</v>
      </c>
      <c r="C292" t="inlineStr">
        <is>
          <t xml:space="preserve">CONCLUIDO	</t>
        </is>
      </c>
      <c r="D292" t="n">
        <v>2.3737</v>
      </c>
      <c r="E292" t="n">
        <v>42.13</v>
      </c>
      <c r="F292" t="n">
        <v>39.23</v>
      </c>
      <c r="G292" t="n">
        <v>60.35</v>
      </c>
      <c r="H292" t="n">
        <v>1.07</v>
      </c>
      <c r="I292" t="n">
        <v>39</v>
      </c>
      <c r="J292" t="n">
        <v>115.08</v>
      </c>
      <c r="K292" t="n">
        <v>41.65</v>
      </c>
      <c r="L292" t="n">
        <v>7</v>
      </c>
      <c r="M292" t="n">
        <v>37</v>
      </c>
      <c r="N292" t="n">
        <v>16.43</v>
      </c>
      <c r="O292" t="n">
        <v>14426.96</v>
      </c>
      <c r="P292" t="n">
        <v>362.88</v>
      </c>
      <c r="Q292" t="n">
        <v>419.25</v>
      </c>
      <c r="R292" t="n">
        <v>99.02</v>
      </c>
      <c r="S292" t="n">
        <v>59.57</v>
      </c>
      <c r="T292" t="n">
        <v>17448.44</v>
      </c>
      <c r="U292" t="n">
        <v>0.6</v>
      </c>
      <c r="V292" t="n">
        <v>0.88</v>
      </c>
      <c r="W292" t="n">
        <v>6.85</v>
      </c>
      <c r="X292" t="n">
        <v>1.06</v>
      </c>
      <c r="Y292" t="n">
        <v>0.5</v>
      </c>
      <c r="Z292" t="n">
        <v>10</v>
      </c>
    </row>
    <row r="293">
      <c r="A293" t="n">
        <v>7</v>
      </c>
      <c r="B293" t="n">
        <v>50</v>
      </c>
      <c r="C293" t="inlineStr">
        <is>
          <t xml:space="preserve">CONCLUIDO	</t>
        </is>
      </c>
      <c r="D293" t="n">
        <v>2.3875</v>
      </c>
      <c r="E293" t="n">
        <v>41.88</v>
      </c>
      <c r="F293" t="n">
        <v>39.09</v>
      </c>
      <c r="G293" t="n">
        <v>68.98999999999999</v>
      </c>
      <c r="H293" t="n">
        <v>1.21</v>
      </c>
      <c r="I293" t="n">
        <v>34</v>
      </c>
      <c r="J293" t="n">
        <v>116.37</v>
      </c>
      <c r="K293" t="n">
        <v>41.65</v>
      </c>
      <c r="L293" t="n">
        <v>8</v>
      </c>
      <c r="M293" t="n">
        <v>32</v>
      </c>
      <c r="N293" t="n">
        <v>16.72</v>
      </c>
      <c r="O293" t="n">
        <v>14585.96</v>
      </c>
      <c r="P293" t="n">
        <v>359.49</v>
      </c>
      <c r="Q293" t="n">
        <v>419.29</v>
      </c>
      <c r="R293" t="n">
        <v>94.42</v>
      </c>
      <c r="S293" t="n">
        <v>59.57</v>
      </c>
      <c r="T293" t="n">
        <v>15176.79</v>
      </c>
      <c r="U293" t="n">
        <v>0.63</v>
      </c>
      <c r="V293" t="n">
        <v>0.88</v>
      </c>
      <c r="W293" t="n">
        <v>6.85</v>
      </c>
      <c r="X293" t="n">
        <v>0.93</v>
      </c>
      <c r="Y293" t="n">
        <v>0.5</v>
      </c>
      <c r="Z293" t="n">
        <v>10</v>
      </c>
    </row>
    <row r="294">
      <c r="A294" t="n">
        <v>8</v>
      </c>
      <c r="B294" t="n">
        <v>50</v>
      </c>
      <c r="C294" t="inlineStr">
        <is>
          <t xml:space="preserve">CONCLUIDO	</t>
        </is>
      </c>
      <c r="D294" t="n">
        <v>2.3981</v>
      </c>
      <c r="E294" t="n">
        <v>41.7</v>
      </c>
      <c r="F294" t="n">
        <v>39</v>
      </c>
      <c r="G294" t="n">
        <v>77.98999999999999</v>
      </c>
      <c r="H294" t="n">
        <v>1.35</v>
      </c>
      <c r="I294" t="n">
        <v>30</v>
      </c>
      <c r="J294" t="n">
        <v>117.66</v>
      </c>
      <c r="K294" t="n">
        <v>41.65</v>
      </c>
      <c r="L294" t="n">
        <v>9</v>
      </c>
      <c r="M294" t="n">
        <v>28</v>
      </c>
      <c r="N294" t="n">
        <v>17.01</v>
      </c>
      <c r="O294" t="n">
        <v>14745.39</v>
      </c>
      <c r="P294" t="n">
        <v>357.62</v>
      </c>
      <c r="Q294" t="n">
        <v>419.27</v>
      </c>
      <c r="R294" t="n">
        <v>91.76000000000001</v>
      </c>
      <c r="S294" t="n">
        <v>59.57</v>
      </c>
      <c r="T294" t="n">
        <v>13863.96</v>
      </c>
      <c r="U294" t="n">
        <v>0.65</v>
      </c>
      <c r="V294" t="n">
        <v>0.89</v>
      </c>
      <c r="W294" t="n">
        <v>6.84</v>
      </c>
      <c r="X294" t="n">
        <v>0.83</v>
      </c>
      <c r="Y294" t="n">
        <v>0.5</v>
      </c>
      <c r="Z294" t="n">
        <v>10</v>
      </c>
    </row>
    <row r="295">
      <c r="A295" t="n">
        <v>9</v>
      </c>
      <c r="B295" t="n">
        <v>50</v>
      </c>
      <c r="C295" t="inlineStr">
        <is>
          <t xml:space="preserve">CONCLUIDO	</t>
        </is>
      </c>
      <c r="D295" t="n">
        <v>2.4068</v>
      </c>
      <c r="E295" t="n">
        <v>41.55</v>
      </c>
      <c r="F295" t="n">
        <v>38.91</v>
      </c>
      <c r="G295" t="n">
        <v>86.47</v>
      </c>
      <c r="H295" t="n">
        <v>1.48</v>
      </c>
      <c r="I295" t="n">
        <v>27</v>
      </c>
      <c r="J295" t="n">
        <v>118.96</v>
      </c>
      <c r="K295" t="n">
        <v>41.65</v>
      </c>
      <c r="L295" t="n">
        <v>10</v>
      </c>
      <c r="M295" t="n">
        <v>25</v>
      </c>
      <c r="N295" t="n">
        <v>17.31</v>
      </c>
      <c r="O295" t="n">
        <v>14905.25</v>
      </c>
      <c r="P295" t="n">
        <v>354.54</v>
      </c>
      <c r="Q295" t="n">
        <v>419.27</v>
      </c>
      <c r="R295" t="n">
        <v>88.54000000000001</v>
      </c>
      <c r="S295" t="n">
        <v>59.57</v>
      </c>
      <c r="T295" t="n">
        <v>12270.04</v>
      </c>
      <c r="U295" t="n">
        <v>0.67</v>
      </c>
      <c r="V295" t="n">
        <v>0.89</v>
      </c>
      <c r="W295" t="n">
        <v>6.84</v>
      </c>
      <c r="X295" t="n">
        <v>0.75</v>
      </c>
      <c r="Y295" t="n">
        <v>0.5</v>
      </c>
      <c r="Z295" t="n">
        <v>10</v>
      </c>
    </row>
    <row r="296">
      <c r="A296" t="n">
        <v>10</v>
      </c>
      <c r="B296" t="n">
        <v>50</v>
      </c>
      <c r="C296" t="inlineStr">
        <is>
          <t xml:space="preserve">CONCLUIDO	</t>
        </is>
      </c>
      <c r="D296" t="n">
        <v>2.4165</v>
      </c>
      <c r="E296" t="n">
        <v>41.38</v>
      </c>
      <c r="F296" t="n">
        <v>38.81</v>
      </c>
      <c r="G296" t="n">
        <v>97.03</v>
      </c>
      <c r="H296" t="n">
        <v>1.61</v>
      </c>
      <c r="I296" t="n">
        <v>24</v>
      </c>
      <c r="J296" t="n">
        <v>120.26</v>
      </c>
      <c r="K296" t="n">
        <v>41.65</v>
      </c>
      <c r="L296" t="n">
        <v>11</v>
      </c>
      <c r="M296" t="n">
        <v>22</v>
      </c>
      <c r="N296" t="n">
        <v>17.61</v>
      </c>
      <c r="O296" t="n">
        <v>15065.56</v>
      </c>
      <c r="P296" t="n">
        <v>351.91</v>
      </c>
      <c r="Q296" t="n">
        <v>419.25</v>
      </c>
      <c r="R296" t="n">
        <v>85.58</v>
      </c>
      <c r="S296" t="n">
        <v>59.57</v>
      </c>
      <c r="T296" t="n">
        <v>10804.94</v>
      </c>
      <c r="U296" t="n">
        <v>0.7</v>
      </c>
      <c r="V296" t="n">
        <v>0.89</v>
      </c>
      <c r="W296" t="n">
        <v>6.83</v>
      </c>
      <c r="X296" t="n">
        <v>0.65</v>
      </c>
      <c r="Y296" t="n">
        <v>0.5</v>
      </c>
      <c r="Z296" t="n">
        <v>10</v>
      </c>
    </row>
    <row r="297">
      <c r="A297" t="n">
        <v>11</v>
      </c>
      <c r="B297" t="n">
        <v>50</v>
      </c>
      <c r="C297" t="inlineStr">
        <is>
          <t xml:space="preserve">CONCLUIDO	</t>
        </is>
      </c>
      <c r="D297" t="n">
        <v>2.4222</v>
      </c>
      <c r="E297" t="n">
        <v>41.29</v>
      </c>
      <c r="F297" t="n">
        <v>38.76</v>
      </c>
      <c r="G297" t="n">
        <v>105.71</v>
      </c>
      <c r="H297" t="n">
        <v>1.74</v>
      </c>
      <c r="I297" t="n">
        <v>22</v>
      </c>
      <c r="J297" t="n">
        <v>121.56</v>
      </c>
      <c r="K297" t="n">
        <v>41.65</v>
      </c>
      <c r="L297" t="n">
        <v>12</v>
      </c>
      <c r="M297" t="n">
        <v>20</v>
      </c>
      <c r="N297" t="n">
        <v>17.91</v>
      </c>
      <c r="O297" t="n">
        <v>15226.31</v>
      </c>
      <c r="P297" t="n">
        <v>349.3</v>
      </c>
      <c r="Q297" t="n">
        <v>419.23</v>
      </c>
      <c r="R297" t="n">
        <v>83.79000000000001</v>
      </c>
      <c r="S297" t="n">
        <v>59.57</v>
      </c>
      <c r="T297" t="n">
        <v>9918.360000000001</v>
      </c>
      <c r="U297" t="n">
        <v>0.71</v>
      </c>
      <c r="V297" t="n">
        <v>0.89</v>
      </c>
      <c r="W297" t="n">
        <v>6.83</v>
      </c>
      <c r="X297" t="n">
        <v>0.6</v>
      </c>
      <c r="Y297" t="n">
        <v>0.5</v>
      </c>
      <c r="Z297" t="n">
        <v>10</v>
      </c>
    </row>
    <row r="298">
      <c r="A298" t="n">
        <v>12</v>
      </c>
      <c r="B298" t="n">
        <v>50</v>
      </c>
      <c r="C298" t="inlineStr">
        <is>
          <t xml:space="preserve">CONCLUIDO	</t>
        </is>
      </c>
      <c r="D298" t="n">
        <v>2.4252</v>
      </c>
      <c r="E298" t="n">
        <v>41.23</v>
      </c>
      <c r="F298" t="n">
        <v>38.73</v>
      </c>
      <c r="G298" t="n">
        <v>110.66</v>
      </c>
      <c r="H298" t="n">
        <v>1.87</v>
      </c>
      <c r="I298" t="n">
        <v>21</v>
      </c>
      <c r="J298" t="n">
        <v>122.87</v>
      </c>
      <c r="K298" t="n">
        <v>41.65</v>
      </c>
      <c r="L298" t="n">
        <v>13</v>
      </c>
      <c r="M298" t="n">
        <v>19</v>
      </c>
      <c r="N298" t="n">
        <v>18.22</v>
      </c>
      <c r="O298" t="n">
        <v>15387.5</v>
      </c>
      <c r="P298" t="n">
        <v>346.09</v>
      </c>
      <c r="Q298" t="n">
        <v>419.24</v>
      </c>
      <c r="R298" t="n">
        <v>82.95</v>
      </c>
      <c r="S298" t="n">
        <v>59.57</v>
      </c>
      <c r="T298" t="n">
        <v>9506.02</v>
      </c>
      <c r="U298" t="n">
        <v>0.72</v>
      </c>
      <c r="V298" t="n">
        <v>0.89</v>
      </c>
      <c r="W298" t="n">
        <v>6.82</v>
      </c>
      <c r="X298" t="n">
        <v>0.57</v>
      </c>
      <c r="Y298" t="n">
        <v>0.5</v>
      </c>
      <c r="Z298" t="n">
        <v>10</v>
      </c>
    </row>
    <row r="299">
      <c r="A299" t="n">
        <v>13</v>
      </c>
      <c r="B299" t="n">
        <v>50</v>
      </c>
      <c r="C299" t="inlineStr">
        <is>
          <t xml:space="preserve">CONCLUIDO	</t>
        </is>
      </c>
      <c r="D299" t="n">
        <v>2.4312</v>
      </c>
      <c r="E299" t="n">
        <v>41.13</v>
      </c>
      <c r="F299" t="n">
        <v>38.67</v>
      </c>
      <c r="G299" t="n">
        <v>122.13</v>
      </c>
      <c r="H299" t="n">
        <v>1.99</v>
      </c>
      <c r="I299" t="n">
        <v>19</v>
      </c>
      <c r="J299" t="n">
        <v>124.18</v>
      </c>
      <c r="K299" t="n">
        <v>41.65</v>
      </c>
      <c r="L299" t="n">
        <v>14</v>
      </c>
      <c r="M299" t="n">
        <v>17</v>
      </c>
      <c r="N299" t="n">
        <v>18.53</v>
      </c>
      <c r="O299" t="n">
        <v>15549.15</v>
      </c>
      <c r="P299" t="n">
        <v>344.38</v>
      </c>
      <c r="Q299" t="n">
        <v>419.24</v>
      </c>
      <c r="R299" t="n">
        <v>81.12</v>
      </c>
      <c r="S299" t="n">
        <v>59.57</v>
      </c>
      <c r="T299" t="n">
        <v>8599.790000000001</v>
      </c>
      <c r="U299" t="n">
        <v>0.73</v>
      </c>
      <c r="V299" t="n">
        <v>0.89</v>
      </c>
      <c r="W299" t="n">
        <v>6.82</v>
      </c>
      <c r="X299" t="n">
        <v>0.51</v>
      </c>
      <c r="Y299" t="n">
        <v>0.5</v>
      </c>
      <c r="Z299" t="n">
        <v>10</v>
      </c>
    </row>
    <row r="300">
      <c r="A300" t="n">
        <v>14</v>
      </c>
      <c r="B300" t="n">
        <v>50</v>
      </c>
      <c r="C300" t="inlineStr">
        <is>
          <t xml:space="preserve">CONCLUIDO	</t>
        </is>
      </c>
      <c r="D300" t="n">
        <v>2.4343</v>
      </c>
      <c r="E300" t="n">
        <v>41.08</v>
      </c>
      <c r="F300" t="n">
        <v>38.64</v>
      </c>
      <c r="G300" t="n">
        <v>128.81</v>
      </c>
      <c r="H300" t="n">
        <v>2.11</v>
      </c>
      <c r="I300" t="n">
        <v>18</v>
      </c>
      <c r="J300" t="n">
        <v>125.49</v>
      </c>
      <c r="K300" t="n">
        <v>41.65</v>
      </c>
      <c r="L300" t="n">
        <v>15</v>
      </c>
      <c r="M300" t="n">
        <v>16</v>
      </c>
      <c r="N300" t="n">
        <v>18.84</v>
      </c>
      <c r="O300" t="n">
        <v>15711.24</v>
      </c>
      <c r="P300" t="n">
        <v>342.44</v>
      </c>
      <c r="Q300" t="n">
        <v>419.25</v>
      </c>
      <c r="R300" t="n">
        <v>79.92</v>
      </c>
      <c r="S300" t="n">
        <v>59.57</v>
      </c>
      <c r="T300" t="n">
        <v>8007.91</v>
      </c>
      <c r="U300" t="n">
        <v>0.75</v>
      </c>
      <c r="V300" t="n">
        <v>0.89</v>
      </c>
      <c r="W300" t="n">
        <v>6.83</v>
      </c>
      <c r="X300" t="n">
        <v>0.48</v>
      </c>
      <c r="Y300" t="n">
        <v>0.5</v>
      </c>
      <c r="Z300" t="n">
        <v>10</v>
      </c>
    </row>
    <row r="301">
      <c r="A301" t="n">
        <v>15</v>
      </c>
      <c r="B301" t="n">
        <v>50</v>
      </c>
      <c r="C301" t="inlineStr">
        <is>
          <t xml:space="preserve">CONCLUIDO	</t>
        </is>
      </c>
      <c r="D301" t="n">
        <v>2.4364</v>
      </c>
      <c r="E301" t="n">
        <v>41.04</v>
      </c>
      <c r="F301" t="n">
        <v>38.63</v>
      </c>
      <c r="G301" t="n">
        <v>136.35</v>
      </c>
      <c r="H301" t="n">
        <v>2.23</v>
      </c>
      <c r="I301" t="n">
        <v>17</v>
      </c>
      <c r="J301" t="n">
        <v>126.81</v>
      </c>
      <c r="K301" t="n">
        <v>41.65</v>
      </c>
      <c r="L301" t="n">
        <v>16</v>
      </c>
      <c r="M301" t="n">
        <v>15</v>
      </c>
      <c r="N301" t="n">
        <v>19.16</v>
      </c>
      <c r="O301" t="n">
        <v>15873.8</v>
      </c>
      <c r="P301" t="n">
        <v>340.62</v>
      </c>
      <c r="Q301" t="n">
        <v>419.24</v>
      </c>
      <c r="R301" t="n">
        <v>79.48</v>
      </c>
      <c r="S301" t="n">
        <v>59.57</v>
      </c>
      <c r="T301" t="n">
        <v>7791.6</v>
      </c>
      <c r="U301" t="n">
        <v>0.75</v>
      </c>
      <c r="V301" t="n">
        <v>0.9</v>
      </c>
      <c r="W301" t="n">
        <v>6.82</v>
      </c>
      <c r="X301" t="n">
        <v>0.47</v>
      </c>
      <c r="Y301" t="n">
        <v>0.5</v>
      </c>
      <c r="Z301" t="n">
        <v>10</v>
      </c>
    </row>
    <row r="302">
      <c r="A302" t="n">
        <v>16</v>
      </c>
      <c r="B302" t="n">
        <v>50</v>
      </c>
      <c r="C302" t="inlineStr">
        <is>
          <t xml:space="preserve">CONCLUIDO	</t>
        </is>
      </c>
      <c r="D302" t="n">
        <v>2.4396</v>
      </c>
      <c r="E302" t="n">
        <v>40.99</v>
      </c>
      <c r="F302" t="n">
        <v>38.6</v>
      </c>
      <c r="G302" t="n">
        <v>144.74</v>
      </c>
      <c r="H302" t="n">
        <v>2.34</v>
      </c>
      <c r="I302" t="n">
        <v>16</v>
      </c>
      <c r="J302" t="n">
        <v>128.13</v>
      </c>
      <c r="K302" t="n">
        <v>41.65</v>
      </c>
      <c r="L302" t="n">
        <v>17</v>
      </c>
      <c r="M302" t="n">
        <v>14</v>
      </c>
      <c r="N302" t="n">
        <v>19.48</v>
      </c>
      <c r="O302" t="n">
        <v>16036.82</v>
      </c>
      <c r="P302" t="n">
        <v>338.93</v>
      </c>
      <c r="Q302" t="n">
        <v>419.23</v>
      </c>
      <c r="R302" t="n">
        <v>78.39</v>
      </c>
      <c r="S302" t="n">
        <v>59.57</v>
      </c>
      <c r="T302" t="n">
        <v>7251.13</v>
      </c>
      <c r="U302" t="n">
        <v>0.76</v>
      </c>
      <c r="V302" t="n">
        <v>0.9</v>
      </c>
      <c r="W302" t="n">
        <v>6.83</v>
      </c>
      <c r="X302" t="n">
        <v>0.44</v>
      </c>
      <c r="Y302" t="n">
        <v>0.5</v>
      </c>
      <c r="Z302" t="n">
        <v>10</v>
      </c>
    </row>
    <row r="303">
      <c r="A303" t="n">
        <v>17</v>
      </c>
      <c r="B303" t="n">
        <v>50</v>
      </c>
      <c r="C303" t="inlineStr">
        <is>
          <t xml:space="preserve">CONCLUIDO	</t>
        </is>
      </c>
      <c r="D303" t="n">
        <v>2.4434</v>
      </c>
      <c r="E303" t="n">
        <v>40.93</v>
      </c>
      <c r="F303" t="n">
        <v>38.56</v>
      </c>
      <c r="G303" t="n">
        <v>154.23</v>
      </c>
      <c r="H303" t="n">
        <v>2.46</v>
      </c>
      <c r="I303" t="n">
        <v>15</v>
      </c>
      <c r="J303" t="n">
        <v>129.46</v>
      </c>
      <c r="K303" t="n">
        <v>41.65</v>
      </c>
      <c r="L303" t="n">
        <v>18</v>
      </c>
      <c r="M303" t="n">
        <v>13</v>
      </c>
      <c r="N303" t="n">
        <v>19.81</v>
      </c>
      <c r="O303" t="n">
        <v>16200.3</v>
      </c>
      <c r="P303" t="n">
        <v>335.28</v>
      </c>
      <c r="Q303" t="n">
        <v>419.24</v>
      </c>
      <c r="R303" t="n">
        <v>77.09</v>
      </c>
      <c r="S303" t="n">
        <v>59.57</v>
      </c>
      <c r="T303" t="n">
        <v>6605.11</v>
      </c>
      <c r="U303" t="n">
        <v>0.77</v>
      </c>
      <c r="V303" t="n">
        <v>0.9</v>
      </c>
      <c r="W303" t="n">
        <v>6.82</v>
      </c>
      <c r="X303" t="n">
        <v>0.39</v>
      </c>
      <c r="Y303" t="n">
        <v>0.5</v>
      </c>
      <c r="Z303" t="n">
        <v>10</v>
      </c>
    </row>
    <row r="304">
      <c r="A304" t="n">
        <v>18</v>
      </c>
      <c r="B304" t="n">
        <v>50</v>
      </c>
      <c r="C304" t="inlineStr">
        <is>
          <t xml:space="preserve">CONCLUIDO	</t>
        </is>
      </c>
      <c r="D304" t="n">
        <v>2.4463</v>
      </c>
      <c r="E304" t="n">
        <v>40.88</v>
      </c>
      <c r="F304" t="n">
        <v>38.53</v>
      </c>
      <c r="G304" t="n">
        <v>165.13</v>
      </c>
      <c r="H304" t="n">
        <v>2.57</v>
      </c>
      <c r="I304" t="n">
        <v>14</v>
      </c>
      <c r="J304" t="n">
        <v>130.79</v>
      </c>
      <c r="K304" t="n">
        <v>41.65</v>
      </c>
      <c r="L304" t="n">
        <v>19</v>
      </c>
      <c r="M304" t="n">
        <v>12</v>
      </c>
      <c r="N304" t="n">
        <v>20.14</v>
      </c>
      <c r="O304" t="n">
        <v>16364.25</v>
      </c>
      <c r="P304" t="n">
        <v>333.93</v>
      </c>
      <c r="Q304" t="n">
        <v>419.24</v>
      </c>
      <c r="R304" t="n">
        <v>76.39</v>
      </c>
      <c r="S304" t="n">
        <v>59.57</v>
      </c>
      <c r="T304" t="n">
        <v>6261.38</v>
      </c>
      <c r="U304" t="n">
        <v>0.78</v>
      </c>
      <c r="V304" t="n">
        <v>0.9</v>
      </c>
      <c r="W304" t="n">
        <v>6.82</v>
      </c>
      <c r="X304" t="n">
        <v>0.37</v>
      </c>
      <c r="Y304" t="n">
        <v>0.5</v>
      </c>
      <c r="Z304" t="n">
        <v>10</v>
      </c>
    </row>
    <row r="305">
      <c r="A305" t="n">
        <v>19</v>
      </c>
      <c r="B305" t="n">
        <v>50</v>
      </c>
      <c r="C305" t="inlineStr">
        <is>
          <t xml:space="preserve">CONCLUIDO	</t>
        </is>
      </c>
      <c r="D305" t="n">
        <v>2.4482</v>
      </c>
      <c r="E305" t="n">
        <v>40.85</v>
      </c>
      <c r="F305" t="n">
        <v>38.52</v>
      </c>
      <c r="G305" t="n">
        <v>177.79</v>
      </c>
      <c r="H305" t="n">
        <v>2.67</v>
      </c>
      <c r="I305" t="n">
        <v>13</v>
      </c>
      <c r="J305" t="n">
        <v>132.12</v>
      </c>
      <c r="K305" t="n">
        <v>41.65</v>
      </c>
      <c r="L305" t="n">
        <v>20</v>
      </c>
      <c r="M305" t="n">
        <v>11</v>
      </c>
      <c r="N305" t="n">
        <v>20.47</v>
      </c>
      <c r="O305" t="n">
        <v>16528.68</v>
      </c>
      <c r="P305" t="n">
        <v>331.14</v>
      </c>
      <c r="Q305" t="n">
        <v>419.23</v>
      </c>
      <c r="R305" t="n">
        <v>75.81999999999999</v>
      </c>
      <c r="S305" t="n">
        <v>59.57</v>
      </c>
      <c r="T305" t="n">
        <v>5979.19</v>
      </c>
      <c r="U305" t="n">
        <v>0.79</v>
      </c>
      <c r="V305" t="n">
        <v>0.9</v>
      </c>
      <c r="W305" t="n">
        <v>6.82</v>
      </c>
      <c r="X305" t="n">
        <v>0.36</v>
      </c>
      <c r="Y305" t="n">
        <v>0.5</v>
      </c>
      <c r="Z305" t="n">
        <v>10</v>
      </c>
    </row>
    <row r="306">
      <c r="A306" t="n">
        <v>20</v>
      </c>
      <c r="B306" t="n">
        <v>50</v>
      </c>
      <c r="C306" t="inlineStr">
        <is>
          <t xml:space="preserve">CONCLUIDO	</t>
        </is>
      </c>
      <c r="D306" t="n">
        <v>2.449</v>
      </c>
      <c r="E306" t="n">
        <v>40.83</v>
      </c>
      <c r="F306" t="n">
        <v>38.51</v>
      </c>
      <c r="G306" t="n">
        <v>177.73</v>
      </c>
      <c r="H306" t="n">
        <v>2.78</v>
      </c>
      <c r="I306" t="n">
        <v>13</v>
      </c>
      <c r="J306" t="n">
        <v>133.46</v>
      </c>
      <c r="K306" t="n">
        <v>41.65</v>
      </c>
      <c r="L306" t="n">
        <v>21</v>
      </c>
      <c r="M306" t="n">
        <v>11</v>
      </c>
      <c r="N306" t="n">
        <v>20.81</v>
      </c>
      <c r="O306" t="n">
        <v>16693.59</v>
      </c>
      <c r="P306" t="n">
        <v>329.12</v>
      </c>
      <c r="Q306" t="n">
        <v>419.25</v>
      </c>
      <c r="R306" t="n">
        <v>75.73</v>
      </c>
      <c r="S306" t="n">
        <v>59.57</v>
      </c>
      <c r="T306" t="n">
        <v>5933.06</v>
      </c>
      <c r="U306" t="n">
        <v>0.79</v>
      </c>
      <c r="V306" t="n">
        <v>0.9</v>
      </c>
      <c r="W306" t="n">
        <v>6.81</v>
      </c>
      <c r="X306" t="n">
        <v>0.35</v>
      </c>
      <c r="Y306" t="n">
        <v>0.5</v>
      </c>
      <c r="Z306" t="n">
        <v>10</v>
      </c>
    </row>
    <row r="307">
      <c r="A307" t="n">
        <v>21</v>
      </c>
      <c r="B307" t="n">
        <v>50</v>
      </c>
      <c r="C307" t="inlineStr">
        <is>
          <t xml:space="preserve">CONCLUIDO	</t>
        </is>
      </c>
      <c r="D307" t="n">
        <v>2.4532</v>
      </c>
      <c r="E307" t="n">
        <v>40.76</v>
      </c>
      <c r="F307" t="n">
        <v>38.46</v>
      </c>
      <c r="G307" t="n">
        <v>192.3</v>
      </c>
      <c r="H307" t="n">
        <v>2.88</v>
      </c>
      <c r="I307" t="n">
        <v>12</v>
      </c>
      <c r="J307" t="n">
        <v>134.8</v>
      </c>
      <c r="K307" t="n">
        <v>41.65</v>
      </c>
      <c r="L307" t="n">
        <v>22</v>
      </c>
      <c r="M307" t="n">
        <v>10</v>
      </c>
      <c r="N307" t="n">
        <v>21.15</v>
      </c>
      <c r="O307" t="n">
        <v>16859.1</v>
      </c>
      <c r="P307" t="n">
        <v>327.69</v>
      </c>
      <c r="Q307" t="n">
        <v>419.25</v>
      </c>
      <c r="R307" t="n">
        <v>73.97</v>
      </c>
      <c r="S307" t="n">
        <v>59.57</v>
      </c>
      <c r="T307" t="n">
        <v>5061.34</v>
      </c>
      <c r="U307" t="n">
        <v>0.8100000000000001</v>
      </c>
      <c r="V307" t="n">
        <v>0.9</v>
      </c>
      <c r="W307" t="n">
        <v>6.81</v>
      </c>
      <c r="X307" t="n">
        <v>0.3</v>
      </c>
      <c r="Y307" t="n">
        <v>0.5</v>
      </c>
      <c r="Z307" t="n">
        <v>10</v>
      </c>
    </row>
    <row r="308">
      <c r="A308" t="n">
        <v>22</v>
      </c>
      <c r="B308" t="n">
        <v>50</v>
      </c>
      <c r="C308" t="inlineStr">
        <is>
          <t xml:space="preserve">CONCLUIDO	</t>
        </is>
      </c>
      <c r="D308" t="n">
        <v>2.452</v>
      </c>
      <c r="E308" t="n">
        <v>40.78</v>
      </c>
      <c r="F308" t="n">
        <v>38.48</v>
      </c>
      <c r="G308" t="n">
        <v>192.4</v>
      </c>
      <c r="H308" t="n">
        <v>2.99</v>
      </c>
      <c r="I308" t="n">
        <v>12</v>
      </c>
      <c r="J308" t="n">
        <v>136.14</v>
      </c>
      <c r="K308" t="n">
        <v>41.65</v>
      </c>
      <c r="L308" t="n">
        <v>23</v>
      </c>
      <c r="M308" t="n">
        <v>10</v>
      </c>
      <c r="N308" t="n">
        <v>21.49</v>
      </c>
      <c r="O308" t="n">
        <v>17024.98</v>
      </c>
      <c r="P308" t="n">
        <v>323.38</v>
      </c>
      <c r="Q308" t="n">
        <v>419.23</v>
      </c>
      <c r="R308" t="n">
        <v>74.69</v>
      </c>
      <c r="S308" t="n">
        <v>59.57</v>
      </c>
      <c r="T308" t="n">
        <v>5418.8</v>
      </c>
      <c r="U308" t="n">
        <v>0.8</v>
      </c>
      <c r="V308" t="n">
        <v>0.9</v>
      </c>
      <c r="W308" t="n">
        <v>6.81</v>
      </c>
      <c r="X308" t="n">
        <v>0.32</v>
      </c>
      <c r="Y308" t="n">
        <v>0.5</v>
      </c>
      <c r="Z308" t="n">
        <v>10</v>
      </c>
    </row>
    <row r="309">
      <c r="A309" t="n">
        <v>23</v>
      </c>
      <c r="B309" t="n">
        <v>50</v>
      </c>
      <c r="C309" t="inlineStr">
        <is>
          <t xml:space="preserve">CONCLUIDO	</t>
        </is>
      </c>
      <c r="D309" t="n">
        <v>2.4552</v>
      </c>
      <c r="E309" t="n">
        <v>40.73</v>
      </c>
      <c r="F309" t="n">
        <v>38.45</v>
      </c>
      <c r="G309" t="n">
        <v>209.72</v>
      </c>
      <c r="H309" t="n">
        <v>3.09</v>
      </c>
      <c r="I309" t="n">
        <v>11</v>
      </c>
      <c r="J309" t="n">
        <v>137.49</v>
      </c>
      <c r="K309" t="n">
        <v>41.65</v>
      </c>
      <c r="L309" t="n">
        <v>24</v>
      </c>
      <c r="M309" t="n">
        <v>9</v>
      </c>
      <c r="N309" t="n">
        <v>21.84</v>
      </c>
      <c r="O309" t="n">
        <v>17191.35</v>
      </c>
      <c r="P309" t="n">
        <v>323.59</v>
      </c>
      <c r="Q309" t="n">
        <v>419.25</v>
      </c>
      <c r="R309" t="n">
        <v>73.79000000000001</v>
      </c>
      <c r="S309" t="n">
        <v>59.57</v>
      </c>
      <c r="T309" t="n">
        <v>4976.9</v>
      </c>
      <c r="U309" t="n">
        <v>0.8100000000000001</v>
      </c>
      <c r="V309" t="n">
        <v>0.9</v>
      </c>
      <c r="W309" t="n">
        <v>6.81</v>
      </c>
      <c r="X309" t="n">
        <v>0.29</v>
      </c>
      <c r="Y309" t="n">
        <v>0.5</v>
      </c>
      <c r="Z309" t="n">
        <v>10</v>
      </c>
    </row>
    <row r="310">
      <c r="A310" t="n">
        <v>24</v>
      </c>
      <c r="B310" t="n">
        <v>50</v>
      </c>
      <c r="C310" t="inlineStr">
        <is>
          <t xml:space="preserve">CONCLUIDO	</t>
        </is>
      </c>
      <c r="D310" t="n">
        <v>2.4556</v>
      </c>
      <c r="E310" t="n">
        <v>40.72</v>
      </c>
      <c r="F310" t="n">
        <v>38.44</v>
      </c>
      <c r="G310" t="n">
        <v>209.68</v>
      </c>
      <c r="H310" t="n">
        <v>3.18</v>
      </c>
      <c r="I310" t="n">
        <v>11</v>
      </c>
      <c r="J310" t="n">
        <v>138.85</v>
      </c>
      <c r="K310" t="n">
        <v>41.65</v>
      </c>
      <c r="L310" t="n">
        <v>25</v>
      </c>
      <c r="M310" t="n">
        <v>9</v>
      </c>
      <c r="N310" t="n">
        <v>22.2</v>
      </c>
      <c r="O310" t="n">
        <v>17358.22</v>
      </c>
      <c r="P310" t="n">
        <v>319.34</v>
      </c>
      <c r="Q310" t="n">
        <v>419.26</v>
      </c>
      <c r="R310" t="n">
        <v>73.43000000000001</v>
      </c>
      <c r="S310" t="n">
        <v>59.57</v>
      </c>
      <c r="T310" t="n">
        <v>4797.76</v>
      </c>
      <c r="U310" t="n">
        <v>0.8100000000000001</v>
      </c>
      <c r="V310" t="n">
        <v>0.9</v>
      </c>
      <c r="W310" t="n">
        <v>6.81</v>
      </c>
      <c r="X310" t="n">
        <v>0.28</v>
      </c>
      <c r="Y310" t="n">
        <v>0.5</v>
      </c>
      <c r="Z310" t="n">
        <v>10</v>
      </c>
    </row>
    <row r="311">
      <c r="A311" t="n">
        <v>25</v>
      </c>
      <c r="B311" t="n">
        <v>50</v>
      </c>
      <c r="C311" t="inlineStr">
        <is>
          <t xml:space="preserve">CONCLUIDO	</t>
        </is>
      </c>
      <c r="D311" t="n">
        <v>2.4589</v>
      </c>
      <c r="E311" t="n">
        <v>40.67</v>
      </c>
      <c r="F311" t="n">
        <v>38.41</v>
      </c>
      <c r="G311" t="n">
        <v>230.46</v>
      </c>
      <c r="H311" t="n">
        <v>3.28</v>
      </c>
      <c r="I311" t="n">
        <v>10</v>
      </c>
      <c r="J311" t="n">
        <v>140.2</v>
      </c>
      <c r="K311" t="n">
        <v>41.65</v>
      </c>
      <c r="L311" t="n">
        <v>26</v>
      </c>
      <c r="M311" t="n">
        <v>6</v>
      </c>
      <c r="N311" t="n">
        <v>22.55</v>
      </c>
      <c r="O311" t="n">
        <v>17525.59</v>
      </c>
      <c r="P311" t="n">
        <v>318.82</v>
      </c>
      <c r="Q311" t="n">
        <v>419.25</v>
      </c>
      <c r="R311" t="n">
        <v>72.20999999999999</v>
      </c>
      <c r="S311" t="n">
        <v>59.57</v>
      </c>
      <c r="T311" t="n">
        <v>4189.11</v>
      </c>
      <c r="U311" t="n">
        <v>0.83</v>
      </c>
      <c r="V311" t="n">
        <v>0.9</v>
      </c>
      <c r="W311" t="n">
        <v>6.81</v>
      </c>
      <c r="X311" t="n">
        <v>0.25</v>
      </c>
      <c r="Y311" t="n">
        <v>0.5</v>
      </c>
      <c r="Z311" t="n">
        <v>10</v>
      </c>
    </row>
    <row r="312">
      <c r="A312" t="n">
        <v>26</v>
      </c>
      <c r="B312" t="n">
        <v>50</v>
      </c>
      <c r="C312" t="inlineStr">
        <is>
          <t xml:space="preserve">CONCLUIDO	</t>
        </is>
      </c>
      <c r="D312" t="n">
        <v>2.4582</v>
      </c>
      <c r="E312" t="n">
        <v>40.68</v>
      </c>
      <c r="F312" t="n">
        <v>38.42</v>
      </c>
      <c r="G312" t="n">
        <v>230.53</v>
      </c>
      <c r="H312" t="n">
        <v>3.37</v>
      </c>
      <c r="I312" t="n">
        <v>10</v>
      </c>
      <c r="J312" t="n">
        <v>141.56</v>
      </c>
      <c r="K312" t="n">
        <v>41.65</v>
      </c>
      <c r="L312" t="n">
        <v>27</v>
      </c>
      <c r="M312" t="n">
        <v>3</v>
      </c>
      <c r="N312" t="n">
        <v>22.91</v>
      </c>
      <c r="O312" t="n">
        <v>17693.46</v>
      </c>
      <c r="P312" t="n">
        <v>319.64</v>
      </c>
      <c r="Q312" t="n">
        <v>419.24</v>
      </c>
      <c r="R312" t="n">
        <v>72.48999999999999</v>
      </c>
      <c r="S312" t="n">
        <v>59.57</v>
      </c>
      <c r="T312" t="n">
        <v>4331.44</v>
      </c>
      <c r="U312" t="n">
        <v>0.82</v>
      </c>
      <c r="V312" t="n">
        <v>0.9</v>
      </c>
      <c r="W312" t="n">
        <v>6.82</v>
      </c>
      <c r="X312" t="n">
        <v>0.26</v>
      </c>
      <c r="Y312" t="n">
        <v>0.5</v>
      </c>
      <c r="Z312" t="n">
        <v>10</v>
      </c>
    </row>
    <row r="313">
      <c r="A313" t="n">
        <v>27</v>
      </c>
      <c r="B313" t="n">
        <v>50</v>
      </c>
      <c r="C313" t="inlineStr">
        <is>
          <t xml:space="preserve">CONCLUIDO	</t>
        </is>
      </c>
      <c r="D313" t="n">
        <v>2.4582</v>
      </c>
      <c r="E313" t="n">
        <v>40.68</v>
      </c>
      <c r="F313" t="n">
        <v>38.42</v>
      </c>
      <c r="G313" t="n">
        <v>230.53</v>
      </c>
      <c r="H313" t="n">
        <v>3.47</v>
      </c>
      <c r="I313" t="n">
        <v>10</v>
      </c>
      <c r="J313" t="n">
        <v>142.93</v>
      </c>
      <c r="K313" t="n">
        <v>41.65</v>
      </c>
      <c r="L313" t="n">
        <v>28</v>
      </c>
      <c r="M313" t="n">
        <v>1</v>
      </c>
      <c r="N313" t="n">
        <v>23.28</v>
      </c>
      <c r="O313" t="n">
        <v>17861.84</v>
      </c>
      <c r="P313" t="n">
        <v>321</v>
      </c>
      <c r="Q313" t="n">
        <v>419.25</v>
      </c>
      <c r="R313" t="n">
        <v>72.48</v>
      </c>
      <c r="S313" t="n">
        <v>59.57</v>
      </c>
      <c r="T313" t="n">
        <v>4325.08</v>
      </c>
      <c r="U313" t="n">
        <v>0.82</v>
      </c>
      <c r="V313" t="n">
        <v>0.9</v>
      </c>
      <c r="W313" t="n">
        <v>6.82</v>
      </c>
      <c r="X313" t="n">
        <v>0.26</v>
      </c>
      <c r="Y313" t="n">
        <v>0.5</v>
      </c>
      <c r="Z313" t="n">
        <v>10</v>
      </c>
    </row>
    <row r="314">
      <c r="A314" t="n">
        <v>28</v>
      </c>
      <c r="B314" t="n">
        <v>50</v>
      </c>
      <c r="C314" t="inlineStr">
        <is>
          <t xml:space="preserve">CONCLUIDO	</t>
        </is>
      </c>
      <c r="D314" t="n">
        <v>2.4579</v>
      </c>
      <c r="E314" t="n">
        <v>40.68</v>
      </c>
      <c r="F314" t="n">
        <v>38.43</v>
      </c>
      <c r="G314" t="n">
        <v>230.56</v>
      </c>
      <c r="H314" t="n">
        <v>3.56</v>
      </c>
      <c r="I314" t="n">
        <v>10</v>
      </c>
      <c r="J314" t="n">
        <v>144.3</v>
      </c>
      <c r="K314" t="n">
        <v>41.65</v>
      </c>
      <c r="L314" t="n">
        <v>29</v>
      </c>
      <c r="M314" t="n">
        <v>0</v>
      </c>
      <c r="N314" t="n">
        <v>23.65</v>
      </c>
      <c r="O314" t="n">
        <v>18030.73</v>
      </c>
      <c r="P314" t="n">
        <v>323.68</v>
      </c>
      <c r="Q314" t="n">
        <v>419.24</v>
      </c>
      <c r="R314" t="n">
        <v>72.54000000000001</v>
      </c>
      <c r="S314" t="n">
        <v>59.57</v>
      </c>
      <c r="T314" t="n">
        <v>4353.12</v>
      </c>
      <c r="U314" t="n">
        <v>0.82</v>
      </c>
      <c r="V314" t="n">
        <v>0.9</v>
      </c>
      <c r="W314" t="n">
        <v>6.82</v>
      </c>
      <c r="X314" t="n">
        <v>0.26</v>
      </c>
      <c r="Y314" t="n">
        <v>0.5</v>
      </c>
      <c r="Z314" t="n">
        <v>10</v>
      </c>
    </row>
    <row r="315">
      <c r="A315" t="n">
        <v>0</v>
      </c>
      <c r="B315" t="n">
        <v>25</v>
      </c>
      <c r="C315" t="inlineStr">
        <is>
          <t xml:space="preserve">CONCLUIDO	</t>
        </is>
      </c>
      <c r="D315" t="n">
        <v>2.0454</v>
      </c>
      <c r="E315" t="n">
        <v>48.89</v>
      </c>
      <c r="F315" t="n">
        <v>44.21</v>
      </c>
      <c r="G315" t="n">
        <v>12.75</v>
      </c>
      <c r="H315" t="n">
        <v>0.28</v>
      </c>
      <c r="I315" t="n">
        <v>208</v>
      </c>
      <c r="J315" t="n">
        <v>61.76</v>
      </c>
      <c r="K315" t="n">
        <v>28.92</v>
      </c>
      <c r="L315" t="n">
        <v>1</v>
      </c>
      <c r="M315" t="n">
        <v>206</v>
      </c>
      <c r="N315" t="n">
        <v>6.84</v>
      </c>
      <c r="O315" t="n">
        <v>7851.41</v>
      </c>
      <c r="P315" t="n">
        <v>287.07</v>
      </c>
      <c r="Q315" t="n">
        <v>419.36</v>
      </c>
      <c r="R315" t="n">
        <v>261.07</v>
      </c>
      <c r="S315" t="n">
        <v>59.57</v>
      </c>
      <c r="T315" t="n">
        <v>97628.39</v>
      </c>
      <c r="U315" t="n">
        <v>0.23</v>
      </c>
      <c r="V315" t="n">
        <v>0.78</v>
      </c>
      <c r="W315" t="n">
        <v>7.14</v>
      </c>
      <c r="X315" t="n">
        <v>6.04</v>
      </c>
      <c r="Y315" t="n">
        <v>0.5</v>
      </c>
      <c r="Z315" t="n">
        <v>10</v>
      </c>
    </row>
    <row r="316">
      <c r="A316" t="n">
        <v>1</v>
      </c>
      <c r="B316" t="n">
        <v>25</v>
      </c>
      <c r="C316" t="inlineStr">
        <is>
          <t xml:space="preserve">CONCLUIDO	</t>
        </is>
      </c>
      <c r="D316" t="n">
        <v>2.2732</v>
      </c>
      <c r="E316" t="n">
        <v>43.99</v>
      </c>
      <c r="F316" t="n">
        <v>40.87</v>
      </c>
      <c r="G316" t="n">
        <v>25.82</v>
      </c>
      <c r="H316" t="n">
        <v>0.55</v>
      </c>
      <c r="I316" t="n">
        <v>95</v>
      </c>
      <c r="J316" t="n">
        <v>62.92</v>
      </c>
      <c r="K316" t="n">
        <v>28.92</v>
      </c>
      <c r="L316" t="n">
        <v>2</v>
      </c>
      <c r="M316" t="n">
        <v>93</v>
      </c>
      <c r="N316" t="n">
        <v>7</v>
      </c>
      <c r="O316" t="n">
        <v>7994.37</v>
      </c>
      <c r="P316" t="n">
        <v>261.5</v>
      </c>
      <c r="Q316" t="n">
        <v>419.36</v>
      </c>
      <c r="R316" t="n">
        <v>152.31</v>
      </c>
      <c r="S316" t="n">
        <v>59.57</v>
      </c>
      <c r="T316" t="n">
        <v>43814.64</v>
      </c>
      <c r="U316" t="n">
        <v>0.39</v>
      </c>
      <c r="V316" t="n">
        <v>0.85</v>
      </c>
      <c r="W316" t="n">
        <v>6.95</v>
      </c>
      <c r="X316" t="n">
        <v>2.71</v>
      </c>
      <c r="Y316" t="n">
        <v>0.5</v>
      </c>
      <c r="Z316" t="n">
        <v>10</v>
      </c>
    </row>
    <row r="317">
      <c r="A317" t="n">
        <v>2</v>
      </c>
      <c r="B317" t="n">
        <v>25</v>
      </c>
      <c r="C317" t="inlineStr">
        <is>
          <t xml:space="preserve">CONCLUIDO	</t>
        </is>
      </c>
      <c r="D317" t="n">
        <v>2.3509</v>
      </c>
      <c r="E317" t="n">
        <v>42.54</v>
      </c>
      <c r="F317" t="n">
        <v>39.89</v>
      </c>
      <c r="G317" t="n">
        <v>39.24</v>
      </c>
      <c r="H317" t="n">
        <v>0.8100000000000001</v>
      </c>
      <c r="I317" t="n">
        <v>61</v>
      </c>
      <c r="J317" t="n">
        <v>64.08</v>
      </c>
      <c r="K317" t="n">
        <v>28.92</v>
      </c>
      <c r="L317" t="n">
        <v>3</v>
      </c>
      <c r="M317" t="n">
        <v>59</v>
      </c>
      <c r="N317" t="n">
        <v>7.16</v>
      </c>
      <c r="O317" t="n">
        <v>8137.65</v>
      </c>
      <c r="P317" t="n">
        <v>251</v>
      </c>
      <c r="Q317" t="n">
        <v>419.24</v>
      </c>
      <c r="R317" t="n">
        <v>120.21</v>
      </c>
      <c r="S317" t="n">
        <v>59.57</v>
      </c>
      <c r="T317" t="n">
        <v>27935.7</v>
      </c>
      <c r="U317" t="n">
        <v>0.5</v>
      </c>
      <c r="V317" t="n">
        <v>0.87</v>
      </c>
      <c r="W317" t="n">
        <v>6.91</v>
      </c>
      <c r="X317" t="n">
        <v>1.73</v>
      </c>
      <c r="Y317" t="n">
        <v>0.5</v>
      </c>
      <c r="Z317" t="n">
        <v>10</v>
      </c>
    </row>
    <row r="318">
      <c r="A318" t="n">
        <v>3</v>
      </c>
      <c r="B318" t="n">
        <v>25</v>
      </c>
      <c r="C318" t="inlineStr">
        <is>
          <t xml:space="preserve">CONCLUIDO	</t>
        </is>
      </c>
      <c r="D318" t="n">
        <v>2.389</v>
      </c>
      <c r="E318" t="n">
        <v>41.86</v>
      </c>
      <c r="F318" t="n">
        <v>39.44</v>
      </c>
      <c r="G318" t="n">
        <v>52.58</v>
      </c>
      <c r="H318" t="n">
        <v>1.07</v>
      </c>
      <c r="I318" t="n">
        <v>45</v>
      </c>
      <c r="J318" t="n">
        <v>65.25</v>
      </c>
      <c r="K318" t="n">
        <v>28.92</v>
      </c>
      <c r="L318" t="n">
        <v>4</v>
      </c>
      <c r="M318" t="n">
        <v>43</v>
      </c>
      <c r="N318" t="n">
        <v>7.33</v>
      </c>
      <c r="O318" t="n">
        <v>8281.25</v>
      </c>
      <c r="P318" t="n">
        <v>243.72</v>
      </c>
      <c r="Q318" t="n">
        <v>419.25</v>
      </c>
      <c r="R318" t="n">
        <v>105.83</v>
      </c>
      <c r="S318" t="n">
        <v>59.57</v>
      </c>
      <c r="T318" t="n">
        <v>20824.09</v>
      </c>
      <c r="U318" t="n">
        <v>0.5600000000000001</v>
      </c>
      <c r="V318" t="n">
        <v>0.88</v>
      </c>
      <c r="W318" t="n">
        <v>6.87</v>
      </c>
      <c r="X318" t="n">
        <v>1.27</v>
      </c>
      <c r="Y318" t="n">
        <v>0.5</v>
      </c>
      <c r="Z318" t="n">
        <v>10</v>
      </c>
    </row>
    <row r="319">
      <c r="A319" t="n">
        <v>4</v>
      </c>
      <c r="B319" t="n">
        <v>25</v>
      </c>
      <c r="C319" t="inlineStr">
        <is>
          <t xml:space="preserve">CONCLUIDO	</t>
        </is>
      </c>
      <c r="D319" t="n">
        <v>2.4138</v>
      </c>
      <c r="E319" t="n">
        <v>41.43</v>
      </c>
      <c r="F319" t="n">
        <v>39.15</v>
      </c>
      <c r="G319" t="n">
        <v>67.11</v>
      </c>
      <c r="H319" t="n">
        <v>1.31</v>
      </c>
      <c r="I319" t="n">
        <v>35</v>
      </c>
      <c r="J319" t="n">
        <v>66.42</v>
      </c>
      <c r="K319" t="n">
        <v>28.92</v>
      </c>
      <c r="L319" t="n">
        <v>5</v>
      </c>
      <c r="M319" t="n">
        <v>33</v>
      </c>
      <c r="N319" t="n">
        <v>7.49</v>
      </c>
      <c r="O319" t="n">
        <v>8425.16</v>
      </c>
      <c r="P319" t="n">
        <v>237.51</v>
      </c>
      <c r="Q319" t="n">
        <v>419.26</v>
      </c>
      <c r="R319" t="n">
        <v>96.33</v>
      </c>
      <c r="S319" t="n">
        <v>59.57</v>
      </c>
      <c r="T319" t="n">
        <v>16124.71</v>
      </c>
      <c r="U319" t="n">
        <v>0.62</v>
      </c>
      <c r="V319" t="n">
        <v>0.88</v>
      </c>
      <c r="W319" t="n">
        <v>6.86</v>
      </c>
      <c r="X319" t="n">
        <v>0.98</v>
      </c>
      <c r="Y319" t="n">
        <v>0.5</v>
      </c>
      <c r="Z319" t="n">
        <v>10</v>
      </c>
    </row>
    <row r="320">
      <c r="A320" t="n">
        <v>5</v>
      </c>
      <c r="B320" t="n">
        <v>25</v>
      </c>
      <c r="C320" t="inlineStr">
        <is>
          <t xml:space="preserve">CONCLUIDO	</t>
        </is>
      </c>
      <c r="D320" t="n">
        <v>2.4284</v>
      </c>
      <c r="E320" t="n">
        <v>41.18</v>
      </c>
      <c r="F320" t="n">
        <v>38.98</v>
      </c>
      <c r="G320" t="n">
        <v>80.65000000000001</v>
      </c>
      <c r="H320" t="n">
        <v>1.55</v>
      </c>
      <c r="I320" t="n">
        <v>29</v>
      </c>
      <c r="J320" t="n">
        <v>67.59</v>
      </c>
      <c r="K320" t="n">
        <v>28.92</v>
      </c>
      <c r="L320" t="n">
        <v>6</v>
      </c>
      <c r="M320" t="n">
        <v>27</v>
      </c>
      <c r="N320" t="n">
        <v>7.66</v>
      </c>
      <c r="O320" t="n">
        <v>8569.4</v>
      </c>
      <c r="P320" t="n">
        <v>231.86</v>
      </c>
      <c r="Q320" t="n">
        <v>419.26</v>
      </c>
      <c r="R320" t="n">
        <v>90.87</v>
      </c>
      <c r="S320" t="n">
        <v>59.57</v>
      </c>
      <c r="T320" t="n">
        <v>13424.8</v>
      </c>
      <c r="U320" t="n">
        <v>0.66</v>
      </c>
      <c r="V320" t="n">
        <v>0.89</v>
      </c>
      <c r="W320" t="n">
        <v>6.84</v>
      </c>
      <c r="X320" t="n">
        <v>0.82</v>
      </c>
      <c r="Y320" t="n">
        <v>0.5</v>
      </c>
      <c r="Z320" t="n">
        <v>10</v>
      </c>
    </row>
    <row r="321">
      <c r="A321" t="n">
        <v>6</v>
      </c>
      <c r="B321" t="n">
        <v>25</v>
      </c>
      <c r="C321" t="inlineStr">
        <is>
          <t xml:space="preserve">CONCLUIDO	</t>
        </is>
      </c>
      <c r="D321" t="n">
        <v>2.4407</v>
      </c>
      <c r="E321" t="n">
        <v>40.97</v>
      </c>
      <c r="F321" t="n">
        <v>38.83</v>
      </c>
      <c r="G321" t="n">
        <v>93.19</v>
      </c>
      <c r="H321" t="n">
        <v>1.78</v>
      </c>
      <c r="I321" t="n">
        <v>25</v>
      </c>
      <c r="J321" t="n">
        <v>68.76000000000001</v>
      </c>
      <c r="K321" t="n">
        <v>28.92</v>
      </c>
      <c r="L321" t="n">
        <v>7</v>
      </c>
      <c r="M321" t="n">
        <v>23</v>
      </c>
      <c r="N321" t="n">
        <v>7.83</v>
      </c>
      <c r="O321" t="n">
        <v>8713.950000000001</v>
      </c>
      <c r="P321" t="n">
        <v>226.26</v>
      </c>
      <c r="Q321" t="n">
        <v>419.23</v>
      </c>
      <c r="R321" t="n">
        <v>85.84</v>
      </c>
      <c r="S321" t="n">
        <v>59.57</v>
      </c>
      <c r="T321" t="n">
        <v>10932.78</v>
      </c>
      <c r="U321" t="n">
        <v>0.6899999999999999</v>
      </c>
      <c r="V321" t="n">
        <v>0.89</v>
      </c>
      <c r="W321" t="n">
        <v>6.84</v>
      </c>
      <c r="X321" t="n">
        <v>0.67</v>
      </c>
      <c r="Y321" t="n">
        <v>0.5</v>
      </c>
      <c r="Z321" t="n">
        <v>10</v>
      </c>
    </row>
    <row r="322">
      <c r="A322" t="n">
        <v>7</v>
      </c>
      <c r="B322" t="n">
        <v>25</v>
      </c>
      <c r="C322" t="inlineStr">
        <is>
          <t xml:space="preserve">CONCLUIDO	</t>
        </is>
      </c>
      <c r="D322" t="n">
        <v>2.4501</v>
      </c>
      <c r="E322" t="n">
        <v>40.81</v>
      </c>
      <c r="F322" t="n">
        <v>38.73</v>
      </c>
      <c r="G322" t="n">
        <v>110.65</v>
      </c>
      <c r="H322" t="n">
        <v>2</v>
      </c>
      <c r="I322" t="n">
        <v>21</v>
      </c>
      <c r="J322" t="n">
        <v>69.93000000000001</v>
      </c>
      <c r="K322" t="n">
        <v>28.92</v>
      </c>
      <c r="L322" t="n">
        <v>8</v>
      </c>
      <c r="M322" t="n">
        <v>18</v>
      </c>
      <c r="N322" t="n">
        <v>8.01</v>
      </c>
      <c r="O322" t="n">
        <v>8858.84</v>
      </c>
      <c r="P322" t="n">
        <v>220.78</v>
      </c>
      <c r="Q322" t="n">
        <v>419.23</v>
      </c>
      <c r="R322" t="n">
        <v>82.62</v>
      </c>
      <c r="S322" t="n">
        <v>59.57</v>
      </c>
      <c r="T322" t="n">
        <v>9339.629999999999</v>
      </c>
      <c r="U322" t="n">
        <v>0.72</v>
      </c>
      <c r="V322" t="n">
        <v>0.89</v>
      </c>
      <c r="W322" t="n">
        <v>6.83</v>
      </c>
      <c r="X322" t="n">
        <v>0.5600000000000001</v>
      </c>
      <c r="Y322" t="n">
        <v>0.5</v>
      </c>
      <c r="Z322" t="n">
        <v>10</v>
      </c>
    </row>
    <row r="323">
      <c r="A323" t="n">
        <v>8</v>
      </c>
      <c r="B323" t="n">
        <v>25</v>
      </c>
      <c r="C323" t="inlineStr">
        <is>
          <t xml:space="preserve">CONCLUIDO	</t>
        </is>
      </c>
      <c r="D323" t="n">
        <v>2.4543</v>
      </c>
      <c r="E323" t="n">
        <v>40.74</v>
      </c>
      <c r="F323" t="n">
        <v>38.69</v>
      </c>
      <c r="G323" t="n">
        <v>122.16</v>
      </c>
      <c r="H323" t="n">
        <v>2.21</v>
      </c>
      <c r="I323" t="n">
        <v>19</v>
      </c>
      <c r="J323" t="n">
        <v>71.11</v>
      </c>
      <c r="K323" t="n">
        <v>28.92</v>
      </c>
      <c r="L323" t="n">
        <v>9</v>
      </c>
      <c r="M323" t="n">
        <v>8</v>
      </c>
      <c r="N323" t="n">
        <v>8.19</v>
      </c>
      <c r="O323" t="n">
        <v>9004.040000000001</v>
      </c>
      <c r="P323" t="n">
        <v>216.42</v>
      </c>
      <c r="Q323" t="n">
        <v>419.27</v>
      </c>
      <c r="R323" t="n">
        <v>80.81999999999999</v>
      </c>
      <c r="S323" t="n">
        <v>59.57</v>
      </c>
      <c r="T323" t="n">
        <v>8449.540000000001</v>
      </c>
      <c r="U323" t="n">
        <v>0.74</v>
      </c>
      <c r="V323" t="n">
        <v>0.89</v>
      </c>
      <c r="W323" t="n">
        <v>6.84</v>
      </c>
      <c r="X323" t="n">
        <v>0.52</v>
      </c>
      <c r="Y323" t="n">
        <v>0.5</v>
      </c>
      <c r="Z323" t="n">
        <v>10</v>
      </c>
    </row>
    <row r="324">
      <c r="A324" t="n">
        <v>9</v>
      </c>
      <c r="B324" t="n">
        <v>25</v>
      </c>
      <c r="C324" t="inlineStr">
        <is>
          <t xml:space="preserve">CONCLUIDO	</t>
        </is>
      </c>
      <c r="D324" t="n">
        <v>2.4564</v>
      </c>
      <c r="E324" t="n">
        <v>40.71</v>
      </c>
      <c r="F324" t="n">
        <v>38.66</v>
      </c>
      <c r="G324" t="n">
        <v>128.88</v>
      </c>
      <c r="H324" t="n">
        <v>2.42</v>
      </c>
      <c r="I324" t="n">
        <v>18</v>
      </c>
      <c r="J324" t="n">
        <v>72.29000000000001</v>
      </c>
      <c r="K324" t="n">
        <v>28.92</v>
      </c>
      <c r="L324" t="n">
        <v>10</v>
      </c>
      <c r="M324" t="n">
        <v>0</v>
      </c>
      <c r="N324" t="n">
        <v>8.369999999999999</v>
      </c>
      <c r="O324" t="n">
        <v>9149.58</v>
      </c>
      <c r="P324" t="n">
        <v>216.7</v>
      </c>
      <c r="Q324" t="n">
        <v>419.28</v>
      </c>
      <c r="R324" t="n">
        <v>79.77</v>
      </c>
      <c r="S324" t="n">
        <v>59.57</v>
      </c>
      <c r="T324" t="n">
        <v>7932.34</v>
      </c>
      <c r="U324" t="n">
        <v>0.75</v>
      </c>
      <c r="V324" t="n">
        <v>0.89</v>
      </c>
      <c r="W324" t="n">
        <v>6.85</v>
      </c>
      <c r="X324" t="n">
        <v>0.5</v>
      </c>
      <c r="Y324" t="n">
        <v>0.5</v>
      </c>
      <c r="Z324" t="n">
        <v>10</v>
      </c>
    </row>
    <row r="325">
      <c r="A325" t="n">
        <v>0</v>
      </c>
      <c r="B325" t="n">
        <v>85</v>
      </c>
      <c r="C325" t="inlineStr">
        <is>
          <t xml:space="preserve">CONCLUIDO	</t>
        </is>
      </c>
      <c r="D325" t="n">
        <v>1.3981</v>
      </c>
      <c r="E325" t="n">
        <v>71.53</v>
      </c>
      <c r="F325" t="n">
        <v>52.65</v>
      </c>
      <c r="G325" t="n">
        <v>6.49</v>
      </c>
      <c r="H325" t="n">
        <v>0.11</v>
      </c>
      <c r="I325" t="n">
        <v>487</v>
      </c>
      <c r="J325" t="n">
        <v>167.88</v>
      </c>
      <c r="K325" t="n">
        <v>51.39</v>
      </c>
      <c r="L325" t="n">
        <v>1</v>
      </c>
      <c r="M325" t="n">
        <v>485</v>
      </c>
      <c r="N325" t="n">
        <v>30.49</v>
      </c>
      <c r="O325" t="n">
        <v>20939.59</v>
      </c>
      <c r="P325" t="n">
        <v>672.54</v>
      </c>
      <c r="Q325" t="n">
        <v>419.53</v>
      </c>
      <c r="R325" t="n">
        <v>537.01</v>
      </c>
      <c r="S325" t="n">
        <v>59.57</v>
      </c>
      <c r="T325" t="n">
        <v>234207.1</v>
      </c>
      <c r="U325" t="n">
        <v>0.11</v>
      </c>
      <c r="V325" t="n">
        <v>0.66</v>
      </c>
      <c r="W325" t="n">
        <v>7.6</v>
      </c>
      <c r="X325" t="n">
        <v>14.47</v>
      </c>
      <c r="Y325" t="n">
        <v>0.5</v>
      </c>
      <c r="Z325" t="n">
        <v>10</v>
      </c>
    </row>
    <row r="326">
      <c r="A326" t="n">
        <v>1</v>
      </c>
      <c r="B326" t="n">
        <v>85</v>
      </c>
      <c r="C326" t="inlineStr">
        <is>
          <t xml:space="preserve">CONCLUIDO	</t>
        </is>
      </c>
      <c r="D326" t="n">
        <v>1.8754</v>
      </c>
      <c r="E326" t="n">
        <v>53.32</v>
      </c>
      <c r="F326" t="n">
        <v>44.07</v>
      </c>
      <c r="G326" t="n">
        <v>13.03</v>
      </c>
      <c r="H326" t="n">
        <v>0.21</v>
      </c>
      <c r="I326" t="n">
        <v>203</v>
      </c>
      <c r="J326" t="n">
        <v>169.33</v>
      </c>
      <c r="K326" t="n">
        <v>51.39</v>
      </c>
      <c r="L326" t="n">
        <v>2</v>
      </c>
      <c r="M326" t="n">
        <v>201</v>
      </c>
      <c r="N326" t="n">
        <v>30.94</v>
      </c>
      <c r="O326" t="n">
        <v>21118.46</v>
      </c>
      <c r="P326" t="n">
        <v>562.42</v>
      </c>
      <c r="Q326" t="n">
        <v>419.38</v>
      </c>
      <c r="R326" t="n">
        <v>256.05</v>
      </c>
      <c r="S326" t="n">
        <v>59.57</v>
      </c>
      <c r="T326" t="n">
        <v>95144.24000000001</v>
      </c>
      <c r="U326" t="n">
        <v>0.23</v>
      </c>
      <c r="V326" t="n">
        <v>0.78</v>
      </c>
      <c r="W326" t="n">
        <v>7.15</v>
      </c>
      <c r="X326" t="n">
        <v>5.9</v>
      </c>
      <c r="Y326" t="n">
        <v>0.5</v>
      </c>
      <c r="Z326" t="n">
        <v>10</v>
      </c>
    </row>
    <row r="327">
      <c r="A327" t="n">
        <v>2</v>
      </c>
      <c r="B327" t="n">
        <v>85</v>
      </c>
      <c r="C327" t="inlineStr">
        <is>
          <t xml:space="preserve">CONCLUIDO	</t>
        </is>
      </c>
      <c r="D327" t="n">
        <v>2.0568</v>
      </c>
      <c r="E327" t="n">
        <v>48.62</v>
      </c>
      <c r="F327" t="n">
        <v>41.88</v>
      </c>
      <c r="G327" t="n">
        <v>19.48</v>
      </c>
      <c r="H327" t="n">
        <v>0.31</v>
      </c>
      <c r="I327" t="n">
        <v>129</v>
      </c>
      <c r="J327" t="n">
        <v>170.79</v>
      </c>
      <c r="K327" t="n">
        <v>51.39</v>
      </c>
      <c r="L327" t="n">
        <v>3</v>
      </c>
      <c r="M327" t="n">
        <v>127</v>
      </c>
      <c r="N327" t="n">
        <v>31.4</v>
      </c>
      <c r="O327" t="n">
        <v>21297.94</v>
      </c>
      <c r="P327" t="n">
        <v>533.6799999999999</v>
      </c>
      <c r="Q327" t="n">
        <v>419.29</v>
      </c>
      <c r="R327" t="n">
        <v>185.16</v>
      </c>
      <c r="S327" t="n">
        <v>59.57</v>
      </c>
      <c r="T327" t="n">
        <v>60071.63</v>
      </c>
      <c r="U327" t="n">
        <v>0.32</v>
      </c>
      <c r="V327" t="n">
        <v>0.83</v>
      </c>
      <c r="W327" t="n">
        <v>7.01</v>
      </c>
      <c r="X327" t="n">
        <v>3.71</v>
      </c>
      <c r="Y327" t="n">
        <v>0.5</v>
      </c>
      <c r="Z327" t="n">
        <v>10</v>
      </c>
    </row>
    <row r="328">
      <c r="A328" t="n">
        <v>3</v>
      </c>
      <c r="B328" t="n">
        <v>85</v>
      </c>
      <c r="C328" t="inlineStr">
        <is>
          <t xml:space="preserve">CONCLUIDO	</t>
        </is>
      </c>
      <c r="D328" t="n">
        <v>2.1523</v>
      </c>
      <c r="E328" t="n">
        <v>46.46</v>
      </c>
      <c r="F328" t="n">
        <v>40.87</v>
      </c>
      <c r="G328" t="n">
        <v>25.81</v>
      </c>
      <c r="H328" t="n">
        <v>0.41</v>
      </c>
      <c r="I328" t="n">
        <v>95</v>
      </c>
      <c r="J328" t="n">
        <v>172.25</v>
      </c>
      <c r="K328" t="n">
        <v>51.39</v>
      </c>
      <c r="L328" t="n">
        <v>4</v>
      </c>
      <c r="M328" t="n">
        <v>93</v>
      </c>
      <c r="N328" t="n">
        <v>31.86</v>
      </c>
      <c r="O328" t="n">
        <v>21478.05</v>
      </c>
      <c r="P328" t="n">
        <v>520.03</v>
      </c>
      <c r="Q328" t="n">
        <v>419.3</v>
      </c>
      <c r="R328" t="n">
        <v>152.25</v>
      </c>
      <c r="S328" t="n">
        <v>59.57</v>
      </c>
      <c r="T328" t="n">
        <v>43785.1</v>
      </c>
      <c r="U328" t="n">
        <v>0.39</v>
      </c>
      <c r="V328" t="n">
        <v>0.85</v>
      </c>
      <c r="W328" t="n">
        <v>6.95</v>
      </c>
      <c r="X328" t="n">
        <v>2.7</v>
      </c>
      <c r="Y328" t="n">
        <v>0.5</v>
      </c>
      <c r="Z328" t="n">
        <v>10</v>
      </c>
    </row>
    <row r="329">
      <c r="A329" t="n">
        <v>4</v>
      </c>
      <c r="B329" t="n">
        <v>85</v>
      </c>
      <c r="C329" t="inlineStr">
        <is>
          <t xml:space="preserve">CONCLUIDO	</t>
        </is>
      </c>
      <c r="D329" t="n">
        <v>2.2126</v>
      </c>
      <c r="E329" t="n">
        <v>45.2</v>
      </c>
      <c r="F329" t="n">
        <v>40.28</v>
      </c>
      <c r="G329" t="n">
        <v>32.23</v>
      </c>
      <c r="H329" t="n">
        <v>0.51</v>
      </c>
      <c r="I329" t="n">
        <v>75</v>
      </c>
      <c r="J329" t="n">
        <v>173.71</v>
      </c>
      <c r="K329" t="n">
        <v>51.39</v>
      </c>
      <c r="L329" t="n">
        <v>5</v>
      </c>
      <c r="M329" t="n">
        <v>73</v>
      </c>
      <c r="N329" t="n">
        <v>32.32</v>
      </c>
      <c r="O329" t="n">
        <v>21658.78</v>
      </c>
      <c r="P329" t="n">
        <v>511.72</v>
      </c>
      <c r="Q329" t="n">
        <v>419.3</v>
      </c>
      <c r="R329" t="n">
        <v>133.29</v>
      </c>
      <c r="S329" t="n">
        <v>59.57</v>
      </c>
      <c r="T329" t="n">
        <v>34406.92</v>
      </c>
      <c r="U329" t="n">
        <v>0.45</v>
      </c>
      <c r="V329" t="n">
        <v>0.86</v>
      </c>
      <c r="W329" t="n">
        <v>6.91</v>
      </c>
      <c r="X329" t="n">
        <v>2.12</v>
      </c>
      <c r="Y329" t="n">
        <v>0.5</v>
      </c>
      <c r="Z329" t="n">
        <v>10</v>
      </c>
    </row>
    <row r="330">
      <c r="A330" t="n">
        <v>5</v>
      </c>
      <c r="B330" t="n">
        <v>85</v>
      </c>
      <c r="C330" t="inlineStr">
        <is>
          <t xml:space="preserve">CONCLUIDO	</t>
        </is>
      </c>
      <c r="D330" t="n">
        <v>2.2527</v>
      </c>
      <c r="E330" t="n">
        <v>44.39</v>
      </c>
      <c r="F330" t="n">
        <v>39.92</v>
      </c>
      <c r="G330" t="n">
        <v>38.63</v>
      </c>
      <c r="H330" t="n">
        <v>0.61</v>
      </c>
      <c r="I330" t="n">
        <v>62</v>
      </c>
      <c r="J330" t="n">
        <v>175.18</v>
      </c>
      <c r="K330" t="n">
        <v>51.39</v>
      </c>
      <c r="L330" t="n">
        <v>6</v>
      </c>
      <c r="M330" t="n">
        <v>60</v>
      </c>
      <c r="N330" t="n">
        <v>32.79</v>
      </c>
      <c r="O330" t="n">
        <v>21840.16</v>
      </c>
      <c r="P330" t="n">
        <v>506.58</v>
      </c>
      <c r="Q330" t="n">
        <v>419.29</v>
      </c>
      <c r="R330" t="n">
        <v>121.68</v>
      </c>
      <c r="S330" t="n">
        <v>59.57</v>
      </c>
      <c r="T330" t="n">
        <v>28663.69</v>
      </c>
      <c r="U330" t="n">
        <v>0.49</v>
      </c>
      <c r="V330" t="n">
        <v>0.87</v>
      </c>
      <c r="W330" t="n">
        <v>6.89</v>
      </c>
      <c r="X330" t="n">
        <v>1.75</v>
      </c>
      <c r="Y330" t="n">
        <v>0.5</v>
      </c>
      <c r="Z330" t="n">
        <v>10</v>
      </c>
    </row>
    <row r="331">
      <c r="A331" t="n">
        <v>6</v>
      </c>
      <c r="B331" t="n">
        <v>85</v>
      </c>
      <c r="C331" t="inlineStr">
        <is>
          <t xml:space="preserve">CONCLUIDO	</t>
        </is>
      </c>
      <c r="D331" t="n">
        <v>2.2804</v>
      </c>
      <c r="E331" t="n">
        <v>43.85</v>
      </c>
      <c r="F331" t="n">
        <v>39.68</v>
      </c>
      <c r="G331" t="n">
        <v>44.92</v>
      </c>
      <c r="H331" t="n">
        <v>0.7</v>
      </c>
      <c r="I331" t="n">
        <v>53</v>
      </c>
      <c r="J331" t="n">
        <v>176.66</v>
      </c>
      <c r="K331" t="n">
        <v>51.39</v>
      </c>
      <c r="L331" t="n">
        <v>7</v>
      </c>
      <c r="M331" t="n">
        <v>51</v>
      </c>
      <c r="N331" t="n">
        <v>33.27</v>
      </c>
      <c r="O331" t="n">
        <v>22022.17</v>
      </c>
      <c r="P331" t="n">
        <v>503.11</v>
      </c>
      <c r="Q331" t="n">
        <v>419.27</v>
      </c>
      <c r="R331" t="n">
        <v>113.64</v>
      </c>
      <c r="S331" t="n">
        <v>59.57</v>
      </c>
      <c r="T331" t="n">
        <v>24692.18</v>
      </c>
      <c r="U331" t="n">
        <v>0.52</v>
      </c>
      <c r="V331" t="n">
        <v>0.87</v>
      </c>
      <c r="W331" t="n">
        <v>6.89</v>
      </c>
      <c r="X331" t="n">
        <v>1.52</v>
      </c>
      <c r="Y331" t="n">
        <v>0.5</v>
      </c>
      <c r="Z331" t="n">
        <v>10</v>
      </c>
    </row>
    <row r="332">
      <c r="A332" t="n">
        <v>7</v>
      </c>
      <c r="B332" t="n">
        <v>85</v>
      </c>
      <c r="C332" t="inlineStr">
        <is>
          <t xml:space="preserve">CONCLUIDO	</t>
        </is>
      </c>
      <c r="D332" t="n">
        <v>2.3047</v>
      </c>
      <c r="E332" t="n">
        <v>43.39</v>
      </c>
      <c r="F332" t="n">
        <v>39.46</v>
      </c>
      <c r="G332" t="n">
        <v>51.47</v>
      </c>
      <c r="H332" t="n">
        <v>0.8</v>
      </c>
      <c r="I332" t="n">
        <v>46</v>
      </c>
      <c r="J332" t="n">
        <v>178.14</v>
      </c>
      <c r="K332" t="n">
        <v>51.39</v>
      </c>
      <c r="L332" t="n">
        <v>8</v>
      </c>
      <c r="M332" t="n">
        <v>44</v>
      </c>
      <c r="N332" t="n">
        <v>33.75</v>
      </c>
      <c r="O332" t="n">
        <v>22204.83</v>
      </c>
      <c r="P332" t="n">
        <v>499.54</v>
      </c>
      <c r="Q332" t="n">
        <v>419.26</v>
      </c>
      <c r="R332" t="n">
        <v>106.52</v>
      </c>
      <c r="S332" t="n">
        <v>59.57</v>
      </c>
      <c r="T332" t="n">
        <v>21165.68</v>
      </c>
      <c r="U332" t="n">
        <v>0.5600000000000001</v>
      </c>
      <c r="V332" t="n">
        <v>0.88</v>
      </c>
      <c r="W332" t="n">
        <v>6.87</v>
      </c>
      <c r="X332" t="n">
        <v>1.29</v>
      </c>
      <c r="Y332" t="n">
        <v>0.5</v>
      </c>
      <c r="Z332" t="n">
        <v>10</v>
      </c>
    </row>
    <row r="333">
      <c r="A333" t="n">
        <v>8</v>
      </c>
      <c r="B333" t="n">
        <v>85</v>
      </c>
      <c r="C333" t="inlineStr">
        <is>
          <t xml:space="preserve">CONCLUIDO	</t>
        </is>
      </c>
      <c r="D333" t="n">
        <v>2.3219</v>
      </c>
      <c r="E333" t="n">
        <v>43.07</v>
      </c>
      <c r="F333" t="n">
        <v>39.31</v>
      </c>
      <c r="G333" t="n">
        <v>57.52</v>
      </c>
      <c r="H333" t="n">
        <v>0.89</v>
      </c>
      <c r="I333" t="n">
        <v>41</v>
      </c>
      <c r="J333" t="n">
        <v>179.63</v>
      </c>
      <c r="K333" t="n">
        <v>51.39</v>
      </c>
      <c r="L333" t="n">
        <v>9</v>
      </c>
      <c r="M333" t="n">
        <v>39</v>
      </c>
      <c r="N333" t="n">
        <v>34.24</v>
      </c>
      <c r="O333" t="n">
        <v>22388.15</v>
      </c>
      <c r="P333" t="n">
        <v>497.07</v>
      </c>
      <c r="Q333" t="n">
        <v>419.24</v>
      </c>
      <c r="R333" t="n">
        <v>101.21</v>
      </c>
      <c r="S333" t="n">
        <v>59.57</v>
      </c>
      <c r="T333" t="n">
        <v>18533.75</v>
      </c>
      <c r="U333" t="n">
        <v>0.59</v>
      </c>
      <c r="V333" t="n">
        <v>0.88</v>
      </c>
      <c r="W333" t="n">
        <v>6.87</v>
      </c>
      <c r="X333" t="n">
        <v>1.14</v>
      </c>
      <c r="Y333" t="n">
        <v>0.5</v>
      </c>
      <c r="Z333" t="n">
        <v>10</v>
      </c>
    </row>
    <row r="334">
      <c r="A334" t="n">
        <v>9</v>
      </c>
      <c r="B334" t="n">
        <v>85</v>
      </c>
      <c r="C334" t="inlineStr">
        <is>
          <t xml:space="preserve">CONCLUIDO	</t>
        </is>
      </c>
      <c r="D334" t="n">
        <v>2.3346</v>
      </c>
      <c r="E334" t="n">
        <v>42.83</v>
      </c>
      <c r="F334" t="n">
        <v>39.21</v>
      </c>
      <c r="G334" t="n">
        <v>63.58</v>
      </c>
      <c r="H334" t="n">
        <v>0.98</v>
      </c>
      <c r="I334" t="n">
        <v>37</v>
      </c>
      <c r="J334" t="n">
        <v>181.12</v>
      </c>
      <c r="K334" t="n">
        <v>51.39</v>
      </c>
      <c r="L334" t="n">
        <v>10</v>
      </c>
      <c r="M334" t="n">
        <v>35</v>
      </c>
      <c r="N334" t="n">
        <v>34.73</v>
      </c>
      <c r="O334" t="n">
        <v>22572.13</v>
      </c>
      <c r="P334" t="n">
        <v>495.12</v>
      </c>
      <c r="Q334" t="n">
        <v>419.25</v>
      </c>
      <c r="R334" t="n">
        <v>98.52</v>
      </c>
      <c r="S334" t="n">
        <v>59.57</v>
      </c>
      <c r="T334" t="n">
        <v>17212.69</v>
      </c>
      <c r="U334" t="n">
        <v>0.6</v>
      </c>
      <c r="V334" t="n">
        <v>0.88</v>
      </c>
      <c r="W334" t="n">
        <v>6.85</v>
      </c>
      <c r="X334" t="n">
        <v>1.04</v>
      </c>
      <c r="Y334" t="n">
        <v>0.5</v>
      </c>
      <c r="Z334" t="n">
        <v>10</v>
      </c>
    </row>
    <row r="335">
      <c r="A335" t="n">
        <v>10</v>
      </c>
      <c r="B335" t="n">
        <v>85</v>
      </c>
      <c r="C335" t="inlineStr">
        <is>
          <t xml:space="preserve">CONCLUIDO	</t>
        </is>
      </c>
      <c r="D335" t="n">
        <v>2.3463</v>
      </c>
      <c r="E335" t="n">
        <v>42.62</v>
      </c>
      <c r="F335" t="n">
        <v>39.1</v>
      </c>
      <c r="G335" t="n">
        <v>68.98999999999999</v>
      </c>
      <c r="H335" t="n">
        <v>1.07</v>
      </c>
      <c r="I335" t="n">
        <v>34</v>
      </c>
      <c r="J335" t="n">
        <v>182.62</v>
      </c>
      <c r="K335" t="n">
        <v>51.39</v>
      </c>
      <c r="L335" t="n">
        <v>11</v>
      </c>
      <c r="M335" t="n">
        <v>32</v>
      </c>
      <c r="N335" t="n">
        <v>35.22</v>
      </c>
      <c r="O335" t="n">
        <v>22756.91</v>
      </c>
      <c r="P335" t="n">
        <v>492.76</v>
      </c>
      <c r="Q335" t="n">
        <v>419.27</v>
      </c>
      <c r="R335" t="n">
        <v>94.51000000000001</v>
      </c>
      <c r="S335" t="n">
        <v>59.57</v>
      </c>
      <c r="T335" t="n">
        <v>15219.6</v>
      </c>
      <c r="U335" t="n">
        <v>0.63</v>
      </c>
      <c r="V335" t="n">
        <v>0.88</v>
      </c>
      <c r="W335" t="n">
        <v>6.85</v>
      </c>
      <c r="X335" t="n">
        <v>0.93</v>
      </c>
      <c r="Y335" t="n">
        <v>0.5</v>
      </c>
      <c r="Z335" t="n">
        <v>10</v>
      </c>
    </row>
    <row r="336">
      <c r="A336" t="n">
        <v>11</v>
      </c>
      <c r="B336" t="n">
        <v>85</v>
      </c>
      <c r="C336" t="inlineStr">
        <is>
          <t xml:space="preserve">CONCLUIDO	</t>
        </is>
      </c>
      <c r="D336" t="n">
        <v>2.3567</v>
      </c>
      <c r="E336" t="n">
        <v>42.43</v>
      </c>
      <c r="F336" t="n">
        <v>39.01</v>
      </c>
      <c r="G336" t="n">
        <v>75.5</v>
      </c>
      <c r="H336" t="n">
        <v>1.16</v>
      </c>
      <c r="I336" t="n">
        <v>31</v>
      </c>
      <c r="J336" t="n">
        <v>184.12</v>
      </c>
      <c r="K336" t="n">
        <v>51.39</v>
      </c>
      <c r="L336" t="n">
        <v>12</v>
      </c>
      <c r="M336" t="n">
        <v>29</v>
      </c>
      <c r="N336" t="n">
        <v>35.73</v>
      </c>
      <c r="O336" t="n">
        <v>22942.24</v>
      </c>
      <c r="P336" t="n">
        <v>491.48</v>
      </c>
      <c r="Q336" t="n">
        <v>419.26</v>
      </c>
      <c r="R336" t="n">
        <v>91.95999999999999</v>
      </c>
      <c r="S336" t="n">
        <v>59.57</v>
      </c>
      <c r="T336" t="n">
        <v>13958.53</v>
      </c>
      <c r="U336" t="n">
        <v>0.65</v>
      </c>
      <c r="V336" t="n">
        <v>0.89</v>
      </c>
      <c r="W336" t="n">
        <v>6.84</v>
      </c>
      <c r="X336" t="n">
        <v>0.85</v>
      </c>
      <c r="Y336" t="n">
        <v>0.5</v>
      </c>
      <c r="Z336" t="n">
        <v>10</v>
      </c>
    </row>
    <row r="337">
      <c r="A337" t="n">
        <v>12</v>
      </c>
      <c r="B337" t="n">
        <v>85</v>
      </c>
      <c r="C337" t="inlineStr">
        <is>
          <t xml:space="preserve">CONCLUIDO	</t>
        </is>
      </c>
      <c r="D337" t="n">
        <v>2.3667</v>
      </c>
      <c r="E337" t="n">
        <v>42.25</v>
      </c>
      <c r="F337" t="n">
        <v>38.93</v>
      </c>
      <c r="G337" t="n">
        <v>83.43000000000001</v>
      </c>
      <c r="H337" t="n">
        <v>1.24</v>
      </c>
      <c r="I337" t="n">
        <v>28</v>
      </c>
      <c r="J337" t="n">
        <v>185.63</v>
      </c>
      <c r="K337" t="n">
        <v>51.39</v>
      </c>
      <c r="L337" t="n">
        <v>13</v>
      </c>
      <c r="M337" t="n">
        <v>26</v>
      </c>
      <c r="N337" t="n">
        <v>36.24</v>
      </c>
      <c r="O337" t="n">
        <v>23128.27</v>
      </c>
      <c r="P337" t="n">
        <v>489.85</v>
      </c>
      <c r="Q337" t="n">
        <v>419.26</v>
      </c>
      <c r="R337" t="n">
        <v>89.29000000000001</v>
      </c>
      <c r="S337" t="n">
        <v>59.57</v>
      </c>
      <c r="T337" t="n">
        <v>12642.15</v>
      </c>
      <c r="U337" t="n">
        <v>0.67</v>
      </c>
      <c r="V337" t="n">
        <v>0.89</v>
      </c>
      <c r="W337" t="n">
        <v>6.84</v>
      </c>
      <c r="X337" t="n">
        <v>0.77</v>
      </c>
      <c r="Y337" t="n">
        <v>0.5</v>
      </c>
      <c r="Z337" t="n">
        <v>10</v>
      </c>
    </row>
    <row r="338">
      <c r="A338" t="n">
        <v>13</v>
      </c>
      <c r="B338" t="n">
        <v>85</v>
      </c>
      <c r="C338" t="inlineStr">
        <is>
          <t xml:space="preserve">CONCLUIDO	</t>
        </is>
      </c>
      <c r="D338" t="n">
        <v>2.373</v>
      </c>
      <c r="E338" t="n">
        <v>42.14</v>
      </c>
      <c r="F338" t="n">
        <v>38.89</v>
      </c>
      <c r="G338" t="n">
        <v>89.73999999999999</v>
      </c>
      <c r="H338" t="n">
        <v>1.33</v>
      </c>
      <c r="I338" t="n">
        <v>26</v>
      </c>
      <c r="J338" t="n">
        <v>187.14</v>
      </c>
      <c r="K338" t="n">
        <v>51.39</v>
      </c>
      <c r="L338" t="n">
        <v>14</v>
      </c>
      <c r="M338" t="n">
        <v>24</v>
      </c>
      <c r="N338" t="n">
        <v>36.75</v>
      </c>
      <c r="O338" t="n">
        <v>23314.98</v>
      </c>
      <c r="P338" t="n">
        <v>488.29</v>
      </c>
      <c r="Q338" t="n">
        <v>419.26</v>
      </c>
      <c r="R338" t="n">
        <v>87.92</v>
      </c>
      <c r="S338" t="n">
        <v>59.57</v>
      </c>
      <c r="T338" t="n">
        <v>11966.34</v>
      </c>
      <c r="U338" t="n">
        <v>0.68</v>
      </c>
      <c r="V338" t="n">
        <v>0.89</v>
      </c>
      <c r="W338" t="n">
        <v>6.83</v>
      </c>
      <c r="X338" t="n">
        <v>0.72</v>
      </c>
      <c r="Y338" t="n">
        <v>0.5</v>
      </c>
      <c r="Z338" t="n">
        <v>10</v>
      </c>
    </row>
    <row r="339">
      <c r="A339" t="n">
        <v>14</v>
      </c>
      <c r="B339" t="n">
        <v>85</v>
      </c>
      <c r="C339" t="inlineStr">
        <is>
          <t xml:space="preserve">CONCLUIDO	</t>
        </is>
      </c>
      <c r="D339" t="n">
        <v>2.3774</v>
      </c>
      <c r="E339" t="n">
        <v>42.06</v>
      </c>
      <c r="F339" t="n">
        <v>38.84</v>
      </c>
      <c r="G339" t="n">
        <v>93.22</v>
      </c>
      <c r="H339" t="n">
        <v>1.41</v>
      </c>
      <c r="I339" t="n">
        <v>25</v>
      </c>
      <c r="J339" t="n">
        <v>188.66</v>
      </c>
      <c r="K339" t="n">
        <v>51.39</v>
      </c>
      <c r="L339" t="n">
        <v>15</v>
      </c>
      <c r="M339" t="n">
        <v>23</v>
      </c>
      <c r="N339" t="n">
        <v>37.27</v>
      </c>
      <c r="O339" t="n">
        <v>23502.4</v>
      </c>
      <c r="P339" t="n">
        <v>487.35</v>
      </c>
      <c r="Q339" t="n">
        <v>419.23</v>
      </c>
      <c r="R339" t="n">
        <v>86.36</v>
      </c>
      <c r="S339" t="n">
        <v>59.57</v>
      </c>
      <c r="T339" t="n">
        <v>11192</v>
      </c>
      <c r="U339" t="n">
        <v>0.6899999999999999</v>
      </c>
      <c r="V339" t="n">
        <v>0.89</v>
      </c>
      <c r="W339" t="n">
        <v>6.84</v>
      </c>
      <c r="X339" t="n">
        <v>0.68</v>
      </c>
      <c r="Y339" t="n">
        <v>0.5</v>
      </c>
      <c r="Z339" t="n">
        <v>10</v>
      </c>
    </row>
    <row r="340">
      <c r="A340" t="n">
        <v>15</v>
      </c>
      <c r="B340" t="n">
        <v>85</v>
      </c>
      <c r="C340" t="inlineStr">
        <is>
          <t xml:space="preserve">CONCLUIDO	</t>
        </is>
      </c>
      <c r="D340" t="n">
        <v>2.3845</v>
      </c>
      <c r="E340" t="n">
        <v>41.94</v>
      </c>
      <c r="F340" t="n">
        <v>38.79</v>
      </c>
      <c r="G340" t="n">
        <v>101.18</v>
      </c>
      <c r="H340" t="n">
        <v>1.49</v>
      </c>
      <c r="I340" t="n">
        <v>23</v>
      </c>
      <c r="J340" t="n">
        <v>190.19</v>
      </c>
      <c r="K340" t="n">
        <v>51.39</v>
      </c>
      <c r="L340" t="n">
        <v>16</v>
      </c>
      <c r="M340" t="n">
        <v>21</v>
      </c>
      <c r="N340" t="n">
        <v>37.79</v>
      </c>
      <c r="O340" t="n">
        <v>23690.52</v>
      </c>
      <c r="P340" t="n">
        <v>486.25</v>
      </c>
      <c r="Q340" t="n">
        <v>419.23</v>
      </c>
      <c r="R340" t="n">
        <v>84.51000000000001</v>
      </c>
      <c r="S340" t="n">
        <v>59.57</v>
      </c>
      <c r="T340" t="n">
        <v>10275.46</v>
      </c>
      <c r="U340" t="n">
        <v>0.7</v>
      </c>
      <c r="V340" t="n">
        <v>0.89</v>
      </c>
      <c r="W340" t="n">
        <v>6.83</v>
      </c>
      <c r="X340" t="n">
        <v>0.62</v>
      </c>
      <c r="Y340" t="n">
        <v>0.5</v>
      </c>
      <c r="Z340" t="n">
        <v>10</v>
      </c>
    </row>
    <row r="341">
      <c r="A341" t="n">
        <v>16</v>
      </c>
      <c r="B341" t="n">
        <v>85</v>
      </c>
      <c r="C341" t="inlineStr">
        <is>
          <t xml:space="preserve">CONCLUIDO	</t>
        </is>
      </c>
      <c r="D341" t="n">
        <v>2.3877</v>
      </c>
      <c r="E341" t="n">
        <v>41.88</v>
      </c>
      <c r="F341" t="n">
        <v>38.76</v>
      </c>
      <c r="G341" t="n">
        <v>105.72</v>
      </c>
      <c r="H341" t="n">
        <v>1.57</v>
      </c>
      <c r="I341" t="n">
        <v>22</v>
      </c>
      <c r="J341" t="n">
        <v>191.72</v>
      </c>
      <c r="K341" t="n">
        <v>51.39</v>
      </c>
      <c r="L341" t="n">
        <v>17</v>
      </c>
      <c r="M341" t="n">
        <v>20</v>
      </c>
      <c r="N341" t="n">
        <v>38.33</v>
      </c>
      <c r="O341" t="n">
        <v>23879.37</v>
      </c>
      <c r="P341" t="n">
        <v>485.52</v>
      </c>
      <c r="Q341" t="n">
        <v>419.25</v>
      </c>
      <c r="R341" t="n">
        <v>83.98999999999999</v>
      </c>
      <c r="S341" t="n">
        <v>59.57</v>
      </c>
      <c r="T341" t="n">
        <v>10021.51</v>
      </c>
      <c r="U341" t="n">
        <v>0.71</v>
      </c>
      <c r="V341" t="n">
        <v>0.89</v>
      </c>
      <c r="W341" t="n">
        <v>6.83</v>
      </c>
      <c r="X341" t="n">
        <v>0.6</v>
      </c>
      <c r="Y341" t="n">
        <v>0.5</v>
      </c>
      <c r="Z341" t="n">
        <v>10</v>
      </c>
    </row>
    <row r="342">
      <c r="A342" t="n">
        <v>17</v>
      </c>
      <c r="B342" t="n">
        <v>85</v>
      </c>
      <c r="C342" t="inlineStr">
        <is>
          <t xml:space="preserve">CONCLUIDO	</t>
        </is>
      </c>
      <c r="D342" t="n">
        <v>2.3912</v>
      </c>
      <c r="E342" t="n">
        <v>41.82</v>
      </c>
      <c r="F342" t="n">
        <v>38.74</v>
      </c>
      <c r="G342" t="n">
        <v>110.67</v>
      </c>
      <c r="H342" t="n">
        <v>1.65</v>
      </c>
      <c r="I342" t="n">
        <v>21</v>
      </c>
      <c r="J342" t="n">
        <v>193.26</v>
      </c>
      <c r="K342" t="n">
        <v>51.39</v>
      </c>
      <c r="L342" t="n">
        <v>18</v>
      </c>
      <c r="M342" t="n">
        <v>19</v>
      </c>
      <c r="N342" t="n">
        <v>38.86</v>
      </c>
      <c r="O342" t="n">
        <v>24068.93</v>
      </c>
      <c r="P342" t="n">
        <v>484.86</v>
      </c>
      <c r="Q342" t="n">
        <v>419.26</v>
      </c>
      <c r="R342" t="n">
        <v>82.93000000000001</v>
      </c>
      <c r="S342" t="n">
        <v>59.57</v>
      </c>
      <c r="T342" t="n">
        <v>9495.9</v>
      </c>
      <c r="U342" t="n">
        <v>0.72</v>
      </c>
      <c r="V342" t="n">
        <v>0.89</v>
      </c>
      <c r="W342" t="n">
        <v>6.83</v>
      </c>
      <c r="X342" t="n">
        <v>0.57</v>
      </c>
      <c r="Y342" t="n">
        <v>0.5</v>
      </c>
      <c r="Z342" t="n">
        <v>10</v>
      </c>
    </row>
    <row r="343">
      <c r="A343" t="n">
        <v>18</v>
      </c>
      <c r="B343" t="n">
        <v>85</v>
      </c>
      <c r="C343" t="inlineStr">
        <is>
          <t xml:space="preserve">CONCLUIDO	</t>
        </is>
      </c>
      <c r="D343" t="n">
        <v>2.3961</v>
      </c>
      <c r="E343" t="n">
        <v>41.74</v>
      </c>
      <c r="F343" t="n">
        <v>38.69</v>
      </c>
      <c r="G343" t="n">
        <v>116.06</v>
      </c>
      <c r="H343" t="n">
        <v>1.73</v>
      </c>
      <c r="I343" t="n">
        <v>20</v>
      </c>
      <c r="J343" t="n">
        <v>194.8</v>
      </c>
      <c r="K343" t="n">
        <v>51.39</v>
      </c>
      <c r="L343" t="n">
        <v>19</v>
      </c>
      <c r="M343" t="n">
        <v>18</v>
      </c>
      <c r="N343" t="n">
        <v>39.41</v>
      </c>
      <c r="O343" t="n">
        <v>24259.23</v>
      </c>
      <c r="P343" t="n">
        <v>482.74</v>
      </c>
      <c r="Q343" t="n">
        <v>419.23</v>
      </c>
      <c r="R343" t="n">
        <v>81.31</v>
      </c>
      <c r="S343" t="n">
        <v>59.57</v>
      </c>
      <c r="T343" t="n">
        <v>8688.5</v>
      </c>
      <c r="U343" t="n">
        <v>0.73</v>
      </c>
      <c r="V343" t="n">
        <v>0.89</v>
      </c>
      <c r="W343" t="n">
        <v>6.82</v>
      </c>
      <c r="X343" t="n">
        <v>0.52</v>
      </c>
      <c r="Y343" t="n">
        <v>0.5</v>
      </c>
      <c r="Z343" t="n">
        <v>10</v>
      </c>
    </row>
    <row r="344">
      <c r="A344" t="n">
        <v>19</v>
      </c>
      <c r="B344" t="n">
        <v>85</v>
      </c>
      <c r="C344" t="inlineStr">
        <is>
          <t xml:space="preserve">CONCLUIDO	</t>
        </is>
      </c>
      <c r="D344" t="n">
        <v>2.3984</v>
      </c>
      <c r="E344" t="n">
        <v>41.69</v>
      </c>
      <c r="F344" t="n">
        <v>38.68</v>
      </c>
      <c r="G344" t="n">
        <v>122.14</v>
      </c>
      <c r="H344" t="n">
        <v>1.81</v>
      </c>
      <c r="I344" t="n">
        <v>19</v>
      </c>
      <c r="J344" t="n">
        <v>196.35</v>
      </c>
      <c r="K344" t="n">
        <v>51.39</v>
      </c>
      <c r="L344" t="n">
        <v>20</v>
      </c>
      <c r="M344" t="n">
        <v>17</v>
      </c>
      <c r="N344" t="n">
        <v>39.96</v>
      </c>
      <c r="O344" t="n">
        <v>24450.27</v>
      </c>
      <c r="P344" t="n">
        <v>482.83</v>
      </c>
      <c r="Q344" t="n">
        <v>419.24</v>
      </c>
      <c r="R344" t="n">
        <v>81.22</v>
      </c>
      <c r="S344" t="n">
        <v>59.57</v>
      </c>
      <c r="T344" t="n">
        <v>8650.82</v>
      </c>
      <c r="U344" t="n">
        <v>0.73</v>
      </c>
      <c r="V344" t="n">
        <v>0.89</v>
      </c>
      <c r="W344" t="n">
        <v>6.82</v>
      </c>
      <c r="X344" t="n">
        <v>0.51</v>
      </c>
      <c r="Y344" t="n">
        <v>0.5</v>
      </c>
      <c r="Z344" t="n">
        <v>10</v>
      </c>
    </row>
    <row r="345">
      <c r="A345" t="n">
        <v>20</v>
      </c>
      <c r="B345" t="n">
        <v>85</v>
      </c>
      <c r="C345" t="inlineStr">
        <is>
          <t xml:space="preserve">CONCLUIDO	</t>
        </is>
      </c>
      <c r="D345" t="n">
        <v>2.4025</v>
      </c>
      <c r="E345" t="n">
        <v>41.62</v>
      </c>
      <c r="F345" t="n">
        <v>38.64</v>
      </c>
      <c r="G345" t="n">
        <v>128.8</v>
      </c>
      <c r="H345" t="n">
        <v>1.88</v>
      </c>
      <c r="I345" t="n">
        <v>18</v>
      </c>
      <c r="J345" t="n">
        <v>197.9</v>
      </c>
      <c r="K345" t="n">
        <v>51.39</v>
      </c>
      <c r="L345" t="n">
        <v>21</v>
      </c>
      <c r="M345" t="n">
        <v>16</v>
      </c>
      <c r="N345" t="n">
        <v>40.51</v>
      </c>
      <c r="O345" t="n">
        <v>24642.07</v>
      </c>
      <c r="P345" t="n">
        <v>482.7</v>
      </c>
      <c r="Q345" t="n">
        <v>419.23</v>
      </c>
      <c r="R345" t="n">
        <v>79.76000000000001</v>
      </c>
      <c r="S345" t="n">
        <v>59.57</v>
      </c>
      <c r="T345" t="n">
        <v>7926.31</v>
      </c>
      <c r="U345" t="n">
        <v>0.75</v>
      </c>
      <c r="V345" t="n">
        <v>0.89</v>
      </c>
      <c r="W345" t="n">
        <v>6.83</v>
      </c>
      <c r="X345" t="n">
        <v>0.48</v>
      </c>
      <c r="Y345" t="n">
        <v>0.5</v>
      </c>
      <c r="Z345" t="n">
        <v>10</v>
      </c>
    </row>
    <row r="346">
      <c r="A346" t="n">
        <v>21</v>
      </c>
      <c r="B346" t="n">
        <v>85</v>
      </c>
      <c r="C346" t="inlineStr">
        <is>
          <t xml:space="preserve">CONCLUIDO	</t>
        </is>
      </c>
      <c r="D346" t="n">
        <v>2.4058</v>
      </c>
      <c r="E346" t="n">
        <v>41.57</v>
      </c>
      <c r="F346" t="n">
        <v>38.62</v>
      </c>
      <c r="G346" t="n">
        <v>136.3</v>
      </c>
      <c r="H346" t="n">
        <v>1.96</v>
      </c>
      <c r="I346" t="n">
        <v>17</v>
      </c>
      <c r="J346" t="n">
        <v>199.46</v>
      </c>
      <c r="K346" t="n">
        <v>51.39</v>
      </c>
      <c r="L346" t="n">
        <v>22</v>
      </c>
      <c r="M346" t="n">
        <v>15</v>
      </c>
      <c r="N346" t="n">
        <v>41.07</v>
      </c>
      <c r="O346" t="n">
        <v>24834.62</v>
      </c>
      <c r="P346" t="n">
        <v>481.47</v>
      </c>
      <c r="Q346" t="n">
        <v>419.23</v>
      </c>
      <c r="R346" t="n">
        <v>79.12</v>
      </c>
      <c r="S346" t="n">
        <v>59.57</v>
      </c>
      <c r="T346" t="n">
        <v>7609</v>
      </c>
      <c r="U346" t="n">
        <v>0.75</v>
      </c>
      <c r="V346" t="n">
        <v>0.9</v>
      </c>
      <c r="W346" t="n">
        <v>6.82</v>
      </c>
      <c r="X346" t="n">
        <v>0.45</v>
      </c>
      <c r="Y346" t="n">
        <v>0.5</v>
      </c>
      <c r="Z346" t="n">
        <v>10</v>
      </c>
    </row>
    <row r="347">
      <c r="A347" t="n">
        <v>22</v>
      </c>
      <c r="B347" t="n">
        <v>85</v>
      </c>
      <c r="C347" t="inlineStr">
        <is>
          <t xml:space="preserve">CONCLUIDO	</t>
        </is>
      </c>
      <c r="D347" t="n">
        <v>2.4086</v>
      </c>
      <c r="E347" t="n">
        <v>41.52</v>
      </c>
      <c r="F347" t="n">
        <v>38.6</v>
      </c>
      <c r="G347" t="n">
        <v>144.76</v>
      </c>
      <c r="H347" t="n">
        <v>2.03</v>
      </c>
      <c r="I347" t="n">
        <v>16</v>
      </c>
      <c r="J347" t="n">
        <v>201.03</v>
      </c>
      <c r="K347" t="n">
        <v>51.39</v>
      </c>
      <c r="L347" t="n">
        <v>23</v>
      </c>
      <c r="M347" t="n">
        <v>14</v>
      </c>
      <c r="N347" t="n">
        <v>41.64</v>
      </c>
      <c r="O347" t="n">
        <v>25027.94</v>
      </c>
      <c r="P347" t="n">
        <v>480.75</v>
      </c>
      <c r="Q347" t="n">
        <v>419.23</v>
      </c>
      <c r="R347" t="n">
        <v>78.76000000000001</v>
      </c>
      <c r="S347" t="n">
        <v>59.57</v>
      </c>
      <c r="T347" t="n">
        <v>7435.08</v>
      </c>
      <c r="U347" t="n">
        <v>0.76</v>
      </c>
      <c r="V347" t="n">
        <v>0.9</v>
      </c>
      <c r="W347" t="n">
        <v>6.82</v>
      </c>
      <c r="X347" t="n">
        <v>0.44</v>
      </c>
      <c r="Y347" t="n">
        <v>0.5</v>
      </c>
      <c r="Z347" t="n">
        <v>10</v>
      </c>
    </row>
    <row r="348">
      <c r="A348" t="n">
        <v>23</v>
      </c>
      <c r="B348" t="n">
        <v>85</v>
      </c>
      <c r="C348" t="inlineStr">
        <is>
          <t xml:space="preserve">CONCLUIDO	</t>
        </is>
      </c>
      <c r="D348" t="n">
        <v>2.4088</v>
      </c>
      <c r="E348" t="n">
        <v>41.52</v>
      </c>
      <c r="F348" t="n">
        <v>38.6</v>
      </c>
      <c r="G348" t="n">
        <v>144.75</v>
      </c>
      <c r="H348" t="n">
        <v>2.1</v>
      </c>
      <c r="I348" t="n">
        <v>16</v>
      </c>
      <c r="J348" t="n">
        <v>202.61</v>
      </c>
      <c r="K348" t="n">
        <v>51.39</v>
      </c>
      <c r="L348" t="n">
        <v>24</v>
      </c>
      <c r="M348" t="n">
        <v>14</v>
      </c>
      <c r="N348" t="n">
        <v>42.21</v>
      </c>
      <c r="O348" t="n">
        <v>25222.04</v>
      </c>
      <c r="P348" t="n">
        <v>480.89</v>
      </c>
      <c r="Q348" t="n">
        <v>419.24</v>
      </c>
      <c r="R348" t="n">
        <v>78.73</v>
      </c>
      <c r="S348" t="n">
        <v>59.57</v>
      </c>
      <c r="T348" t="n">
        <v>7418.81</v>
      </c>
      <c r="U348" t="n">
        <v>0.76</v>
      </c>
      <c r="V348" t="n">
        <v>0.9</v>
      </c>
      <c r="W348" t="n">
        <v>6.82</v>
      </c>
      <c r="X348" t="n">
        <v>0.44</v>
      </c>
      <c r="Y348" t="n">
        <v>0.5</v>
      </c>
      <c r="Z348" t="n">
        <v>10</v>
      </c>
    </row>
    <row r="349">
      <c r="A349" t="n">
        <v>24</v>
      </c>
      <c r="B349" t="n">
        <v>85</v>
      </c>
      <c r="C349" t="inlineStr">
        <is>
          <t xml:space="preserve">CONCLUIDO	</t>
        </is>
      </c>
      <c r="D349" t="n">
        <v>2.4129</v>
      </c>
      <c r="E349" t="n">
        <v>41.44</v>
      </c>
      <c r="F349" t="n">
        <v>38.56</v>
      </c>
      <c r="G349" t="n">
        <v>154.25</v>
      </c>
      <c r="H349" t="n">
        <v>2.17</v>
      </c>
      <c r="I349" t="n">
        <v>15</v>
      </c>
      <c r="J349" t="n">
        <v>204.19</v>
      </c>
      <c r="K349" t="n">
        <v>51.39</v>
      </c>
      <c r="L349" t="n">
        <v>25</v>
      </c>
      <c r="M349" t="n">
        <v>13</v>
      </c>
      <c r="N349" t="n">
        <v>42.79</v>
      </c>
      <c r="O349" t="n">
        <v>25417.05</v>
      </c>
      <c r="P349" t="n">
        <v>479.34</v>
      </c>
      <c r="Q349" t="n">
        <v>419.23</v>
      </c>
      <c r="R349" t="n">
        <v>77.26000000000001</v>
      </c>
      <c r="S349" t="n">
        <v>59.57</v>
      </c>
      <c r="T349" t="n">
        <v>6688.5</v>
      </c>
      <c r="U349" t="n">
        <v>0.77</v>
      </c>
      <c r="V349" t="n">
        <v>0.9</v>
      </c>
      <c r="W349" t="n">
        <v>6.82</v>
      </c>
      <c r="X349" t="n">
        <v>0.4</v>
      </c>
      <c r="Y349" t="n">
        <v>0.5</v>
      </c>
      <c r="Z349" t="n">
        <v>10</v>
      </c>
    </row>
    <row r="350">
      <c r="A350" t="n">
        <v>25</v>
      </c>
      <c r="B350" t="n">
        <v>85</v>
      </c>
      <c r="C350" t="inlineStr">
        <is>
          <t xml:space="preserve">CONCLUIDO	</t>
        </is>
      </c>
      <c r="D350" t="n">
        <v>2.4135</v>
      </c>
      <c r="E350" t="n">
        <v>41.43</v>
      </c>
      <c r="F350" t="n">
        <v>38.55</v>
      </c>
      <c r="G350" t="n">
        <v>154.21</v>
      </c>
      <c r="H350" t="n">
        <v>2.24</v>
      </c>
      <c r="I350" t="n">
        <v>15</v>
      </c>
      <c r="J350" t="n">
        <v>205.77</v>
      </c>
      <c r="K350" t="n">
        <v>51.39</v>
      </c>
      <c r="L350" t="n">
        <v>26</v>
      </c>
      <c r="M350" t="n">
        <v>13</v>
      </c>
      <c r="N350" t="n">
        <v>43.38</v>
      </c>
      <c r="O350" t="n">
        <v>25612.75</v>
      </c>
      <c r="P350" t="n">
        <v>478.62</v>
      </c>
      <c r="Q350" t="n">
        <v>419.24</v>
      </c>
      <c r="R350" t="n">
        <v>77.18000000000001</v>
      </c>
      <c r="S350" t="n">
        <v>59.57</v>
      </c>
      <c r="T350" t="n">
        <v>6652.28</v>
      </c>
      <c r="U350" t="n">
        <v>0.77</v>
      </c>
      <c r="V350" t="n">
        <v>0.9</v>
      </c>
      <c r="W350" t="n">
        <v>6.81</v>
      </c>
      <c r="X350" t="n">
        <v>0.39</v>
      </c>
      <c r="Y350" t="n">
        <v>0.5</v>
      </c>
      <c r="Z350" t="n">
        <v>10</v>
      </c>
    </row>
    <row r="351">
      <c r="A351" t="n">
        <v>26</v>
      </c>
      <c r="B351" t="n">
        <v>85</v>
      </c>
      <c r="C351" t="inlineStr">
        <is>
          <t xml:space="preserve">CONCLUIDO	</t>
        </is>
      </c>
      <c r="D351" t="n">
        <v>2.4164</v>
      </c>
      <c r="E351" t="n">
        <v>41.38</v>
      </c>
      <c r="F351" t="n">
        <v>38.54</v>
      </c>
      <c r="G351" t="n">
        <v>165.16</v>
      </c>
      <c r="H351" t="n">
        <v>2.31</v>
      </c>
      <c r="I351" t="n">
        <v>14</v>
      </c>
      <c r="J351" t="n">
        <v>207.37</v>
      </c>
      <c r="K351" t="n">
        <v>51.39</v>
      </c>
      <c r="L351" t="n">
        <v>27</v>
      </c>
      <c r="M351" t="n">
        <v>12</v>
      </c>
      <c r="N351" t="n">
        <v>43.97</v>
      </c>
      <c r="O351" t="n">
        <v>25809.25</v>
      </c>
      <c r="P351" t="n">
        <v>479.3</v>
      </c>
      <c r="Q351" t="n">
        <v>419.24</v>
      </c>
      <c r="R351" t="n">
        <v>76.34</v>
      </c>
      <c r="S351" t="n">
        <v>59.57</v>
      </c>
      <c r="T351" t="n">
        <v>6237.56</v>
      </c>
      <c r="U351" t="n">
        <v>0.78</v>
      </c>
      <c r="V351" t="n">
        <v>0.9</v>
      </c>
      <c r="W351" t="n">
        <v>6.82</v>
      </c>
      <c r="X351" t="n">
        <v>0.37</v>
      </c>
      <c r="Y351" t="n">
        <v>0.5</v>
      </c>
      <c r="Z351" t="n">
        <v>10</v>
      </c>
    </row>
    <row r="352">
      <c r="A352" t="n">
        <v>27</v>
      </c>
      <c r="B352" t="n">
        <v>85</v>
      </c>
      <c r="C352" t="inlineStr">
        <is>
          <t xml:space="preserve">CONCLUIDO	</t>
        </is>
      </c>
      <c r="D352" t="n">
        <v>2.4163</v>
      </c>
      <c r="E352" t="n">
        <v>41.39</v>
      </c>
      <c r="F352" t="n">
        <v>38.54</v>
      </c>
      <c r="G352" t="n">
        <v>165.17</v>
      </c>
      <c r="H352" t="n">
        <v>2.38</v>
      </c>
      <c r="I352" t="n">
        <v>14</v>
      </c>
      <c r="J352" t="n">
        <v>208.97</v>
      </c>
      <c r="K352" t="n">
        <v>51.39</v>
      </c>
      <c r="L352" t="n">
        <v>28</v>
      </c>
      <c r="M352" t="n">
        <v>12</v>
      </c>
      <c r="N352" t="n">
        <v>44.57</v>
      </c>
      <c r="O352" t="n">
        <v>26006.56</v>
      </c>
      <c r="P352" t="n">
        <v>476.89</v>
      </c>
      <c r="Q352" t="n">
        <v>419.24</v>
      </c>
      <c r="R352" t="n">
        <v>76.48999999999999</v>
      </c>
      <c r="S352" t="n">
        <v>59.57</v>
      </c>
      <c r="T352" t="n">
        <v>6311.92</v>
      </c>
      <c r="U352" t="n">
        <v>0.78</v>
      </c>
      <c r="V352" t="n">
        <v>0.9</v>
      </c>
      <c r="W352" t="n">
        <v>6.82</v>
      </c>
      <c r="X352" t="n">
        <v>0.37</v>
      </c>
      <c r="Y352" t="n">
        <v>0.5</v>
      </c>
      <c r="Z352" t="n">
        <v>10</v>
      </c>
    </row>
    <row r="353">
      <c r="A353" t="n">
        <v>28</v>
      </c>
      <c r="B353" t="n">
        <v>85</v>
      </c>
      <c r="C353" t="inlineStr">
        <is>
          <t xml:space="preserve">CONCLUIDO	</t>
        </is>
      </c>
      <c r="D353" t="n">
        <v>2.4194</v>
      </c>
      <c r="E353" t="n">
        <v>41.33</v>
      </c>
      <c r="F353" t="n">
        <v>38.52</v>
      </c>
      <c r="G353" t="n">
        <v>177.78</v>
      </c>
      <c r="H353" t="n">
        <v>2.45</v>
      </c>
      <c r="I353" t="n">
        <v>13</v>
      </c>
      <c r="J353" t="n">
        <v>210.57</v>
      </c>
      <c r="K353" t="n">
        <v>51.39</v>
      </c>
      <c r="L353" t="n">
        <v>29</v>
      </c>
      <c r="M353" t="n">
        <v>11</v>
      </c>
      <c r="N353" t="n">
        <v>45.18</v>
      </c>
      <c r="O353" t="n">
        <v>26204.71</v>
      </c>
      <c r="P353" t="n">
        <v>477.71</v>
      </c>
      <c r="Q353" t="n">
        <v>419.23</v>
      </c>
      <c r="R353" t="n">
        <v>75.84</v>
      </c>
      <c r="S353" t="n">
        <v>59.57</v>
      </c>
      <c r="T353" t="n">
        <v>5988.18</v>
      </c>
      <c r="U353" t="n">
        <v>0.79</v>
      </c>
      <c r="V353" t="n">
        <v>0.9</v>
      </c>
      <c r="W353" t="n">
        <v>6.82</v>
      </c>
      <c r="X353" t="n">
        <v>0.36</v>
      </c>
      <c r="Y353" t="n">
        <v>0.5</v>
      </c>
      <c r="Z353" t="n">
        <v>10</v>
      </c>
    </row>
    <row r="354">
      <c r="A354" t="n">
        <v>29</v>
      </c>
      <c r="B354" t="n">
        <v>85</v>
      </c>
      <c r="C354" t="inlineStr">
        <is>
          <t xml:space="preserve">CONCLUIDO	</t>
        </is>
      </c>
      <c r="D354" t="n">
        <v>2.42</v>
      </c>
      <c r="E354" t="n">
        <v>41.32</v>
      </c>
      <c r="F354" t="n">
        <v>38.51</v>
      </c>
      <c r="G354" t="n">
        <v>177.73</v>
      </c>
      <c r="H354" t="n">
        <v>2.51</v>
      </c>
      <c r="I354" t="n">
        <v>13</v>
      </c>
      <c r="J354" t="n">
        <v>212.19</v>
      </c>
      <c r="K354" t="n">
        <v>51.39</v>
      </c>
      <c r="L354" t="n">
        <v>30</v>
      </c>
      <c r="M354" t="n">
        <v>11</v>
      </c>
      <c r="N354" t="n">
        <v>45.79</v>
      </c>
      <c r="O354" t="n">
        <v>26403.69</v>
      </c>
      <c r="P354" t="n">
        <v>478.6</v>
      </c>
      <c r="Q354" t="n">
        <v>419.24</v>
      </c>
      <c r="R354" t="n">
        <v>75.67</v>
      </c>
      <c r="S354" t="n">
        <v>59.57</v>
      </c>
      <c r="T354" t="n">
        <v>5903.31</v>
      </c>
      <c r="U354" t="n">
        <v>0.79</v>
      </c>
      <c r="V354" t="n">
        <v>0.9</v>
      </c>
      <c r="W354" t="n">
        <v>6.81</v>
      </c>
      <c r="X354" t="n">
        <v>0.35</v>
      </c>
      <c r="Y354" t="n">
        <v>0.5</v>
      </c>
      <c r="Z354" t="n">
        <v>10</v>
      </c>
    </row>
    <row r="355">
      <c r="A355" t="n">
        <v>30</v>
      </c>
      <c r="B355" t="n">
        <v>85</v>
      </c>
      <c r="C355" t="inlineStr">
        <is>
          <t xml:space="preserve">CONCLUIDO	</t>
        </is>
      </c>
      <c r="D355" t="n">
        <v>2.4246</v>
      </c>
      <c r="E355" t="n">
        <v>41.24</v>
      </c>
      <c r="F355" t="n">
        <v>38.46</v>
      </c>
      <c r="G355" t="n">
        <v>192.32</v>
      </c>
      <c r="H355" t="n">
        <v>2.58</v>
      </c>
      <c r="I355" t="n">
        <v>12</v>
      </c>
      <c r="J355" t="n">
        <v>213.81</v>
      </c>
      <c r="K355" t="n">
        <v>51.39</v>
      </c>
      <c r="L355" t="n">
        <v>31</v>
      </c>
      <c r="M355" t="n">
        <v>10</v>
      </c>
      <c r="N355" t="n">
        <v>46.41</v>
      </c>
      <c r="O355" t="n">
        <v>26603.52</v>
      </c>
      <c r="P355" t="n">
        <v>474.89</v>
      </c>
      <c r="Q355" t="n">
        <v>419.25</v>
      </c>
      <c r="R355" t="n">
        <v>74.09999999999999</v>
      </c>
      <c r="S355" t="n">
        <v>59.57</v>
      </c>
      <c r="T355" t="n">
        <v>5125.77</v>
      </c>
      <c r="U355" t="n">
        <v>0.8</v>
      </c>
      <c r="V355" t="n">
        <v>0.9</v>
      </c>
      <c r="W355" t="n">
        <v>6.81</v>
      </c>
      <c r="X355" t="n">
        <v>0.3</v>
      </c>
      <c r="Y355" t="n">
        <v>0.5</v>
      </c>
      <c r="Z355" t="n">
        <v>10</v>
      </c>
    </row>
    <row r="356">
      <c r="A356" t="n">
        <v>31</v>
      </c>
      <c r="B356" t="n">
        <v>85</v>
      </c>
      <c r="C356" t="inlineStr">
        <is>
          <t xml:space="preserve">CONCLUIDO	</t>
        </is>
      </c>
      <c r="D356" t="n">
        <v>2.4251</v>
      </c>
      <c r="E356" t="n">
        <v>41.24</v>
      </c>
      <c r="F356" t="n">
        <v>38.46</v>
      </c>
      <c r="G356" t="n">
        <v>192.28</v>
      </c>
      <c r="H356" t="n">
        <v>2.64</v>
      </c>
      <c r="I356" t="n">
        <v>12</v>
      </c>
      <c r="J356" t="n">
        <v>215.43</v>
      </c>
      <c r="K356" t="n">
        <v>51.39</v>
      </c>
      <c r="L356" t="n">
        <v>32</v>
      </c>
      <c r="M356" t="n">
        <v>10</v>
      </c>
      <c r="N356" t="n">
        <v>47.04</v>
      </c>
      <c r="O356" t="n">
        <v>26804.21</v>
      </c>
      <c r="P356" t="n">
        <v>476.78</v>
      </c>
      <c r="Q356" t="n">
        <v>419.23</v>
      </c>
      <c r="R356" t="n">
        <v>73.91</v>
      </c>
      <c r="S356" t="n">
        <v>59.57</v>
      </c>
      <c r="T356" t="n">
        <v>5032.24</v>
      </c>
      <c r="U356" t="n">
        <v>0.8100000000000001</v>
      </c>
      <c r="V356" t="n">
        <v>0.9</v>
      </c>
      <c r="W356" t="n">
        <v>6.81</v>
      </c>
      <c r="X356" t="n">
        <v>0.29</v>
      </c>
      <c r="Y356" t="n">
        <v>0.5</v>
      </c>
      <c r="Z356" t="n">
        <v>10</v>
      </c>
    </row>
    <row r="357">
      <c r="A357" t="n">
        <v>32</v>
      </c>
      <c r="B357" t="n">
        <v>85</v>
      </c>
      <c r="C357" t="inlineStr">
        <is>
          <t xml:space="preserve">CONCLUIDO	</t>
        </is>
      </c>
      <c r="D357" t="n">
        <v>2.424</v>
      </c>
      <c r="E357" t="n">
        <v>41.25</v>
      </c>
      <c r="F357" t="n">
        <v>38.47</v>
      </c>
      <c r="G357" t="n">
        <v>192.37</v>
      </c>
      <c r="H357" t="n">
        <v>2.7</v>
      </c>
      <c r="I357" t="n">
        <v>12</v>
      </c>
      <c r="J357" t="n">
        <v>217.07</v>
      </c>
      <c r="K357" t="n">
        <v>51.39</v>
      </c>
      <c r="L357" t="n">
        <v>33</v>
      </c>
      <c r="M357" t="n">
        <v>10</v>
      </c>
      <c r="N357" t="n">
        <v>47.68</v>
      </c>
      <c r="O357" t="n">
        <v>27005.77</v>
      </c>
      <c r="P357" t="n">
        <v>476.66</v>
      </c>
      <c r="Q357" t="n">
        <v>419.23</v>
      </c>
      <c r="R357" t="n">
        <v>74.44</v>
      </c>
      <c r="S357" t="n">
        <v>59.57</v>
      </c>
      <c r="T357" t="n">
        <v>5293.37</v>
      </c>
      <c r="U357" t="n">
        <v>0.8</v>
      </c>
      <c r="V357" t="n">
        <v>0.9</v>
      </c>
      <c r="W357" t="n">
        <v>6.82</v>
      </c>
      <c r="X357" t="n">
        <v>0.31</v>
      </c>
      <c r="Y357" t="n">
        <v>0.5</v>
      </c>
      <c r="Z357" t="n">
        <v>10</v>
      </c>
    </row>
    <row r="358">
      <c r="A358" t="n">
        <v>33</v>
      </c>
      <c r="B358" t="n">
        <v>85</v>
      </c>
      <c r="C358" t="inlineStr">
        <is>
          <t xml:space="preserve">CONCLUIDO	</t>
        </is>
      </c>
      <c r="D358" t="n">
        <v>2.4278</v>
      </c>
      <c r="E358" t="n">
        <v>41.19</v>
      </c>
      <c r="F358" t="n">
        <v>38.44</v>
      </c>
      <c r="G358" t="n">
        <v>209.7</v>
      </c>
      <c r="H358" t="n">
        <v>2.76</v>
      </c>
      <c r="I358" t="n">
        <v>11</v>
      </c>
      <c r="J358" t="n">
        <v>218.71</v>
      </c>
      <c r="K358" t="n">
        <v>51.39</v>
      </c>
      <c r="L358" t="n">
        <v>34</v>
      </c>
      <c r="M358" t="n">
        <v>9</v>
      </c>
      <c r="N358" t="n">
        <v>48.32</v>
      </c>
      <c r="O358" t="n">
        <v>27208.22</v>
      </c>
      <c r="P358" t="n">
        <v>474.06</v>
      </c>
      <c r="Q358" t="n">
        <v>419.23</v>
      </c>
      <c r="R358" t="n">
        <v>73.5</v>
      </c>
      <c r="S358" t="n">
        <v>59.57</v>
      </c>
      <c r="T358" t="n">
        <v>4832.31</v>
      </c>
      <c r="U358" t="n">
        <v>0.8100000000000001</v>
      </c>
      <c r="V358" t="n">
        <v>0.9</v>
      </c>
      <c r="W358" t="n">
        <v>6.81</v>
      </c>
      <c r="X358" t="n">
        <v>0.28</v>
      </c>
      <c r="Y358" t="n">
        <v>0.5</v>
      </c>
      <c r="Z358" t="n">
        <v>10</v>
      </c>
    </row>
    <row r="359">
      <c r="A359" t="n">
        <v>34</v>
      </c>
      <c r="B359" t="n">
        <v>85</v>
      </c>
      <c r="C359" t="inlineStr">
        <is>
          <t xml:space="preserve">CONCLUIDO	</t>
        </is>
      </c>
      <c r="D359" t="n">
        <v>2.4275</v>
      </c>
      <c r="E359" t="n">
        <v>41.2</v>
      </c>
      <c r="F359" t="n">
        <v>38.45</v>
      </c>
      <c r="G359" t="n">
        <v>209.73</v>
      </c>
      <c r="H359" t="n">
        <v>2.82</v>
      </c>
      <c r="I359" t="n">
        <v>11</v>
      </c>
      <c r="J359" t="n">
        <v>220.36</v>
      </c>
      <c r="K359" t="n">
        <v>51.39</v>
      </c>
      <c r="L359" t="n">
        <v>35</v>
      </c>
      <c r="M359" t="n">
        <v>9</v>
      </c>
      <c r="N359" t="n">
        <v>48.97</v>
      </c>
      <c r="O359" t="n">
        <v>27411.55</v>
      </c>
      <c r="P359" t="n">
        <v>475.5</v>
      </c>
      <c r="Q359" t="n">
        <v>419.23</v>
      </c>
      <c r="R359" t="n">
        <v>73.63</v>
      </c>
      <c r="S359" t="n">
        <v>59.57</v>
      </c>
      <c r="T359" t="n">
        <v>4895.55</v>
      </c>
      <c r="U359" t="n">
        <v>0.8100000000000001</v>
      </c>
      <c r="V359" t="n">
        <v>0.9</v>
      </c>
      <c r="W359" t="n">
        <v>6.81</v>
      </c>
      <c r="X359" t="n">
        <v>0.29</v>
      </c>
      <c r="Y359" t="n">
        <v>0.5</v>
      </c>
      <c r="Z359" t="n">
        <v>10</v>
      </c>
    </row>
    <row r="360">
      <c r="A360" t="n">
        <v>35</v>
      </c>
      <c r="B360" t="n">
        <v>85</v>
      </c>
      <c r="C360" t="inlineStr">
        <is>
          <t xml:space="preserve">CONCLUIDO	</t>
        </is>
      </c>
      <c r="D360" t="n">
        <v>2.4275</v>
      </c>
      <c r="E360" t="n">
        <v>41.19</v>
      </c>
      <c r="F360" t="n">
        <v>38.45</v>
      </c>
      <c r="G360" t="n">
        <v>209.72</v>
      </c>
      <c r="H360" t="n">
        <v>2.88</v>
      </c>
      <c r="I360" t="n">
        <v>11</v>
      </c>
      <c r="J360" t="n">
        <v>222.01</v>
      </c>
      <c r="K360" t="n">
        <v>51.39</v>
      </c>
      <c r="L360" t="n">
        <v>36</v>
      </c>
      <c r="M360" t="n">
        <v>9</v>
      </c>
      <c r="N360" t="n">
        <v>49.62</v>
      </c>
      <c r="O360" t="n">
        <v>27615.8</v>
      </c>
      <c r="P360" t="n">
        <v>476.05</v>
      </c>
      <c r="Q360" t="n">
        <v>419.23</v>
      </c>
      <c r="R360" t="n">
        <v>73.70999999999999</v>
      </c>
      <c r="S360" t="n">
        <v>59.57</v>
      </c>
      <c r="T360" t="n">
        <v>4934.62</v>
      </c>
      <c r="U360" t="n">
        <v>0.8100000000000001</v>
      </c>
      <c r="V360" t="n">
        <v>0.9</v>
      </c>
      <c r="W360" t="n">
        <v>6.81</v>
      </c>
      <c r="X360" t="n">
        <v>0.29</v>
      </c>
      <c r="Y360" t="n">
        <v>0.5</v>
      </c>
      <c r="Z360" t="n">
        <v>10</v>
      </c>
    </row>
    <row r="361">
      <c r="A361" t="n">
        <v>36</v>
      </c>
      <c r="B361" t="n">
        <v>85</v>
      </c>
      <c r="C361" t="inlineStr">
        <is>
          <t xml:space="preserve">CONCLUIDO	</t>
        </is>
      </c>
      <c r="D361" t="n">
        <v>2.4277</v>
      </c>
      <c r="E361" t="n">
        <v>41.19</v>
      </c>
      <c r="F361" t="n">
        <v>38.45</v>
      </c>
      <c r="G361" t="n">
        <v>209.71</v>
      </c>
      <c r="H361" t="n">
        <v>2.94</v>
      </c>
      <c r="I361" t="n">
        <v>11</v>
      </c>
      <c r="J361" t="n">
        <v>223.68</v>
      </c>
      <c r="K361" t="n">
        <v>51.39</v>
      </c>
      <c r="L361" t="n">
        <v>37</v>
      </c>
      <c r="M361" t="n">
        <v>9</v>
      </c>
      <c r="N361" t="n">
        <v>50.29</v>
      </c>
      <c r="O361" t="n">
        <v>27821.09</v>
      </c>
      <c r="P361" t="n">
        <v>474.92</v>
      </c>
      <c r="Q361" t="n">
        <v>419.23</v>
      </c>
      <c r="R361" t="n">
        <v>73.58</v>
      </c>
      <c r="S361" t="n">
        <v>59.57</v>
      </c>
      <c r="T361" t="n">
        <v>4872.02</v>
      </c>
      <c r="U361" t="n">
        <v>0.8100000000000001</v>
      </c>
      <c r="V361" t="n">
        <v>0.9</v>
      </c>
      <c r="W361" t="n">
        <v>6.81</v>
      </c>
      <c r="X361" t="n">
        <v>0.28</v>
      </c>
      <c r="Y361" t="n">
        <v>0.5</v>
      </c>
      <c r="Z361" t="n">
        <v>10</v>
      </c>
    </row>
    <row r="362">
      <c r="A362" t="n">
        <v>37</v>
      </c>
      <c r="B362" t="n">
        <v>85</v>
      </c>
      <c r="C362" t="inlineStr">
        <is>
          <t xml:space="preserve">CONCLUIDO	</t>
        </is>
      </c>
      <c r="D362" t="n">
        <v>2.431</v>
      </c>
      <c r="E362" t="n">
        <v>41.14</v>
      </c>
      <c r="F362" t="n">
        <v>38.42</v>
      </c>
      <c r="G362" t="n">
        <v>230.55</v>
      </c>
      <c r="H362" t="n">
        <v>3</v>
      </c>
      <c r="I362" t="n">
        <v>10</v>
      </c>
      <c r="J362" t="n">
        <v>225.35</v>
      </c>
      <c r="K362" t="n">
        <v>51.39</v>
      </c>
      <c r="L362" t="n">
        <v>38</v>
      </c>
      <c r="M362" t="n">
        <v>8</v>
      </c>
      <c r="N362" t="n">
        <v>50.96</v>
      </c>
      <c r="O362" t="n">
        <v>28027.19</v>
      </c>
      <c r="P362" t="n">
        <v>473.46</v>
      </c>
      <c r="Q362" t="n">
        <v>419.25</v>
      </c>
      <c r="R362" t="n">
        <v>72.95</v>
      </c>
      <c r="S362" t="n">
        <v>59.57</v>
      </c>
      <c r="T362" t="n">
        <v>4558.08</v>
      </c>
      <c r="U362" t="n">
        <v>0.82</v>
      </c>
      <c r="V362" t="n">
        <v>0.9</v>
      </c>
      <c r="W362" t="n">
        <v>6.81</v>
      </c>
      <c r="X362" t="n">
        <v>0.26</v>
      </c>
      <c r="Y362" t="n">
        <v>0.5</v>
      </c>
      <c r="Z362" t="n">
        <v>10</v>
      </c>
    </row>
    <row r="363">
      <c r="A363" t="n">
        <v>38</v>
      </c>
      <c r="B363" t="n">
        <v>85</v>
      </c>
      <c r="C363" t="inlineStr">
        <is>
          <t xml:space="preserve">CONCLUIDO	</t>
        </is>
      </c>
      <c r="D363" t="n">
        <v>2.431</v>
      </c>
      <c r="E363" t="n">
        <v>41.13</v>
      </c>
      <c r="F363" t="n">
        <v>38.42</v>
      </c>
      <c r="G363" t="n">
        <v>230.54</v>
      </c>
      <c r="H363" t="n">
        <v>3.05</v>
      </c>
      <c r="I363" t="n">
        <v>10</v>
      </c>
      <c r="J363" t="n">
        <v>227.03</v>
      </c>
      <c r="K363" t="n">
        <v>51.39</v>
      </c>
      <c r="L363" t="n">
        <v>39</v>
      </c>
      <c r="M363" t="n">
        <v>8</v>
      </c>
      <c r="N363" t="n">
        <v>51.64</v>
      </c>
      <c r="O363" t="n">
        <v>28234.24</v>
      </c>
      <c r="P363" t="n">
        <v>474.37</v>
      </c>
      <c r="Q363" t="n">
        <v>419.23</v>
      </c>
      <c r="R363" t="n">
        <v>72.81999999999999</v>
      </c>
      <c r="S363" t="n">
        <v>59.57</v>
      </c>
      <c r="T363" t="n">
        <v>4495.83</v>
      </c>
      <c r="U363" t="n">
        <v>0.82</v>
      </c>
      <c r="V363" t="n">
        <v>0.9</v>
      </c>
      <c r="W363" t="n">
        <v>6.81</v>
      </c>
      <c r="X363" t="n">
        <v>0.26</v>
      </c>
      <c r="Y363" t="n">
        <v>0.5</v>
      </c>
      <c r="Z363" t="n">
        <v>10</v>
      </c>
    </row>
    <row r="364">
      <c r="A364" t="n">
        <v>39</v>
      </c>
      <c r="B364" t="n">
        <v>85</v>
      </c>
      <c r="C364" t="inlineStr">
        <is>
          <t xml:space="preserve">CONCLUIDO	</t>
        </is>
      </c>
      <c r="D364" t="n">
        <v>2.4316</v>
      </c>
      <c r="E364" t="n">
        <v>41.12</v>
      </c>
      <c r="F364" t="n">
        <v>38.41</v>
      </c>
      <c r="G364" t="n">
        <v>230.48</v>
      </c>
      <c r="H364" t="n">
        <v>3.11</v>
      </c>
      <c r="I364" t="n">
        <v>10</v>
      </c>
      <c r="J364" t="n">
        <v>228.71</v>
      </c>
      <c r="K364" t="n">
        <v>51.39</v>
      </c>
      <c r="L364" t="n">
        <v>40</v>
      </c>
      <c r="M364" t="n">
        <v>8</v>
      </c>
      <c r="N364" t="n">
        <v>52.32</v>
      </c>
      <c r="O364" t="n">
        <v>28442.24</v>
      </c>
      <c r="P364" t="n">
        <v>475.2</v>
      </c>
      <c r="Q364" t="n">
        <v>419.23</v>
      </c>
      <c r="R364" t="n">
        <v>72.56</v>
      </c>
      <c r="S364" t="n">
        <v>59.57</v>
      </c>
      <c r="T364" t="n">
        <v>4363.78</v>
      </c>
      <c r="U364" t="n">
        <v>0.82</v>
      </c>
      <c r="V364" t="n">
        <v>0.9</v>
      </c>
      <c r="W364" t="n">
        <v>6.81</v>
      </c>
      <c r="X364" t="n">
        <v>0.25</v>
      </c>
      <c r="Y364" t="n">
        <v>0.5</v>
      </c>
      <c r="Z364" t="n">
        <v>10</v>
      </c>
    </row>
    <row r="365">
      <c r="A365" t="n">
        <v>0</v>
      </c>
      <c r="B365" t="n">
        <v>20</v>
      </c>
      <c r="C365" t="inlineStr">
        <is>
          <t xml:space="preserve">CONCLUIDO	</t>
        </is>
      </c>
      <c r="D365" t="n">
        <v>2.1193</v>
      </c>
      <c r="E365" t="n">
        <v>47.19</v>
      </c>
      <c r="F365" t="n">
        <v>43.27</v>
      </c>
      <c r="G365" t="n">
        <v>14.67</v>
      </c>
      <c r="H365" t="n">
        <v>0.34</v>
      </c>
      <c r="I365" t="n">
        <v>177</v>
      </c>
      <c r="J365" t="n">
        <v>51.33</v>
      </c>
      <c r="K365" t="n">
        <v>24.83</v>
      </c>
      <c r="L365" t="n">
        <v>1</v>
      </c>
      <c r="M365" t="n">
        <v>175</v>
      </c>
      <c r="N365" t="n">
        <v>5.51</v>
      </c>
      <c r="O365" t="n">
        <v>6564.78</v>
      </c>
      <c r="P365" t="n">
        <v>245.05</v>
      </c>
      <c r="Q365" t="n">
        <v>419.43</v>
      </c>
      <c r="R365" t="n">
        <v>230.4</v>
      </c>
      <c r="S365" t="n">
        <v>59.57</v>
      </c>
      <c r="T365" t="n">
        <v>82449.42</v>
      </c>
      <c r="U365" t="n">
        <v>0.26</v>
      </c>
      <c r="V365" t="n">
        <v>0.8</v>
      </c>
      <c r="W365" t="n">
        <v>7.09</v>
      </c>
      <c r="X365" t="n">
        <v>5.1</v>
      </c>
      <c r="Y365" t="n">
        <v>0.5</v>
      </c>
      <c r="Z365" t="n">
        <v>10</v>
      </c>
    </row>
    <row r="366">
      <c r="A366" t="n">
        <v>1</v>
      </c>
      <c r="B366" t="n">
        <v>20</v>
      </c>
      <c r="C366" t="inlineStr">
        <is>
          <t xml:space="preserve">CONCLUIDO	</t>
        </is>
      </c>
      <c r="D366" t="n">
        <v>2.313</v>
      </c>
      <c r="E366" t="n">
        <v>43.23</v>
      </c>
      <c r="F366" t="n">
        <v>40.48</v>
      </c>
      <c r="G366" t="n">
        <v>29.62</v>
      </c>
      <c r="H366" t="n">
        <v>0.66</v>
      </c>
      <c r="I366" t="n">
        <v>82</v>
      </c>
      <c r="J366" t="n">
        <v>52.47</v>
      </c>
      <c r="K366" t="n">
        <v>24.83</v>
      </c>
      <c r="L366" t="n">
        <v>2</v>
      </c>
      <c r="M366" t="n">
        <v>80</v>
      </c>
      <c r="N366" t="n">
        <v>5.64</v>
      </c>
      <c r="O366" t="n">
        <v>6705.1</v>
      </c>
      <c r="P366" t="n">
        <v>223.99</v>
      </c>
      <c r="Q366" t="n">
        <v>419.26</v>
      </c>
      <c r="R366" t="n">
        <v>139.89</v>
      </c>
      <c r="S366" t="n">
        <v>59.57</v>
      </c>
      <c r="T366" t="n">
        <v>37672.16</v>
      </c>
      <c r="U366" t="n">
        <v>0.43</v>
      </c>
      <c r="V366" t="n">
        <v>0.85</v>
      </c>
      <c r="W366" t="n">
        <v>6.93</v>
      </c>
      <c r="X366" t="n">
        <v>2.32</v>
      </c>
      <c r="Y366" t="n">
        <v>0.5</v>
      </c>
      <c r="Z366" t="n">
        <v>10</v>
      </c>
    </row>
    <row r="367">
      <c r="A367" t="n">
        <v>2</v>
      </c>
      <c r="B367" t="n">
        <v>20</v>
      </c>
      <c r="C367" t="inlineStr">
        <is>
          <t xml:space="preserve">CONCLUIDO	</t>
        </is>
      </c>
      <c r="D367" t="n">
        <v>2.3803</v>
      </c>
      <c r="E367" t="n">
        <v>42.01</v>
      </c>
      <c r="F367" t="n">
        <v>39.63</v>
      </c>
      <c r="G367" t="n">
        <v>45.72</v>
      </c>
      <c r="H367" t="n">
        <v>0.97</v>
      </c>
      <c r="I367" t="n">
        <v>52</v>
      </c>
      <c r="J367" t="n">
        <v>53.61</v>
      </c>
      <c r="K367" t="n">
        <v>24.83</v>
      </c>
      <c r="L367" t="n">
        <v>3</v>
      </c>
      <c r="M367" t="n">
        <v>50</v>
      </c>
      <c r="N367" t="n">
        <v>5.78</v>
      </c>
      <c r="O367" t="n">
        <v>6845.59</v>
      </c>
      <c r="P367" t="n">
        <v>213.72</v>
      </c>
      <c r="Q367" t="n">
        <v>419.27</v>
      </c>
      <c r="R367" t="n">
        <v>111.97</v>
      </c>
      <c r="S367" t="n">
        <v>59.57</v>
      </c>
      <c r="T367" t="n">
        <v>23860.02</v>
      </c>
      <c r="U367" t="n">
        <v>0.53</v>
      </c>
      <c r="V367" t="n">
        <v>0.87</v>
      </c>
      <c r="W367" t="n">
        <v>6.88</v>
      </c>
      <c r="X367" t="n">
        <v>1.46</v>
      </c>
      <c r="Y367" t="n">
        <v>0.5</v>
      </c>
      <c r="Z367" t="n">
        <v>10</v>
      </c>
    </row>
    <row r="368">
      <c r="A368" t="n">
        <v>3</v>
      </c>
      <c r="B368" t="n">
        <v>20</v>
      </c>
      <c r="C368" t="inlineStr">
        <is>
          <t xml:space="preserve">CONCLUIDO	</t>
        </is>
      </c>
      <c r="D368" t="n">
        <v>2.4128</v>
      </c>
      <c r="E368" t="n">
        <v>41.45</v>
      </c>
      <c r="F368" t="n">
        <v>39.23</v>
      </c>
      <c r="G368" t="n">
        <v>61.95</v>
      </c>
      <c r="H368" t="n">
        <v>1.27</v>
      </c>
      <c r="I368" t="n">
        <v>38</v>
      </c>
      <c r="J368" t="n">
        <v>54.75</v>
      </c>
      <c r="K368" t="n">
        <v>24.83</v>
      </c>
      <c r="L368" t="n">
        <v>4</v>
      </c>
      <c r="M368" t="n">
        <v>36</v>
      </c>
      <c r="N368" t="n">
        <v>5.92</v>
      </c>
      <c r="O368" t="n">
        <v>6986.39</v>
      </c>
      <c r="P368" t="n">
        <v>206.2</v>
      </c>
      <c r="Q368" t="n">
        <v>419.25</v>
      </c>
      <c r="R368" t="n">
        <v>99.09999999999999</v>
      </c>
      <c r="S368" t="n">
        <v>59.57</v>
      </c>
      <c r="T368" t="n">
        <v>17496.46</v>
      </c>
      <c r="U368" t="n">
        <v>0.6</v>
      </c>
      <c r="V368" t="n">
        <v>0.88</v>
      </c>
      <c r="W368" t="n">
        <v>6.86</v>
      </c>
      <c r="X368" t="n">
        <v>1.07</v>
      </c>
      <c r="Y368" t="n">
        <v>0.5</v>
      </c>
      <c r="Z368" t="n">
        <v>10</v>
      </c>
    </row>
    <row r="369">
      <c r="A369" t="n">
        <v>4</v>
      </c>
      <c r="B369" t="n">
        <v>20</v>
      </c>
      <c r="C369" t="inlineStr">
        <is>
          <t xml:space="preserve">CONCLUIDO	</t>
        </is>
      </c>
      <c r="D369" t="n">
        <v>2.4321</v>
      </c>
      <c r="E369" t="n">
        <v>41.12</v>
      </c>
      <c r="F369" t="n">
        <v>39</v>
      </c>
      <c r="G369" t="n">
        <v>78.01000000000001</v>
      </c>
      <c r="H369" t="n">
        <v>1.55</v>
      </c>
      <c r="I369" t="n">
        <v>30</v>
      </c>
      <c r="J369" t="n">
        <v>55.89</v>
      </c>
      <c r="K369" t="n">
        <v>24.83</v>
      </c>
      <c r="L369" t="n">
        <v>5</v>
      </c>
      <c r="M369" t="n">
        <v>28</v>
      </c>
      <c r="N369" t="n">
        <v>6.07</v>
      </c>
      <c r="O369" t="n">
        <v>7127.49</v>
      </c>
      <c r="P369" t="n">
        <v>199.53</v>
      </c>
      <c r="Q369" t="n">
        <v>419.25</v>
      </c>
      <c r="R369" t="n">
        <v>91.84</v>
      </c>
      <c r="S369" t="n">
        <v>59.57</v>
      </c>
      <c r="T369" t="n">
        <v>13904.57</v>
      </c>
      <c r="U369" t="n">
        <v>0.65</v>
      </c>
      <c r="V369" t="n">
        <v>0.89</v>
      </c>
      <c r="W369" t="n">
        <v>6.84</v>
      </c>
      <c r="X369" t="n">
        <v>0.84</v>
      </c>
      <c r="Y369" t="n">
        <v>0.5</v>
      </c>
      <c r="Z369" t="n">
        <v>10</v>
      </c>
    </row>
    <row r="370">
      <c r="A370" t="n">
        <v>5</v>
      </c>
      <c r="B370" t="n">
        <v>20</v>
      </c>
      <c r="C370" t="inlineStr">
        <is>
          <t xml:space="preserve">CONCLUIDO	</t>
        </is>
      </c>
      <c r="D370" t="n">
        <v>2.4456</v>
      </c>
      <c r="E370" t="n">
        <v>40.89</v>
      </c>
      <c r="F370" t="n">
        <v>38.84</v>
      </c>
      <c r="G370" t="n">
        <v>93.20999999999999</v>
      </c>
      <c r="H370" t="n">
        <v>1.82</v>
      </c>
      <c r="I370" t="n">
        <v>25</v>
      </c>
      <c r="J370" t="n">
        <v>57.04</v>
      </c>
      <c r="K370" t="n">
        <v>24.83</v>
      </c>
      <c r="L370" t="n">
        <v>6</v>
      </c>
      <c r="M370" t="n">
        <v>17</v>
      </c>
      <c r="N370" t="n">
        <v>6.21</v>
      </c>
      <c r="O370" t="n">
        <v>7268.89</v>
      </c>
      <c r="P370" t="n">
        <v>192.29</v>
      </c>
      <c r="Q370" t="n">
        <v>419.25</v>
      </c>
      <c r="R370" t="n">
        <v>86.11</v>
      </c>
      <c r="S370" t="n">
        <v>59.57</v>
      </c>
      <c r="T370" t="n">
        <v>11064.41</v>
      </c>
      <c r="U370" t="n">
        <v>0.6899999999999999</v>
      </c>
      <c r="V370" t="n">
        <v>0.89</v>
      </c>
      <c r="W370" t="n">
        <v>6.84</v>
      </c>
      <c r="X370" t="n">
        <v>0.67</v>
      </c>
      <c r="Y370" t="n">
        <v>0.5</v>
      </c>
      <c r="Z370" t="n">
        <v>10</v>
      </c>
    </row>
    <row r="371">
      <c r="A371" t="n">
        <v>6</v>
      </c>
      <c r="B371" t="n">
        <v>20</v>
      </c>
      <c r="C371" t="inlineStr">
        <is>
          <t xml:space="preserve">CONCLUIDO	</t>
        </is>
      </c>
      <c r="D371" t="n">
        <v>2.4479</v>
      </c>
      <c r="E371" t="n">
        <v>40.85</v>
      </c>
      <c r="F371" t="n">
        <v>38.82</v>
      </c>
      <c r="G371" t="n">
        <v>101.28</v>
      </c>
      <c r="H371" t="n">
        <v>2.09</v>
      </c>
      <c r="I371" t="n">
        <v>23</v>
      </c>
      <c r="J371" t="n">
        <v>58.19</v>
      </c>
      <c r="K371" t="n">
        <v>24.83</v>
      </c>
      <c r="L371" t="n">
        <v>7</v>
      </c>
      <c r="M371" t="n">
        <v>1</v>
      </c>
      <c r="N371" t="n">
        <v>6.36</v>
      </c>
      <c r="O371" t="n">
        <v>7410.59</v>
      </c>
      <c r="P371" t="n">
        <v>190.34</v>
      </c>
      <c r="Q371" t="n">
        <v>419.3</v>
      </c>
      <c r="R371" t="n">
        <v>84.84999999999999</v>
      </c>
      <c r="S371" t="n">
        <v>59.57</v>
      </c>
      <c r="T371" t="n">
        <v>10447.6</v>
      </c>
      <c r="U371" t="n">
        <v>0.7</v>
      </c>
      <c r="V371" t="n">
        <v>0.89</v>
      </c>
      <c r="W371" t="n">
        <v>6.86</v>
      </c>
      <c r="X371" t="n">
        <v>0.66</v>
      </c>
      <c r="Y371" t="n">
        <v>0.5</v>
      </c>
      <c r="Z371" t="n">
        <v>10</v>
      </c>
    </row>
    <row r="372">
      <c r="A372" t="n">
        <v>7</v>
      </c>
      <c r="B372" t="n">
        <v>20</v>
      </c>
      <c r="C372" t="inlineStr">
        <is>
          <t xml:space="preserve">CONCLUIDO	</t>
        </is>
      </c>
      <c r="D372" t="n">
        <v>2.4503</v>
      </c>
      <c r="E372" t="n">
        <v>40.81</v>
      </c>
      <c r="F372" t="n">
        <v>38.79</v>
      </c>
      <c r="G372" t="n">
        <v>105.8</v>
      </c>
      <c r="H372" t="n">
        <v>2.34</v>
      </c>
      <c r="I372" t="n">
        <v>22</v>
      </c>
      <c r="J372" t="n">
        <v>59.34</v>
      </c>
      <c r="K372" t="n">
        <v>24.83</v>
      </c>
      <c r="L372" t="n">
        <v>8</v>
      </c>
      <c r="M372" t="n">
        <v>0</v>
      </c>
      <c r="N372" t="n">
        <v>6.52</v>
      </c>
      <c r="O372" t="n">
        <v>7552.59</v>
      </c>
      <c r="P372" t="n">
        <v>193.81</v>
      </c>
      <c r="Q372" t="n">
        <v>419.28</v>
      </c>
      <c r="R372" t="n">
        <v>83.87</v>
      </c>
      <c r="S372" t="n">
        <v>59.57</v>
      </c>
      <c r="T372" t="n">
        <v>9960.809999999999</v>
      </c>
      <c r="U372" t="n">
        <v>0.71</v>
      </c>
      <c r="V372" t="n">
        <v>0.89</v>
      </c>
      <c r="W372" t="n">
        <v>6.86</v>
      </c>
      <c r="X372" t="n">
        <v>0.63</v>
      </c>
      <c r="Y372" t="n">
        <v>0.5</v>
      </c>
      <c r="Z372" t="n">
        <v>10</v>
      </c>
    </row>
    <row r="373">
      <c r="A373" t="n">
        <v>0</v>
      </c>
      <c r="B373" t="n">
        <v>65</v>
      </c>
      <c r="C373" t="inlineStr">
        <is>
          <t xml:space="preserve">CONCLUIDO	</t>
        </is>
      </c>
      <c r="D373" t="n">
        <v>1.5891</v>
      </c>
      <c r="E373" t="n">
        <v>62.93</v>
      </c>
      <c r="F373" t="n">
        <v>49.94</v>
      </c>
      <c r="G373" t="n">
        <v>7.55</v>
      </c>
      <c r="H373" t="n">
        <v>0.13</v>
      </c>
      <c r="I373" t="n">
        <v>397</v>
      </c>
      <c r="J373" t="n">
        <v>133.21</v>
      </c>
      <c r="K373" t="n">
        <v>46.47</v>
      </c>
      <c r="L373" t="n">
        <v>1</v>
      </c>
      <c r="M373" t="n">
        <v>395</v>
      </c>
      <c r="N373" t="n">
        <v>20.75</v>
      </c>
      <c r="O373" t="n">
        <v>16663.42</v>
      </c>
      <c r="P373" t="n">
        <v>549.25</v>
      </c>
      <c r="Q373" t="n">
        <v>419.52</v>
      </c>
      <c r="R373" t="n">
        <v>446.87</v>
      </c>
      <c r="S373" t="n">
        <v>59.57</v>
      </c>
      <c r="T373" t="n">
        <v>189584.15</v>
      </c>
      <c r="U373" t="n">
        <v>0.13</v>
      </c>
      <c r="V373" t="n">
        <v>0.6899999999999999</v>
      </c>
      <c r="W373" t="n">
        <v>7.49</v>
      </c>
      <c r="X373" t="n">
        <v>11.76</v>
      </c>
      <c r="Y373" t="n">
        <v>0.5</v>
      </c>
      <c r="Z373" t="n">
        <v>10</v>
      </c>
    </row>
    <row r="374">
      <c r="A374" t="n">
        <v>1</v>
      </c>
      <c r="B374" t="n">
        <v>65</v>
      </c>
      <c r="C374" t="inlineStr">
        <is>
          <t xml:space="preserve">CONCLUIDO	</t>
        </is>
      </c>
      <c r="D374" t="n">
        <v>2.0026</v>
      </c>
      <c r="E374" t="n">
        <v>49.93</v>
      </c>
      <c r="F374" t="n">
        <v>43.1</v>
      </c>
      <c r="G374" t="n">
        <v>15.12</v>
      </c>
      <c r="H374" t="n">
        <v>0.26</v>
      </c>
      <c r="I374" t="n">
        <v>171</v>
      </c>
      <c r="J374" t="n">
        <v>134.55</v>
      </c>
      <c r="K374" t="n">
        <v>46.47</v>
      </c>
      <c r="L374" t="n">
        <v>2</v>
      </c>
      <c r="M374" t="n">
        <v>169</v>
      </c>
      <c r="N374" t="n">
        <v>21.09</v>
      </c>
      <c r="O374" t="n">
        <v>16828.84</v>
      </c>
      <c r="P374" t="n">
        <v>472.87</v>
      </c>
      <c r="Q374" t="n">
        <v>419.3</v>
      </c>
      <c r="R374" t="n">
        <v>225.27</v>
      </c>
      <c r="S374" t="n">
        <v>59.57</v>
      </c>
      <c r="T374" t="n">
        <v>79915.39</v>
      </c>
      <c r="U374" t="n">
        <v>0.26</v>
      </c>
      <c r="V374" t="n">
        <v>0.8</v>
      </c>
      <c r="W374" t="n">
        <v>7.07</v>
      </c>
      <c r="X374" t="n">
        <v>4.93</v>
      </c>
      <c r="Y374" t="n">
        <v>0.5</v>
      </c>
      <c r="Z374" t="n">
        <v>10</v>
      </c>
    </row>
    <row r="375">
      <c r="A375" t="n">
        <v>2</v>
      </c>
      <c r="B375" t="n">
        <v>65</v>
      </c>
      <c r="C375" t="inlineStr">
        <is>
          <t xml:space="preserve">CONCLUIDO	</t>
        </is>
      </c>
      <c r="D375" t="n">
        <v>2.1542</v>
      </c>
      <c r="E375" t="n">
        <v>46.42</v>
      </c>
      <c r="F375" t="n">
        <v>41.27</v>
      </c>
      <c r="G375" t="n">
        <v>22.72</v>
      </c>
      <c r="H375" t="n">
        <v>0.39</v>
      </c>
      <c r="I375" t="n">
        <v>109</v>
      </c>
      <c r="J375" t="n">
        <v>135.9</v>
      </c>
      <c r="K375" t="n">
        <v>46.47</v>
      </c>
      <c r="L375" t="n">
        <v>3</v>
      </c>
      <c r="M375" t="n">
        <v>107</v>
      </c>
      <c r="N375" t="n">
        <v>21.43</v>
      </c>
      <c r="O375" t="n">
        <v>16994.64</v>
      </c>
      <c r="P375" t="n">
        <v>451.26</v>
      </c>
      <c r="Q375" t="n">
        <v>419.3</v>
      </c>
      <c r="R375" t="n">
        <v>165.65</v>
      </c>
      <c r="S375" t="n">
        <v>59.57</v>
      </c>
      <c r="T375" t="n">
        <v>50417.17</v>
      </c>
      <c r="U375" t="n">
        <v>0.36</v>
      </c>
      <c r="V375" t="n">
        <v>0.84</v>
      </c>
      <c r="W375" t="n">
        <v>6.97</v>
      </c>
      <c r="X375" t="n">
        <v>3.11</v>
      </c>
      <c r="Y375" t="n">
        <v>0.5</v>
      </c>
      <c r="Z375" t="n">
        <v>10</v>
      </c>
    </row>
    <row r="376">
      <c r="A376" t="n">
        <v>3</v>
      </c>
      <c r="B376" t="n">
        <v>65</v>
      </c>
      <c r="C376" t="inlineStr">
        <is>
          <t xml:space="preserve">CONCLUIDO	</t>
        </is>
      </c>
      <c r="D376" t="n">
        <v>2.2331</v>
      </c>
      <c r="E376" t="n">
        <v>44.78</v>
      </c>
      <c r="F376" t="n">
        <v>40.42</v>
      </c>
      <c r="G376" t="n">
        <v>30.32</v>
      </c>
      <c r="H376" t="n">
        <v>0.52</v>
      </c>
      <c r="I376" t="n">
        <v>80</v>
      </c>
      <c r="J376" t="n">
        <v>137.25</v>
      </c>
      <c r="K376" t="n">
        <v>46.47</v>
      </c>
      <c r="L376" t="n">
        <v>4</v>
      </c>
      <c r="M376" t="n">
        <v>78</v>
      </c>
      <c r="N376" t="n">
        <v>21.78</v>
      </c>
      <c r="O376" t="n">
        <v>17160.92</v>
      </c>
      <c r="P376" t="n">
        <v>440.86</v>
      </c>
      <c r="Q376" t="n">
        <v>419.27</v>
      </c>
      <c r="R376" t="n">
        <v>137.71</v>
      </c>
      <c r="S376" t="n">
        <v>59.57</v>
      </c>
      <c r="T376" t="n">
        <v>36588.86</v>
      </c>
      <c r="U376" t="n">
        <v>0.43</v>
      </c>
      <c r="V376" t="n">
        <v>0.86</v>
      </c>
      <c r="W376" t="n">
        <v>6.93</v>
      </c>
      <c r="X376" t="n">
        <v>2.26</v>
      </c>
      <c r="Y376" t="n">
        <v>0.5</v>
      </c>
      <c r="Z376" t="n">
        <v>10</v>
      </c>
    </row>
    <row r="377">
      <c r="A377" t="n">
        <v>4</v>
      </c>
      <c r="B377" t="n">
        <v>65</v>
      </c>
      <c r="C377" t="inlineStr">
        <is>
          <t xml:space="preserve">CONCLUIDO	</t>
        </is>
      </c>
      <c r="D377" t="n">
        <v>2.2776</v>
      </c>
      <c r="E377" t="n">
        <v>43.91</v>
      </c>
      <c r="F377" t="n">
        <v>39.98</v>
      </c>
      <c r="G377" t="n">
        <v>37.48</v>
      </c>
      <c r="H377" t="n">
        <v>0.64</v>
      </c>
      <c r="I377" t="n">
        <v>64</v>
      </c>
      <c r="J377" t="n">
        <v>138.6</v>
      </c>
      <c r="K377" t="n">
        <v>46.47</v>
      </c>
      <c r="L377" t="n">
        <v>5</v>
      </c>
      <c r="M377" t="n">
        <v>62</v>
      </c>
      <c r="N377" t="n">
        <v>22.13</v>
      </c>
      <c r="O377" t="n">
        <v>17327.69</v>
      </c>
      <c r="P377" t="n">
        <v>434.83</v>
      </c>
      <c r="Q377" t="n">
        <v>419.27</v>
      </c>
      <c r="R377" t="n">
        <v>123.57</v>
      </c>
      <c r="S377" t="n">
        <v>59.57</v>
      </c>
      <c r="T377" t="n">
        <v>29599.64</v>
      </c>
      <c r="U377" t="n">
        <v>0.48</v>
      </c>
      <c r="V377" t="n">
        <v>0.86</v>
      </c>
      <c r="W377" t="n">
        <v>6.9</v>
      </c>
      <c r="X377" t="n">
        <v>1.82</v>
      </c>
      <c r="Y377" t="n">
        <v>0.5</v>
      </c>
      <c r="Z377" t="n">
        <v>10</v>
      </c>
    </row>
    <row r="378">
      <c r="A378" t="n">
        <v>5</v>
      </c>
      <c r="B378" t="n">
        <v>65</v>
      </c>
      <c r="C378" t="inlineStr">
        <is>
          <t xml:space="preserve">CONCLUIDO	</t>
        </is>
      </c>
      <c r="D378" t="n">
        <v>2.3111</v>
      </c>
      <c r="E378" t="n">
        <v>43.27</v>
      </c>
      <c r="F378" t="n">
        <v>39.65</v>
      </c>
      <c r="G378" t="n">
        <v>44.88</v>
      </c>
      <c r="H378" t="n">
        <v>0.76</v>
      </c>
      <c r="I378" t="n">
        <v>53</v>
      </c>
      <c r="J378" t="n">
        <v>139.95</v>
      </c>
      <c r="K378" t="n">
        <v>46.47</v>
      </c>
      <c r="L378" t="n">
        <v>6</v>
      </c>
      <c r="M378" t="n">
        <v>51</v>
      </c>
      <c r="N378" t="n">
        <v>22.49</v>
      </c>
      <c r="O378" t="n">
        <v>17494.97</v>
      </c>
      <c r="P378" t="n">
        <v>429.95</v>
      </c>
      <c r="Q378" t="n">
        <v>419.27</v>
      </c>
      <c r="R378" t="n">
        <v>112.85</v>
      </c>
      <c r="S378" t="n">
        <v>59.57</v>
      </c>
      <c r="T378" t="n">
        <v>24297.24</v>
      </c>
      <c r="U378" t="n">
        <v>0.53</v>
      </c>
      <c r="V378" t="n">
        <v>0.87</v>
      </c>
      <c r="W378" t="n">
        <v>6.87</v>
      </c>
      <c r="X378" t="n">
        <v>1.48</v>
      </c>
      <c r="Y378" t="n">
        <v>0.5</v>
      </c>
      <c r="Z378" t="n">
        <v>10</v>
      </c>
    </row>
    <row r="379">
      <c r="A379" t="n">
        <v>6</v>
      </c>
      <c r="B379" t="n">
        <v>65</v>
      </c>
      <c r="C379" t="inlineStr">
        <is>
          <t xml:space="preserve">CONCLUIDO	</t>
        </is>
      </c>
      <c r="D379" t="n">
        <v>2.3338</v>
      </c>
      <c r="E379" t="n">
        <v>42.85</v>
      </c>
      <c r="F379" t="n">
        <v>39.44</v>
      </c>
      <c r="G379" t="n">
        <v>52.59</v>
      </c>
      <c r="H379" t="n">
        <v>0.88</v>
      </c>
      <c r="I379" t="n">
        <v>45</v>
      </c>
      <c r="J379" t="n">
        <v>141.31</v>
      </c>
      <c r="K379" t="n">
        <v>46.47</v>
      </c>
      <c r="L379" t="n">
        <v>7</v>
      </c>
      <c r="M379" t="n">
        <v>43</v>
      </c>
      <c r="N379" t="n">
        <v>22.85</v>
      </c>
      <c r="O379" t="n">
        <v>17662.75</v>
      </c>
      <c r="P379" t="n">
        <v>426.4</v>
      </c>
      <c r="Q379" t="n">
        <v>419.24</v>
      </c>
      <c r="R379" t="n">
        <v>105.79</v>
      </c>
      <c r="S379" t="n">
        <v>59.57</v>
      </c>
      <c r="T379" t="n">
        <v>20807.09</v>
      </c>
      <c r="U379" t="n">
        <v>0.5600000000000001</v>
      </c>
      <c r="V379" t="n">
        <v>0.88</v>
      </c>
      <c r="W379" t="n">
        <v>6.88</v>
      </c>
      <c r="X379" t="n">
        <v>1.28</v>
      </c>
      <c r="Y379" t="n">
        <v>0.5</v>
      </c>
      <c r="Z379" t="n">
        <v>10</v>
      </c>
    </row>
    <row r="380">
      <c r="A380" t="n">
        <v>7</v>
      </c>
      <c r="B380" t="n">
        <v>65</v>
      </c>
      <c r="C380" t="inlineStr">
        <is>
          <t xml:space="preserve">CONCLUIDO	</t>
        </is>
      </c>
      <c r="D380" t="n">
        <v>2.3541</v>
      </c>
      <c r="E380" t="n">
        <v>42.48</v>
      </c>
      <c r="F380" t="n">
        <v>39.24</v>
      </c>
      <c r="G380" t="n">
        <v>60.36</v>
      </c>
      <c r="H380" t="n">
        <v>0.99</v>
      </c>
      <c r="I380" t="n">
        <v>39</v>
      </c>
      <c r="J380" t="n">
        <v>142.68</v>
      </c>
      <c r="K380" t="n">
        <v>46.47</v>
      </c>
      <c r="L380" t="n">
        <v>8</v>
      </c>
      <c r="M380" t="n">
        <v>37</v>
      </c>
      <c r="N380" t="n">
        <v>23.21</v>
      </c>
      <c r="O380" t="n">
        <v>17831.04</v>
      </c>
      <c r="P380" t="n">
        <v>422.66</v>
      </c>
      <c r="Q380" t="n">
        <v>419.27</v>
      </c>
      <c r="R380" t="n">
        <v>99.31999999999999</v>
      </c>
      <c r="S380" t="n">
        <v>59.57</v>
      </c>
      <c r="T380" t="n">
        <v>17601.83</v>
      </c>
      <c r="U380" t="n">
        <v>0.6</v>
      </c>
      <c r="V380" t="n">
        <v>0.88</v>
      </c>
      <c r="W380" t="n">
        <v>6.86</v>
      </c>
      <c r="X380" t="n">
        <v>1.07</v>
      </c>
      <c r="Y380" t="n">
        <v>0.5</v>
      </c>
      <c r="Z380" t="n">
        <v>10</v>
      </c>
    </row>
    <row r="381">
      <c r="A381" t="n">
        <v>8</v>
      </c>
      <c r="B381" t="n">
        <v>65</v>
      </c>
      <c r="C381" t="inlineStr">
        <is>
          <t xml:space="preserve">CONCLUIDO	</t>
        </is>
      </c>
      <c r="D381" t="n">
        <v>2.3646</v>
      </c>
      <c r="E381" t="n">
        <v>42.29</v>
      </c>
      <c r="F381" t="n">
        <v>39.16</v>
      </c>
      <c r="G381" t="n">
        <v>67.13</v>
      </c>
      <c r="H381" t="n">
        <v>1.11</v>
      </c>
      <c r="I381" t="n">
        <v>35</v>
      </c>
      <c r="J381" t="n">
        <v>144.05</v>
      </c>
      <c r="K381" t="n">
        <v>46.47</v>
      </c>
      <c r="L381" t="n">
        <v>9</v>
      </c>
      <c r="M381" t="n">
        <v>33</v>
      </c>
      <c r="N381" t="n">
        <v>23.58</v>
      </c>
      <c r="O381" t="n">
        <v>17999.83</v>
      </c>
      <c r="P381" t="n">
        <v>421.16</v>
      </c>
      <c r="Q381" t="n">
        <v>419.25</v>
      </c>
      <c r="R381" t="n">
        <v>96.97</v>
      </c>
      <c r="S381" t="n">
        <v>59.57</v>
      </c>
      <c r="T381" t="n">
        <v>16447.38</v>
      </c>
      <c r="U381" t="n">
        <v>0.61</v>
      </c>
      <c r="V381" t="n">
        <v>0.88</v>
      </c>
      <c r="W381" t="n">
        <v>6.85</v>
      </c>
      <c r="X381" t="n">
        <v>0.99</v>
      </c>
      <c r="Y381" t="n">
        <v>0.5</v>
      </c>
      <c r="Z381" t="n">
        <v>10</v>
      </c>
    </row>
    <row r="382">
      <c r="A382" t="n">
        <v>9</v>
      </c>
      <c r="B382" t="n">
        <v>65</v>
      </c>
      <c r="C382" t="inlineStr">
        <is>
          <t xml:space="preserve">CONCLUIDO	</t>
        </is>
      </c>
      <c r="D382" t="n">
        <v>2.3779</v>
      </c>
      <c r="E382" t="n">
        <v>42.05</v>
      </c>
      <c r="F382" t="n">
        <v>39.03</v>
      </c>
      <c r="G382" t="n">
        <v>75.54000000000001</v>
      </c>
      <c r="H382" t="n">
        <v>1.22</v>
      </c>
      <c r="I382" t="n">
        <v>31</v>
      </c>
      <c r="J382" t="n">
        <v>145.42</v>
      </c>
      <c r="K382" t="n">
        <v>46.47</v>
      </c>
      <c r="L382" t="n">
        <v>10</v>
      </c>
      <c r="M382" t="n">
        <v>29</v>
      </c>
      <c r="N382" t="n">
        <v>23.95</v>
      </c>
      <c r="O382" t="n">
        <v>18169.15</v>
      </c>
      <c r="P382" t="n">
        <v>418.24</v>
      </c>
      <c r="Q382" t="n">
        <v>419.26</v>
      </c>
      <c r="R382" t="n">
        <v>92.67</v>
      </c>
      <c r="S382" t="n">
        <v>59.57</v>
      </c>
      <c r="T382" t="n">
        <v>14313.37</v>
      </c>
      <c r="U382" t="n">
        <v>0.64</v>
      </c>
      <c r="V382" t="n">
        <v>0.89</v>
      </c>
      <c r="W382" t="n">
        <v>6.84</v>
      </c>
      <c r="X382" t="n">
        <v>0.87</v>
      </c>
      <c r="Y382" t="n">
        <v>0.5</v>
      </c>
      <c r="Z382" t="n">
        <v>10</v>
      </c>
    </row>
    <row r="383">
      <c r="A383" t="n">
        <v>10</v>
      </c>
      <c r="B383" t="n">
        <v>65</v>
      </c>
      <c r="C383" t="inlineStr">
        <is>
          <t xml:space="preserve">CONCLUIDO	</t>
        </is>
      </c>
      <c r="D383" t="n">
        <v>2.3852</v>
      </c>
      <c r="E383" t="n">
        <v>41.93</v>
      </c>
      <c r="F383" t="n">
        <v>38.96</v>
      </c>
      <c r="G383" t="n">
        <v>80.59999999999999</v>
      </c>
      <c r="H383" t="n">
        <v>1.33</v>
      </c>
      <c r="I383" t="n">
        <v>29</v>
      </c>
      <c r="J383" t="n">
        <v>146.8</v>
      </c>
      <c r="K383" t="n">
        <v>46.47</v>
      </c>
      <c r="L383" t="n">
        <v>11</v>
      </c>
      <c r="M383" t="n">
        <v>27</v>
      </c>
      <c r="N383" t="n">
        <v>24.33</v>
      </c>
      <c r="O383" t="n">
        <v>18338.99</v>
      </c>
      <c r="P383" t="n">
        <v>416.17</v>
      </c>
      <c r="Q383" t="n">
        <v>419.26</v>
      </c>
      <c r="R383" t="n">
        <v>90.23</v>
      </c>
      <c r="S383" t="n">
        <v>59.57</v>
      </c>
      <c r="T383" t="n">
        <v>13107.21</v>
      </c>
      <c r="U383" t="n">
        <v>0.66</v>
      </c>
      <c r="V383" t="n">
        <v>0.89</v>
      </c>
      <c r="W383" t="n">
        <v>6.84</v>
      </c>
      <c r="X383" t="n">
        <v>0.79</v>
      </c>
      <c r="Y383" t="n">
        <v>0.5</v>
      </c>
      <c r="Z383" t="n">
        <v>10</v>
      </c>
    </row>
    <row r="384">
      <c r="A384" t="n">
        <v>11</v>
      </c>
      <c r="B384" t="n">
        <v>65</v>
      </c>
      <c r="C384" t="inlineStr">
        <is>
          <t xml:space="preserve">CONCLUIDO	</t>
        </is>
      </c>
      <c r="D384" t="n">
        <v>2.395</v>
      </c>
      <c r="E384" t="n">
        <v>41.75</v>
      </c>
      <c r="F384" t="n">
        <v>38.87</v>
      </c>
      <c r="G384" t="n">
        <v>89.69</v>
      </c>
      <c r="H384" t="n">
        <v>1.43</v>
      </c>
      <c r="I384" t="n">
        <v>26</v>
      </c>
      <c r="J384" t="n">
        <v>148.18</v>
      </c>
      <c r="K384" t="n">
        <v>46.47</v>
      </c>
      <c r="L384" t="n">
        <v>12</v>
      </c>
      <c r="M384" t="n">
        <v>24</v>
      </c>
      <c r="N384" t="n">
        <v>24.71</v>
      </c>
      <c r="O384" t="n">
        <v>18509.36</v>
      </c>
      <c r="P384" t="n">
        <v>413.92</v>
      </c>
      <c r="Q384" t="n">
        <v>419.26</v>
      </c>
      <c r="R384" t="n">
        <v>87.16</v>
      </c>
      <c r="S384" t="n">
        <v>59.57</v>
      </c>
      <c r="T384" t="n">
        <v>11587.29</v>
      </c>
      <c r="U384" t="n">
        <v>0.68</v>
      </c>
      <c r="V384" t="n">
        <v>0.89</v>
      </c>
      <c r="W384" t="n">
        <v>6.84</v>
      </c>
      <c r="X384" t="n">
        <v>0.7</v>
      </c>
      <c r="Y384" t="n">
        <v>0.5</v>
      </c>
      <c r="Z384" t="n">
        <v>10</v>
      </c>
    </row>
    <row r="385">
      <c r="A385" t="n">
        <v>12</v>
      </c>
      <c r="B385" t="n">
        <v>65</v>
      </c>
      <c r="C385" t="inlineStr">
        <is>
          <t xml:space="preserve">CONCLUIDO	</t>
        </is>
      </c>
      <c r="D385" t="n">
        <v>2.401</v>
      </c>
      <c r="E385" t="n">
        <v>41.65</v>
      </c>
      <c r="F385" t="n">
        <v>38.82</v>
      </c>
      <c r="G385" t="n">
        <v>97.04000000000001</v>
      </c>
      <c r="H385" t="n">
        <v>1.54</v>
      </c>
      <c r="I385" t="n">
        <v>24</v>
      </c>
      <c r="J385" t="n">
        <v>149.56</v>
      </c>
      <c r="K385" t="n">
        <v>46.47</v>
      </c>
      <c r="L385" t="n">
        <v>13</v>
      </c>
      <c r="M385" t="n">
        <v>22</v>
      </c>
      <c r="N385" t="n">
        <v>25.1</v>
      </c>
      <c r="O385" t="n">
        <v>18680.25</v>
      </c>
      <c r="P385" t="n">
        <v>412.73</v>
      </c>
      <c r="Q385" t="n">
        <v>419.25</v>
      </c>
      <c r="R385" t="n">
        <v>85.63</v>
      </c>
      <c r="S385" t="n">
        <v>59.57</v>
      </c>
      <c r="T385" t="n">
        <v>10831.69</v>
      </c>
      <c r="U385" t="n">
        <v>0.7</v>
      </c>
      <c r="V385" t="n">
        <v>0.89</v>
      </c>
      <c r="W385" t="n">
        <v>6.83</v>
      </c>
      <c r="X385" t="n">
        <v>0.65</v>
      </c>
      <c r="Y385" t="n">
        <v>0.5</v>
      </c>
      <c r="Z385" t="n">
        <v>10</v>
      </c>
    </row>
    <row r="386">
      <c r="A386" t="n">
        <v>13</v>
      </c>
      <c r="B386" t="n">
        <v>65</v>
      </c>
      <c r="C386" t="inlineStr">
        <is>
          <t xml:space="preserve">CONCLUIDO	</t>
        </is>
      </c>
      <c r="D386" t="n">
        <v>2.4068</v>
      </c>
      <c r="E386" t="n">
        <v>41.55</v>
      </c>
      <c r="F386" t="n">
        <v>38.77</v>
      </c>
      <c r="G386" t="n">
        <v>105.74</v>
      </c>
      <c r="H386" t="n">
        <v>1.64</v>
      </c>
      <c r="I386" t="n">
        <v>22</v>
      </c>
      <c r="J386" t="n">
        <v>150.95</v>
      </c>
      <c r="K386" t="n">
        <v>46.47</v>
      </c>
      <c r="L386" t="n">
        <v>14</v>
      </c>
      <c r="M386" t="n">
        <v>20</v>
      </c>
      <c r="N386" t="n">
        <v>25.49</v>
      </c>
      <c r="O386" t="n">
        <v>18851.69</v>
      </c>
      <c r="P386" t="n">
        <v>410.49</v>
      </c>
      <c r="Q386" t="n">
        <v>419.28</v>
      </c>
      <c r="R386" t="n">
        <v>84.16</v>
      </c>
      <c r="S386" t="n">
        <v>59.57</v>
      </c>
      <c r="T386" t="n">
        <v>10104.58</v>
      </c>
      <c r="U386" t="n">
        <v>0.71</v>
      </c>
      <c r="V386" t="n">
        <v>0.89</v>
      </c>
      <c r="W386" t="n">
        <v>6.83</v>
      </c>
      <c r="X386" t="n">
        <v>0.61</v>
      </c>
      <c r="Y386" t="n">
        <v>0.5</v>
      </c>
      <c r="Z386" t="n">
        <v>10</v>
      </c>
    </row>
    <row r="387">
      <c r="A387" t="n">
        <v>14</v>
      </c>
      <c r="B387" t="n">
        <v>65</v>
      </c>
      <c r="C387" t="inlineStr">
        <is>
          <t xml:space="preserve">CONCLUIDO	</t>
        </is>
      </c>
      <c r="D387" t="n">
        <v>2.4107</v>
      </c>
      <c r="E387" t="n">
        <v>41.48</v>
      </c>
      <c r="F387" t="n">
        <v>38.73</v>
      </c>
      <c r="G387" t="n">
        <v>110.66</v>
      </c>
      <c r="H387" t="n">
        <v>1.74</v>
      </c>
      <c r="I387" t="n">
        <v>21</v>
      </c>
      <c r="J387" t="n">
        <v>152.35</v>
      </c>
      <c r="K387" t="n">
        <v>46.47</v>
      </c>
      <c r="L387" t="n">
        <v>15</v>
      </c>
      <c r="M387" t="n">
        <v>19</v>
      </c>
      <c r="N387" t="n">
        <v>25.88</v>
      </c>
      <c r="O387" t="n">
        <v>19023.66</v>
      </c>
      <c r="P387" t="n">
        <v>409.22</v>
      </c>
      <c r="Q387" t="n">
        <v>419.23</v>
      </c>
      <c r="R387" t="n">
        <v>82.73999999999999</v>
      </c>
      <c r="S387" t="n">
        <v>59.57</v>
      </c>
      <c r="T387" t="n">
        <v>9402.5</v>
      </c>
      <c r="U387" t="n">
        <v>0.72</v>
      </c>
      <c r="V387" t="n">
        <v>0.89</v>
      </c>
      <c r="W387" t="n">
        <v>6.83</v>
      </c>
      <c r="X387" t="n">
        <v>0.57</v>
      </c>
      <c r="Y387" t="n">
        <v>0.5</v>
      </c>
      <c r="Z387" t="n">
        <v>10</v>
      </c>
    </row>
    <row r="388">
      <c r="A388" t="n">
        <v>15</v>
      </c>
      <c r="B388" t="n">
        <v>65</v>
      </c>
      <c r="C388" t="inlineStr">
        <is>
          <t xml:space="preserve">CONCLUIDO	</t>
        </is>
      </c>
      <c r="D388" t="n">
        <v>2.4142</v>
      </c>
      <c r="E388" t="n">
        <v>41.42</v>
      </c>
      <c r="F388" t="n">
        <v>38.7</v>
      </c>
      <c r="G388" t="n">
        <v>116.09</v>
      </c>
      <c r="H388" t="n">
        <v>1.84</v>
      </c>
      <c r="I388" t="n">
        <v>20</v>
      </c>
      <c r="J388" t="n">
        <v>153.75</v>
      </c>
      <c r="K388" t="n">
        <v>46.47</v>
      </c>
      <c r="L388" t="n">
        <v>16</v>
      </c>
      <c r="M388" t="n">
        <v>18</v>
      </c>
      <c r="N388" t="n">
        <v>26.28</v>
      </c>
      <c r="O388" t="n">
        <v>19196.18</v>
      </c>
      <c r="P388" t="n">
        <v>406.42</v>
      </c>
      <c r="Q388" t="n">
        <v>419.25</v>
      </c>
      <c r="R388" t="n">
        <v>81.56</v>
      </c>
      <c r="S388" t="n">
        <v>59.57</v>
      </c>
      <c r="T388" t="n">
        <v>8814.969999999999</v>
      </c>
      <c r="U388" t="n">
        <v>0.73</v>
      </c>
      <c r="V388" t="n">
        <v>0.89</v>
      </c>
      <c r="W388" t="n">
        <v>6.83</v>
      </c>
      <c r="X388" t="n">
        <v>0.53</v>
      </c>
      <c r="Y388" t="n">
        <v>0.5</v>
      </c>
      <c r="Z388" t="n">
        <v>10</v>
      </c>
    </row>
    <row r="389">
      <c r="A389" t="n">
        <v>16</v>
      </c>
      <c r="B389" t="n">
        <v>65</v>
      </c>
      <c r="C389" t="inlineStr">
        <is>
          <t xml:space="preserve">CONCLUIDO	</t>
        </is>
      </c>
      <c r="D389" t="n">
        <v>2.4166</v>
      </c>
      <c r="E389" t="n">
        <v>41.38</v>
      </c>
      <c r="F389" t="n">
        <v>38.68</v>
      </c>
      <c r="G389" t="n">
        <v>122.15</v>
      </c>
      <c r="H389" t="n">
        <v>1.94</v>
      </c>
      <c r="I389" t="n">
        <v>19</v>
      </c>
      <c r="J389" t="n">
        <v>155.15</v>
      </c>
      <c r="K389" t="n">
        <v>46.47</v>
      </c>
      <c r="L389" t="n">
        <v>17</v>
      </c>
      <c r="M389" t="n">
        <v>17</v>
      </c>
      <c r="N389" t="n">
        <v>26.68</v>
      </c>
      <c r="O389" t="n">
        <v>19369.26</v>
      </c>
      <c r="P389" t="n">
        <v>405.64</v>
      </c>
      <c r="Q389" t="n">
        <v>419.26</v>
      </c>
      <c r="R389" t="n">
        <v>81.18000000000001</v>
      </c>
      <c r="S389" t="n">
        <v>59.57</v>
      </c>
      <c r="T389" t="n">
        <v>8629.190000000001</v>
      </c>
      <c r="U389" t="n">
        <v>0.73</v>
      </c>
      <c r="V389" t="n">
        <v>0.89</v>
      </c>
      <c r="W389" t="n">
        <v>6.83</v>
      </c>
      <c r="X389" t="n">
        <v>0.52</v>
      </c>
      <c r="Y389" t="n">
        <v>0.5</v>
      </c>
      <c r="Z389" t="n">
        <v>10</v>
      </c>
    </row>
    <row r="390">
      <c r="A390" t="n">
        <v>17</v>
      </c>
      <c r="B390" t="n">
        <v>65</v>
      </c>
      <c r="C390" t="inlineStr">
        <is>
          <t xml:space="preserve">CONCLUIDO	</t>
        </is>
      </c>
      <c r="D390" t="n">
        <v>2.4208</v>
      </c>
      <c r="E390" t="n">
        <v>41.31</v>
      </c>
      <c r="F390" t="n">
        <v>38.64</v>
      </c>
      <c r="G390" t="n">
        <v>128.8</v>
      </c>
      <c r="H390" t="n">
        <v>2.04</v>
      </c>
      <c r="I390" t="n">
        <v>18</v>
      </c>
      <c r="J390" t="n">
        <v>156.56</v>
      </c>
      <c r="K390" t="n">
        <v>46.47</v>
      </c>
      <c r="L390" t="n">
        <v>18</v>
      </c>
      <c r="M390" t="n">
        <v>16</v>
      </c>
      <c r="N390" t="n">
        <v>27.09</v>
      </c>
      <c r="O390" t="n">
        <v>19542.89</v>
      </c>
      <c r="P390" t="n">
        <v>403.26</v>
      </c>
      <c r="Q390" t="n">
        <v>419.26</v>
      </c>
      <c r="R390" t="n">
        <v>79.88</v>
      </c>
      <c r="S390" t="n">
        <v>59.57</v>
      </c>
      <c r="T390" t="n">
        <v>7986.16</v>
      </c>
      <c r="U390" t="n">
        <v>0.75</v>
      </c>
      <c r="V390" t="n">
        <v>0.89</v>
      </c>
      <c r="W390" t="n">
        <v>6.82</v>
      </c>
      <c r="X390" t="n">
        <v>0.48</v>
      </c>
      <c r="Y390" t="n">
        <v>0.5</v>
      </c>
      <c r="Z390" t="n">
        <v>10</v>
      </c>
    </row>
    <row r="391">
      <c r="A391" t="n">
        <v>18</v>
      </c>
      <c r="B391" t="n">
        <v>65</v>
      </c>
      <c r="C391" t="inlineStr">
        <is>
          <t xml:space="preserve">CONCLUIDO	</t>
        </is>
      </c>
      <c r="D391" t="n">
        <v>2.4228</v>
      </c>
      <c r="E391" t="n">
        <v>41.27</v>
      </c>
      <c r="F391" t="n">
        <v>38.63</v>
      </c>
      <c r="G391" t="n">
        <v>136.34</v>
      </c>
      <c r="H391" t="n">
        <v>2.13</v>
      </c>
      <c r="I391" t="n">
        <v>17</v>
      </c>
      <c r="J391" t="n">
        <v>157.97</v>
      </c>
      <c r="K391" t="n">
        <v>46.47</v>
      </c>
      <c r="L391" t="n">
        <v>19</v>
      </c>
      <c r="M391" t="n">
        <v>15</v>
      </c>
      <c r="N391" t="n">
        <v>27.5</v>
      </c>
      <c r="O391" t="n">
        <v>19717.08</v>
      </c>
      <c r="P391" t="n">
        <v>403.47</v>
      </c>
      <c r="Q391" t="n">
        <v>419.25</v>
      </c>
      <c r="R391" t="n">
        <v>79.61</v>
      </c>
      <c r="S391" t="n">
        <v>59.57</v>
      </c>
      <c r="T391" t="n">
        <v>7854.79</v>
      </c>
      <c r="U391" t="n">
        <v>0.75</v>
      </c>
      <c r="V391" t="n">
        <v>0.9</v>
      </c>
      <c r="W391" t="n">
        <v>6.82</v>
      </c>
      <c r="X391" t="n">
        <v>0.47</v>
      </c>
      <c r="Y391" t="n">
        <v>0.5</v>
      </c>
      <c r="Z391" t="n">
        <v>10</v>
      </c>
    </row>
    <row r="392">
      <c r="A392" t="n">
        <v>19</v>
      </c>
      <c r="B392" t="n">
        <v>65</v>
      </c>
      <c r="C392" t="inlineStr">
        <is>
          <t xml:space="preserve">CONCLUIDO	</t>
        </is>
      </c>
      <c r="D392" t="n">
        <v>2.4263</v>
      </c>
      <c r="E392" t="n">
        <v>41.22</v>
      </c>
      <c r="F392" t="n">
        <v>38.6</v>
      </c>
      <c r="G392" t="n">
        <v>144.75</v>
      </c>
      <c r="H392" t="n">
        <v>2.22</v>
      </c>
      <c r="I392" t="n">
        <v>16</v>
      </c>
      <c r="J392" t="n">
        <v>159.39</v>
      </c>
      <c r="K392" t="n">
        <v>46.47</v>
      </c>
      <c r="L392" t="n">
        <v>20</v>
      </c>
      <c r="M392" t="n">
        <v>14</v>
      </c>
      <c r="N392" t="n">
        <v>27.92</v>
      </c>
      <c r="O392" t="n">
        <v>19891.97</v>
      </c>
      <c r="P392" t="n">
        <v>402.24</v>
      </c>
      <c r="Q392" t="n">
        <v>419.26</v>
      </c>
      <c r="R392" t="n">
        <v>78.69</v>
      </c>
      <c r="S392" t="n">
        <v>59.57</v>
      </c>
      <c r="T392" t="n">
        <v>7398.23</v>
      </c>
      <c r="U392" t="n">
        <v>0.76</v>
      </c>
      <c r="V392" t="n">
        <v>0.9</v>
      </c>
      <c r="W392" t="n">
        <v>6.82</v>
      </c>
      <c r="X392" t="n">
        <v>0.44</v>
      </c>
      <c r="Y392" t="n">
        <v>0.5</v>
      </c>
      <c r="Z392" t="n">
        <v>10</v>
      </c>
    </row>
    <row r="393">
      <c r="A393" t="n">
        <v>20</v>
      </c>
      <c r="B393" t="n">
        <v>65</v>
      </c>
      <c r="C393" t="inlineStr">
        <is>
          <t xml:space="preserve">CONCLUIDO	</t>
        </is>
      </c>
      <c r="D393" t="n">
        <v>2.4296</v>
      </c>
      <c r="E393" t="n">
        <v>41.16</v>
      </c>
      <c r="F393" t="n">
        <v>38.57</v>
      </c>
      <c r="G393" t="n">
        <v>154.28</v>
      </c>
      <c r="H393" t="n">
        <v>2.31</v>
      </c>
      <c r="I393" t="n">
        <v>15</v>
      </c>
      <c r="J393" t="n">
        <v>160.81</v>
      </c>
      <c r="K393" t="n">
        <v>46.47</v>
      </c>
      <c r="L393" t="n">
        <v>21</v>
      </c>
      <c r="M393" t="n">
        <v>13</v>
      </c>
      <c r="N393" t="n">
        <v>28.34</v>
      </c>
      <c r="O393" t="n">
        <v>20067.32</v>
      </c>
      <c r="P393" t="n">
        <v>400.12</v>
      </c>
      <c r="Q393" t="n">
        <v>419.25</v>
      </c>
      <c r="R393" t="n">
        <v>77.55</v>
      </c>
      <c r="S393" t="n">
        <v>59.57</v>
      </c>
      <c r="T393" t="n">
        <v>6835.45</v>
      </c>
      <c r="U393" t="n">
        <v>0.77</v>
      </c>
      <c r="V393" t="n">
        <v>0.9</v>
      </c>
      <c r="W393" t="n">
        <v>6.82</v>
      </c>
      <c r="X393" t="n">
        <v>0.41</v>
      </c>
      <c r="Y393" t="n">
        <v>0.5</v>
      </c>
      <c r="Z393" t="n">
        <v>10</v>
      </c>
    </row>
    <row r="394">
      <c r="A394" t="n">
        <v>21</v>
      </c>
      <c r="B394" t="n">
        <v>65</v>
      </c>
      <c r="C394" t="inlineStr">
        <is>
          <t xml:space="preserve">CONCLUIDO	</t>
        </is>
      </c>
      <c r="D394" t="n">
        <v>2.4332</v>
      </c>
      <c r="E394" t="n">
        <v>41.1</v>
      </c>
      <c r="F394" t="n">
        <v>38.54</v>
      </c>
      <c r="G394" t="n">
        <v>165.16</v>
      </c>
      <c r="H394" t="n">
        <v>2.4</v>
      </c>
      <c r="I394" t="n">
        <v>14</v>
      </c>
      <c r="J394" t="n">
        <v>162.24</v>
      </c>
      <c r="K394" t="n">
        <v>46.47</v>
      </c>
      <c r="L394" t="n">
        <v>22</v>
      </c>
      <c r="M394" t="n">
        <v>12</v>
      </c>
      <c r="N394" t="n">
        <v>28.77</v>
      </c>
      <c r="O394" t="n">
        <v>20243.25</v>
      </c>
      <c r="P394" t="n">
        <v>398.41</v>
      </c>
      <c r="Q394" t="n">
        <v>419.25</v>
      </c>
      <c r="R394" t="n">
        <v>76.59999999999999</v>
      </c>
      <c r="S394" t="n">
        <v>59.57</v>
      </c>
      <c r="T394" t="n">
        <v>6363.91</v>
      </c>
      <c r="U394" t="n">
        <v>0.78</v>
      </c>
      <c r="V394" t="n">
        <v>0.9</v>
      </c>
      <c r="W394" t="n">
        <v>6.82</v>
      </c>
      <c r="X394" t="n">
        <v>0.37</v>
      </c>
      <c r="Y394" t="n">
        <v>0.5</v>
      </c>
      <c r="Z394" t="n">
        <v>10</v>
      </c>
    </row>
    <row r="395">
      <c r="A395" t="n">
        <v>22</v>
      </c>
      <c r="B395" t="n">
        <v>65</v>
      </c>
      <c r="C395" t="inlineStr">
        <is>
          <t xml:space="preserve">CONCLUIDO	</t>
        </is>
      </c>
      <c r="D395" t="n">
        <v>2.4335</v>
      </c>
      <c r="E395" t="n">
        <v>41.09</v>
      </c>
      <c r="F395" t="n">
        <v>38.53</v>
      </c>
      <c r="G395" t="n">
        <v>165.14</v>
      </c>
      <c r="H395" t="n">
        <v>2.49</v>
      </c>
      <c r="I395" t="n">
        <v>14</v>
      </c>
      <c r="J395" t="n">
        <v>163.67</v>
      </c>
      <c r="K395" t="n">
        <v>46.47</v>
      </c>
      <c r="L395" t="n">
        <v>23</v>
      </c>
      <c r="M395" t="n">
        <v>12</v>
      </c>
      <c r="N395" t="n">
        <v>29.2</v>
      </c>
      <c r="O395" t="n">
        <v>20419.76</v>
      </c>
      <c r="P395" t="n">
        <v>397.65</v>
      </c>
      <c r="Q395" t="n">
        <v>419.23</v>
      </c>
      <c r="R395" t="n">
        <v>76.20999999999999</v>
      </c>
      <c r="S395" t="n">
        <v>59.57</v>
      </c>
      <c r="T395" t="n">
        <v>6172.32</v>
      </c>
      <c r="U395" t="n">
        <v>0.78</v>
      </c>
      <c r="V395" t="n">
        <v>0.9</v>
      </c>
      <c r="W395" t="n">
        <v>6.82</v>
      </c>
      <c r="X395" t="n">
        <v>0.37</v>
      </c>
      <c r="Y395" t="n">
        <v>0.5</v>
      </c>
      <c r="Z395" t="n">
        <v>10</v>
      </c>
    </row>
    <row r="396">
      <c r="A396" t="n">
        <v>23</v>
      </c>
      <c r="B396" t="n">
        <v>65</v>
      </c>
      <c r="C396" t="inlineStr">
        <is>
          <t xml:space="preserve">CONCLUIDO	</t>
        </is>
      </c>
      <c r="D396" t="n">
        <v>2.4361</v>
      </c>
      <c r="E396" t="n">
        <v>41.05</v>
      </c>
      <c r="F396" t="n">
        <v>38.51</v>
      </c>
      <c r="G396" t="n">
        <v>177.76</v>
      </c>
      <c r="H396" t="n">
        <v>2.58</v>
      </c>
      <c r="I396" t="n">
        <v>13</v>
      </c>
      <c r="J396" t="n">
        <v>165.1</v>
      </c>
      <c r="K396" t="n">
        <v>46.47</v>
      </c>
      <c r="L396" t="n">
        <v>24</v>
      </c>
      <c r="M396" t="n">
        <v>11</v>
      </c>
      <c r="N396" t="n">
        <v>29.64</v>
      </c>
      <c r="O396" t="n">
        <v>20596.86</v>
      </c>
      <c r="P396" t="n">
        <v>396.31</v>
      </c>
      <c r="Q396" t="n">
        <v>419.23</v>
      </c>
      <c r="R396" t="n">
        <v>75.83</v>
      </c>
      <c r="S396" t="n">
        <v>59.57</v>
      </c>
      <c r="T396" t="n">
        <v>5985.83</v>
      </c>
      <c r="U396" t="n">
        <v>0.79</v>
      </c>
      <c r="V396" t="n">
        <v>0.9</v>
      </c>
      <c r="W396" t="n">
        <v>6.82</v>
      </c>
      <c r="X396" t="n">
        <v>0.35</v>
      </c>
      <c r="Y396" t="n">
        <v>0.5</v>
      </c>
      <c r="Z396" t="n">
        <v>10</v>
      </c>
    </row>
    <row r="397">
      <c r="A397" t="n">
        <v>24</v>
      </c>
      <c r="B397" t="n">
        <v>65</v>
      </c>
      <c r="C397" t="inlineStr">
        <is>
          <t xml:space="preserve">CONCLUIDO	</t>
        </is>
      </c>
      <c r="D397" t="n">
        <v>2.4369</v>
      </c>
      <c r="E397" t="n">
        <v>41.04</v>
      </c>
      <c r="F397" t="n">
        <v>38.5</v>
      </c>
      <c r="G397" t="n">
        <v>177.7</v>
      </c>
      <c r="H397" t="n">
        <v>2.66</v>
      </c>
      <c r="I397" t="n">
        <v>13</v>
      </c>
      <c r="J397" t="n">
        <v>166.54</v>
      </c>
      <c r="K397" t="n">
        <v>46.47</v>
      </c>
      <c r="L397" t="n">
        <v>25</v>
      </c>
      <c r="M397" t="n">
        <v>11</v>
      </c>
      <c r="N397" t="n">
        <v>30.08</v>
      </c>
      <c r="O397" t="n">
        <v>20774.56</v>
      </c>
      <c r="P397" t="n">
        <v>396.23</v>
      </c>
      <c r="Q397" t="n">
        <v>419.23</v>
      </c>
      <c r="R397" t="n">
        <v>75.37</v>
      </c>
      <c r="S397" t="n">
        <v>59.57</v>
      </c>
      <c r="T397" t="n">
        <v>5754.37</v>
      </c>
      <c r="U397" t="n">
        <v>0.79</v>
      </c>
      <c r="V397" t="n">
        <v>0.9</v>
      </c>
      <c r="W397" t="n">
        <v>6.81</v>
      </c>
      <c r="X397" t="n">
        <v>0.34</v>
      </c>
      <c r="Y397" t="n">
        <v>0.5</v>
      </c>
      <c r="Z397" t="n">
        <v>10</v>
      </c>
    </row>
    <row r="398">
      <c r="A398" t="n">
        <v>25</v>
      </c>
      <c r="B398" t="n">
        <v>65</v>
      </c>
      <c r="C398" t="inlineStr">
        <is>
          <t xml:space="preserve">CONCLUIDO	</t>
        </is>
      </c>
      <c r="D398" t="n">
        <v>2.4405</v>
      </c>
      <c r="E398" t="n">
        <v>40.97</v>
      </c>
      <c r="F398" t="n">
        <v>38.47</v>
      </c>
      <c r="G398" t="n">
        <v>192.34</v>
      </c>
      <c r="H398" t="n">
        <v>2.74</v>
      </c>
      <c r="I398" t="n">
        <v>12</v>
      </c>
      <c r="J398" t="n">
        <v>167.99</v>
      </c>
      <c r="K398" t="n">
        <v>46.47</v>
      </c>
      <c r="L398" t="n">
        <v>26</v>
      </c>
      <c r="M398" t="n">
        <v>10</v>
      </c>
      <c r="N398" t="n">
        <v>30.52</v>
      </c>
      <c r="O398" t="n">
        <v>20952.87</v>
      </c>
      <c r="P398" t="n">
        <v>393.08</v>
      </c>
      <c r="Q398" t="n">
        <v>419.23</v>
      </c>
      <c r="R398" t="n">
        <v>74.18000000000001</v>
      </c>
      <c r="S398" t="n">
        <v>59.57</v>
      </c>
      <c r="T398" t="n">
        <v>5163.88</v>
      </c>
      <c r="U398" t="n">
        <v>0.8</v>
      </c>
      <c r="V398" t="n">
        <v>0.9</v>
      </c>
      <c r="W398" t="n">
        <v>6.82</v>
      </c>
      <c r="X398" t="n">
        <v>0.3</v>
      </c>
      <c r="Y398" t="n">
        <v>0.5</v>
      </c>
      <c r="Z398" t="n">
        <v>10</v>
      </c>
    </row>
    <row r="399">
      <c r="A399" t="n">
        <v>26</v>
      </c>
      <c r="B399" t="n">
        <v>65</v>
      </c>
      <c r="C399" t="inlineStr">
        <is>
          <t xml:space="preserve">CONCLUIDO	</t>
        </is>
      </c>
      <c r="D399" t="n">
        <v>2.4399</v>
      </c>
      <c r="E399" t="n">
        <v>40.98</v>
      </c>
      <c r="F399" t="n">
        <v>38.48</v>
      </c>
      <c r="G399" t="n">
        <v>192.39</v>
      </c>
      <c r="H399" t="n">
        <v>2.82</v>
      </c>
      <c r="I399" t="n">
        <v>12</v>
      </c>
      <c r="J399" t="n">
        <v>169.44</v>
      </c>
      <c r="K399" t="n">
        <v>46.47</v>
      </c>
      <c r="L399" t="n">
        <v>27</v>
      </c>
      <c r="M399" t="n">
        <v>10</v>
      </c>
      <c r="N399" t="n">
        <v>30.97</v>
      </c>
      <c r="O399" t="n">
        <v>21131.78</v>
      </c>
      <c r="P399" t="n">
        <v>394.09</v>
      </c>
      <c r="Q399" t="n">
        <v>419.24</v>
      </c>
      <c r="R399" t="n">
        <v>74.5</v>
      </c>
      <c r="S399" t="n">
        <v>59.57</v>
      </c>
      <c r="T399" t="n">
        <v>5327.48</v>
      </c>
      <c r="U399" t="n">
        <v>0.8</v>
      </c>
      <c r="V399" t="n">
        <v>0.9</v>
      </c>
      <c r="W399" t="n">
        <v>6.82</v>
      </c>
      <c r="X399" t="n">
        <v>0.31</v>
      </c>
      <c r="Y399" t="n">
        <v>0.5</v>
      </c>
      <c r="Z399" t="n">
        <v>10</v>
      </c>
    </row>
    <row r="400">
      <c r="A400" t="n">
        <v>27</v>
      </c>
      <c r="B400" t="n">
        <v>65</v>
      </c>
      <c r="C400" t="inlineStr">
        <is>
          <t xml:space="preserve">CONCLUIDO	</t>
        </is>
      </c>
      <c r="D400" t="n">
        <v>2.4432</v>
      </c>
      <c r="E400" t="n">
        <v>40.93</v>
      </c>
      <c r="F400" t="n">
        <v>38.45</v>
      </c>
      <c r="G400" t="n">
        <v>209.73</v>
      </c>
      <c r="H400" t="n">
        <v>2.9</v>
      </c>
      <c r="I400" t="n">
        <v>11</v>
      </c>
      <c r="J400" t="n">
        <v>170.9</v>
      </c>
      <c r="K400" t="n">
        <v>46.47</v>
      </c>
      <c r="L400" t="n">
        <v>28</v>
      </c>
      <c r="M400" t="n">
        <v>9</v>
      </c>
      <c r="N400" t="n">
        <v>31.43</v>
      </c>
      <c r="O400" t="n">
        <v>21311.32</v>
      </c>
      <c r="P400" t="n">
        <v>389.94</v>
      </c>
      <c r="Q400" t="n">
        <v>419.24</v>
      </c>
      <c r="R400" t="n">
        <v>73.61</v>
      </c>
      <c r="S400" t="n">
        <v>59.57</v>
      </c>
      <c r="T400" t="n">
        <v>4887.92</v>
      </c>
      <c r="U400" t="n">
        <v>0.8100000000000001</v>
      </c>
      <c r="V400" t="n">
        <v>0.9</v>
      </c>
      <c r="W400" t="n">
        <v>6.81</v>
      </c>
      <c r="X400" t="n">
        <v>0.29</v>
      </c>
      <c r="Y400" t="n">
        <v>0.5</v>
      </c>
      <c r="Z400" t="n">
        <v>10</v>
      </c>
    </row>
    <row r="401">
      <c r="A401" t="n">
        <v>28</v>
      </c>
      <c r="B401" t="n">
        <v>65</v>
      </c>
      <c r="C401" t="inlineStr">
        <is>
          <t xml:space="preserve">CONCLUIDO	</t>
        </is>
      </c>
      <c r="D401" t="n">
        <v>2.443</v>
      </c>
      <c r="E401" t="n">
        <v>40.93</v>
      </c>
      <c r="F401" t="n">
        <v>38.45</v>
      </c>
      <c r="G401" t="n">
        <v>209.75</v>
      </c>
      <c r="H401" t="n">
        <v>2.98</v>
      </c>
      <c r="I401" t="n">
        <v>11</v>
      </c>
      <c r="J401" t="n">
        <v>172.36</v>
      </c>
      <c r="K401" t="n">
        <v>46.47</v>
      </c>
      <c r="L401" t="n">
        <v>29</v>
      </c>
      <c r="M401" t="n">
        <v>9</v>
      </c>
      <c r="N401" t="n">
        <v>31.89</v>
      </c>
      <c r="O401" t="n">
        <v>21491.47</v>
      </c>
      <c r="P401" t="n">
        <v>391.12</v>
      </c>
      <c r="Q401" t="n">
        <v>419.23</v>
      </c>
      <c r="R401" t="n">
        <v>73.70999999999999</v>
      </c>
      <c r="S401" t="n">
        <v>59.57</v>
      </c>
      <c r="T401" t="n">
        <v>4934.44</v>
      </c>
      <c r="U401" t="n">
        <v>0.8100000000000001</v>
      </c>
      <c r="V401" t="n">
        <v>0.9</v>
      </c>
      <c r="W401" t="n">
        <v>6.82</v>
      </c>
      <c r="X401" t="n">
        <v>0.29</v>
      </c>
      <c r="Y401" t="n">
        <v>0.5</v>
      </c>
      <c r="Z401" t="n">
        <v>10</v>
      </c>
    </row>
    <row r="402">
      <c r="A402" t="n">
        <v>29</v>
      </c>
      <c r="B402" t="n">
        <v>65</v>
      </c>
      <c r="C402" t="inlineStr">
        <is>
          <t xml:space="preserve">CONCLUIDO	</t>
        </is>
      </c>
      <c r="D402" t="n">
        <v>2.4441</v>
      </c>
      <c r="E402" t="n">
        <v>40.92</v>
      </c>
      <c r="F402" t="n">
        <v>38.44</v>
      </c>
      <c r="G402" t="n">
        <v>209.65</v>
      </c>
      <c r="H402" t="n">
        <v>3.06</v>
      </c>
      <c r="I402" t="n">
        <v>11</v>
      </c>
      <c r="J402" t="n">
        <v>173.82</v>
      </c>
      <c r="K402" t="n">
        <v>46.47</v>
      </c>
      <c r="L402" t="n">
        <v>30</v>
      </c>
      <c r="M402" t="n">
        <v>9</v>
      </c>
      <c r="N402" t="n">
        <v>32.36</v>
      </c>
      <c r="O402" t="n">
        <v>21672.25</v>
      </c>
      <c r="P402" t="n">
        <v>389.95</v>
      </c>
      <c r="Q402" t="n">
        <v>419.23</v>
      </c>
      <c r="R402" t="n">
        <v>73.34999999999999</v>
      </c>
      <c r="S402" t="n">
        <v>59.57</v>
      </c>
      <c r="T402" t="n">
        <v>4756.07</v>
      </c>
      <c r="U402" t="n">
        <v>0.8100000000000001</v>
      </c>
      <c r="V402" t="n">
        <v>0.9</v>
      </c>
      <c r="W402" t="n">
        <v>6.81</v>
      </c>
      <c r="X402" t="n">
        <v>0.27</v>
      </c>
      <c r="Y402" t="n">
        <v>0.5</v>
      </c>
      <c r="Z402" t="n">
        <v>10</v>
      </c>
    </row>
    <row r="403">
      <c r="A403" t="n">
        <v>30</v>
      </c>
      <c r="B403" t="n">
        <v>65</v>
      </c>
      <c r="C403" t="inlineStr">
        <is>
          <t xml:space="preserve">CONCLUIDO	</t>
        </is>
      </c>
      <c r="D403" t="n">
        <v>2.4465</v>
      </c>
      <c r="E403" t="n">
        <v>40.87</v>
      </c>
      <c r="F403" t="n">
        <v>38.42</v>
      </c>
      <c r="G403" t="n">
        <v>230.53</v>
      </c>
      <c r="H403" t="n">
        <v>3.14</v>
      </c>
      <c r="I403" t="n">
        <v>10</v>
      </c>
      <c r="J403" t="n">
        <v>175.29</v>
      </c>
      <c r="K403" t="n">
        <v>46.47</v>
      </c>
      <c r="L403" t="n">
        <v>31</v>
      </c>
      <c r="M403" t="n">
        <v>8</v>
      </c>
      <c r="N403" t="n">
        <v>32.83</v>
      </c>
      <c r="O403" t="n">
        <v>21853.67</v>
      </c>
      <c r="P403" t="n">
        <v>386.61</v>
      </c>
      <c r="Q403" t="n">
        <v>419.23</v>
      </c>
      <c r="R403" t="n">
        <v>72.87</v>
      </c>
      <c r="S403" t="n">
        <v>59.57</v>
      </c>
      <c r="T403" t="n">
        <v>4521.74</v>
      </c>
      <c r="U403" t="n">
        <v>0.82</v>
      </c>
      <c r="V403" t="n">
        <v>0.9</v>
      </c>
      <c r="W403" t="n">
        <v>6.81</v>
      </c>
      <c r="X403" t="n">
        <v>0.26</v>
      </c>
      <c r="Y403" t="n">
        <v>0.5</v>
      </c>
      <c r="Z403" t="n">
        <v>10</v>
      </c>
    </row>
    <row r="404">
      <c r="A404" t="n">
        <v>31</v>
      </c>
      <c r="B404" t="n">
        <v>65</v>
      </c>
      <c r="C404" t="inlineStr">
        <is>
          <t xml:space="preserve">CONCLUIDO	</t>
        </is>
      </c>
      <c r="D404" t="n">
        <v>2.4466</v>
      </c>
      <c r="E404" t="n">
        <v>40.87</v>
      </c>
      <c r="F404" t="n">
        <v>38.42</v>
      </c>
      <c r="G404" t="n">
        <v>230.52</v>
      </c>
      <c r="H404" t="n">
        <v>3.21</v>
      </c>
      <c r="I404" t="n">
        <v>10</v>
      </c>
      <c r="J404" t="n">
        <v>176.77</v>
      </c>
      <c r="K404" t="n">
        <v>46.47</v>
      </c>
      <c r="L404" t="n">
        <v>32</v>
      </c>
      <c r="M404" t="n">
        <v>8</v>
      </c>
      <c r="N404" t="n">
        <v>33.3</v>
      </c>
      <c r="O404" t="n">
        <v>22035.73</v>
      </c>
      <c r="P404" t="n">
        <v>387.66</v>
      </c>
      <c r="Q404" t="n">
        <v>419.25</v>
      </c>
      <c r="R404" t="n">
        <v>72.79000000000001</v>
      </c>
      <c r="S404" t="n">
        <v>59.57</v>
      </c>
      <c r="T404" t="n">
        <v>4478.28</v>
      </c>
      <c r="U404" t="n">
        <v>0.82</v>
      </c>
      <c r="V404" t="n">
        <v>0.9</v>
      </c>
      <c r="W404" t="n">
        <v>6.81</v>
      </c>
      <c r="X404" t="n">
        <v>0.26</v>
      </c>
      <c r="Y404" t="n">
        <v>0.5</v>
      </c>
      <c r="Z404" t="n">
        <v>10</v>
      </c>
    </row>
    <row r="405">
      <c r="A405" t="n">
        <v>32</v>
      </c>
      <c r="B405" t="n">
        <v>65</v>
      </c>
      <c r="C405" t="inlineStr">
        <is>
          <t xml:space="preserve">CONCLUIDO	</t>
        </is>
      </c>
      <c r="D405" t="n">
        <v>2.4465</v>
      </c>
      <c r="E405" t="n">
        <v>40.87</v>
      </c>
      <c r="F405" t="n">
        <v>38.42</v>
      </c>
      <c r="G405" t="n">
        <v>230.53</v>
      </c>
      <c r="H405" t="n">
        <v>3.28</v>
      </c>
      <c r="I405" t="n">
        <v>10</v>
      </c>
      <c r="J405" t="n">
        <v>178.25</v>
      </c>
      <c r="K405" t="n">
        <v>46.47</v>
      </c>
      <c r="L405" t="n">
        <v>33</v>
      </c>
      <c r="M405" t="n">
        <v>8</v>
      </c>
      <c r="N405" t="n">
        <v>33.79</v>
      </c>
      <c r="O405" t="n">
        <v>22218.44</v>
      </c>
      <c r="P405" t="n">
        <v>386.1</v>
      </c>
      <c r="Q405" t="n">
        <v>419.24</v>
      </c>
      <c r="R405" t="n">
        <v>72.86</v>
      </c>
      <c r="S405" t="n">
        <v>59.57</v>
      </c>
      <c r="T405" t="n">
        <v>4513.8</v>
      </c>
      <c r="U405" t="n">
        <v>0.82</v>
      </c>
      <c r="V405" t="n">
        <v>0.9</v>
      </c>
      <c r="W405" t="n">
        <v>6.81</v>
      </c>
      <c r="X405" t="n">
        <v>0.26</v>
      </c>
      <c r="Y405" t="n">
        <v>0.5</v>
      </c>
      <c r="Z405" t="n">
        <v>10</v>
      </c>
    </row>
    <row r="406">
      <c r="A406" t="n">
        <v>33</v>
      </c>
      <c r="B406" t="n">
        <v>65</v>
      </c>
      <c r="C406" t="inlineStr">
        <is>
          <t xml:space="preserve">CONCLUIDO	</t>
        </is>
      </c>
      <c r="D406" t="n">
        <v>2.4466</v>
      </c>
      <c r="E406" t="n">
        <v>40.87</v>
      </c>
      <c r="F406" t="n">
        <v>38.42</v>
      </c>
      <c r="G406" t="n">
        <v>230.52</v>
      </c>
      <c r="H406" t="n">
        <v>3.36</v>
      </c>
      <c r="I406" t="n">
        <v>10</v>
      </c>
      <c r="J406" t="n">
        <v>179.74</v>
      </c>
      <c r="K406" t="n">
        <v>46.47</v>
      </c>
      <c r="L406" t="n">
        <v>34</v>
      </c>
      <c r="M406" t="n">
        <v>8</v>
      </c>
      <c r="N406" t="n">
        <v>34.27</v>
      </c>
      <c r="O406" t="n">
        <v>22401.81</v>
      </c>
      <c r="P406" t="n">
        <v>380.99</v>
      </c>
      <c r="Q406" t="n">
        <v>419.23</v>
      </c>
      <c r="R406" t="n">
        <v>72.77</v>
      </c>
      <c r="S406" t="n">
        <v>59.57</v>
      </c>
      <c r="T406" t="n">
        <v>4472.1</v>
      </c>
      <c r="U406" t="n">
        <v>0.82</v>
      </c>
      <c r="V406" t="n">
        <v>0.9</v>
      </c>
      <c r="W406" t="n">
        <v>6.81</v>
      </c>
      <c r="X406" t="n">
        <v>0.26</v>
      </c>
      <c r="Y406" t="n">
        <v>0.5</v>
      </c>
      <c r="Z406" t="n">
        <v>10</v>
      </c>
    </row>
    <row r="407">
      <c r="A407" t="n">
        <v>34</v>
      </c>
      <c r="B407" t="n">
        <v>65</v>
      </c>
      <c r="C407" t="inlineStr">
        <is>
          <t xml:space="preserve">CONCLUIDO	</t>
        </is>
      </c>
      <c r="D407" t="n">
        <v>2.4502</v>
      </c>
      <c r="E407" t="n">
        <v>40.81</v>
      </c>
      <c r="F407" t="n">
        <v>38.39</v>
      </c>
      <c r="G407" t="n">
        <v>255.91</v>
      </c>
      <c r="H407" t="n">
        <v>3.43</v>
      </c>
      <c r="I407" t="n">
        <v>9</v>
      </c>
      <c r="J407" t="n">
        <v>181.23</v>
      </c>
      <c r="K407" t="n">
        <v>46.47</v>
      </c>
      <c r="L407" t="n">
        <v>35</v>
      </c>
      <c r="M407" t="n">
        <v>7</v>
      </c>
      <c r="N407" t="n">
        <v>34.76</v>
      </c>
      <c r="O407" t="n">
        <v>22585.84</v>
      </c>
      <c r="P407" t="n">
        <v>382.83</v>
      </c>
      <c r="Q407" t="n">
        <v>419.23</v>
      </c>
      <c r="R407" t="n">
        <v>71.59</v>
      </c>
      <c r="S407" t="n">
        <v>59.57</v>
      </c>
      <c r="T407" t="n">
        <v>3884.29</v>
      </c>
      <c r="U407" t="n">
        <v>0.83</v>
      </c>
      <c r="V407" t="n">
        <v>0.9</v>
      </c>
      <c r="W407" t="n">
        <v>6.81</v>
      </c>
      <c r="X407" t="n">
        <v>0.22</v>
      </c>
      <c r="Y407" t="n">
        <v>0.5</v>
      </c>
      <c r="Z407" t="n">
        <v>10</v>
      </c>
    </row>
    <row r="408">
      <c r="A408" t="n">
        <v>35</v>
      </c>
      <c r="B408" t="n">
        <v>65</v>
      </c>
      <c r="C408" t="inlineStr">
        <is>
          <t xml:space="preserve">CONCLUIDO	</t>
        </is>
      </c>
      <c r="D408" t="n">
        <v>2.4502</v>
      </c>
      <c r="E408" t="n">
        <v>40.81</v>
      </c>
      <c r="F408" t="n">
        <v>38.39</v>
      </c>
      <c r="G408" t="n">
        <v>255.92</v>
      </c>
      <c r="H408" t="n">
        <v>3.5</v>
      </c>
      <c r="I408" t="n">
        <v>9</v>
      </c>
      <c r="J408" t="n">
        <v>182.73</v>
      </c>
      <c r="K408" t="n">
        <v>46.47</v>
      </c>
      <c r="L408" t="n">
        <v>36</v>
      </c>
      <c r="M408" t="n">
        <v>7</v>
      </c>
      <c r="N408" t="n">
        <v>35.26</v>
      </c>
      <c r="O408" t="n">
        <v>22770.67</v>
      </c>
      <c r="P408" t="n">
        <v>384.14</v>
      </c>
      <c r="Q408" t="n">
        <v>419.23</v>
      </c>
      <c r="R408" t="n">
        <v>71.68000000000001</v>
      </c>
      <c r="S408" t="n">
        <v>59.57</v>
      </c>
      <c r="T408" t="n">
        <v>3929.14</v>
      </c>
      <c r="U408" t="n">
        <v>0.83</v>
      </c>
      <c r="V408" t="n">
        <v>0.9</v>
      </c>
      <c r="W408" t="n">
        <v>6.81</v>
      </c>
      <c r="X408" t="n">
        <v>0.23</v>
      </c>
      <c r="Y408" t="n">
        <v>0.5</v>
      </c>
      <c r="Z408" t="n">
        <v>10</v>
      </c>
    </row>
    <row r="409">
      <c r="A409" t="n">
        <v>36</v>
      </c>
      <c r="B409" t="n">
        <v>65</v>
      </c>
      <c r="C409" t="inlineStr">
        <is>
          <t xml:space="preserve">CONCLUIDO	</t>
        </is>
      </c>
      <c r="D409" t="n">
        <v>2.4501</v>
      </c>
      <c r="E409" t="n">
        <v>40.81</v>
      </c>
      <c r="F409" t="n">
        <v>38.39</v>
      </c>
      <c r="G409" t="n">
        <v>255.93</v>
      </c>
      <c r="H409" t="n">
        <v>3.56</v>
      </c>
      <c r="I409" t="n">
        <v>9</v>
      </c>
      <c r="J409" t="n">
        <v>184.23</v>
      </c>
      <c r="K409" t="n">
        <v>46.47</v>
      </c>
      <c r="L409" t="n">
        <v>37</v>
      </c>
      <c r="M409" t="n">
        <v>7</v>
      </c>
      <c r="N409" t="n">
        <v>35.77</v>
      </c>
      <c r="O409" t="n">
        <v>22956.06</v>
      </c>
      <c r="P409" t="n">
        <v>382.7</v>
      </c>
      <c r="Q409" t="n">
        <v>419.24</v>
      </c>
      <c r="R409" t="n">
        <v>71.7</v>
      </c>
      <c r="S409" t="n">
        <v>59.57</v>
      </c>
      <c r="T409" t="n">
        <v>3939.5</v>
      </c>
      <c r="U409" t="n">
        <v>0.83</v>
      </c>
      <c r="V409" t="n">
        <v>0.9</v>
      </c>
      <c r="W409" t="n">
        <v>6.81</v>
      </c>
      <c r="X409" t="n">
        <v>0.23</v>
      </c>
      <c r="Y409" t="n">
        <v>0.5</v>
      </c>
      <c r="Z409" t="n">
        <v>10</v>
      </c>
    </row>
    <row r="410">
      <c r="A410" t="n">
        <v>37</v>
      </c>
      <c r="B410" t="n">
        <v>65</v>
      </c>
      <c r="C410" t="inlineStr">
        <is>
          <t xml:space="preserve">CONCLUIDO	</t>
        </is>
      </c>
      <c r="D410" t="n">
        <v>2.4492</v>
      </c>
      <c r="E410" t="n">
        <v>40.83</v>
      </c>
      <c r="F410" t="n">
        <v>38.4</v>
      </c>
      <c r="G410" t="n">
        <v>256.03</v>
      </c>
      <c r="H410" t="n">
        <v>3.63</v>
      </c>
      <c r="I410" t="n">
        <v>9</v>
      </c>
      <c r="J410" t="n">
        <v>185.74</v>
      </c>
      <c r="K410" t="n">
        <v>46.47</v>
      </c>
      <c r="L410" t="n">
        <v>38</v>
      </c>
      <c r="M410" t="n">
        <v>7</v>
      </c>
      <c r="N410" t="n">
        <v>36.27</v>
      </c>
      <c r="O410" t="n">
        <v>23142.13</v>
      </c>
      <c r="P410" t="n">
        <v>380.77</v>
      </c>
      <c r="Q410" t="n">
        <v>419.24</v>
      </c>
      <c r="R410" t="n">
        <v>72.16</v>
      </c>
      <c r="S410" t="n">
        <v>59.57</v>
      </c>
      <c r="T410" t="n">
        <v>4169.9</v>
      </c>
      <c r="U410" t="n">
        <v>0.83</v>
      </c>
      <c r="V410" t="n">
        <v>0.9</v>
      </c>
      <c r="W410" t="n">
        <v>6.81</v>
      </c>
      <c r="X410" t="n">
        <v>0.24</v>
      </c>
      <c r="Y410" t="n">
        <v>0.5</v>
      </c>
      <c r="Z410" t="n">
        <v>10</v>
      </c>
    </row>
    <row r="411">
      <c r="A411" t="n">
        <v>38</v>
      </c>
      <c r="B411" t="n">
        <v>65</v>
      </c>
      <c r="C411" t="inlineStr">
        <is>
          <t xml:space="preserve">CONCLUIDO	</t>
        </is>
      </c>
      <c r="D411" t="n">
        <v>2.4536</v>
      </c>
      <c r="E411" t="n">
        <v>40.76</v>
      </c>
      <c r="F411" t="n">
        <v>38.36</v>
      </c>
      <c r="G411" t="n">
        <v>287.68</v>
      </c>
      <c r="H411" t="n">
        <v>3.7</v>
      </c>
      <c r="I411" t="n">
        <v>8</v>
      </c>
      <c r="J411" t="n">
        <v>187.26</v>
      </c>
      <c r="K411" t="n">
        <v>46.47</v>
      </c>
      <c r="L411" t="n">
        <v>39</v>
      </c>
      <c r="M411" t="n">
        <v>5</v>
      </c>
      <c r="N411" t="n">
        <v>36.79</v>
      </c>
      <c r="O411" t="n">
        <v>23328.9</v>
      </c>
      <c r="P411" t="n">
        <v>378.53</v>
      </c>
      <c r="Q411" t="n">
        <v>419.23</v>
      </c>
      <c r="R411" t="n">
        <v>70.64</v>
      </c>
      <c r="S411" t="n">
        <v>59.57</v>
      </c>
      <c r="T411" t="n">
        <v>3416.71</v>
      </c>
      <c r="U411" t="n">
        <v>0.84</v>
      </c>
      <c r="V411" t="n">
        <v>0.9</v>
      </c>
      <c r="W411" t="n">
        <v>6.81</v>
      </c>
      <c r="X411" t="n">
        <v>0.2</v>
      </c>
      <c r="Y411" t="n">
        <v>0.5</v>
      </c>
      <c r="Z411" t="n">
        <v>10</v>
      </c>
    </row>
    <row r="412">
      <c r="A412" t="n">
        <v>39</v>
      </c>
      <c r="B412" t="n">
        <v>65</v>
      </c>
      <c r="C412" t="inlineStr">
        <is>
          <t xml:space="preserve">CONCLUIDO	</t>
        </is>
      </c>
      <c r="D412" t="n">
        <v>2.4537</v>
      </c>
      <c r="E412" t="n">
        <v>40.76</v>
      </c>
      <c r="F412" t="n">
        <v>38.36</v>
      </c>
      <c r="G412" t="n">
        <v>287.68</v>
      </c>
      <c r="H412" t="n">
        <v>3.76</v>
      </c>
      <c r="I412" t="n">
        <v>8</v>
      </c>
      <c r="J412" t="n">
        <v>188.78</v>
      </c>
      <c r="K412" t="n">
        <v>46.47</v>
      </c>
      <c r="L412" t="n">
        <v>40</v>
      </c>
      <c r="M412" t="n">
        <v>5</v>
      </c>
      <c r="N412" t="n">
        <v>37.31</v>
      </c>
      <c r="O412" t="n">
        <v>23516.37</v>
      </c>
      <c r="P412" t="n">
        <v>379.06</v>
      </c>
      <c r="Q412" t="n">
        <v>419.23</v>
      </c>
      <c r="R412" t="n">
        <v>70.59999999999999</v>
      </c>
      <c r="S412" t="n">
        <v>59.57</v>
      </c>
      <c r="T412" t="n">
        <v>3396.52</v>
      </c>
      <c r="U412" t="n">
        <v>0.84</v>
      </c>
      <c r="V412" t="n">
        <v>0.9</v>
      </c>
      <c r="W412" t="n">
        <v>6.81</v>
      </c>
      <c r="X412" t="n">
        <v>0.19</v>
      </c>
      <c r="Y412" t="n">
        <v>0.5</v>
      </c>
      <c r="Z412" t="n">
        <v>10</v>
      </c>
    </row>
    <row r="413">
      <c r="A413" t="n">
        <v>0</v>
      </c>
      <c r="B413" t="n">
        <v>75</v>
      </c>
      <c r="C413" t="inlineStr">
        <is>
          <t xml:space="preserve">CONCLUIDO	</t>
        </is>
      </c>
      <c r="D413" t="n">
        <v>1.493</v>
      </c>
      <c r="E413" t="n">
        <v>66.98</v>
      </c>
      <c r="F413" t="n">
        <v>51.23</v>
      </c>
      <c r="G413" t="n">
        <v>6.97</v>
      </c>
      <c r="H413" t="n">
        <v>0.12</v>
      </c>
      <c r="I413" t="n">
        <v>441</v>
      </c>
      <c r="J413" t="n">
        <v>150.44</v>
      </c>
      <c r="K413" t="n">
        <v>49.1</v>
      </c>
      <c r="L413" t="n">
        <v>1</v>
      </c>
      <c r="M413" t="n">
        <v>439</v>
      </c>
      <c r="N413" t="n">
        <v>25.34</v>
      </c>
      <c r="O413" t="n">
        <v>18787.76</v>
      </c>
      <c r="P413" t="n">
        <v>609.74</v>
      </c>
      <c r="Q413" t="n">
        <v>419.49</v>
      </c>
      <c r="R413" t="n">
        <v>490.22</v>
      </c>
      <c r="S413" t="n">
        <v>59.57</v>
      </c>
      <c r="T413" t="n">
        <v>211041.64</v>
      </c>
      <c r="U413" t="n">
        <v>0.12</v>
      </c>
      <c r="V413" t="n">
        <v>0.68</v>
      </c>
      <c r="W413" t="n">
        <v>7.53</v>
      </c>
      <c r="X413" t="n">
        <v>13.05</v>
      </c>
      <c r="Y413" t="n">
        <v>0.5</v>
      </c>
      <c r="Z413" t="n">
        <v>10</v>
      </c>
    </row>
    <row r="414">
      <c r="A414" t="n">
        <v>1</v>
      </c>
      <c r="B414" t="n">
        <v>75</v>
      </c>
      <c r="C414" t="inlineStr">
        <is>
          <t xml:space="preserve">CONCLUIDO	</t>
        </is>
      </c>
      <c r="D414" t="n">
        <v>1.9389</v>
      </c>
      <c r="E414" t="n">
        <v>51.58</v>
      </c>
      <c r="F414" t="n">
        <v>43.59</v>
      </c>
      <c r="G414" t="n">
        <v>13.98</v>
      </c>
      <c r="H414" t="n">
        <v>0.23</v>
      </c>
      <c r="I414" t="n">
        <v>187</v>
      </c>
      <c r="J414" t="n">
        <v>151.83</v>
      </c>
      <c r="K414" t="n">
        <v>49.1</v>
      </c>
      <c r="L414" t="n">
        <v>2</v>
      </c>
      <c r="M414" t="n">
        <v>185</v>
      </c>
      <c r="N414" t="n">
        <v>25.73</v>
      </c>
      <c r="O414" t="n">
        <v>18959.54</v>
      </c>
      <c r="P414" t="n">
        <v>517.89</v>
      </c>
      <c r="Q414" t="n">
        <v>419.44</v>
      </c>
      <c r="R414" t="n">
        <v>240.53</v>
      </c>
      <c r="S414" t="n">
        <v>59.57</v>
      </c>
      <c r="T414" t="n">
        <v>87466.91</v>
      </c>
      <c r="U414" t="n">
        <v>0.25</v>
      </c>
      <c r="V414" t="n">
        <v>0.79</v>
      </c>
      <c r="W414" t="n">
        <v>7.11</v>
      </c>
      <c r="X414" t="n">
        <v>5.42</v>
      </c>
      <c r="Y414" t="n">
        <v>0.5</v>
      </c>
      <c r="Z414" t="n">
        <v>10</v>
      </c>
    </row>
    <row r="415">
      <c r="A415" t="n">
        <v>2</v>
      </c>
      <c r="B415" t="n">
        <v>75</v>
      </c>
      <c r="C415" t="inlineStr">
        <is>
          <t xml:space="preserve">CONCLUIDO	</t>
        </is>
      </c>
      <c r="D415" t="n">
        <v>2.105</v>
      </c>
      <c r="E415" t="n">
        <v>47.51</v>
      </c>
      <c r="F415" t="n">
        <v>41.59</v>
      </c>
      <c r="G415" t="n">
        <v>20.97</v>
      </c>
      <c r="H415" t="n">
        <v>0.35</v>
      </c>
      <c r="I415" t="n">
        <v>119</v>
      </c>
      <c r="J415" t="n">
        <v>153.23</v>
      </c>
      <c r="K415" t="n">
        <v>49.1</v>
      </c>
      <c r="L415" t="n">
        <v>3</v>
      </c>
      <c r="M415" t="n">
        <v>117</v>
      </c>
      <c r="N415" t="n">
        <v>26.13</v>
      </c>
      <c r="O415" t="n">
        <v>19131.85</v>
      </c>
      <c r="P415" t="n">
        <v>493.24</v>
      </c>
      <c r="Q415" t="n">
        <v>419.29</v>
      </c>
      <c r="R415" t="n">
        <v>175.9</v>
      </c>
      <c r="S415" t="n">
        <v>59.57</v>
      </c>
      <c r="T415" t="n">
        <v>55490.67</v>
      </c>
      <c r="U415" t="n">
        <v>0.34</v>
      </c>
      <c r="V415" t="n">
        <v>0.83</v>
      </c>
      <c r="W415" t="n">
        <v>6.99</v>
      </c>
      <c r="X415" t="n">
        <v>3.43</v>
      </c>
      <c r="Y415" t="n">
        <v>0.5</v>
      </c>
      <c r="Z415" t="n">
        <v>10</v>
      </c>
    </row>
    <row r="416">
      <c r="A416" t="n">
        <v>3</v>
      </c>
      <c r="B416" t="n">
        <v>75</v>
      </c>
      <c r="C416" t="inlineStr">
        <is>
          <t xml:space="preserve">CONCLUIDO	</t>
        </is>
      </c>
      <c r="D416" t="n">
        <v>2.1912</v>
      </c>
      <c r="E416" t="n">
        <v>45.64</v>
      </c>
      <c r="F416" t="n">
        <v>40.67</v>
      </c>
      <c r="G416" t="n">
        <v>27.73</v>
      </c>
      <c r="H416" t="n">
        <v>0.46</v>
      </c>
      <c r="I416" t="n">
        <v>88</v>
      </c>
      <c r="J416" t="n">
        <v>154.63</v>
      </c>
      <c r="K416" t="n">
        <v>49.1</v>
      </c>
      <c r="L416" t="n">
        <v>4</v>
      </c>
      <c r="M416" t="n">
        <v>86</v>
      </c>
      <c r="N416" t="n">
        <v>26.53</v>
      </c>
      <c r="O416" t="n">
        <v>19304.72</v>
      </c>
      <c r="P416" t="n">
        <v>481.33</v>
      </c>
      <c r="Q416" t="n">
        <v>419.3</v>
      </c>
      <c r="R416" t="n">
        <v>145.94</v>
      </c>
      <c r="S416" t="n">
        <v>59.57</v>
      </c>
      <c r="T416" t="n">
        <v>40664.81</v>
      </c>
      <c r="U416" t="n">
        <v>0.41</v>
      </c>
      <c r="V416" t="n">
        <v>0.85</v>
      </c>
      <c r="W416" t="n">
        <v>6.94</v>
      </c>
      <c r="X416" t="n">
        <v>2.51</v>
      </c>
      <c r="Y416" t="n">
        <v>0.5</v>
      </c>
      <c r="Z416" t="n">
        <v>10</v>
      </c>
    </row>
    <row r="417">
      <c r="A417" t="n">
        <v>4</v>
      </c>
      <c r="B417" t="n">
        <v>75</v>
      </c>
      <c r="C417" t="inlineStr">
        <is>
          <t xml:space="preserve">CONCLUIDO	</t>
        </is>
      </c>
      <c r="D417" t="n">
        <v>2.2469</v>
      </c>
      <c r="E417" t="n">
        <v>44.51</v>
      </c>
      <c r="F417" t="n">
        <v>40.12</v>
      </c>
      <c r="G417" t="n">
        <v>34.89</v>
      </c>
      <c r="H417" t="n">
        <v>0.57</v>
      </c>
      <c r="I417" t="n">
        <v>69</v>
      </c>
      <c r="J417" t="n">
        <v>156.03</v>
      </c>
      <c r="K417" t="n">
        <v>49.1</v>
      </c>
      <c r="L417" t="n">
        <v>5</v>
      </c>
      <c r="M417" t="n">
        <v>67</v>
      </c>
      <c r="N417" t="n">
        <v>26.94</v>
      </c>
      <c r="O417" t="n">
        <v>19478.15</v>
      </c>
      <c r="P417" t="n">
        <v>473.93</v>
      </c>
      <c r="Q417" t="n">
        <v>419.32</v>
      </c>
      <c r="R417" t="n">
        <v>128.02</v>
      </c>
      <c r="S417" t="n">
        <v>59.57</v>
      </c>
      <c r="T417" t="n">
        <v>31801.63</v>
      </c>
      <c r="U417" t="n">
        <v>0.47</v>
      </c>
      <c r="V417" t="n">
        <v>0.86</v>
      </c>
      <c r="W417" t="n">
        <v>6.91</v>
      </c>
      <c r="X417" t="n">
        <v>1.95</v>
      </c>
      <c r="Y417" t="n">
        <v>0.5</v>
      </c>
      <c r="Z417" t="n">
        <v>10</v>
      </c>
    </row>
    <row r="418">
      <c r="A418" t="n">
        <v>5</v>
      </c>
      <c r="B418" t="n">
        <v>75</v>
      </c>
      <c r="C418" t="inlineStr">
        <is>
          <t xml:space="preserve">CONCLUIDO	</t>
        </is>
      </c>
      <c r="D418" t="n">
        <v>2.284</v>
      </c>
      <c r="E418" t="n">
        <v>43.78</v>
      </c>
      <c r="F418" t="n">
        <v>39.76</v>
      </c>
      <c r="G418" t="n">
        <v>41.86</v>
      </c>
      <c r="H418" t="n">
        <v>0.67</v>
      </c>
      <c r="I418" t="n">
        <v>57</v>
      </c>
      <c r="J418" t="n">
        <v>157.44</v>
      </c>
      <c r="K418" t="n">
        <v>49.1</v>
      </c>
      <c r="L418" t="n">
        <v>6</v>
      </c>
      <c r="M418" t="n">
        <v>55</v>
      </c>
      <c r="N418" t="n">
        <v>27.35</v>
      </c>
      <c r="O418" t="n">
        <v>19652.13</v>
      </c>
      <c r="P418" t="n">
        <v>468.6</v>
      </c>
      <c r="Q418" t="n">
        <v>419.24</v>
      </c>
      <c r="R418" t="n">
        <v>116.79</v>
      </c>
      <c r="S418" t="n">
        <v>59.57</v>
      </c>
      <c r="T418" t="n">
        <v>26243.26</v>
      </c>
      <c r="U418" t="n">
        <v>0.51</v>
      </c>
      <c r="V418" t="n">
        <v>0.87</v>
      </c>
      <c r="W418" t="n">
        <v>6.88</v>
      </c>
      <c r="X418" t="n">
        <v>1.6</v>
      </c>
      <c r="Y418" t="n">
        <v>0.5</v>
      </c>
      <c r="Z418" t="n">
        <v>10</v>
      </c>
    </row>
    <row r="419">
      <c r="A419" t="n">
        <v>6</v>
      </c>
      <c r="B419" t="n">
        <v>75</v>
      </c>
      <c r="C419" t="inlineStr">
        <is>
          <t xml:space="preserve">CONCLUIDO	</t>
        </is>
      </c>
      <c r="D419" t="n">
        <v>2.3086</v>
      </c>
      <c r="E419" t="n">
        <v>43.32</v>
      </c>
      <c r="F419" t="n">
        <v>39.54</v>
      </c>
      <c r="G419" t="n">
        <v>48.42</v>
      </c>
      <c r="H419" t="n">
        <v>0.78</v>
      </c>
      <c r="I419" t="n">
        <v>49</v>
      </c>
      <c r="J419" t="n">
        <v>158.86</v>
      </c>
      <c r="K419" t="n">
        <v>49.1</v>
      </c>
      <c r="L419" t="n">
        <v>7</v>
      </c>
      <c r="M419" t="n">
        <v>47</v>
      </c>
      <c r="N419" t="n">
        <v>27.77</v>
      </c>
      <c r="O419" t="n">
        <v>19826.68</v>
      </c>
      <c r="P419" t="n">
        <v>465.19</v>
      </c>
      <c r="Q419" t="n">
        <v>419.28</v>
      </c>
      <c r="R419" t="n">
        <v>109.03</v>
      </c>
      <c r="S419" t="n">
        <v>59.57</v>
      </c>
      <c r="T419" t="n">
        <v>22406.34</v>
      </c>
      <c r="U419" t="n">
        <v>0.55</v>
      </c>
      <c r="V419" t="n">
        <v>0.87</v>
      </c>
      <c r="W419" t="n">
        <v>6.88</v>
      </c>
      <c r="X419" t="n">
        <v>1.38</v>
      </c>
      <c r="Y419" t="n">
        <v>0.5</v>
      </c>
      <c r="Z419" t="n">
        <v>10</v>
      </c>
    </row>
    <row r="420">
      <c r="A420" t="n">
        <v>7</v>
      </c>
      <c r="B420" t="n">
        <v>75</v>
      </c>
      <c r="C420" t="inlineStr">
        <is>
          <t xml:space="preserve">CONCLUIDO	</t>
        </is>
      </c>
      <c r="D420" t="n">
        <v>2.3288</v>
      </c>
      <c r="E420" t="n">
        <v>42.94</v>
      </c>
      <c r="F420" t="n">
        <v>39.35</v>
      </c>
      <c r="G420" t="n">
        <v>54.91</v>
      </c>
      <c r="H420" t="n">
        <v>0.88</v>
      </c>
      <c r="I420" t="n">
        <v>43</v>
      </c>
      <c r="J420" t="n">
        <v>160.28</v>
      </c>
      <c r="K420" t="n">
        <v>49.1</v>
      </c>
      <c r="L420" t="n">
        <v>8</v>
      </c>
      <c r="M420" t="n">
        <v>41</v>
      </c>
      <c r="N420" t="n">
        <v>28.19</v>
      </c>
      <c r="O420" t="n">
        <v>20001.93</v>
      </c>
      <c r="P420" t="n">
        <v>461.74</v>
      </c>
      <c r="Q420" t="n">
        <v>419.24</v>
      </c>
      <c r="R420" t="n">
        <v>102.77</v>
      </c>
      <c r="S420" t="n">
        <v>59.57</v>
      </c>
      <c r="T420" t="n">
        <v>19307.14</v>
      </c>
      <c r="U420" t="n">
        <v>0.58</v>
      </c>
      <c r="V420" t="n">
        <v>0.88</v>
      </c>
      <c r="W420" t="n">
        <v>6.87</v>
      </c>
      <c r="X420" t="n">
        <v>1.19</v>
      </c>
      <c r="Y420" t="n">
        <v>0.5</v>
      </c>
      <c r="Z420" t="n">
        <v>10</v>
      </c>
    </row>
    <row r="421">
      <c r="A421" t="n">
        <v>8</v>
      </c>
      <c r="B421" t="n">
        <v>75</v>
      </c>
      <c r="C421" t="inlineStr">
        <is>
          <t xml:space="preserve">CONCLUIDO	</t>
        </is>
      </c>
      <c r="D421" t="n">
        <v>2.3447</v>
      </c>
      <c r="E421" t="n">
        <v>42.65</v>
      </c>
      <c r="F421" t="n">
        <v>39.21</v>
      </c>
      <c r="G421" t="n">
        <v>61.91</v>
      </c>
      <c r="H421" t="n">
        <v>0.99</v>
      </c>
      <c r="I421" t="n">
        <v>38</v>
      </c>
      <c r="J421" t="n">
        <v>161.71</v>
      </c>
      <c r="K421" t="n">
        <v>49.1</v>
      </c>
      <c r="L421" t="n">
        <v>9</v>
      </c>
      <c r="M421" t="n">
        <v>36</v>
      </c>
      <c r="N421" t="n">
        <v>28.61</v>
      </c>
      <c r="O421" t="n">
        <v>20177.64</v>
      </c>
      <c r="P421" t="n">
        <v>459.2</v>
      </c>
      <c r="Q421" t="n">
        <v>419.25</v>
      </c>
      <c r="R421" t="n">
        <v>98.29000000000001</v>
      </c>
      <c r="S421" t="n">
        <v>59.57</v>
      </c>
      <c r="T421" t="n">
        <v>17090.82</v>
      </c>
      <c r="U421" t="n">
        <v>0.61</v>
      </c>
      <c r="V421" t="n">
        <v>0.88</v>
      </c>
      <c r="W421" t="n">
        <v>6.86</v>
      </c>
      <c r="X421" t="n">
        <v>1.05</v>
      </c>
      <c r="Y421" t="n">
        <v>0.5</v>
      </c>
      <c r="Z421" t="n">
        <v>10</v>
      </c>
    </row>
    <row r="422">
      <c r="A422" t="n">
        <v>9</v>
      </c>
      <c r="B422" t="n">
        <v>75</v>
      </c>
      <c r="C422" t="inlineStr">
        <is>
          <t xml:space="preserve">CONCLUIDO	</t>
        </is>
      </c>
      <c r="D422" t="n">
        <v>2.3586</v>
      </c>
      <c r="E422" t="n">
        <v>42.4</v>
      </c>
      <c r="F422" t="n">
        <v>39.08</v>
      </c>
      <c r="G422" t="n">
        <v>68.97</v>
      </c>
      <c r="H422" t="n">
        <v>1.09</v>
      </c>
      <c r="I422" t="n">
        <v>34</v>
      </c>
      <c r="J422" t="n">
        <v>163.13</v>
      </c>
      <c r="K422" t="n">
        <v>49.1</v>
      </c>
      <c r="L422" t="n">
        <v>10</v>
      </c>
      <c r="M422" t="n">
        <v>32</v>
      </c>
      <c r="N422" t="n">
        <v>29.04</v>
      </c>
      <c r="O422" t="n">
        <v>20353.94</v>
      </c>
      <c r="P422" t="n">
        <v>456.84</v>
      </c>
      <c r="Q422" t="n">
        <v>419.28</v>
      </c>
      <c r="R422" t="n">
        <v>94.33</v>
      </c>
      <c r="S422" t="n">
        <v>59.57</v>
      </c>
      <c r="T422" t="n">
        <v>15129.23</v>
      </c>
      <c r="U422" t="n">
        <v>0.63</v>
      </c>
      <c r="V422" t="n">
        <v>0.88</v>
      </c>
      <c r="W422" t="n">
        <v>6.85</v>
      </c>
      <c r="X422" t="n">
        <v>0.92</v>
      </c>
      <c r="Y422" t="n">
        <v>0.5</v>
      </c>
      <c r="Z422" t="n">
        <v>10</v>
      </c>
    </row>
    <row r="423">
      <c r="A423" t="n">
        <v>10</v>
      </c>
      <c r="B423" t="n">
        <v>75</v>
      </c>
      <c r="C423" t="inlineStr">
        <is>
          <t xml:space="preserve">CONCLUIDO	</t>
        </is>
      </c>
      <c r="D423" t="n">
        <v>2.3669</v>
      </c>
      <c r="E423" t="n">
        <v>42.25</v>
      </c>
      <c r="F423" t="n">
        <v>39.03</v>
      </c>
      <c r="G423" t="n">
        <v>75.53</v>
      </c>
      <c r="H423" t="n">
        <v>1.18</v>
      </c>
      <c r="I423" t="n">
        <v>31</v>
      </c>
      <c r="J423" t="n">
        <v>164.57</v>
      </c>
      <c r="K423" t="n">
        <v>49.1</v>
      </c>
      <c r="L423" t="n">
        <v>11</v>
      </c>
      <c r="M423" t="n">
        <v>29</v>
      </c>
      <c r="N423" t="n">
        <v>29.47</v>
      </c>
      <c r="O423" t="n">
        <v>20530.82</v>
      </c>
      <c r="P423" t="n">
        <v>455.44</v>
      </c>
      <c r="Q423" t="n">
        <v>419.25</v>
      </c>
      <c r="R423" t="n">
        <v>92.54000000000001</v>
      </c>
      <c r="S423" t="n">
        <v>59.57</v>
      </c>
      <c r="T423" t="n">
        <v>14252.64</v>
      </c>
      <c r="U423" t="n">
        <v>0.64</v>
      </c>
      <c r="V423" t="n">
        <v>0.89</v>
      </c>
      <c r="W423" t="n">
        <v>6.84</v>
      </c>
      <c r="X423" t="n">
        <v>0.86</v>
      </c>
      <c r="Y423" t="n">
        <v>0.5</v>
      </c>
      <c r="Z423" t="n">
        <v>10</v>
      </c>
    </row>
    <row r="424">
      <c r="A424" t="n">
        <v>11</v>
      </c>
      <c r="B424" t="n">
        <v>75</v>
      </c>
      <c r="C424" t="inlineStr">
        <is>
          <t xml:space="preserve">CONCLUIDO	</t>
        </is>
      </c>
      <c r="D424" t="n">
        <v>2.3742</v>
      </c>
      <c r="E424" t="n">
        <v>42.12</v>
      </c>
      <c r="F424" t="n">
        <v>38.96</v>
      </c>
      <c r="G424" t="n">
        <v>80.59999999999999</v>
      </c>
      <c r="H424" t="n">
        <v>1.28</v>
      </c>
      <c r="I424" t="n">
        <v>29</v>
      </c>
      <c r="J424" t="n">
        <v>166.01</v>
      </c>
      <c r="K424" t="n">
        <v>49.1</v>
      </c>
      <c r="L424" t="n">
        <v>12</v>
      </c>
      <c r="M424" t="n">
        <v>27</v>
      </c>
      <c r="N424" t="n">
        <v>29.91</v>
      </c>
      <c r="O424" t="n">
        <v>20708.3</v>
      </c>
      <c r="P424" t="n">
        <v>453.68</v>
      </c>
      <c r="Q424" t="n">
        <v>419.23</v>
      </c>
      <c r="R424" t="n">
        <v>90.18000000000001</v>
      </c>
      <c r="S424" t="n">
        <v>59.57</v>
      </c>
      <c r="T424" t="n">
        <v>13078.54</v>
      </c>
      <c r="U424" t="n">
        <v>0.66</v>
      </c>
      <c r="V424" t="n">
        <v>0.89</v>
      </c>
      <c r="W424" t="n">
        <v>6.84</v>
      </c>
      <c r="X424" t="n">
        <v>0.79</v>
      </c>
      <c r="Y424" t="n">
        <v>0.5</v>
      </c>
      <c r="Z424" t="n">
        <v>10</v>
      </c>
    </row>
    <row r="425">
      <c r="A425" t="n">
        <v>12</v>
      </c>
      <c r="B425" t="n">
        <v>75</v>
      </c>
      <c r="C425" t="inlineStr">
        <is>
          <t xml:space="preserve">CONCLUIDO	</t>
        </is>
      </c>
      <c r="D425" t="n">
        <v>2.3839</v>
      </c>
      <c r="E425" t="n">
        <v>41.95</v>
      </c>
      <c r="F425" t="n">
        <v>38.88</v>
      </c>
      <c r="G425" t="n">
        <v>89.72</v>
      </c>
      <c r="H425" t="n">
        <v>1.38</v>
      </c>
      <c r="I425" t="n">
        <v>26</v>
      </c>
      <c r="J425" t="n">
        <v>167.45</v>
      </c>
      <c r="K425" t="n">
        <v>49.1</v>
      </c>
      <c r="L425" t="n">
        <v>13</v>
      </c>
      <c r="M425" t="n">
        <v>24</v>
      </c>
      <c r="N425" t="n">
        <v>30.36</v>
      </c>
      <c r="O425" t="n">
        <v>20886.38</v>
      </c>
      <c r="P425" t="n">
        <v>451.55</v>
      </c>
      <c r="Q425" t="n">
        <v>419.28</v>
      </c>
      <c r="R425" t="n">
        <v>87.75</v>
      </c>
      <c r="S425" t="n">
        <v>59.57</v>
      </c>
      <c r="T425" t="n">
        <v>11879.52</v>
      </c>
      <c r="U425" t="n">
        <v>0.68</v>
      </c>
      <c r="V425" t="n">
        <v>0.89</v>
      </c>
      <c r="W425" t="n">
        <v>6.83</v>
      </c>
      <c r="X425" t="n">
        <v>0.71</v>
      </c>
      <c r="Y425" t="n">
        <v>0.5</v>
      </c>
      <c r="Z425" t="n">
        <v>10</v>
      </c>
    </row>
    <row r="426">
      <c r="A426" t="n">
        <v>13</v>
      </c>
      <c r="B426" t="n">
        <v>75</v>
      </c>
      <c r="C426" t="inlineStr">
        <is>
          <t xml:space="preserve">CONCLUIDO	</t>
        </is>
      </c>
      <c r="D426" t="n">
        <v>2.3923</v>
      </c>
      <c r="E426" t="n">
        <v>41.8</v>
      </c>
      <c r="F426" t="n">
        <v>38.79</v>
      </c>
      <c r="G426" t="n">
        <v>96.98</v>
      </c>
      <c r="H426" t="n">
        <v>1.47</v>
      </c>
      <c r="I426" t="n">
        <v>24</v>
      </c>
      <c r="J426" t="n">
        <v>168.9</v>
      </c>
      <c r="K426" t="n">
        <v>49.1</v>
      </c>
      <c r="L426" t="n">
        <v>14</v>
      </c>
      <c r="M426" t="n">
        <v>22</v>
      </c>
      <c r="N426" t="n">
        <v>30.81</v>
      </c>
      <c r="O426" t="n">
        <v>21065.06</v>
      </c>
      <c r="P426" t="n">
        <v>450.05</v>
      </c>
      <c r="Q426" t="n">
        <v>419.26</v>
      </c>
      <c r="R426" t="n">
        <v>84.98999999999999</v>
      </c>
      <c r="S426" t="n">
        <v>59.57</v>
      </c>
      <c r="T426" t="n">
        <v>10509.49</v>
      </c>
      <c r="U426" t="n">
        <v>0.7</v>
      </c>
      <c r="V426" t="n">
        <v>0.89</v>
      </c>
      <c r="W426" t="n">
        <v>6.82</v>
      </c>
      <c r="X426" t="n">
        <v>0.63</v>
      </c>
      <c r="Y426" t="n">
        <v>0.5</v>
      </c>
      <c r="Z426" t="n">
        <v>10</v>
      </c>
    </row>
    <row r="427">
      <c r="A427" t="n">
        <v>14</v>
      </c>
      <c r="B427" t="n">
        <v>75</v>
      </c>
      <c r="C427" t="inlineStr">
        <is>
          <t xml:space="preserve">CONCLUIDO	</t>
        </is>
      </c>
      <c r="D427" t="n">
        <v>2.3949</v>
      </c>
      <c r="E427" t="n">
        <v>41.76</v>
      </c>
      <c r="F427" t="n">
        <v>38.78</v>
      </c>
      <c r="G427" t="n">
        <v>101.16</v>
      </c>
      <c r="H427" t="n">
        <v>1.56</v>
      </c>
      <c r="I427" t="n">
        <v>23</v>
      </c>
      <c r="J427" t="n">
        <v>170.35</v>
      </c>
      <c r="K427" t="n">
        <v>49.1</v>
      </c>
      <c r="L427" t="n">
        <v>15</v>
      </c>
      <c r="M427" t="n">
        <v>21</v>
      </c>
      <c r="N427" t="n">
        <v>31.26</v>
      </c>
      <c r="O427" t="n">
        <v>21244.37</v>
      </c>
      <c r="P427" t="n">
        <v>448.96</v>
      </c>
      <c r="Q427" t="n">
        <v>419.24</v>
      </c>
      <c r="R427" t="n">
        <v>84.16</v>
      </c>
      <c r="S427" t="n">
        <v>59.57</v>
      </c>
      <c r="T427" t="n">
        <v>10098.27</v>
      </c>
      <c r="U427" t="n">
        <v>0.71</v>
      </c>
      <c r="V427" t="n">
        <v>0.89</v>
      </c>
      <c r="W427" t="n">
        <v>6.84</v>
      </c>
      <c r="X427" t="n">
        <v>0.61</v>
      </c>
      <c r="Y427" t="n">
        <v>0.5</v>
      </c>
      <c r="Z427" t="n">
        <v>10</v>
      </c>
    </row>
    <row r="428">
      <c r="A428" t="n">
        <v>15</v>
      </c>
      <c r="B428" t="n">
        <v>75</v>
      </c>
      <c r="C428" t="inlineStr">
        <is>
          <t xml:space="preserve">CONCLUIDO	</t>
        </is>
      </c>
      <c r="D428" t="n">
        <v>2.4013</v>
      </c>
      <c r="E428" t="n">
        <v>41.64</v>
      </c>
      <c r="F428" t="n">
        <v>38.73</v>
      </c>
      <c r="G428" t="n">
        <v>110.64</v>
      </c>
      <c r="H428" t="n">
        <v>1.65</v>
      </c>
      <c r="I428" t="n">
        <v>21</v>
      </c>
      <c r="J428" t="n">
        <v>171.81</v>
      </c>
      <c r="K428" t="n">
        <v>49.1</v>
      </c>
      <c r="L428" t="n">
        <v>16</v>
      </c>
      <c r="M428" t="n">
        <v>19</v>
      </c>
      <c r="N428" t="n">
        <v>31.72</v>
      </c>
      <c r="O428" t="n">
        <v>21424.29</v>
      </c>
      <c r="P428" t="n">
        <v>447.15</v>
      </c>
      <c r="Q428" t="n">
        <v>419.25</v>
      </c>
      <c r="R428" t="n">
        <v>82.68000000000001</v>
      </c>
      <c r="S428" t="n">
        <v>59.57</v>
      </c>
      <c r="T428" t="n">
        <v>9372.690000000001</v>
      </c>
      <c r="U428" t="n">
        <v>0.72</v>
      </c>
      <c r="V428" t="n">
        <v>0.89</v>
      </c>
      <c r="W428" t="n">
        <v>6.83</v>
      </c>
      <c r="X428" t="n">
        <v>0.5600000000000001</v>
      </c>
      <c r="Y428" t="n">
        <v>0.5</v>
      </c>
      <c r="Z428" t="n">
        <v>10</v>
      </c>
    </row>
    <row r="429">
      <c r="A429" t="n">
        <v>16</v>
      </c>
      <c r="B429" t="n">
        <v>75</v>
      </c>
      <c r="C429" t="inlineStr">
        <is>
          <t xml:space="preserve">CONCLUIDO	</t>
        </is>
      </c>
      <c r="D429" t="n">
        <v>2.4038</v>
      </c>
      <c r="E429" t="n">
        <v>41.6</v>
      </c>
      <c r="F429" t="n">
        <v>38.71</v>
      </c>
      <c r="G429" t="n">
        <v>116.14</v>
      </c>
      <c r="H429" t="n">
        <v>1.74</v>
      </c>
      <c r="I429" t="n">
        <v>20</v>
      </c>
      <c r="J429" t="n">
        <v>173.28</v>
      </c>
      <c r="K429" t="n">
        <v>49.1</v>
      </c>
      <c r="L429" t="n">
        <v>17</v>
      </c>
      <c r="M429" t="n">
        <v>18</v>
      </c>
      <c r="N429" t="n">
        <v>32.18</v>
      </c>
      <c r="O429" t="n">
        <v>21604.83</v>
      </c>
      <c r="P429" t="n">
        <v>446.33</v>
      </c>
      <c r="Q429" t="n">
        <v>419.23</v>
      </c>
      <c r="R429" t="n">
        <v>82.26000000000001</v>
      </c>
      <c r="S429" t="n">
        <v>59.57</v>
      </c>
      <c r="T429" t="n">
        <v>9164.129999999999</v>
      </c>
      <c r="U429" t="n">
        <v>0.72</v>
      </c>
      <c r="V429" t="n">
        <v>0.89</v>
      </c>
      <c r="W429" t="n">
        <v>6.83</v>
      </c>
      <c r="X429" t="n">
        <v>0.55</v>
      </c>
      <c r="Y429" t="n">
        <v>0.5</v>
      </c>
      <c r="Z429" t="n">
        <v>10</v>
      </c>
    </row>
    <row r="430">
      <c r="A430" t="n">
        <v>17</v>
      </c>
      <c r="B430" t="n">
        <v>75</v>
      </c>
      <c r="C430" t="inlineStr">
        <is>
          <t xml:space="preserve">CONCLUIDO	</t>
        </is>
      </c>
      <c r="D430" t="n">
        <v>2.4074</v>
      </c>
      <c r="E430" t="n">
        <v>41.54</v>
      </c>
      <c r="F430" t="n">
        <v>38.68</v>
      </c>
      <c r="G430" t="n">
        <v>122.15</v>
      </c>
      <c r="H430" t="n">
        <v>1.83</v>
      </c>
      <c r="I430" t="n">
        <v>19</v>
      </c>
      <c r="J430" t="n">
        <v>174.75</v>
      </c>
      <c r="K430" t="n">
        <v>49.1</v>
      </c>
      <c r="L430" t="n">
        <v>18</v>
      </c>
      <c r="M430" t="n">
        <v>17</v>
      </c>
      <c r="N430" t="n">
        <v>32.65</v>
      </c>
      <c r="O430" t="n">
        <v>21786.02</v>
      </c>
      <c r="P430" t="n">
        <v>444.95</v>
      </c>
      <c r="Q430" t="n">
        <v>419.23</v>
      </c>
      <c r="R430" t="n">
        <v>81.20999999999999</v>
      </c>
      <c r="S430" t="n">
        <v>59.57</v>
      </c>
      <c r="T430" t="n">
        <v>8647.17</v>
      </c>
      <c r="U430" t="n">
        <v>0.73</v>
      </c>
      <c r="V430" t="n">
        <v>0.89</v>
      </c>
      <c r="W430" t="n">
        <v>6.83</v>
      </c>
      <c r="X430" t="n">
        <v>0.52</v>
      </c>
      <c r="Y430" t="n">
        <v>0.5</v>
      </c>
      <c r="Z430" t="n">
        <v>10</v>
      </c>
    </row>
    <row r="431">
      <c r="A431" t="n">
        <v>18</v>
      </c>
      <c r="B431" t="n">
        <v>75</v>
      </c>
      <c r="C431" t="inlineStr">
        <is>
          <t xml:space="preserve">CONCLUIDO	</t>
        </is>
      </c>
      <c r="D431" t="n">
        <v>2.4109</v>
      </c>
      <c r="E431" t="n">
        <v>41.48</v>
      </c>
      <c r="F431" t="n">
        <v>38.65</v>
      </c>
      <c r="G431" t="n">
        <v>128.84</v>
      </c>
      <c r="H431" t="n">
        <v>1.91</v>
      </c>
      <c r="I431" t="n">
        <v>18</v>
      </c>
      <c r="J431" t="n">
        <v>176.22</v>
      </c>
      <c r="K431" t="n">
        <v>49.1</v>
      </c>
      <c r="L431" t="n">
        <v>19</v>
      </c>
      <c r="M431" t="n">
        <v>16</v>
      </c>
      <c r="N431" t="n">
        <v>33.13</v>
      </c>
      <c r="O431" t="n">
        <v>21967.84</v>
      </c>
      <c r="P431" t="n">
        <v>444.94</v>
      </c>
      <c r="Q431" t="n">
        <v>419.26</v>
      </c>
      <c r="R431" t="n">
        <v>80.38</v>
      </c>
      <c r="S431" t="n">
        <v>59.57</v>
      </c>
      <c r="T431" t="n">
        <v>8236.82</v>
      </c>
      <c r="U431" t="n">
        <v>0.74</v>
      </c>
      <c r="V431" t="n">
        <v>0.89</v>
      </c>
      <c r="W431" t="n">
        <v>6.82</v>
      </c>
      <c r="X431" t="n">
        <v>0.49</v>
      </c>
      <c r="Y431" t="n">
        <v>0.5</v>
      </c>
      <c r="Z431" t="n">
        <v>10</v>
      </c>
    </row>
    <row r="432">
      <c r="A432" t="n">
        <v>19</v>
      </c>
      <c r="B432" t="n">
        <v>75</v>
      </c>
      <c r="C432" t="inlineStr">
        <is>
          <t xml:space="preserve">CONCLUIDO	</t>
        </is>
      </c>
      <c r="D432" t="n">
        <v>2.4148</v>
      </c>
      <c r="E432" t="n">
        <v>41.41</v>
      </c>
      <c r="F432" t="n">
        <v>38.62</v>
      </c>
      <c r="G432" t="n">
        <v>136.29</v>
      </c>
      <c r="H432" t="n">
        <v>2</v>
      </c>
      <c r="I432" t="n">
        <v>17</v>
      </c>
      <c r="J432" t="n">
        <v>177.7</v>
      </c>
      <c r="K432" t="n">
        <v>49.1</v>
      </c>
      <c r="L432" t="n">
        <v>20</v>
      </c>
      <c r="M432" t="n">
        <v>15</v>
      </c>
      <c r="N432" t="n">
        <v>33.61</v>
      </c>
      <c r="O432" t="n">
        <v>22150.3</v>
      </c>
      <c r="P432" t="n">
        <v>442.82</v>
      </c>
      <c r="Q432" t="n">
        <v>419.24</v>
      </c>
      <c r="R432" t="n">
        <v>78.94</v>
      </c>
      <c r="S432" t="n">
        <v>59.57</v>
      </c>
      <c r="T432" t="n">
        <v>7520.09</v>
      </c>
      <c r="U432" t="n">
        <v>0.75</v>
      </c>
      <c r="V432" t="n">
        <v>0.9</v>
      </c>
      <c r="W432" t="n">
        <v>6.83</v>
      </c>
      <c r="X432" t="n">
        <v>0.45</v>
      </c>
      <c r="Y432" t="n">
        <v>0.5</v>
      </c>
      <c r="Z432" t="n">
        <v>10</v>
      </c>
    </row>
    <row r="433">
      <c r="A433" t="n">
        <v>20</v>
      </c>
      <c r="B433" t="n">
        <v>75</v>
      </c>
      <c r="C433" t="inlineStr">
        <is>
          <t xml:space="preserve">CONCLUIDO	</t>
        </is>
      </c>
      <c r="D433" t="n">
        <v>2.4142</v>
      </c>
      <c r="E433" t="n">
        <v>41.42</v>
      </c>
      <c r="F433" t="n">
        <v>38.63</v>
      </c>
      <c r="G433" t="n">
        <v>136.33</v>
      </c>
      <c r="H433" t="n">
        <v>2.08</v>
      </c>
      <c r="I433" t="n">
        <v>17</v>
      </c>
      <c r="J433" t="n">
        <v>179.18</v>
      </c>
      <c r="K433" t="n">
        <v>49.1</v>
      </c>
      <c r="L433" t="n">
        <v>21</v>
      </c>
      <c r="M433" t="n">
        <v>15</v>
      </c>
      <c r="N433" t="n">
        <v>34.09</v>
      </c>
      <c r="O433" t="n">
        <v>22333.43</v>
      </c>
      <c r="P433" t="n">
        <v>442.17</v>
      </c>
      <c r="Q433" t="n">
        <v>419.23</v>
      </c>
      <c r="R433" t="n">
        <v>79.52</v>
      </c>
      <c r="S433" t="n">
        <v>59.57</v>
      </c>
      <c r="T433" t="n">
        <v>7809.93</v>
      </c>
      <c r="U433" t="n">
        <v>0.75</v>
      </c>
      <c r="V433" t="n">
        <v>0.9</v>
      </c>
      <c r="W433" t="n">
        <v>6.82</v>
      </c>
      <c r="X433" t="n">
        <v>0.46</v>
      </c>
      <c r="Y433" t="n">
        <v>0.5</v>
      </c>
      <c r="Z433" t="n">
        <v>10</v>
      </c>
    </row>
    <row r="434">
      <c r="A434" t="n">
        <v>21</v>
      </c>
      <c r="B434" t="n">
        <v>75</v>
      </c>
      <c r="C434" t="inlineStr">
        <is>
          <t xml:space="preserve">CONCLUIDO	</t>
        </is>
      </c>
      <c r="D434" t="n">
        <v>2.4172</v>
      </c>
      <c r="E434" t="n">
        <v>41.37</v>
      </c>
      <c r="F434" t="n">
        <v>38.6</v>
      </c>
      <c r="G434" t="n">
        <v>144.77</v>
      </c>
      <c r="H434" t="n">
        <v>2.16</v>
      </c>
      <c r="I434" t="n">
        <v>16</v>
      </c>
      <c r="J434" t="n">
        <v>180.67</v>
      </c>
      <c r="K434" t="n">
        <v>49.1</v>
      </c>
      <c r="L434" t="n">
        <v>22</v>
      </c>
      <c r="M434" t="n">
        <v>14</v>
      </c>
      <c r="N434" t="n">
        <v>34.58</v>
      </c>
      <c r="O434" t="n">
        <v>22517.21</v>
      </c>
      <c r="P434" t="n">
        <v>442.12</v>
      </c>
      <c r="Q434" t="n">
        <v>419.25</v>
      </c>
      <c r="R434" t="n">
        <v>78.73999999999999</v>
      </c>
      <c r="S434" t="n">
        <v>59.57</v>
      </c>
      <c r="T434" t="n">
        <v>7427.16</v>
      </c>
      <c r="U434" t="n">
        <v>0.76</v>
      </c>
      <c r="V434" t="n">
        <v>0.9</v>
      </c>
      <c r="W434" t="n">
        <v>6.82</v>
      </c>
      <c r="X434" t="n">
        <v>0.44</v>
      </c>
      <c r="Y434" t="n">
        <v>0.5</v>
      </c>
      <c r="Z434" t="n">
        <v>10</v>
      </c>
    </row>
    <row r="435">
      <c r="A435" t="n">
        <v>22</v>
      </c>
      <c r="B435" t="n">
        <v>75</v>
      </c>
      <c r="C435" t="inlineStr">
        <is>
          <t xml:space="preserve">CONCLUIDO	</t>
        </is>
      </c>
      <c r="D435" t="n">
        <v>2.4212</v>
      </c>
      <c r="E435" t="n">
        <v>41.3</v>
      </c>
      <c r="F435" t="n">
        <v>38.57</v>
      </c>
      <c r="G435" t="n">
        <v>154.27</v>
      </c>
      <c r="H435" t="n">
        <v>2.24</v>
      </c>
      <c r="I435" t="n">
        <v>15</v>
      </c>
      <c r="J435" t="n">
        <v>182.17</v>
      </c>
      <c r="K435" t="n">
        <v>49.1</v>
      </c>
      <c r="L435" t="n">
        <v>23</v>
      </c>
      <c r="M435" t="n">
        <v>13</v>
      </c>
      <c r="N435" t="n">
        <v>35.08</v>
      </c>
      <c r="O435" t="n">
        <v>22701.78</v>
      </c>
      <c r="P435" t="n">
        <v>440.52</v>
      </c>
      <c r="Q435" t="n">
        <v>419.25</v>
      </c>
      <c r="R435" t="n">
        <v>77.34</v>
      </c>
      <c r="S435" t="n">
        <v>59.57</v>
      </c>
      <c r="T435" t="n">
        <v>6730.39</v>
      </c>
      <c r="U435" t="n">
        <v>0.77</v>
      </c>
      <c r="V435" t="n">
        <v>0.9</v>
      </c>
      <c r="W435" t="n">
        <v>6.82</v>
      </c>
      <c r="X435" t="n">
        <v>0.4</v>
      </c>
      <c r="Y435" t="n">
        <v>0.5</v>
      </c>
      <c r="Z435" t="n">
        <v>10</v>
      </c>
    </row>
    <row r="436">
      <c r="A436" t="n">
        <v>23</v>
      </c>
      <c r="B436" t="n">
        <v>75</v>
      </c>
      <c r="C436" t="inlineStr">
        <is>
          <t xml:space="preserve">CONCLUIDO	</t>
        </is>
      </c>
      <c r="D436" t="n">
        <v>2.4216</v>
      </c>
      <c r="E436" t="n">
        <v>41.3</v>
      </c>
      <c r="F436" t="n">
        <v>38.56</v>
      </c>
      <c r="G436" t="n">
        <v>154.24</v>
      </c>
      <c r="H436" t="n">
        <v>2.32</v>
      </c>
      <c r="I436" t="n">
        <v>15</v>
      </c>
      <c r="J436" t="n">
        <v>183.67</v>
      </c>
      <c r="K436" t="n">
        <v>49.1</v>
      </c>
      <c r="L436" t="n">
        <v>24</v>
      </c>
      <c r="M436" t="n">
        <v>13</v>
      </c>
      <c r="N436" t="n">
        <v>35.58</v>
      </c>
      <c r="O436" t="n">
        <v>22886.92</v>
      </c>
      <c r="P436" t="n">
        <v>439.08</v>
      </c>
      <c r="Q436" t="n">
        <v>419.24</v>
      </c>
      <c r="R436" t="n">
        <v>77.11</v>
      </c>
      <c r="S436" t="n">
        <v>59.57</v>
      </c>
      <c r="T436" t="n">
        <v>6615.95</v>
      </c>
      <c r="U436" t="n">
        <v>0.77</v>
      </c>
      <c r="V436" t="n">
        <v>0.9</v>
      </c>
      <c r="W436" t="n">
        <v>6.82</v>
      </c>
      <c r="X436" t="n">
        <v>0.4</v>
      </c>
      <c r="Y436" t="n">
        <v>0.5</v>
      </c>
      <c r="Z436" t="n">
        <v>10</v>
      </c>
    </row>
    <row r="437">
      <c r="A437" t="n">
        <v>24</v>
      </c>
      <c r="B437" t="n">
        <v>75</v>
      </c>
      <c r="C437" t="inlineStr">
        <is>
          <t xml:space="preserve">CONCLUIDO	</t>
        </is>
      </c>
      <c r="D437" t="n">
        <v>2.4252</v>
      </c>
      <c r="E437" t="n">
        <v>41.23</v>
      </c>
      <c r="F437" t="n">
        <v>38.53</v>
      </c>
      <c r="G437" t="n">
        <v>165.13</v>
      </c>
      <c r="H437" t="n">
        <v>2.4</v>
      </c>
      <c r="I437" t="n">
        <v>14</v>
      </c>
      <c r="J437" t="n">
        <v>185.18</v>
      </c>
      <c r="K437" t="n">
        <v>49.1</v>
      </c>
      <c r="L437" t="n">
        <v>25</v>
      </c>
      <c r="M437" t="n">
        <v>12</v>
      </c>
      <c r="N437" t="n">
        <v>36.08</v>
      </c>
      <c r="O437" t="n">
        <v>23072.73</v>
      </c>
      <c r="P437" t="n">
        <v>439.33</v>
      </c>
      <c r="Q437" t="n">
        <v>419.23</v>
      </c>
      <c r="R437" t="n">
        <v>76.34999999999999</v>
      </c>
      <c r="S437" t="n">
        <v>59.57</v>
      </c>
      <c r="T437" t="n">
        <v>6240.03</v>
      </c>
      <c r="U437" t="n">
        <v>0.78</v>
      </c>
      <c r="V437" t="n">
        <v>0.9</v>
      </c>
      <c r="W437" t="n">
        <v>6.82</v>
      </c>
      <c r="X437" t="n">
        <v>0.37</v>
      </c>
      <c r="Y437" t="n">
        <v>0.5</v>
      </c>
      <c r="Z437" t="n">
        <v>10</v>
      </c>
    </row>
    <row r="438">
      <c r="A438" t="n">
        <v>25</v>
      </c>
      <c r="B438" t="n">
        <v>75</v>
      </c>
      <c r="C438" t="inlineStr">
        <is>
          <t xml:space="preserve">CONCLUIDO	</t>
        </is>
      </c>
      <c r="D438" t="n">
        <v>2.4277</v>
      </c>
      <c r="E438" t="n">
        <v>41.19</v>
      </c>
      <c r="F438" t="n">
        <v>38.52</v>
      </c>
      <c r="G438" t="n">
        <v>177.77</v>
      </c>
      <c r="H438" t="n">
        <v>2.47</v>
      </c>
      <c r="I438" t="n">
        <v>13</v>
      </c>
      <c r="J438" t="n">
        <v>186.69</v>
      </c>
      <c r="K438" t="n">
        <v>49.1</v>
      </c>
      <c r="L438" t="n">
        <v>26</v>
      </c>
      <c r="M438" t="n">
        <v>11</v>
      </c>
      <c r="N438" t="n">
        <v>36.6</v>
      </c>
      <c r="O438" t="n">
        <v>23259.24</v>
      </c>
      <c r="P438" t="n">
        <v>435.59</v>
      </c>
      <c r="Q438" t="n">
        <v>419.23</v>
      </c>
      <c r="R438" t="n">
        <v>75.83</v>
      </c>
      <c r="S438" t="n">
        <v>59.57</v>
      </c>
      <c r="T438" t="n">
        <v>5986.11</v>
      </c>
      <c r="U438" t="n">
        <v>0.79</v>
      </c>
      <c r="V438" t="n">
        <v>0.9</v>
      </c>
      <c r="W438" t="n">
        <v>6.82</v>
      </c>
      <c r="X438" t="n">
        <v>0.35</v>
      </c>
      <c r="Y438" t="n">
        <v>0.5</v>
      </c>
      <c r="Z438" t="n">
        <v>10</v>
      </c>
    </row>
    <row r="439">
      <c r="A439" t="n">
        <v>26</v>
      </c>
      <c r="B439" t="n">
        <v>75</v>
      </c>
      <c r="C439" t="inlineStr">
        <is>
          <t xml:space="preserve">CONCLUIDO	</t>
        </is>
      </c>
      <c r="D439" t="n">
        <v>2.4286</v>
      </c>
      <c r="E439" t="n">
        <v>41.18</v>
      </c>
      <c r="F439" t="n">
        <v>38.5</v>
      </c>
      <c r="G439" t="n">
        <v>177.71</v>
      </c>
      <c r="H439" t="n">
        <v>2.55</v>
      </c>
      <c r="I439" t="n">
        <v>13</v>
      </c>
      <c r="J439" t="n">
        <v>188.21</v>
      </c>
      <c r="K439" t="n">
        <v>49.1</v>
      </c>
      <c r="L439" t="n">
        <v>27</v>
      </c>
      <c r="M439" t="n">
        <v>11</v>
      </c>
      <c r="N439" t="n">
        <v>37.11</v>
      </c>
      <c r="O439" t="n">
        <v>23446.45</v>
      </c>
      <c r="P439" t="n">
        <v>438.37</v>
      </c>
      <c r="Q439" t="n">
        <v>419.28</v>
      </c>
      <c r="R439" t="n">
        <v>75.20999999999999</v>
      </c>
      <c r="S439" t="n">
        <v>59.57</v>
      </c>
      <c r="T439" t="n">
        <v>5675.28</v>
      </c>
      <c r="U439" t="n">
        <v>0.79</v>
      </c>
      <c r="V439" t="n">
        <v>0.9</v>
      </c>
      <c r="W439" t="n">
        <v>6.82</v>
      </c>
      <c r="X439" t="n">
        <v>0.34</v>
      </c>
      <c r="Y439" t="n">
        <v>0.5</v>
      </c>
      <c r="Z439" t="n">
        <v>10</v>
      </c>
    </row>
    <row r="440">
      <c r="A440" t="n">
        <v>27</v>
      </c>
      <c r="B440" t="n">
        <v>75</v>
      </c>
      <c r="C440" t="inlineStr">
        <is>
          <t xml:space="preserve">CONCLUIDO	</t>
        </is>
      </c>
      <c r="D440" t="n">
        <v>2.4279</v>
      </c>
      <c r="E440" t="n">
        <v>41.19</v>
      </c>
      <c r="F440" t="n">
        <v>38.51</v>
      </c>
      <c r="G440" t="n">
        <v>177.76</v>
      </c>
      <c r="H440" t="n">
        <v>2.62</v>
      </c>
      <c r="I440" t="n">
        <v>13</v>
      </c>
      <c r="J440" t="n">
        <v>189.73</v>
      </c>
      <c r="K440" t="n">
        <v>49.1</v>
      </c>
      <c r="L440" t="n">
        <v>28</v>
      </c>
      <c r="M440" t="n">
        <v>11</v>
      </c>
      <c r="N440" t="n">
        <v>37.64</v>
      </c>
      <c r="O440" t="n">
        <v>23634.36</v>
      </c>
      <c r="P440" t="n">
        <v>436.1</v>
      </c>
      <c r="Q440" t="n">
        <v>419.23</v>
      </c>
      <c r="R440" t="n">
        <v>75.81</v>
      </c>
      <c r="S440" t="n">
        <v>59.57</v>
      </c>
      <c r="T440" t="n">
        <v>5976.97</v>
      </c>
      <c r="U440" t="n">
        <v>0.79</v>
      </c>
      <c r="V440" t="n">
        <v>0.9</v>
      </c>
      <c r="W440" t="n">
        <v>6.82</v>
      </c>
      <c r="X440" t="n">
        <v>0.35</v>
      </c>
      <c r="Y440" t="n">
        <v>0.5</v>
      </c>
      <c r="Z440" t="n">
        <v>10</v>
      </c>
    </row>
    <row r="441">
      <c r="A441" t="n">
        <v>28</v>
      </c>
      <c r="B441" t="n">
        <v>75</v>
      </c>
      <c r="C441" t="inlineStr">
        <is>
          <t xml:space="preserve">CONCLUIDO	</t>
        </is>
      </c>
      <c r="D441" t="n">
        <v>2.4326</v>
      </c>
      <c r="E441" t="n">
        <v>41.11</v>
      </c>
      <c r="F441" t="n">
        <v>38.47</v>
      </c>
      <c r="G441" t="n">
        <v>192.33</v>
      </c>
      <c r="H441" t="n">
        <v>2.69</v>
      </c>
      <c r="I441" t="n">
        <v>12</v>
      </c>
      <c r="J441" t="n">
        <v>191.26</v>
      </c>
      <c r="K441" t="n">
        <v>49.1</v>
      </c>
      <c r="L441" t="n">
        <v>29</v>
      </c>
      <c r="M441" t="n">
        <v>10</v>
      </c>
      <c r="N441" t="n">
        <v>38.17</v>
      </c>
      <c r="O441" t="n">
        <v>23822.99</v>
      </c>
      <c r="P441" t="n">
        <v>435.39</v>
      </c>
      <c r="Q441" t="n">
        <v>419.24</v>
      </c>
      <c r="R441" t="n">
        <v>74.06999999999999</v>
      </c>
      <c r="S441" t="n">
        <v>59.57</v>
      </c>
      <c r="T441" t="n">
        <v>5109.41</v>
      </c>
      <c r="U441" t="n">
        <v>0.8</v>
      </c>
      <c r="V441" t="n">
        <v>0.9</v>
      </c>
      <c r="W441" t="n">
        <v>6.82</v>
      </c>
      <c r="X441" t="n">
        <v>0.3</v>
      </c>
      <c r="Y441" t="n">
        <v>0.5</v>
      </c>
      <c r="Z441" t="n">
        <v>10</v>
      </c>
    </row>
    <row r="442">
      <c r="A442" t="n">
        <v>29</v>
      </c>
      <c r="B442" t="n">
        <v>75</v>
      </c>
      <c r="C442" t="inlineStr">
        <is>
          <t xml:space="preserve">CONCLUIDO	</t>
        </is>
      </c>
      <c r="D442" t="n">
        <v>2.432</v>
      </c>
      <c r="E442" t="n">
        <v>41.12</v>
      </c>
      <c r="F442" t="n">
        <v>38.47</v>
      </c>
      <c r="G442" t="n">
        <v>192.37</v>
      </c>
      <c r="H442" t="n">
        <v>2.76</v>
      </c>
      <c r="I442" t="n">
        <v>12</v>
      </c>
      <c r="J442" t="n">
        <v>192.8</v>
      </c>
      <c r="K442" t="n">
        <v>49.1</v>
      </c>
      <c r="L442" t="n">
        <v>30</v>
      </c>
      <c r="M442" t="n">
        <v>10</v>
      </c>
      <c r="N442" t="n">
        <v>38.7</v>
      </c>
      <c r="O442" t="n">
        <v>24012.34</v>
      </c>
      <c r="P442" t="n">
        <v>436</v>
      </c>
      <c r="Q442" t="n">
        <v>419.25</v>
      </c>
      <c r="R442" t="n">
        <v>74.51000000000001</v>
      </c>
      <c r="S442" t="n">
        <v>59.57</v>
      </c>
      <c r="T442" t="n">
        <v>5331.07</v>
      </c>
      <c r="U442" t="n">
        <v>0.8</v>
      </c>
      <c r="V442" t="n">
        <v>0.9</v>
      </c>
      <c r="W442" t="n">
        <v>6.81</v>
      </c>
      <c r="X442" t="n">
        <v>0.31</v>
      </c>
      <c r="Y442" t="n">
        <v>0.5</v>
      </c>
      <c r="Z442" t="n">
        <v>10</v>
      </c>
    </row>
    <row r="443">
      <c r="A443" t="n">
        <v>30</v>
      </c>
      <c r="B443" t="n">
        <v>75</v>
      </c>
      <c r="C443" t="inlineStr">
        <is>
          <t xml:space="preserve">CONCLUIDO	</t>
        </is>
      </c>
      <c r="D443" t="n">
        <v>2.4358</v>
      </c>
      <c r="E443" t="n">
        <v>41.05</v>
      </c>
      <c r="F443" t="n">
        <v>38.44</v>
      </c>
      <c r="G443" t="n">
        <v>209.68</v>
      </c>
      <c r="H443" t="n">
        <v>2.83</v>
      </c>
      <c r="I443" t="n">
        <v>11</v>
      </c>
      <c r="J443" t="n">
        <v>194.34</v>
      </c>
      <c r="K443" t="n">
        <v>49.1</v>
      </c>
      <c r="L443" t="n">
        <v>31</v>
      </c>
      <c r="M443" t="n">
        <v>9</v>
      </c>
      <c r="N443" t="n">
        <v>39.24</v>
      </c>
      <c r="O443" t="n">
        <v>24202.42</v>
      </c>
      <c r="P443" t="n">
        <v>432.31</v>
      </c>
      <c r="Q443" t="n">
        <v>419.23</v>
      </c>
      <c r="R443" t="n">
        <v>73.42</v>
      </c>
      <c r="S443" t="n">
        <v>59.57</v>
      </c>
      <c r="T443" t="n">
        <v>4792.58</v>
      </c>
      <c r="U443" t="n">
        <v>0.8100000000000001</v>
      </c>
      <c r="V443" t="n">
        <v>0.9</v>
      </c>
      <c r="W443" t="n">
        <v>6.81</v>
      </c>
      <c r="X443" t="n">
        <v>0.28</v>
      </c>
      <c r="Y443" t="n">
        <v>0.5</v>
      </c>
      <c r="Z443" t="n">
        <v>10</v>
      </c>
    </row>
    <row r="444">
      <c r="A444" t="n">
        <v>31</v>
      </c>
      <c r="B444" t="n">
        <v>75</v>
      </c>
      <c r="C444" t="inlineStr">
        <is>
          <t xml:space="preserve">CONCLUIDO	</t>
        </is>
      </c>
      <c r="D444" t="n">
        <v>2.4356</v>
      </c>
      <c r="E444" t="n">
        <v>41.06</v>
      </c>
      <c r="F444" t="n">
        <v>38.44</v>
      </c>
      <c r="G444" t="n">
        <v>209.7</v>
      </c>
      <c r="H444" t="n">
        <v>2.9</v>
      </c>
      <c r="I444" t="n">
        <v>11</v>
      </c>
      <c r="J444" t="n">
        <v>195.89</v>
      </c>
      <c r="K444" t="n">
        <v>49.1</v>
      </c>
      <c r="L444" t="n">
        <v>32</v>
      </c>
      <c r="M444" t="n">
        <v>9</v>
      </c>
      <c r="N444" t="n">
        <v>39.79</v>
      </c>
      <c r="O444" t="n">
        <v>24393.24</v>
      </c>
      <c r="P444" t="n">
        <v>433.73</v>
      </c>
      <c r="Q444" t="n">
        <v>419.23</v>
      </c>
      <c r="R444" t="n">
        <v>73.45999999999999</v>
      </c>
      <c r="S444" t="n">
        <v>59.57</v>
      </c>
      <c r="T444" t="n">
        <v>4811.73</v>
      </c>
      <c r="U444" t="n">
        <v>0.8100000000000001</v>
      </c>
      <c r="V444" t="n">
        <v>0.9</v>
      </c>
      <c r="W444" t="n">
        <v>6.81</v>
      </c>
      <c r="X444" t="n">
        <v>0.28</v>
      </c>
      <c r="Y444" t="n">
        <v>0.5</v>
      </c>
      <c r="Z444" t="n">
        <v>10</v>
      </c>
    </row>
    <row r="445">
      <c r="A445" t="n">
        <v>32</v>
      </c>
      <c r="B445" t="n">
        <v>75</v>
      </c>
      <c r="C445" t="inlineStr">
        <is>
          <t xml:space="preserve">CONCLUIDO	</t>
        </is>
      </c>
      <c r="D445" t="n">
        <v>2.436</v>
      </c>
      <c r="E445" t="n">
        <v>41.05</v>
      </c>
      <c r="F445" t="n">
        <v>38.44</v>
      </c>
      <c r="G445" t="n">
        <v>209.66</v>
      </c>
      <c r="H445" t="n">
        <v>2.97</v>
      </c>
      <c r="I445" t="n">
        <v>11</v>
      </c>
      <c r="J445" t="n">
        <v>197.44</v>
      </c>
      <c r="K445" t="n">
        <v>49.1</v>
      </c>
      <c r="L445" t="n">
        <v>33</v>
      </c>
      <c r="M445" t="n">
        <v>9</v>
      </c>
      <c r="N445" t="n">
        <v>40.34</v>
      </c>
      <c r="O445" t="n">
        <v>24584.81</v>
      </c>
      <c r="P445" t="n">
        <v>433.15</v>
      </c>
      <c r="Q445" t="n">
        <v>419.23</v>
      </c>
      <c r="R445" t="n">
        <v>73.37</v>
      </c>
      <c r="S445" t="n">
        <v>59.57</v>
      </c>
      <c r="T445" t="n">
        <v>4765.27</v>
      </c>
      <c r="U445" t="n">
        <v>0.8100000000000001</v>
      </c>
      <c r="V445" t="n">
        <v>0.9</v>
      </c>
      <c r="W445" t="n">
        <v>6.81</v>
      </c>
      <c r="X445" t="n">
        <v>0.28</v>
      </c>
      <c r="Y445" t="n">
        <v>0.5</v>
      </c>
      <c r="Z445" t="n">
        <v>10</v>
      </c>
    </row>
    <row r="446">
      <c r="A446" t="n">
        <v>33</v>
      </c>
      <c r="B446" t="n">
        <v>75</v>
      </c>
      <c r="C446" t="inlineStr">
        <is>
          <t xml:space="preserve">CONCLUIDO	</t>
        </is>
      </c>
      <c r="D446" t="n">
        <v>2.4351</v>
      </c>
      <c r="E446" t="n">
        <v>41.07</v>
      </c>
      <c r="F446" t="n">
        <v>38.45</v>
      </c>
      <c r="G446" t="n">
        <v>209.75</v>
      </c>
      <c r="H446" t="n">
        <v>3.03</v>
      </c>
      <c r="I446" t="n">
        <v>11</v>
      </c>
      <c r="J446" t="n">
        <v>199</v>
      </c>
      <c r="K446" t="n">
        <v>49.1</v>
      </c>
      <c r="L446" t="n">
        <v>34</v>
      </c>
      <c r="M446" t="n">
        <v>9</v>
      </c>
      <c r="N446" t="n">
        <v>40.9</v>
      </c>
      <c r="O446" t="n">
        <v>24777.13</v>
      </c>
      <c r="P446" t="n">
        <v>430.49</v>
      </c>
      <c r="Q446" t="n">
        <v>419.23</v>
      </c>
      <c r="R446" t="n">
        <v>73.75</v>
      </c>
      <c r="S446" t="n">
        <v>59.57</v>
      </c>
      <c r="T446" t="n">
        <v>4953.07</v>
      </c>
      <c r="U446" t="n">
        <v>0.8100000000000001</v>
      </c>
      <c r="V446" t="n">
        <v>0.9</v>
      </c>
      <c r="W446" t="n">
        <v>6.82</v>
      </c>
      <c r="X446" t="n">
        <v>0.29</v>
      </c>
      <c r="Y446" t="n">
        <v>0.5</v>
      </c>
      <c r="Z446" t="n">
        <v>10</v>
      </c>
    </row>
    <row r="447">
      <c r="A447" t="n">
        <v>34</v>
      </c>
      <c r="B447" t="n">
        <v>75</v>
      </c>
      <c r="C447" t="inlineStr">
        <is>
          <t xml:space="preserve">CONCLUIDO	</t>
        </is>
      </c>
      <c r="D447" t="n">
        <v>2.4397</v>
      </c>
      <c r="E447" t="n">
        <v>40.99</v>
      </c>
      <c r="F447" t="n">
        <v>38.41</v>
      </c>
      <c r="G447" t="n">
        <v>230.44</v>
      </c>
      <c r="H447" t="n">
        <v>3.1</v>
      </c>
      <c r="I447" t="n">
        <v>10</v>
      </c>
      <c r="J447" t="n">
        <v>200.56</v>
      </c>
      <c r="K447" t="n">
        <v>49.1</v>
      </c>
      <c r="L447" t="n">
        <v>35</v>
      </c>
      <c r="M447" t="n">
        <v>8</v>
      </c>
      <c r="N447" t="n">
        <v>41.47</v>
      </c>
      <c r="O447" t="n">
        <v>24970.22</v>
      </c>
      <c r="P447" t="n">
        <v>430.87</v>
      </c>
      <c r="Q447" t="n">
        <v>419.25</v>
      </c>
      <c r="R447" t="n">
        <v>72.28</v>
      </c>
      <c r="S447" t="n">
        <v>59.57</v>
      </c>
      <c r="T447" t="n">
        <v>4227.62</v>
      </c>
      <c r="U447" t="n">
        <v>0.82</v>
      </c>
      <c r="V447" t="n">
        <v>0.9</v>
      </c>
      <c r="W447" t="n">
        <v>6.81</v>
      </c>
      <c r="X447" t="n">
        <v>0.24</v>
      </c>
      <c r="Y447" t="n">
        <v>0.5</v>
      </c>
      <c r="Z447" t="n">
        <v>10</v>
      </c>
    </row>
    <row r="448">
      <c r="A448" t="n">
        <v>35</v>
      </c>
      <c r="B448" t="n">
        <v>75</v>
      </c>
      <c r="C448" t="inlineStr">
        <is>
          <t xml:space="preserve">CONCLUIDO	</t>
        </is>
      </c>
      <c r="D448" t="n">
        <v>2.4393</v>
      </c>
      <c r="E448" t="n">
        <v>40.99</v>
      </c>
      <c r="F448" t="n">
        <v>38.41</v>
      </c>
      <c r="G448" t="n">
        <v>230.48</v>
      </c>
      <c r="H448" t="n">
        <v>3.16</v>
      </c>
      <c r="I448" t="n">
        <v>10</v>
      </c>
      <c r="J448" t="n">
        <v>202.14</v>
      </c>
      <c r="K448" t="n">
        <v>49.1</v>
      </c>
      <c r="L448" t="n">
        <v>36</v>
      </c>
      <c r="M448" t="n">
        <v>8</v>
      </c>
      <c r="N448" t="n">
        <v>42.04</v>
      </c>
      <c r="O448" t="n">
        <v>25164.09</v>
      </c>
      <c r="P448" t="n">
        <v>431.52</v>
      </c>
      <c r="Q448" t="n">
        <v>419.26</v>
      </c>
      <c r="R448" t="n">
        <v>72.45</v>
      </c>
      <c r="S448" t="n">
        <v>59.57</v>
      </c>
      <c r="T448" t="n">
        <v>4309.92</v>
      </c>
      <c r="U448" t="n">
        <v>0.82</v>
      </c>
      <c r="V448" t="n">
        <v>0.9</v>
      </c>
      <c r="W448" t="n">
        <v>6.81</v>
      </c>
      <c r="X448" t="n">
        <v>0.25</v>
      </c>
      <c r="Y448" t="n">
        <v>0.5</v>
      </c>
      <c r="Z448" t="n">
        <v>10</v>
      </c>
    </row>
    <row r="449">
      <c r="A449" t="n">
        <v>36</v>
      </c>
      <c r="B449" t="n">
        <v>75</v>
      </c>
      <c r="C449" t="inlineStr">
        <is>
          <t xml:space="preserve">CONCLUIDO	</t>
        </is>
      </c>
      <c r="D449" t="n">
        <v>2.4392</v>
      </c>
      <c r="E449" t="n">
        <v>41</v>
      </c>
      <c r="F449" t="n">
        <v>38.41</v>
      </c>
      <c r="G449" t="n">
        <v>230.49</v>
      </c>
      <c r="H449" t="n">
        <v>3.23</v>
      </c>
      <c r="I449" t="n">
        <v>10</v>
      </c>
      <c r="J449" t="n">
        <v>203.71</v>
      </c>
      <c r="K449" t="n">
        <v>49.1</v>
      </c>
      <c r="L449" t="n">
        <v>37</v>
      </c>
      <c r="M449" t="n">
        <v>8</v>
      </c>
      <c r="N449" t="n">
        <v>42.62</v>
      </c>
      <c r="O449" t="n">
        <v>25358.87</v>
      </c>
      <c r="P449" t="n">
        <v>429.92</v>
      </c>
      <c r="Q449" t="n">
        <v>419.24</v>
      </c>
      <c r="R449" t="n">
        <v>72.56999999999999</v>
      </c>
      <c r="S449" t="n">
        <v>59.57</v>
      </c>
      <c r="T449" t="n">
        <v>4369.85</v>
      </c>
      <c r="U449" t="n">
        <v>0.82</v>
      </c>
      <c r="V449" t="n">
        <v>0.9</v>
      </c>
      <c r="W449" t="n">
        <v>6.81</v>
      </c>
      <c r="X449" t="n">
        <v>0.25</v>
      </c>
      <c r="Y449" t="n">
        <v>0.5</v>
      </c>
      <c r="Z449" t="n">
        <v>10</v>
      </c>
    </row>
    <row r="450">
      <c r="A450" t="n">
        <v>37</v>
      </c>
      <c r="B450" t="n">
        <v>75</v>
      </c>
      <c r="C450" t="inlineStr">
        <is>
          <t xml:space="preserve">CONCLUIDO	</t>
        </is>
      </c>
      <c r="D450" t="n">
        <v>2.4387</v>
      </c>
      <c r="E450" t="n">
        <v>41.01</v>
      </c>
      <c r="F450" t="n">
        <v>38.42</v>
      </c>
      <c r="G450" t="n">
        <v>230.54</v>
      </c>
      <c r="H450" t="n">
        <v>3.29</v>
      </c>
      <c r="I450" t="n">
        <v>10</v>
      </c>
      <c r="J450" t="n">
        <v>205.3</v>
      </c>
      <c r="K450" t="n">
        <v>49.1</v>
      </c>
      <c r="L450" t="n">
        <v>38</v>
      </c>
      <c r="M450" t="n">
        <v>8</v>
      </c>
      <c r="N450" t="n">
        <v>43.2</v>
      </c>
      <c r="O450" t="n">
        <v>25554.32</v>
      </c>
      <c r="P450" t="n">
        <v>425.92</v>
      </c>
      <c r="Q450" t="n">
        <v>419.23</v>
      </c>
      <c r="R450" t="n">
        <v>72.70999999999999</v>
      </c>
      <c r="S450" t="n">
        <v>59.57</v>
      </c>
      <c r="T450" t="n">
        <v>4440.26</v>
      </c>
      <c r="U450" t="n">
        <v>0.82</v>
      </c>
      <c r="V450" t="n">
        <v>0.9</v>
      </c>
      <c r="W450" t="n">
        <v>6.81</v>
      </c>
      <c r="X450" t="n">
        <v>0.26</v>
      </c>
      <c r="Y450" t="n">
        <v>0.5</v>
      </c>
      <c r="Z450" t="n">
        <v>10</v>
      </c>
    </row>
    <row r="451">
      <c r="A451" t="n">
        <v>38</v>
      </c>
      <c r="B451" t="n">
        <v>75</v>
      </c>
      <c r="C451" t="inlineStr">
        <is>
          <t xml:space="preserve">CONCLUIDO	</t>
        </is>
      </c>
      <c r="D451" t="n">
        <v>2.4427</v>
      </c>
      <c r="E451" t="n">
        <v>40.94</v>
      </c>
      <c r="F451" t="n">
        <v>38.39</v>
      </c>
      <c r="G451" t="n">
        <v>255.91</v>
      </c>
      <c r="H451" t="n">
        <v>3.35</v>
      </c>
      <c r="I451" t="n">
        <v>9</v>
      </c>
      <c r="J451" t="n">
        <v>206.89</v>
      </c>
      <c r="K451" t="n">
        <v>49.1</v>
      </c>
      <c r="L451" t="n">
        <v>39</v>
      </c>
      <c r="M451" t="n">
        <v>7</v>
      </c>
      <c r="N451" t="n">
        <v>43.8</v>
      </c>
      <c r="O451" t="n">
        <v>25750.58</v>
      </c>
      <c r="P451" t="n">
        <v>427.59</v>
      </c>
      <c r="Q451" t="n">
        <v>419.24</v>
      </c>
      <c r="R451" t="n">
        <v>71.64</v>
      </c>
      <c r="S451" t="n">
        <v>59.57</v>
      </c>
      <c r="T451" t="n">
        <v>3912.26</v>
      </c>
      <c r="U451" t="n">
        <v>0.83</v>
      </c>
      <c r="V451" t="n">
        <v>0.9</v>
      </c>
      <c r="W451" t="n">
        <v>6.81</v>
      </c>
      <c r="X451" t="n">
        <v>0.22</v>
      </c>
      <c r="Y451" t="n">
        <v>0.5</v>
      </c>
      <c r="Z451" t="n">
        <v>10</v>
      </c>
    </row>
    <row r="452">
      <c r="A452" t="n">
        <v>39</v>
      </c>
      <c r="B452" t="n">
        <v>75</v>
      </c>
      <c r="C452" t="inlineStr">
        <is>
          <t xml:space="preserve">CONCLUIDO	</t>
        </is>
      </c>
      <c r="D452" t="n">
        <v>2.4427</v>
      </c>
      <c r="E452" t="n">
        <v>40.94</v>
      </c>
      <c r="F452" t="n">
        <v>38.39</v>
      </c>
      <c r="G452" t="n">
        <v>255.91</v>
      </c>
      <c r="H452" t="n">
        <v>3.41</v>
      </c>
      <c r="I452" t="n">
        <v>9</v>
      </c>
      <c r="J452" t="n">
        <v>208.49</v>
      </c>
      <c r="K452" t="n">
        <v>49.1</v>
      </c>
      <c r="L452" t="n">
        <v>40</v>
      </c>
      <c r="M452" t="n">
        <v>7</v>
      </c>
      <c r="N452" t="n">
        <v>44.39</v>
      </c>
      <c r="O452" t="n">
        <v>25947.65</v>
      </c>
      <c r="P452" t="n">
        <v>429.92</v>
      </c>
      <c r="Q452" t="n">
        <v>419.23</v>
      </c>
      <c r="R452" t="n">
        <v>71.56999999999999</v>
      </c>
      <c r="S452" t="n">
        <v>59.57</v>
      </c>
      <c r="T452" t="n">
        <v>3875.72</v>
      </c>
      <c r="U452" t="n">
        <v>0.83</v>
      </c>
      <c r="V452" t="n">
        <v>0.9</v>
      </c>
      <c r="W452" t="n">
        <v>6.81</v>
      </c>
      <c r="X452" t="n">
        <v>0.22</v>
      </c>
      <c r="Y452" t="n">
        <v>0.5</v>
      </c>
      <c r="Z452" t="n">
        <v>10</v>
      </c>
    </row>
    <row r="453">
      <c r="A453" t="n">
        <v>0</v>
      </c>
      <c r="B453" t="n">
        <v>95</v>
      </c>
      <c r="C453" t="inlineStr">
        <is>
          <t xml:space="preserve">CONCLUIDO	</t>
        </is>
      </c>
      <c r="D453" t="n">
        <v>1.3074</v>
      </c>
      <c r="E453" t="n">
        <v>76.48999999999999</v>
      </c>
      <c r="F453" t="n">
        <v>54.14</v>
      </c>
      <c r="G453" t="n">
        <v>6.08</v>
      </c>
      <c r="H453" t="n">
        <v>0.1</v>
      </c>
      <c r="I453" t="n">
        <v>534</v>
      </c>
      <c r="J453" t="n">
        <v>185.69</v>
      </c>
      <c r="K453" t="n">
        <v>53.44</v>
      </c>
      <c r="L453" t="n">
        <v>1</v>
      </c>
      <c r="M453" t="n">
        <v>532</v>
      </c>
      <c r="N453" t="n">
        <v>36.26</v>
      </c>
      <c r="O453" t="n">
        <v>23136.14</v>
      </c>
      <c r="P453" t="n">
        <v>737.61</v>
      </c>
      <c r="Q453" t="n">
        <v>419.54</v>
      </c>
      <c r="R453" t="n">
        <v>585.3099999999999</v>
      </c>
      <c r="S453" t="n">
        <v>59.57</v>
      </c>
      <c r="T453" t="n">
        <v>258119.36</v>
      </c>
      <c r="U453" t="n">
        <v>0.1</v>
      </c>
      <c r="V453" t="n">
        <v>0.64</v>
      </c>
      <c r="W453" t="n">
        <v>7.7</v>
      </c>
      <c r="X453" t="n">
        <v>15.96</v>
      </c>
      <c r="Y453" t="n">
        <v>0.5</v>
      </c>
      <c r="Z453" t="n">
        <v>10</v>
      </c>
    </row>
    <row r="454">
      <c r="A454" t="n">
        <v>1</v>
      </c>
      <c r="B454" t="n">
        <v>95</v>
      </c>
      <c r="C454" t="inlineStr">
        <is>
          <t xml:space="preserve">CONCLUIDO	</t>
        </is>
      </c>
      <c r="D454" t="n">
        <v>1.8139</v>
      </c>
      <c r="E454" t="n">
        <v>55.13</v>
      </c>
      <c r="F454" t="n">
        <v>44.51</v>
      </c>
      <c r="G454" t="n">
        <v>12.19</v>
      </c>
      <c r="H454" t="n">
        <v>0.19</v>
      </c>
      <c r="I454" t="n">
        <v>219</v>
      </c>
      <c r="J454" t="n">
        <v>187.21</v>
      </c>
      <c r="K454" t="n">
        <v>53.44</v>
      </c>
      <c r="L454" t="n">
        <v>2</v>
      </c>
      <c r="M454" t="n">
        <v>217</v>
      </c>
      <c r="N454" t="n">
        <v>36.77</v>
      </c>
      <c r="O454" t="n">
        <v>23322.88</v>
      </c>
      <c r="P454" t="n">
        <v>606.0599999999999</v>
      </c>
      <c r="Q454" t="n">
        <v>419.37</v>
      </c>
      <c r="R454" t="n">
        <v>270.91</v>
      </c>
      <c r="S454" t="n">
        <v>59.57</v>
      </c>
      <c r="T454" t="n">
        <v>102495.11</v>
      </c>
      <c r="U454" t="n">
        <v>0.22</v>
      </c>
      <c r="V454" t="n">
        <v>0.78</v>
      </c>
      <c r="W454" t="n">
        <v>7.16</v>
      </c>
      <c r="X454" t="n">
        <v>6.34</v>
      </c>
      <c r="Y454" t="n">
        <v>0.5</v>
      </c>
      <c r="Z454" t="n">
        <v>10</v>
      </c>
    </row>
    <row r="455">
      <c r="A455" t="n">
        <v>2</v>
      </c>
      <c r="B455" t="n">
        <v>95</v>
      </c>
      <c r="C455" t="inlineStr">
        <is>
          <t xml:space="preserve">CONCLUIDO	</t>
        </is>
      </c>
      <c r="D455" t="n">
        <v>2.0068</v>
      </c>
      <c r="E455" t="n">
        <v>49.83</v>
      </c>
      <c r="F455" t="n">
        <v>42.19</v>
      </c>
      <c r="G455" t="n">
        <v>18.21</v>
      </c>
      <c r="H455" t="n">
        <v>0.28</v>
      </c>
      <c r="I455" t="n">
        <v>139</v>
      </c>
      <c r="J455" t="n">
        <v>188.73</v>
      </c>
      <c r="K455" t="n">
        <v>53.44</v>
      </c>
      <c r="L455" t="n">
        <v>3</v>
      </c>
      <c r="M455" t="n">
        <v>137</v>
      </c>
      <c r="N455" t="n">
        <v>37.29</v>
      </c>
      <c r="O455" t="n">
        <v>23510.33</v>
      </c>
      <c r="P455" t="n">
        <v>573.96</v>
      </c>
      <c r="Q455" t="n">
        <v>419.36</v>
      </c>
      <c r="R455" t="n">
        <v>195.45</v>
      </c>
      <c r="S455" t="n">
        <v>59.57</v>
      </c>
      <c r="T455" t="n">
        <v>65166.98</v>
      </c>
      <c r="U455" t="n">
        <v>0.3</v>
      </c>
      <c r="V455" t="n">
        <v>0.82</v>
      </c>
      <c r="W455" t="n">
        <v>7.02</v>
      </c>
      <c r="X455" t="n">
        <v>4.02</v>
      </c>
      <c r="Y455" t="n">
        <v>0.5</v>
      </c>
      <c r="Z455" t="n">
        <v>10</v>
      </c>
    </row>
    <row r="456">
      <c r="A456" t="n">
        <v>3</v>
      </c>
      <c r="B456" t="n">
        <v>95</v>
      </c>
      <c r="C456" t="inlineStr">
        <is>
          <t xml:space="preserve">CONCLUIDO	</t>
        </is>
      </c>
      <c r="D456" t="n">
        <v>2.115</v>
      </c>
      <c r="E456" t="n">
        <v>47.28</v>
      </c>
      <c r="F456" t="n">
        <v>41.05</v>
      </c>
      <c r="G456" t="n">
        <v>24.39</v>
      </c>
      <c r="H456" t="n">
        <v>0.37</v>
      </c>
      <c r="I456" t="n">
        <v>101</v>
      </c>
      <c r="J456" t="n">
        <v>190.25</v>
      </c>
      <c r="K456" t="n">
        <v>53.44</v>
      </c>
      <c r="L456" t="n">
        <v>4</v>
      </c>
      <c r="M456" t="n">
        <v>99</v>
      </c>
      <c r="N456" t="n">
        <v>37.82</v>
      </c>
      <c r="O456" t="n">
        <v>23698.48</v>
      </c>
      <c r="P456" t="n">
        <v>558.0700000000001</v>
      </c>
      <c r="Q456" t="n">
        <v>419.3</v>
      </c>
      <c r="R456" t="n">
        <v>157.91</v>
      </c>
      <c r="S456" t="n">
        <v>59.57</v>
      </c>
      <c r="T456" t="n">
        <v>46585.46</v>
      </c>
      <c r="U456" t="n">
        <v>0.38</v>
      </c>
      <c r="V456" t="n">
        <v>0.84</v>
      </c>
      <c r="W456" t="n">
        <v>6.97</v>
      </c>
      <c r="X456" t="n">
        <v>2.89</v>
      </c>
      <c r="Y456" t="n">
        <v>0.5</v>
      </c>
      <c r="Z456" t="n">
        <v>10</v>
      </c>
    </row>
    <row r="457">
      <c r="A457" t="n">
        <v>4</v>
      </c>
      <c r="B457" t="n">
        <v>95</v>
      </c>
      <c r="C457" t="inlineStr">
        <is>
          <t xml:space="preserve">CONCLUIDO	</t>
        </is>
      </c>
      <c r="D457" t="n">
        <v>2.1795</v>
      </c>
      <c r="E457" t="n">
        <v>45.88</v>
      </c>
      <c r="F457" t="n">
        <v>40.44</v>
      </c>
      <c r="G457" t="n">
        <v>30.33</v>
      </c>
      <c r="H457" t="n">
        <v>0.46</v>
      </c>
      <c r="I457" t="n">
        <v>80</v>
      </c>
      <c r="J457" t="n">
        <v>191.78</v>
      </c>
      <c r="K457" t="n">
        <v>53.44</v>
      </c>
      <c r="L457" t="n">
        <v>5</v>
      </c>
      <c r="M457" t="n">
        <v>78</v>
      </c>
      <c r="N457" t="n">
        <v>38.35</v>
      </c>
      <c r="O457" t="n">
        <v>23887.36</v>
      </c>
      <c r="P457" t="n">
        <v>549.34</v>
      </c>
      <c r="Q457" t="n">
        <v>419.28</v>
      </c>
      <c r="R457" t="n">
        <v>138.02</v>
      </c>
      <c r="S457" t="n">
        <v>59.57</v>
      </c>
      <c r="T457" t="n">
        <v>36743.41</v>
      </c>
      <c r="U457" t="n">
        <v>0.43</v>
      </c>
      <c r="V457" t="n">
        <v>0.86</v>
      </c>
      <c r="W457" t="n">
        <v>6.93</v>
      </c>
      <c r="X457" t="n">
        <v>2.27</v>
      </c>
      <c r="Y457" t="n">
        <v>0.5</v>
      </c>
      <c r="Z457" t="n">
        <v>10</v>
      </c>
    </row>
    <row r="458">
      <c r="A458" t="n">
        <v>5</v>
      </c>
      <c r="B458" t="n">
        <v>95</v>
      </c>
      <c r="C458" t="inlineStr">
        <is>
          <t xml:space="preserve">CONCLUIDO	</t>
        </is>
      </c>
      <c r="D458" t="n">
        <v>2.2242</v>
      </c>
      <c r="E458" t="n">
        <v>44.96</v>
      </c>
      <c r="F458" t="n">
        <v>40.03</v>
      </c>
      <c r="G458" t="n">
        <v>36.39</v>
      </c>
      <c r="H458" t="n">
        <v>0.55</v>
      </c>
      <c r="I458" t="n">
        <v>66</v>
      </c>
      <c r="J458" t="n">
        <v>193.32</v>
      </c>
      <c r="K458" t="n">
        <v>53.44</v>
      </c>
      <c r="L458" t="n">
        <v>6</v>
      </c>
      <c r="M458" t="n">
        <v>64</v>
      </c>
      <c r="N458" t="n">
        <v>38.89</v>
      </c>
      <c r="O458" t="n">
        <v>24076.95</v>
      </c>
      <c r="P458" t="n">
        <v>543.26</v>
      </c>
      <c r="Q458" t="n">
        <v>419.29</v>
      </c>
      <c r="R458" t="n">
        <v>125.27</v>
      </c>
      <c r="S458" t="n">
        <v>59.57</v>
      </c>
      <c r="T458" t="n">
        <v>30441.8</v>
      </c>
      <c r="U458" t="n">
        <v>0.48</v>
      </c>
      <c r="V458" t="n">
        <v>0.86</v>
      </c>
      <c r="W458" t="n">
        <v>6.9</v>
      </c>
      <c r="X458" t="n">
        <v>1.87</v>
      </c>
      <c r="Y458" t="n">
        <v>0.5</v>
      </c>
      <c r="Z458" t="n">
        <v>10</v>
      </c>
    </row>
    <row r="459">
      <c r="A459" t="n">
        <v>6</v>
      </c>
      <c r="B459" t="n">
        <v>95</v>
      </c>
      <c r="C459" t="inlineStr">
        <is>
          <t xml:space="preserve">CONCLUIDO	</t>
        </is>
      </c>
      <c r="D459" t="n">
        <v>2.2528</v>
      </c>
      <c r="E459" t="n">
        <v>44.39</v>
      </c>
      <c r="F459" t="n">
        <v>39.8</v>
      </c>
      <c r="G459" t="n">
        <v>41.89</v>
      </c>
      <c r="H459" t="n">
        <v>0.64</v>
      </c>
      <c r="I459" t="n">
        <v>57</v>
      </c>
      <c r="J459" t="n">
        <v>194.86</v>
      </c>
      <c r="K459" t="n">
        <v>53.44</v>
      </c>
      <c r="L459" t="n">
        <v>7</v>
      </c>
      <c r="M459" t="n">
        <v>55</v>
      </c>
      <c r="N459" t="n">
        <v>39.43</v>
      </c>
      <c r="O459" t="n">
        <v>24267.28</v>
      </c>
      <c r="P459" t="n">
        <v>539.45</v>
      </c>
      <c r="Q459" t="n">
        <v>419.26</v>
      </c>
      <c r="R459" t="n">
        <v>117.25</v>
      </c>
      <c r="S459" t="n">
        <v>59.57</v>
      </c>
      <c r="T459" t="n">
        <v>26473.27</v>
      </c>
      <c r="U459" t="n">
        <v>0.51</v>
      </c>
      <c r="V459" t="n">
        <v>0.87</v>
      </c>
      <c r="W459" t="n">
        <v>6.9</v>
      </c>
      <c r="X459" t="n">
        <v>1.63</v>
      </c>
      <c r="Y459" t="n">
        <v>0.5</v>
      </c>
      <c r="Z459" t="n">
        <v>10</v>
      </c>
    </row>
    <row r="460">
      <c r="A460" t="n">
        <v>7</v>
      </c>
      <c r="B460" t="n">
        <v>95</v>
      </c>
      <c r="C460" t="inlineStr">
        <is>
          <t xml:space="preserve">CONCLUIDO	</t>
        </is>
      </c>
      <c r="D460" t="n">
        <v>2.2803</v>
      </c>
      <c r="E460" t="n">
        <v>43.85</v>
      </c>
      <c r="F460" t="n">
        <v>39.56</v>
      </c>
      <c r="G460" t="n">
        <v>48.44</v>
      </c>
      <c r="H460" t="n">
        <v>0.72</v>
      </c>
      <c r="I460" t="n">
        <v>49</v>
      </c>
      <c r="J460" t="n">
        <v>196.41</v>
      </c>
      <c r="K460" t="n">
        <v>53.44</v>
      </c>
      <c r="L460" t="n">
        <v>8</v>
      </c>
      <c r="M460" t="n">
        <v>47</v>
      </c>
      <c r="N460" t="n">
        <v>39.98</v>
      </c>
      <c r="O460" t="n">
        <v>24458.36</v>
      </c>
      <c r="P460" t="n">
        <v>536.05</v>
      </c>
      <c r="Q460" t="n">
        <v>419.29</v>
      </c>
      <c r="R460" t="n">
        <v>109.81</v>
      </c>
      <c r="S460" t="n">
        <v>59.57</v>
      </c>
      <c r="T460" t="n">
        <v>22795.52</v>
      </c>
      <c r="U460" t="n">
        <v>0.54</v>
      </c>
      <c r="V460" t="n">
        <v>0.87</v>
      </c>
      <c r="W460" t="n">
        <v>6.88</v>
      </c>
      <c r="X460" t="n">
        <v>1.4</v>
      </c>
      <c r="Y460" t="n">
        <v>0.5</v>
      </c>
      <c r="Z460" t="n">
        <v>10</v>
      </c>
    </row>
    <row r="461">
      <c r="A461" t="n">
        <v>8</v>
      </c>
      <c r="B461" t="n">
        <v>95</v>
      </c>
      <c r="C461" t="inlineStr">
        <is>
          <t xml:space="preserve">CONCLUIDO	</t>
        </is>
      </c>
      <c r="D461" t="n">
        <v>2.299</v>
      </c>
      <c r="E461" t="n">
        <v>43.5</v>
      </c>
      <c r="F461" t="n">
        <v>39.39</v>
      </c>
      <c r="G461" t="n">
        <v>53.71</v>
      </c>
      <c r="H461" t="n">
        <v>0.8100000000000001</v>
      </c>
      <c r="I461" t="n">
        <v>44</v>
      </c>
      <c r="J461" t="n">
        <v>197.97</v>
      </c>
      <c r="K461" t="n">
        <v>53.44</v>
      </c>
      <c r="L461" t="n">
        <v>9</v>
      </c>
      <c r="M461" t="n">
        <v>42</v>
      </c>
      <c r="N461" t="n">
        <v>40.53</v>
      </c>
      <c r="O461" t="n">
        <v>24650.18</v>
      </c>
      <c r="P461" t="n">
        <v>533.52</v>
      </c>
      <c r="Q461" t="n">
        <v>419.24</v>
      </c>
      <c r="R461" t="n">
        <v>104.26</v>
      </c>
      <c r="S461" t="n">
        <v>59.57</v>
      </c>
      <c r="T461" t="n">
        <v>20044.78</v>
      </c>
      <c r="U461" t="n">
        <v>0.57</v>
      </c>
      <c r="V461" t="n">
        <v>0.88</v>
      </c>
      <c r="W461" t="n">
        <v>6.87</v>
      </c>
      <c r="X461" t="n">
        <v>1.23</v>
      </c>
      <c r="Y461" t="n">
        <v>0.5</v>
      </c>
      <c r="Z461" t="n">
        <v>10</v>
      </c>
    </row>
    <row r="462">
      <c r="A462" t="n">
        <v>9</v>
      </c>
      <c r="B462" t="n">
        <v>95</v>
      </c>
      <c r="C462" t="inlineStr">
        <is>
          <t xml:space="preserve">CONCLUIDO	</t>
        </is>
      </c>
      <c r="D462" t="n">
        <v>2.3169</v>
      </c>
      <c r="E462" t="n">
        <v>43.16</v>
      </c>
      <c r="F462" t="n">
        <v>39.24</v>
      </c>
      <c r="G462" t="n">
        <v>60.37</v>
      </c>
      <c r="H462" t="n">
        <v>0.89</v>
      </c>
      <c r="I462" t="n">
        <v>39</v>
      </c>
      <c r="J462" t="n">
        <v>199.53</v>
      </c>
      <c r="K462" t="n">
        <v>53.44</v>
      </c>
      <c r="L462" t="n">
        <v>10</v>
      </c>
      <c r="M462" t="n">
        <v>37</v>
      </c>
      <c r="N462" t="n">
        <v>41.1</v>
      </c>
      <c r="O462" t="n">
        <v>24842.77</v>
      </c>
      <c r="P462" t="n">
        <v>530.66</v>
      </c>
      <c r="Q462" t="n">
        <v>419.25</v>
      </c>
      <c r="R462" t="n">
        <v>99.39</v>
      </c>
      <c r="S462" t="n">
        <v>59.57</v>
      </c>
      <c r="T462" t="n">
        <v>17634.16</v>
      </c>
      <c r="U462" t="n">
        <v>0.6</v>
      </c>
      <c r="V462" t="n">
        <v>0.88</v>
      </c>
      <c r="W462" t="n">
        <v>6.86</v>
      </c>
      <c r="X462" t="n">
        <v>1.08</v>
      </c>
      <c r="Y462" t="n">
        <v>0.5</v>
      </c>
      <c r="Z462" t="n">
        <v>10</v>
      </c>
    </row>
    <row r="463">
      <c r="A463" t="n">
        <v>10</v>
      </c>
      <c r="B463" t="n">
        <v>95</v>
      </c>
      <c r="C463" t="inlineStr">
        <is>
          <t xml:space="preserve">CONCLUIDO	</t>
        </is>
      </c>
      <c r="D463" t="n">
        <v>2.3266</v>
      </c>
      <c r="E463" t="n">
        <v>42.98</v>
      </c>
      <c r="F463" t="n">
        <v>39.17</v>
      </c>
      <c r="G463" t="n">
        <v>65.29000000000001</v>
      </c>
      <c r="H463" t="n">
        <v>0.97</v>
      </c>
      <c r="I463" t="n">
        <v>36</v>
      </c>
      <c r="J463" t="n">
        <v>201.1</v>
      </c>
      <c r="K463" t="n">
        <v>53.44</v>
      </c>
      <c r="L463" t="n">
        <v>11</v>
      </c>
      <c r="M463" t="n">
        <v>34</v>
      </c>
      <c r="N463" t="n">
        <v>41.66</v>
      </c>
      <c r="O463" t="n">
        <v>25036.12</v>
      </c>
      <c r="P463" t="n">
        <v>529.8</v>
      </c>
      <c r="Q463" t="n">
        <v>419.29</v>
      </c>
      <c r="R463" t="n">
        <v>97.43000000000001</v>
      </c>
      <c r="S463" t="n">
        <v>59.57</v>
      </c>
      <c r="T463" t="n">
        <v>16668.13</v>
      </c>
      <c r="U463" t="n">
        <v>0.61</v>
      </c>
      <c r="V463" t="n">
        <v>0.88</v>
      </c>
      <c r="W463" t="n">
        <v>6.85</v>
      </c>
      <c r="X463" t="n">
        <v>1.01</v>
      </c>
      <c r="Y463" t="n">
        <v>0.5</v>
      </c>
      <c r="Z463" t="n">
        <v>10</v>
      </c>
    </row>
    <row r="464">
      <c r="A464" t="n">
        <v>11</v>
      </c>
      <c r="B464" t="n">
        <v>95</v>
      </c>
      <c r="C464" t="inlineStr">
        <is>
          <t xml:space="preserve">CONCLUIDO	</t>
        </is>
      </c>
      <c r="D464" t="n">
        <v>2.338</v>
      </c>
      <c r="E464" t="n">
        <v>42.77</v>
      </c>
      <c r="F464" t="n">
        <v>39.07</v>
      </c>
      <c r="G464" t="n">
        <v>71.04000000000001</v>
      </c>
      <c r="H464" t="n">
        <v>1.05</v>
      </c>
      <c r="I464" t="n">
        <v>33</v>
      </c>
      <c r="J464" t="n">
        <v>202.67</v>
      </c>
      <c r="K464" t="n">
        <v>53.44</v>
      </c>
      <c r="L464" t="n">
        <v>12</v>
      </c>
      <c r="M464" t="n">
        <v>31</v>
      </c>
      <c r="N464" t="n">
        <v>42.24</v>
      </c>
      <c r="O464" t="n">
        <v>25230.25</v>
      </c>
      <c r="P464" t="n">
        <v>528.34</v>
      </c>
      <c r="Q464" t="n">
        <v>419.27</v>
      </c>
      <c r="R464" t="n">
        <v>94.12</v>
      </c>
      <c r="S464" t="n">
        <v>59.57</v>
      </c>
      <c r="T464" t="n">
        <v>15029.34</v>
      </c>
      <c r="U464" t="n">
        <v>0.63</v>
      </c>
      <c r="V464" t="n">
        <v>0.88</v>
      </c>
      <c r="W464" t="n">
        <v>6.84</v>
      </c>
      <c r="X464" t="n">
        <v>0.91</v>
      </c>
      <c r="Y464" t="n">
        <v>0.5</v>
      </c>
      <c r="Z464" t="n">
        <v>10</v>
      </c>
    </row>
    <row r="465">
      <c r="A465" t="n">
        <v>12</v>
      </c>
      <c r="B465" t="n">
        <v>95</v>
      </c>
      <c r="C465" t="inlineStr">
        <is>
          <t xml:space="preserve">CONCLUIDO	</t>
        </is>
      </c>
      <c r="D465" t="n">
        <v>2.3495</v>
      </c>
      <c r="E465" t="n">
        <v>42.56</v>
      </c>
      <c r="F465" t="n">
        <v>38.98</v>
      </c>
      <c r="G465" t="n">
        <v>77.95</v>
      </c>
      <c r="H465" t="n">
        <v>1.13</v>
      </c>
      <c r="I465" t="n">
        <v>30</v>
      </c>
      <c r="J465" t="n">
        <v>204.25</v>
      </c>
      <c r="K465" t="n">
        <v>53.44</v>
      </c>
      <c r="L465" t="n">
        <v>13</v>
      </c>
      <c r="M465" t="n">
        <v>28</v>
      </c>
      <c r="N465" t="n">
        <v>42.82</v>
      </c>
      <c r="O465" t="n">
        <v>25425.3</v>
      </c>
      <c r="P465" t="n">
        <v>526.33</v>
      </c>
      <c r="Q465" t="n">
        <v>419.26</v>
      </c>
      <c r="R465" t="n">
        <v>90.81</v>
      </c>
      <c r="S465" t="n">
        <v>59.57</v>
      </c>
      <c r="T465" t="n">
        <v>13391.99</v>
      </c>
      <c r="U465" t="n">
        <v>0.66</v>
      </c>
      <c r="V465" t="n">
        <v>0.89</v>
      </c>
      <c r="W465" t="n">
        <v>6.84</v>
      </c>
      <c r="X465" t="n">
        <v>0.8100000000000001</v>
      </c>
      <c r="Y465" t="n">
        <v>0.5</v>
      </c>
      <c r="Z465" t="n">
        <v>10</v>
      </c>
    </row>
    <row r="466">
      <c r="A466" t="n">
        <v>13</v>
      </c>
      <c r="B466" t="n">
        <v>95</v>
      </c>
      <c r="C466" t="inlineStr">
        <is>
          <t xml:space="preserve">CONCLUIDO	</t>
        </is>
      </c>
      <c r="D466" t="n">
        <v>2.3561</v>
      </c>
      <c r="E466" t="n">
        <v>42.44</v>
      </c>
      <c r="F466" t="n">
        <v>38.93</v>
      </c>
      <c r="G466" t="n">
        <v>83.43000000000001</v>
      </c>
      <c r="H466" t="n">
        <v>1.21</v>
      </c>
      <c r="I466" t="n">
        <v>28</v>
      </c>
      <c r="J466" t="n">
        <v>205.84</v>
      </c>
      <c r="K466" t="n">
        <v>53.44</v>
      </c>
      <c r="L466" t="n">
        <v>14</v>
      </c>
      <c r="M466" t="n">
        <v>26</v>
      </c>
      <c r="N466" t="n">
        <v>43.4</v>
      </c>
      <c r="O466" t="n">
        <v>25621.03</v>
      </c>
      <c r="P466" t="n">
        <v>525.79</v>
      </c>
      <c r="Q466" t="n">
        <v>419.29</v>
      </c>
      <c r="R466" t="n">
        <v>89.47</v>
      </c>
      <c r="S466" t="n">
        <v>59.57</v>
      </c>
      <c r="T466" t="n">
        <v>12728.46</v>
      </c>
      <c r="U466" t="n">
        <v>0.67</v>
      </c>
      <c r="V466" t="n">
        <v>0.89</v>
      </c>
      <c r="W466" t="n">
        <v>6.84</v>
      </c>
      <c r="X466" t="n">
        <v>0.77</v>
      </c>
      <c r="Y466" t="n">
        <v>0.5</v>
      </c>
      <c r="Z466" t="n">
        <v>10</v>
      </c>
    </row>
    <row r="467">
      <c r="A467" t="n">
        <v>14</v>
      </c>
      <c r="B467" t="n">
        <v>95</v>
      </c>
      <c r="C467" t="inlineStr">
        <is>
          <t xml:space="preserve">CONCLUIDO	</t>
        </is>
      </c>
      <c r="D467" t="n">
        <v>2.3592</v>
      </c>
      <c r="E467" t="n">
        <v>42.39</v>
      </c>
      <c r="F467" t="n">
        <v>38.91</v>
      </c>
      <c r="G467" t="n">
        <v>86.48</v>
      </c>
      <c r="H467" t="n">
        <v>1.28</v>
      </c>
      <c r="I467" t="n">
        <v>27</v>
      </c>
      <c r="J467" t="n">
        <v>207.43</v>
      </c>
      <c r="K467" t="n">
        <v>53.44</v>
      </c>
      <c r="L467" t="n">
        <v>15</v>
      </c>
      <c r="M467" t="n">
        <v>25</v>
      </c>
      <c r="N467" t="n">
        <v>44</v>
      </c>
      <c r="O467" t="n">
        <v>25817.56</v>
      </c>
      <c r="P467" t="n">
        <v>524.71</v>
      </c>
      <c r="Q467" t="n">
        <v>419.23</v>
      </c>
      <c r="R467" t="n">
        <v>88.95</v>
      </c>
      <c r="S467" t="n">
        <v>59.57</v>
      </c>
      <c r="T467" t="n">
        <v>12476.99</v>
      </c>
      <c r="U467" t="n">
        <v>0.67</v>
      </c>
      <c r="V467" t="n">
        <v>0.89</v>
      </c>
      <c r="W467" t="n">
        <v>6.83</v>
      </c>
      <c r="X467" t="n">
        <v>0.75</v>
      </c>
      <c r="Y467" t="n">
        <v>0.5</v>
      </c>
      <c r="Z467" t="n">
        <v>10</v>
      </c>
    </row>
    <row r="468">
      <c r="A468" t="n">
        <v>15</v>
      </c>
      <c r="B468" t="n">
        <v>95</v>
      </c>
      <c r="C468" t="inlineStr">
        <is>
          <t xml:space="preserve">CONCLUIDO	</t>
        </is>
      </c>
      <c r="D468" t="n">
        <v>2.3653</v>
      </c>
      <c r="E468" t="n">
        <v>42.28</v>
      </c>
      <c r="F468" t="n">
        <v>38.88</v>
      </c>
      <c r="G468" t="n">
        <v>93.31</v>
      </c>
      <c r="H468" t="n">
        <v>1.36</v>
      </c>
      <c r="I468" t="n">
        <v>25</v>
      </c>
      <c r="J468" t="n">
        <v>209.03</v>
      </c>
      <c r="K468" t="n">
        <v>53.44</v>
      </c>
      <c r="L468" t="n">
        <v>16</v>
      </c>
      <c r="M468" t="n">
        <v>23</v>
      </c>
      <c r="N468" t="n">
        <v>44.6</v>
      </c>
      <c r="O468" t="n">
        <v>26014.91</v>
      </c>
      <c r="P468" t="n">
        <v>524.12</v>
      </c>
      <c r="Q468" t="n">
        <v>419.23</v>
      </c>
      <c r="R468" t="n">
        <v>87.34</v>
      </c>
      <c r="S468" t="n">
        <v>59.57</v>
      </c>
      <c r="T468" t="n">
        <v>11678.52</v>
      </c>
      <c r="U468" t="n">
        <v>0.68</v>
      </c>
      <c r="V468" t="n">
        <v>0.89</v>
      </c>
      <c r="W468" t="n">
        <v>6.85</v>
      </c>
      <c r="X468" t="n">
        <v>0.71</v>
      </c>
      <c r="Y468" t="n">
        <v>0.5</v>
      </c>
      <c r="Z468" t="n">
        <v>10</v>
      </c>
    </row>
    <row r="469">
      <c r="A469" t="n">
        <v>16</v>
      </c>
      <c r="B469" t="n">
        <v>95</v>
      </c>
      <c r="C469" t="inlineStr">
        <is>
          <t xml:space="preserve">CONCLUIDO	</t>
        </is>
      </c>
      <c r="D469" t="n">
        <v>2.3748</v>
      </c>
      <c r="E469" t="n">
        <v>42.11</v>
      </c>
      <c r="F469" t="n">
        <v>38.78</v>
      </c>
      <c r="G469" t="n">
        <v>101.17</v>
      </c>
      <c r="H469" t="n">
        <v>1.43</v>
      </c>
      <c r="I469" t="n">
        <v>23</v>
      </c>
      <c r="J469" t="n">
        <v>210.64</v>
      </c>
      <c r="K469" t="n">
        <v>53.44</v>
      </c>
      <c r="L469" t="n">
        <v>17</v>
      </c>
      <c r="M469" t="n">
        <v>21</v>
      </c>
      <c r="N469" t="n">
        <v>45.21</v>
      </c>
      <c r="O469" t="n">
        <v>26213.09</v>
      </c>
      <c r="P469" t="n">
        <v>522.24</v>
      </c>
      <c r="Q469" t="n">
        <v>419.23</v>
      </c>
      <c r="R469" t="n">
        <v>84.44</v>
      </c>
      <c r="S469" t="n">
        <v>59.57</v>
      </c>
      <c r="T469" t="n">
        <v>10241.52</v>
      </c>
      <c r="U469" t="n">
        <v>0.71</v>
      </c>
      <c r="V469" t="n">
        <v>0.89</v>
      </c>
      <c r="W469" t="n">
        <v>6.83</v>
      </c>
      <c r="X469" t="n">
        <v>0.62</v>
      </c>
      <c r="Y469" t="n">
        <v>0.5</v>
      </c>
      <c r="Z469" t="n">
        <v>10</v>
      </c>
    </row>
    <row r="470">
      <c r="A470" t="n">
        <v>17</v>
      </c>
      <c r="B470" t="n">
        <v>95</v>
      </c>
      <c r="C470" t="inlineStr">
        <is>
          <t xml:space="preserve">CONCLUIDO	</t>
        </is>
      </c>
      <c r="D470" t="n">
        <v>2.3786</v>
      </c>
      <c r="E470" t="n">
        <v>42.04</v>
      </c>
      <c r="F470" t="n">
        <v>38.75</v>
      </c>
      <c r="G470" t="n">
        <v>105.69</v>
      </c>
      <c r="H470" t="n">
        <v>1.51</v>
      </c>
      <c r="I470" t="n">
        <v>22</v>
      </c>
      <c r="J470" t="n">
        <v>212.25</v>
      </c>
      <c r="K470" t="n">
        <v>53.44</v>
      </c>
      <c r="L470" t="n">
        <v>18</v>
      </c>
      <c r="M470" t="n">
        <v>20</v>
      </c>
      <c r="N470" t="n">
        <v>45.82</v>
      </c>
      <c r="O470" t="n">
        <v>26412.11</v>
      </c>
      <c r="P470" t="n">
        <v>522.27</v>
      </c>
      <c r="Q470" t="n">
        <v>419.23</v>
      </c>
      <c r="R470" t="n">
        <v>83.64</v>
      </c>
      <c r="S470" t="n">
        <v>59.57</v>
      </c>
      <c r="T470" t="n">
        <v>9844.41</v>
      </c>
      <c r="U470" t="n">
        <v>0.71</v>
      </c>
      <c r="V470" t="n">
        <v>0.89</v>
      </c>
      <c r="W470" t="n">
        <v>6.83</v>
      </c>
      <c r="X470" t="n">
        <v>0.59</v>
      </c>
      <c r="Y470" t="n">
        <v>0.5</v>
      </c>
      <c r="Z470" t="n">
        <v>10</v>
      </c>
    </row>
    <row r="471">
      <c r="A471" t="n">
        <v>18</v>
      </c>
      <c r="B471" t="n">
        <v>95</v>
      </c>
      <c r="C471" t="inlineStr">
        <is>
          <t xml:space="preserve">CONCLUIDO	</t>
        </is>
      </c>
      <c r="D471" t="n">
        <v>2.382</v>
      </c>
      <c r="E471" t="n">
        <v>41.98</v>
      </c>
      <c r="F471" t="n">
        <v>38.73</v>
      </c>
      <c r="G471" t="n">
        <v>110.66</v>
      </c>
      <c r="H471" t="n">
        <v>1.58</v>
      </c>
      <c r="I471" t="n">
        <v>21</v>
      </c>
      <c r="J471" t="n">
        <v>213.87</v>
      </c>
      <c r="K471" t="n">
        <v>53.44</v>
      </c>
      <c r="L471" t="n">
        <v>19</v>
      </c>
      <c r="M471" t="n">
        <v>19</v>
      </c>
      <c r="N471" t="n">
        <v>46.44</v>
      </c>
      <c r="O471" t="n">
        <v>26611.98</v>
      </c>
      <c r="P471" t="n">
        <v>521.65</v>
      </c>
      <c r="Q471" t="n">
        <v>419.25</v>
      </c>
      <c r="R471" t="n">
        <v>82.65000000000001</v>
      </c>
      <c r="S471" t="n">
        <v>59.57</v>
      </c>
      <c r="T471" t="n">
        <v>9354.049999999999</v>
      </c>
      <c r="U471" t="n">
        <v>0.72</v>
      </c>
      <c r="V471" t="n">
        <v>0.89</v>
      </c>
      <c r="W471" t="n">
        <v>6.83</v>
      </c>
      <c r="X471" t="n">
        <v>0.57</v>
      </c>
      <c r="Y471" t="n">
        <v>0.5</v>
      </c>
      <c r="Z471" t="n">
        <v>10</v>
      </c>
    </row>
    <row r="472">
      <c r="A472" t="n">
        <v>19</v>
      </c>
      <c r="B472" t="n">
        <v>95</v>
      </c>
      <c r="C472" t="inlineStr">
        <is>
          <t xml:space="preserve">CONCLUIDO	</t>
        </is>
      </c>
      <c r="D472" t="n">
        <v>2.3856</v>
      </c>
      <c r="E472" t="n">
        <v>41.92</v>
      </c>
      <c r="F472" t="n">
        <v>38.71</v>
      </c>
      <c r="G472" t="n">
        <v>116.12</v>
      </c>
      <c r="H472" t="n">
        <v>1.65</v>
      </c>
      <c r="I472" t="n">
        <v>20</v>
      </c>
      <c r="J472" t="n">
        <v>215.5</v>
      </c>
      <c r="K472" t="n">
        <v>53.44</v>
      </c>
      <c r="L472" t="n">
        <v>20</v>
      </c>
      <c r="M472" t="n">
        <v>18</v>
      </c>
      <c r="N472" t="n">
        <v>47.07</v>
      </c>
      <c r="O472" t="n">
        <v>26812.71</v>
      </c>
      <c r="P472" t="n">
        <v>521.3</v>
      </c>
      <c r="Q472" t="n">
        <v>419.23</v>
      </c>
      <c r="R472" t="n">
        <v>82.12</v>
      </c>
      <c r="S472" t="n">
        <v>59.57</v>
      </c>
      <c r="T472" t="n">
        <v>9097.59</v>
      </c>
      <c r="U472" t="n">
        <v>0.73</v>
      </c>
      <c r="V472" t="n">
        <v>0.89</v>
      </c>
      <c r="W472" t="n">
        <v>6.82</v>
      </c>
      <c r="X472" t="n">
        <v>0.54</v>
      </c>
      <c r="Y472" t="n">
        <v>0.5</v>
      </c>
      <c r="Z472" t="n">
        <v>10</v>
      </c>
    </row>
    <row r="473">
      <c r="A473" t="n">
        <v>20</v>
      </c>
      <c r="B473" t="n">
        <v>95</v>
      </c>
      <c r="C473" t="inlineStr">
        <is>
          <t xml:space="preserve">CONCLUIDO	</t>
        </is>
      </c>
      <c r="D473" t="n">
        <v>2.3887</v>
      </c>
      <c r="E473" t="n">
        <v>41.86</v>
      </c>
      <c r="F473" t="n">
        <v>38.69</v>
      </c>
      <c r="G473" t="n">
        <v>122.17</v>
      </c>
      <c r="H473" t="n">
        <v>1.72</v>
      </c>
      <c r="I473" t="n">
        <v>19</v>
      </c>
      <c r="J473" t="n">
        <v>217.14</v>
      </c>
      <c r="K473" t="n">
        <v>53.44</v>
      </c>
      <c r="L473" t="n">
        <v>21</v>
      </c>
      <c r="M473" t="n">
        <v>17</v>
      </c>
      <c r="N473" t="n">
        <v>47.7</v>
      </c>
      <c r="O473" t="n">
        <v>27014.3</v>
      </c>
      <c r="P473" t="n">
        <v>519.96</v>
      </c>
      <c r="Q473" t="n">
        <v>419.23</v>
      </c>
      <c r="R473" t="n">
        <v>81.36</v>
      </c>
      <c r="S473" t="n">
        <v>59.57</v>
      </c>
      <c r="T473" t="n">
        <v>8722.15</v>
      </c>
      <c r="U473" t="n">
        <v>0.73</v>
      </c>
      <c r="V473" t="n">
        <v>0.89</v>
      </c>
      <c r="W473" t="n">
        <v>6.83</v>
      </c>
      <c r="X473" t="n">
        <v>0.52</v>
      </c>
      <c r="Y473" t="n">
        <v>0.5</v>
      </c>
      <c r="Z473" t="n">
        <v>10</v>
      </c>
    </row>
    <row r="474">
      <c r="A474" t="n">
        <v>21</v>
      </c>
      <c r="B474" t="n">
        <v>95</v>
      </c>
      <c r="C474" t="inlineStr">
        <is>
          <t xml:space="preserve">CONCLUIDO	</t>
        </is>
      </c>
      <c r="D474" t="n">
        <v>2.3941</v>
      </c>
      <c r="E474" t="n">
        <v>41.77</v>
      </c>
      <c r="F474" t="n">
        <v>38.63</v>
      </c>
      <c r="G474" t="n">
        <v>128.77</v>
      </c>
      <c r="H474" t="n">
        <v>1.79</v>
      </c>
      <c r="I474" t="n">
        <v>18</v>
      </c>
      <c r="J474" t="n">
        <v>218.78</v>
      </c>
      <c r="K474" t="n">
        <v>53.44</v>
      </c>
      <c r="L474" t="n">
        <v>22</v>
      </c>
      <c r="M474" t="n">
        <v>16</v>
      </c>
      <c r="N474" t="n">
        <v>48.34</v>
      </c>
      <c r="O474" t="n">
        <v>27216.79</v>
      </c>
      <c r="P474" t="n">
        <v>519.4</v>
      </c>
      <c r="Q474" t="n">
        <v>419.25</v>
      </c>
      <c r="R474" t="n">
        <v>79.48</v>
      </c>
      <c r="S474" t="n">
        <v>59.57</v>
      </c>
      <c r="T474" t="n">
        <v>7785.56</v>
      </c>
      <c r="U474" t="n">
        <v>0.75</v>
      </c>
      <c r="V474" t="n">
        <v>0.9</v>
      </c>
      <c r="W474" t="n">
        <v>6.83</v>
      </c>
      <c r="X474" t="n">
        <v>0.47</v>
      </c>
      <c r="Y474" t="n">
        <v>0.5</v>
      </c>
      <c r="Z474" t="n">
        <v>10</v>
      </c>
    </row>
    <row r="475">
      <c r="A475" t="n">
        <v>22</v>
      </c>
      <c r="B475" t="n">
        <v>95</v>
      </c>
      <c r="C475" t="inlineStr">
        <is>
          <t xml:space="preserve">CONCLUIDO	</t>
        </is>
      </c>
      <c r="D475" t="n">
        <v>2.3935</v>
      </c>
      <c r="E475" t="n">
        <v>41.78</v>
      </c>
      <c r="F475" t="n">
        <v>38.64</v>
      </c>
      <c r="G475" t="n">
        <v>128.81</v>
      </c>
      <c r="H475" t="n">
        <v>1.85</v>
      </c>
      <c r="I475" t="n">
        <v>18</v>
      </c>
      <c r="J475" t="n">
        <v>220.43</v>
      </c>
      <c r="K475" t="n">
        <v>53.44</v>
      </c>
      <c r="L475" t="n">
        <v>23</v>
      </c>
      <c r="M475" t="n">
        <v>16</v>
      </c>
      <c r="N475" t="n">
        <v>48.99</v>
      </c>
      <c r="O475" t="n">
        <v>27420.16</v>
      </c>
      <c r="P475" t="n">
        <v>519.16</v>
      </c>
      <c r="Q475" t="n">
        <v>419.24</v>
      </c>
      <c r="R475" t="n">
        <v>79.86</v>
      </c>
      <c r="S475" t="n">
        <v>59.57</v>
      </c>
      <c r="T475" t="n">
        <v>7977.83</v>
      </c>
      <c r="U475" t="n">
        <v>0.75</v>
      </c>
      <c r="V475" t="n">
        <v>0.89</v>
      </c>
      <c r="W475" t="n">
        <v>6.82</v>
      </c>
      <c r="X475" t="n">
        <v>0.48</v>
      </c>
      <c r="Y475" t="n">
        <v>0.5</v>
      </c>
      <c r="Z475" t="n">
        <v>10</v>
      </c>
    </row>
    <row r="476">
      <c r="A476" t="n">
        <v>23</v>
      </c>
      <c r="B476" t="n">
        <v>95</v>
      </c>
      <c r="C476" t="inlineStr">
        <is>
          <t xml:space="preserve">CONCLUIDO	</t>
        </is>
      </c>
      <c r="D476" t="n">
        <v>2.3974</v>
      </c>
      <c r="E476" t="n">
        <v>41.71</v>
      </c>
      <c r="F476" t="n">
        <v>38.61</v>
      </c>
      <c r="G476" t="n">
        <v>136.27</v>
      </c>
      <c r="H476" t="n">
        <v>1.92</v>
      </c>
      <c r="I476" t="n">
        <v>17</v>
      </c>
      <c r="J476" t="n">
        <v>222.08</v>
      </c>
      <c r="K476" t="n">
        <v>53.44</v>
      </c>
      <c r="L476" t="n">
        <v>24</v>
      </c>
      <c r="M476" t="n">
        <v>15</v>
      </c>
      <c r="N476" t="n">
        <v>49.65</v>
      </c>
      <c r="O476" t="n">
        <v>27624.44</v>
      </c>
      <c r="P476" t="n">
        <v>519.62</v>
      </c>
      <c r="Q476" t="n">
        <v>419.23</v>
      </c>
      <c r="R476" t="n">
        <v>78.87</v>
      </c>
      <c r="S476" t="n">
        <v>59.57</v>
      </c>
      <c r="T476" t="n">
        <v>7485.87</v>
      </c>
      <c r="U476" t="n">
        <v>0.76</v>
      </c>
      <c r="V476" t="n">
        <v>0.9</v>
      </c>
      <c r="W476" t="n">
        <v>6.82</v>
      </c>
      <c r="X476" t="n">
        <v>0.45</v>
      </c>
      <c r="Y476" t="n">
        <v>0.5</v>
      </c>
      <c r="Z476" t="n">
        <v>10</v>
      </c>
    </row>
    <row r="477">
      <c r="A477" t="n">
        <v>24</v>
      </c>
      <c r="B477" t="n">
        <v>95</v>
      </c>
      <c r="C477" t="inlineStr">
        <is>
          <t xml:space="preserve">CONCLUIDO	</t>
        </is>
      </c>
      <c r="D477" t="n">
        <v>2.4006</v>
      </c>
      <c r="E477" t="n">
        <v>41.66</v>
      </c>
      <c r="F477" t="n">
        <v>38.59</v>
      </c>
      <c r="G477" t="n">
        <v>144.72</v>
      </c>
      <c r="H477" t="n">
        <v>1.99</v>
      </c>
      <c r="I477" t="n">
        <v>16</v>
      </c>
      <c r="J477" t="n">
        <v>223.75</v>
      </c>
      <c r="K477" t="n">
        <v>53.44</v>
      </c>
      <c r="L477" t="n">
        <v>25</v>
      </c>
      <c r="M477" t="n">
        <v>14</v>
      </c>
      <c r="N477" t="n">
        <v>50.31</v>
      </c>
      <c r="O477" t="n">
        <v>27829.77</v>
      </c>
      <c r="P477" t="n">
        <v>518.67</v>
      </c>
      <c r="Q477" t="n">
        <v>419.25</v>
      </c>
      <c r="R477" t="n">
        <v>78.25</v>
      </c>
      <c r="S477" t="n">
        <v>59.57</v>
      </c>
      <c r="T477" t="n">
        <v>7182.4</v>
      </c>
      <c r="U477" t="n">
        <v>0.76</v>
      </c>
      <c r="V477" t="n">
        <v>0.9</v>
      </c>
      <c r="W477" t="n">
        <v>6.82</v>
      </c>
      <c r="X477" t="n">
        <v>0.43</v>
      </c>
      <c r="Y477" t="n">
        <v>0.5</v>
      </c>
      <c r="Z477" t="n">
        <v>10</v>
      </c>
    </row>
    <row r="478">
      <c r="A478" t="n">
        <v>25</v>
      </c>
      <c r="B478" t="n">
        <v>95</v>
      </c>
      <c r="C478" t="inlineStr">
        <is>
          <t xml:space="preserve">CONCLUIDO	</t>
        </is>
      </c>
      <c r="D478" t="n">
        <v>2.4</v>
      </c>
      <c r="E478" t="n">
        <v>41.67</v>
      </c>
      <c r="F478" t="n">
        <v>38.6</v>
      </c>
      <c r="G478" t="n">
        <v>144.76</v>
      </c>
      <c r="H478" t="n">
        <v>2.05</v>
      </c>
      <c r="I478" t="n">
        <v>16</v>
      </c>
      <c r="J478" t="n">
        <v>225.42</v>
      </c>
      <c r="K478" t="n">
        <v>53.44</v>
      </c>
      <c r="L478" t="n">
        <v>26</v>
      </c>
      <c r="M478" t="n">
        <v>14</v>
      </c>
      <c r="N478" t="n">
        <v>50.98</v>
      </c>
      <c r="O478" t="n">
        <v>28035.92</v>
      </c>
      <c r="P478" t="n">
        <v>519.5</v>
      </c>
      <c r="Q478" t="n">
        <v>419.23</v>
      </c>
      <c r="R478" t="n">
        <v>78.65000000000001</v>
      </c>
      <c r="S478" t="n">
        <v>59.57</v>
      </c>
      <c r="T478" t="n">
        <v>7381.21</v>
      </c>
      <c r="U478" t="n">
        <v>0.76</v>
      </c>
      <c r="V478" t="n">
        <v>0.9</v>
      </c>
      <c r="W478" t="n">
        <v>6.82</v>
      </c>
      <c r="X478" t="n">
        <v>0.44</v>
      </c>
      <c r="Y478" t="n">
        <v>0.5</v>
      </c>
      <c r="Z478" t="n">
        <v>10</v>
      </c>
    </row>
    <row r="479">
      <c r="A479" t="n">
        <v>26</v>
      </c>
      <c r="B479" t="n">
        <v>95</v>
      </c>
      <c r="C479" t="inlineStr">
        <is>
          <t xml:space="preserve">CONCLUIDO	</t>
        </is>
      </c>
      <c r="D479" t="n">
        <v>2.4047</v>
      </c>
      <c r="E479" t="n">
        <v>41.59</v>
      </c>
      <c r="F479" t="n">
        <v>38.56</v>
      </c>
      <c r="G479" t="n">
        <v>154.24</v>
      </c>
      <c r="H479" t="n">
        <v>2.11</v>
      </c>
      <c r="I479" t="n">
        <v>15</v>
      </c>
      <c r="J479" t="n">
        <v>227.1</v>
      </c>
      <c r="K479" t="n">
        <v>53.44</v>
      </c>
      <c r="L479" t="n">
        <v>27</v>
      </c>
      <c r="M479" t="n">
        <v>13</v>
      </c>
      <c r="N479" t="n">
        <v>51.66</v>
      </c>
      <c r="O479" t="n">
        <v>28243</v>
      </c>
      <c r="P479" t="n">
        <v>517.99</v>
      </c>
      <c r="Q479" t="n">
        <v>419.23</v>
      </c>
      <c r="R479" t="n">
        <v>77.17</v>
      </c>
      <c r="S479" t="n">
        <v>59.57</v>
      </c>
      <c r="T479" t="n">
        <v>6644.3</v>
      </c>
      <c r="U479" t="n">
        <v>0.77</v>
      </c>
      <c r="V479" t="n">
        <v>0.9</v>
      </c>
      <c r="W479" t="n">
        <v>6.82</v>
      </c>
      <c r="X479" t="n">
        <v>0.4</v>
      </c>
      <c r="Y479" t="n">
        <v>0.5</v>
      </c>
      <c r="Z479" t="n">
        <v>10</v>
      </c>
    </row>
    <row r="480">
      <c r="A480" t="n">
        <v>27</v>
      </c>
      <c r="B480" t="n">
        <v>95</v>
      </c>
      <c r="C480" t="inlineStr">
        <is>
          <t xml:space="preserve">CONCLUIDO	</t>
        </is>
      </c>
      <c r="D480" t="n">
        <v>2.4049</v>
      </c>
      <c r="E480" t="n">
        <v>41.58</v>
      </c>
      <c r="F480" t="n">
        <v>38.55</v>
      </c>
      <c r="G480" t="n">
        <v>154.22</v>
      </c>
      <c r="H480" t="n">
        <v>2.18</v>
      </c>
      <c r="I480" t="n">
        <v>15</v>
      </c>
      <c r="J480" t="n">
        <v>228.79</v>
      </c>
      <c r="K480" t="n">
        <v>53.44</v>
      </c>
      <c r="L480" t="n">
        <v>28</v>
      </c>
      <c r="M480" t="n">
        <v>13</v>
      </c>
      <c r="N480" t="n">
        <v>52.35</v>
      </c>
      <c r="O480" t="n">
        <v>28451.04</v>
      </c>
      <c r="P480" t="n">
        <v>517.6</v>
      </c>
      <c r="Q480" t="n">
        <v>419.25</v>
      </c>
      <c r="R480" t="n">
        <v>76.98999999999999</v>
      </c>
      <c r="S480" t="n">
        <v>59.57</v>
      </c>
      <c r="T480" t="n">
        <v>6557.52</v>
      </c>
      <c r="U480" t="n">
        <v>0.77</v>
      </c>
      <c r="V480" t="n">
        <v>0.9</v>
      </c>
      <c r="W480" t="n">
        <v>6.82</v>
      </c>
      <c r="X480" t="n">
        <v>0.39</v>
      </c>
      <c r="Y480" t="n">
        <v>0.5</v>
      </c>
      <c r="Z480" t="n">
        <v>10</v>
      </c>
    </row>
    <row r="481">
      <c r="A481" t="n">
        <v>28</v>
      </c>
      <c r="B481" t="n">
        <v>95</v>
      </c>
      <c r="C481" t="inlineStr">
        <is>
          <t xml:space="preserve">CONCLUIDO	</t>
        </is>
      </c>
      <c r="D481" t="n">
        <v>2.4088</v>
      </c>
      <c r="E481" t="n">
        <v>41.51</v>
      </c>
      <c r="F481" t="n">
        <v>38.52</v>
      </c>
      <c r="G481" t="n">
        <v>165.1</v>
      </c>
      <c r="H481" t="n">
        <v>2.24</v>
      </c>
      <c r="I481" t="n">
        <v>14</v>
      </c>
      <c r="J481" t="n">
        <v>230.48</v>
      </c>
      <c r="K481" t="n">
        <v>53.44</v>
      </c>
      <c r="L481" t="n">
        <v>29</v>
      </c>
      <c r="M481" t="n">
        <v>12</v>
      </c>
      <c r="N481" t="n">
        <v>53.05</v>
      </c>
      <c r="O481" t="n">
        <v>28660.06</v>
      </c>
      <c r="P481" t="n">
        <v>518.36</v>
      </c>
      <c r="Q481" t="n">
        <v>419.24</v>
      </c>
      <c r="R481" t="n">
        <v>76.13</v>
      </c>
      <c r="S481" t="n">
        <v>59.57</v>
      </c>
      <c r="T481" t="n">
        <v>6128.15</v>
      </c>
      <c r="U481" t="n">
        <v>0.78</v>
      </c>
      <c r="V481" t="n">
        <v>0.9</v>
      </c>
      <c r="W481" t="n">
        <v>6.82</v>
      </c>
      <c r="X481" t="n">
        <v>0.36</v>
      </c>
      <c r="Y481" t="n">
        <v>0.5</v>
      </c>
      <c r="Z481" t="n">
        <v>10</v>
      </c>
    </row>
    <row r="482">
      <c r="A482" t="n">
        <v>29</v>
      </c>
      <c r="B482" t="n">
        <v>95</v>
      </c>
      <c r="C482" t="inlineStr">
        <is>
          <t xml:space="preserve">CONCLUIDO	</t>
        </is>
      </c>
      <c r="D482" t="n">
        <v>2.4088</v>
      </c>
      <c r="E482" t="n">
        <v>41.51</v>
      </c>
      <c r="F482" t="n">
        <v>38.52</v>
      </c>
      <c r="G482" t="n">
        <v>165.1</v>
      </c>
      <c r="H482" t="n">
        <v>2.3</v>
      </c>
      <c r="I482" t="n">
        <v>14</v>
      </c>
      <c r="J482" t="n">
        <v>232.18</v>
      </c>
      <c r="K482" t="n">
        <v>53.44</v>
      </c>
      <c r="L482" t="n">
        <v>30</v>
      </c>
      <c r="M482" t="n">
        <v>12</v>
      </c>
      <c r="N482" t="n">
        <v>53.75</v>
      </c>
      <c r="O482" t="n">
        <v>28870.05</v>
      </c>
      <c r="P482" t="n">
        <v>517.58</v>
      </c>
      <c r="Q482" t="n">
        <v>419.23</v>
      </c>
      <c r="R482" t="n">
        <v>76.12</v>
      </c>
      <c r="S482" t="n">
        <v>59.57</v>
      </c>
      <c r="T482" t="n">
        <v>6127.19</v>
      </c>
      <c r="U482" t="n">
        <v>0.78</v>
      </c>
      <c r="V482" t="n">
        <v>0.9</v>
      </c>
      <c r="W482" t="n">
        <v>6.82</v>
      </c>
      <c r="X482" t="n">
        <v>0.36</v>
      </c>
      <c r="Y482" t="n">
        <v>0.5</v>
      </c>
      <c r="Z482" t="n">
        <v>10</v>
      </c>
    </row>
    <row r="483">
      <c r="A483" t="n">
        <v>30</v>
      </c>
      <c r="B483" t="n">
        <v>95</v>
      </c>
      <c r="C483" t="inlineStr">
        <is>
          <t xml:space="preserve">CONCLUIDO	</t>
        </is>
      </c>
      <c r="D483" t="n">
        <v>2.411</v>
      </c>
      <c r="E483" t="n">
        <v>41.48</v>
      </c>
      <c r="F483" t="n">
        <v>38.52</v>
      </c>
      <c r="G483" t="n">
        <v>177.8</v>
      </c>
      <c r="H483" t="n">
        <v>2.36</v>
      </c>
      <c r="I483" t="n">
        <v>13</v>
      </c>
      <c r="J483" t="n">
        <v>233.89</v>
      </c>
      <c r="K483" t="n">
        <v>53.44</v>
      </c>
      <c r="L483" t="n">
        <v>31</v>
      </c>
      <c r="M483" t="n">
        <v>11</v>
      </c>
      <c r="N483" t="n">
        <v>54.46</v>
      </c>
      <c r="O483" t="n">
        <v>29081.05</v>
      </c>
      <c r="P483" t="n">
        <v>516.52</v>
      </c>
      <c r="Q483" t="n">
        <v>419.25</v>
      </c>
      <c r="R483" t="n">
        <v>76.09</v>
      </c>
      <c r="S483" t="n">
        <v>59.57</v>
      </c>
      <c r="T483" t="n">
        <v>6113.52</v>
      </c>
      <c r="U483" t="n">
        <v>0.78</v>
      </c>
      <c r="V483" t="n">
        <v>0.9</v>
      </c>
      <c r="W483" t="n">
        <v>6.82</v>
      </c>
      <c r="X483" t="n">
        <v>0.36</v>
      </c>
      <c r="Y483" t="n">
        <v>0.5</v>
      </c>
      <c r="Z483" t="n">
        <v>10</v>
      </c>
    </row>
    <row r="484">
      <c r="A484" t="n">
        <v>31</v>
      </c>
      <c r="B484" t="n">
        <v>95</v>
      </c>
      <c r="C484" t="inlineStr">
        <is>
          <t xml:space="preserve">CONCLUIDO	</t>
        </is>
      </c>
      <c r="D484" t="n">
        <v>2.4129</v>
      </c>
      <c r="E484" t="n">
        <v>41.44</v>
      </c>
      <c r="F484" t="n">
        <v>38.49</v>
      </c>
      <c r="G484" t="n">
        <v>177.66</v>
      </c>
      <c r="H484" t="n">
        <v>2.41</v>
      </c>
      <c r="I484" t="n">
        <v>13</v>
      </c>
      <c r="J484" t="n">
        <v>235.61</v>
      </c>
      <c r="K484" t="n">
        <v>53.44</v>
      </c>
      <c r="L484" t="n">
        <v>32</v>
      </c>
      <c r="M484" t="n">
        <v>11</v>
      </c>
      <c r="N484" t="n">
        <v>55.18</v>
      </c>
      <c r="O484" t="n">
        <v>29293.06</v>
      </c>
      <c r="P484" t="n">
        <v>518.78</v>
      </c>
      <c r="Q484" t="n">
        <v>419.23</v>
      </c>
      <c r="R484" t="n">
        <v>75.16</v>
      </c>
      <c r="S484" t="n">
        <v>59.57</v>
      </c>
      <c r="T484" t="n">
        <v>5651.05</v>
      </c>
      <c r="U484" t="n">
        <v>0.79</v>
      </c>
      <c r="V484" t="n">
        <v>0.9</v>
      </c>
      <c r="W484" t="n">
        <v>6.81</v>
      </c>
      <c r="X484" t="n">
        <v>0.33</v>
      </c>
      <c r="Y484" t="n">
        <v>0.5</v>
      </c>
      <c r="Z484" t="n">
        <v>10</v>
      </c>
    </row>
    <row r="485">
      <c r="A485" t="n">
        <v>32</v>
      </c>
      <c r="B485" t="n">
        <v>95</v>
      </c>
      <c r="C485" t="inlineStr">
        <is>
          <t xml:space="preserve">CONCLUIDO	</t>
        </is>
      </c>
      <c r="D485" t="n">
        <v>2.4119</v>
      </c>
      <c r="E485" t="n">
        <v>41.46</v>
      </c>
      <c r="F485" t="n">
        <v>38.51</v>
      </c>
      <c r="G485" t="n">
        <v>177.73</v>
      </c>
      <c r="H485" t="n">
        <v>2.47</v>
      </c>
      <c r="I485" t="n">
        <v>13</v>
      </c>
      <c r="J485" t="n">
        <v>237.34</v>
      </c>
      <c r="K485" t="n">
        <v>53.44</v>
      </c>
      <c r="L485" t="n">
        <v>33</v>
      </c>
      <c r="M485" t="n">
        <v>11</v>
      </c>
      <c r="N485" t="n">
        <v>55.91</v>
      </c>
      <c r="O485" t="n">
        <v>29506.09</v>
      </c>
      <c r="P485" t="n">
        <v>517.47</v>
      </c>
      <c r="Q485" t="n">
        <v>419.23</v>
      </c>
      <c r="R485" t="n">
        <v>75.55</v>
      </c>
      <c r="S485" t="n">
        <v>59.57</v>
      </c>
      <c r="T485" t="n">
        <v>5843.03</v>
      </c>
      <c r="U485" t="n">
        <v>0.79</v>
      </c>
      <c r="V485" t="n">
        <v>0.9</v>
      </c>
      <c r="W485" t="n">
        <v>6.82</v>
      </c>
      <c r="X485" t="n">
        <v>0.35</v>
      </c>
      <c r="Y485" t="n">
        <v>0.5</v>
      </c>
      <c r="Z485" t="n">
        <v>10</v>
      </c>
    </row>
    <row r="486">
      <c r="A486" t="n">
        <v>33</v>
      </c>
      <c r="B486" t="n">
        <v>95</v>
      </c>
      <c r="C486" t="inlineStr">
        <is>
          <t xml:space="preserve">CONCLUIDO	</t>
        </is>
      </c>
      <c r="D486" t="n">
        <v>2.4166</v>
      </c>
      <c r="E486" t="n">
        <v>41.38</v>
      </c>
      <c r="F486" t="n">
        <v>38.46</v>
      </c>
      <c r="G486" t="n">
        <v>192.32</v>
      </c>
      <c r="H486" t="n">
        <v>2.53</v>
      </c>
      <c r="I486" t="n">
        <v>12</v>
      </c>
      <c r="J486" t="n">
        <v>239.08</v>
      </c>
      <c r="K486" t="n">
        <v>53.44</v>
      </c>
      <c r="L486" t="n">
        <v>34</v>
      </c>
      <c r="M486" t="n">
        <v>10</v>
      </c>
      <c r="N486" t="n">
        <v>56.64</v>
      </c>
      <c r="O486" t="n">
        <v>29720.17</v>
      </c>
      <c r="P486" t="n">
        <v>516.33</v>
      </c>
      <c r="Q486" t="n">
        <v>419.25</v>
      </c>
      <c r="R486" t="n">
        <v>74.09</v>
      </c>
      <c r="S486" t="n">
        <v>59.57</v>
      </c>
      <c r="T486" t="n">
        <v>5119.92</v>
      </c>
      <c r="U486" t="n">
        <v>0.8</v>
      </c>
      <c r="V486" t="n">
        <v>0.9</v>
      </c>
      <c r="W486" t="n">
        <v>6.81</v>
      </c>
      <c r="X486" t="n">
        <v>0.3</v>
      </c>
      <c r="Y486" t="n">
        <v>0.5</v>
      </c>
      <c r="Z486" t="n">
        <v>10</v>
      </c>
    </row>
    <row r="487">
      <c r="A487" t="n">
        <v>34</v>
      </c>
      <c r="B487" t="n">
        <v>95</v>
      </c>
      <c r="C487" t="inlineStr">
        <is>
          <t xml:space="preserve">CONCLUIDO	</t>
        </is>
      </c>
      <c r="D487" t="n">
        <v>2.4162</v>
      </c>
      <c r="E487" t="n">
        <v>41.39</v>
      </c>
      <c r="F487" t="n">
        <v>38.47</v>
      </c>
      <c r="G487" t="n">
        <v>192.36</v>
      </c>
      <c r="H487" t="n">
        <v>2.58</v>
      </c>
      <c r="I487" t="n">
        <v>12</v>
      </c>
      <c r="J487" t="n">
        <v>240.82</v>
      </c>
      <c r="K487" t="n">
        <v>53.44</v>
      </c>
      <c r="L487" t="n">
        <v>35</v>
      </c>
      <c r="M487" t="n">
        <v>10</v>
      </c>
      <c r="N487" t="n">
        <v>57.39</v>
      </c>
      <c r="O487" t="n">
        <v>29935.43</v>
      </c>
      <c r="P487" t="n">
        <v>518.2</v>
      </c>
      <c r="Q487" t="n">
        <v>419.23</v>
      </c>
      <c r="R487" t="n">
        <v>74.39</v>
      </c>
      <c r="S487" t="n">
        <v>59.57</v>
      </c>
      <c r="T487" t="n">
        <v>5268.41</v>
      </c>
      <c r="U487" t="n">
        <v>0.8</v>
      </c>
      <c r="V487" t="n">
        <v>0.9</v>
      </c>
      <c r="W487" t="n">
        <v>6.81</v>
      </c>
      <c r="X487" t="n">
        <v>0.31</v>
      </c>
      <c r="Y487" t="n">
        <v>0.5</v>
      </c>
      <c r="Z487" t="n">
        <v>10</v>
      </c>
    </row>
    <row r="488">
      <c r="A488" t="n">
        <v>35</v>
      </c>
      <c r="B488" t="n">
        <v>95</v>
      </c>
      <c r="C488" t="inlineStr">
        <is>
          <t xml:space="preserve">CONCLUIDO	</t>
        </is>
      </c>
      <c r="D488" t="n">
        <v>2.4162</v>
      </c>
      <c r="E488" t="n">
        <v>41.39</v>
      </c>
      <c r="F488" t="n">
        <v>38.47</v>
      </c>
      <c r="G488" t="n">
        <v>192.36</v>
      </c>
      <c r="H488" t="n">
        <v>2.64</v>
      </c>
      <c r="I488" t="n">
        <v>12</v>
      </c>
      <c r="J488" t="n">
        <v>242.57</v>
      </c>
      <c r="K488" t="n">
        <v>53.44</v>
      </c>
      <c r="L488" t="n">
        <v>36</v>
      </c>
      <c r="M488" t="n">
        <v>10</v>
      </c>
      <c r="N488" t="n">
        <v>58.14</v>
      </c>
      <c r="O488" t="n">
        <v>30151.65</v>
      </c>
      <c r="P488" t="n">
        <v>517.88</v>
      </c>
      <c r="Q488" t="n">
        <v>419.23</v>
      </c>
      <c r="R488" t="n">
        <v>74.41</v>
      </c>
      <c r="S488" t="n">
        <v>59.57</v>
      </c>
      <c r="T488" t="n">
        <v>5279.08</v>
      </c>
      <c r="U488" t="n">
        <v>0.8</v>
      </c>
      <c r="V488" t="n">
        <v>0.9</v>
      </c>
      <c r="W488" t="n">
        <v>6.81</v>
      </c>
      <c r="X488" t="n">
        <v>0.31</v>
      </c>
      <c r="Y488" t="n">
        <v>0.5</v>
      </c>
      <c r="Z488" t="n">
        <v>10</v>
      </c>
    </row>
    <row r="489">
      <c r="A489" t="n">
        <v>36</v>
      </c>
      <c r="B489" t="n">
        <v>95</v>
      </c>
      <c r="C489" t="inlineStr">
        <is>
          <t xml:space="preserve">CONCLUIDO	</t>
        </is>
      </c>
      <c r="D489" t="n">
        <v>2.4198</v>
      </c>
      <c r="E489" t="n">
        <v>41.33</v>
      </c>
      <c r="F489" t="n">
        <v>38.45</v>
      </c>
      <c r="G489" t="n">
        <v>209.71</v>
      </c>
      <c r="H489" t="n">
        <v>2.69</v>
      </c>
      <c r="I489" t="n">
        <v>11</v>
      </c>
      <c r="J489" t="n">
        <v>244.34</v>
      </c>
      <c r="K489" t="n">
        <v>53.44</v>
      </c>
      <c r="L489" t="n">
        <v>37</v>
      </c>
      <c r="M489" t="n">
        <v>9</v>
      </c>
      <c r="N489" t="n">
        <v>58.9</v>
      </c>
      <c r="O489" t="n">
        <v>30368.96</v>
      </c>
      <c r="P489" t="n">
        <v>515.79</v>
      </c>
      <c r="Q489" t="n">
        <v>419.25</v>
      </c>
      <c r="R489" t="n">
        <v>73.54000000000001</v>
      </c>
      <c r="S489" t="n">
        <v>59.57</v>
      </c>
      <c r="T489" t="n">
        <v>4849.76</v>
      </c>
      <c r="U489" t="n">
        <v>0.8100000000000001</v>
      </c>
      <c r="V489" t="n">
        <v>0.9</v>
      </c>
      <c r="W489" t="n">
        <v>6.81</v>
      </c>
      <c r="X489" t="n">
        <v>0.28</v>
      </c>
      <c r="Y489" t="n">
        <v>0.5</v>
      </c>
      <c r="Z489" t="n">
        <v>10</v>
      </c>
    </row>
    <row r="490">
      <c r="A490" t="n">
        <v>37</v>
      </c>
      <c r="B490" t="n">
        <v>95</v>
      </c>
      <c r="C490" t="inlineStr">
        <is>
          <t xml:space="preserve">CONCLUIDO	</t>
        </is>
      </c>
      <c r="D490" t="n">
        <v>2.4199</v>
      </c>
      <c r="E490" t="n">
        <v>41.32</v>
      </c>
      <c r="F490" t="n">
        <v>38.45</v>
      </c>
      <c r="G490" t="n">
        <v>209.7</v>
      </c>
      <c r="H490" t="n">
        <v>2.75</v>
      </c>
      <c r="I490" t="n">
        <v>11</v>
      </c>
      <c r="J490" t="n">
        <v>246.11</v>
      </c>
      <c r="K490" t="n">
        <v>53.44</v>
      </c>
      <c r="L490" t="n">
        <v>38</v>
      </c>
      <c r="M490" t="n">
        <v>9</v>
      </c>
      <c r="N490" t="n">
        <v>59.67</v>
      </c>
      <c r="O490" t="n">
        <v>30587.38</v>
      </c>
      <c r="P490" t="n">
        <v>517.52</v>
      </c>
      <c r="Q490" t="n">
        <v>419.25</v>
      </c>
      <c r="R490" t="n">
        <v>73.52</v>
      </c>
      <c r="S490" t="n">
        <v>59.57</v>
      </c>
      <c r="T490" t="n">
        <v>4840.67</v>
      </c>
      <c r="U490" t="n">
        <v>0.8100000000000001</v>
      </c>
      <c r="V490" t="n">
        <v>0.9</v>
      </c>
      <c r="W490" t="n">
        <v>6.81</v>
      </c>
      <c r="X490" t="n">
        <v>0.28</v>
      </c>
      <c r="Y490" t="n">
        <v>0.5</v>
      </c>
      <c r="Z490" t="n">
        <v>10</v>
      </c>
    </row>
    <row r="491">
      <c r="A491" t="n">
        <v>38</v>
      </c>
      <c r="B491" t="n">
        <v>95</v>
      </c>
      <c r="C491" t="inlineStr">
        <is>
          <t xml:space="preserve">CONCLUIDO	</t>
        </is>
      </c>
      <c r="D491" t="n">
        <v>2.4202</v>
      </c>
      <c r="E491" t="n">
        <v>41.32</v>
      </c>
      <c r="F491" t="n">
        <v>38.44</v>
      </c>
      <c r="G491" t="n">
        <v>209.68</v>
      </c>
      <c r="H491" t="n">
        <v>2.8</v>
      </c>
      <c r="I491" t="n">
        <v>11</v>
      </c>
      <c r="J491" t="n">
        <v>247.89</v>
      </c>
      <c r="K491" t="n">
        <v>53.44</v>
      </c>
      <c r="L491" t="n">
        <v>39</v>
      </c>
      <c r="M491" t="n">
        <v>9</v>
      </c>
      <c r="N491" t="n">
        <v>60.45</v>
      </c>
      <c r="O491" t="n">
        <v>30806.92</v>
      </c>
      <c r="P491" t="n">
        <v>518.47</v>
      </c>
      <c r="Q491" t="n">
        <v>419.23</v>
      </c>
      <c r="R491" t="n">
        <v>73.41</v>
      </c>
      <c r="S491" t="n">
        <v>59.57</v>
      </c>
      <c r="T491" t="n">
        <v>4784.03</v>
      </c>
      <c r="U491" t="n">
        <v>0.8100000000000001</v>
      </c>
      <c r="V491" t="n">
        <v>0.9</v>
      </c>
      <c r="W491" t="n">
        <v>6.81</v>
      </c>
      <c r="X491" t="n">
        <v>0.28</v>
      </c>
      <c r="Y491" t="n">
        <v>0.5</v>
      </c>
      <c r="Z491" t="n">
        <v>10</v>
      </c>
    </row>
    <row r="492">
      <c r="A492" t="n">
        <v>39</v>
      </c>
      <c r="B492" t="n">
        <v>95</v>
      </c>
      <c r="C492" t="inlineStr">
        <is>
          <t xml:space="preserve">CONCLUIDO	</t>
        </is>
      </c>
      <c r="D492" t="n">
        <v>2.4204</v>
      </c>
      <c r="E492" t="n">
        <v>41.32</v>
      </c>
      <c r="F492" t="n">
        <v>38.44</v>
      </c>
      <c r="G492" t="n">
        <v>209.66</v>
      </c>
      <c r="H492" t="n">
        <v>2.85</v>
      </c>
      <c r="I492" t="n">
        <v>11</v>
      </c>
      <c r="J492" t="n">
        <v>249.68</v>
      </c>
      <c r="K492" t="n">
        <v>53.44</v>
      </c>
      <c r="L492" t="n">
        <v>40</v>
      </c>
      <c r="M492" t="n">
        <v>9</v>
      </c>
      <c r="N492" t="n">
        <v>61.24</v>
      </c>
      <c r="O492" t="n">
        <v>31027.6</v>
      </c>
      <c r="P492" t="n">
        <v>518.42</v>
      </c>
      <c r="Q492" t="n">
        <v>419.23</v>
      </c>
      <c r="R492" t="n">
        <v>73.27</v>
      </c>
      <c r="S492" t="n">
        <v>59.57</v>
      </c>
      <c r="T492" t="n">
        <v>4717.65</v>
      </c>
      <c r="U492" t="n">
        <v>0.8100000000000001</v>
      </c>
      <c r="V492" t="n">
        <v>0.9</v>
      </c>
      <c r="W492" t="n">
        <v>6.81</v>
      </c>
      <c r="X492" t="n">
        <v>0.27</v>
      </c>
      <c r="Y492" t="n">
        <v>0.5</v>
      </c>
      <c r="Z492" t="n">
        <v>10</v>
      </c>
    </row>
    <row r="493">
      <c r="A493" t="n">
        <v>0</v>
      </c>
      <c r="B493" t="n">
        <v>55</v>
      </c>
      <c r="C493" t="inlineStr">
        <is>
          <t xml:space="preserve">CONCLUIDO	</t>
        </is>
      </c>
      <c r="D493" t="n">
        <v>1.6949</v>
      </c>
      <c r="E493" t="n">
        <v>59</v>
      </c>
      <c r="F493" t="n">
        <v>48.51</v>
      </c>
      <c r="G493" t="n">
        <v>8.27</v>
      </c>
      <c r="H493" t="n">
        <v>0.15</v>
      </c>
      <c r="I493" t="n">
        <v>352</v>
      </c>
      <c r="J493" t="n">
        <v>116.05</v>
      </c>
      <c r="K493" t="n">
        <v>43.4</v>
      </c>
      <c r="L493" t="n">
        <v>1</v>
      </c>
      <c r="M493" t="n">
        <v>350</v>
      </c>
      <c r="N493" t="n">
        <v>16.65</v>
      </c>
      <c r="O493" t="n">
        <v>14546.17</v>
      </c>
      <c r="P493" t="n">
        <v>487.23</v>
      </c>
      <c r="Q493" t="n">
        <v>419.45</v>
      </c>
      <c r="R493" t="n">
        <v>401.38</v>
      </c>
      <c r="S493" t="n">
        <v>59.57</v>
      </c>
      <c r="T493" t="n">
        <v>167067.11</v>
      </c>
      <c r="U493" t="n">
        <v>0.15</v>
      </c>
      <c r="V493" t="n">
        <v>0.71</v>
      </c>
      <c r="W493" t="n">
        <v>7.37</v>
      </c>
      <c r="X493" t="n">
        <v>10.33</v>
      </c>
      <c r="Y493" t="n">
        <v>0.5</v>
      </c>
      <c r="Z493" t="n">
        <v>10</v>
      </c>
    </row>
    <row r="494">
      <c r="A494" t="n">
        <v>1</v>
      </c>
      <c r="B494" t="n">
        <v>55</v>
      </c>
      <c r="C494" t="inlineStr">
        <is>
          <t xml:space="preserve">CONCLUIDO	</t>
        </is>
      </c>
      <c r="D494" t="n">
        <v>2.0676</v>
      </c>
      <c r="E494" t="n">
        <v>48.37</v>
      </c>
      <c r="F494" t="n">
        <v>42.6</v>
      </c>
      <c r="G494" t="n">
        <v>16.6</v>
      </c>
      <c r="H494" t="n">
        <v>0.3</v>
      </c>
      <c r="I494" t="n">
        <v>154</v>
      </c>
      <c r="J494" t="n">
        <v>117.34</v>
      </c>
      <c r="K494" t="n">
        <v>43.4</v>
      </c>
      <c r="L494" t="n">
        <v>2</v>
      </c>
      <c r="M494" t="n">
        <v>152</v>
      </c>
      <c r="N494" t="n">
        <v>16.94</v>
      </c>
      <c r="O494" t="n">
        <v>14705.49</v>
      </c>
      <c r="P494" t="n">
        <v>426.3</v>
      </c>
      <c r="Q494" t="n">
        <v>419.31</v>
      </c>
      <c r="R494" t="n">
        <v>208.63</v>
      </c>
      <c r="S494" t="n">
        <v>59.57</v>
      </c>
      <c r="T494" t="n">
        <v>71679.33</v>
      </c>
      <c r="U494" t="n">
        <v>0.29</v>
      </c>
      <c r="V494" t="n">
        <v>0.8100000000000001</v>
      </c>
      <c r="W494" t="n">
        <v>7.06</v>
      </c>
      <c r="X494" t="n">
        <v>4.44</v>
      </c>
      <c r="Y494" t="n">
        <v>0.5</v>
      </c>
      <c r="Z494" t="n">
        <v>10</v>
      </c>
    </row>
    <row r="495">
      <c r="A495" t="n">
        <v>2</v>
      </c>
      <c r="B495" t="n">
        <v>55</v>
      </c>
      <c r="C495" t="inlineStr">
        <is>
          <t xml:space="preserve">CONCLUIDO	</t>
        </is>
      </c>
      <c r="D495" t="n">
        <v>2.2016</v>
      </c>
      <c r="E495" t="n">
        <v>45.42</v>
      </c>
      <c r="F495" t="n">
        <v>40.97</v>
      </c>
      <c r="G495" t="n">
        <v>24.83</v>
      </c>
      <c r="H495" t="n">
        <v>0.45</v>
      </c>
      <c r="I495" t="n">
        <v>99</v>
      </c>
      <c r="J495" t="n">
        <v>118.63</v>
      </c>
      <c r="K495" t="n">
        <v>43.4</v>
      </c>
      <c r="L495" t="n">
        <v>3</v>
      </c>
      <c r="M495" t="n">
        <v>97</v>
      </c>
      <c r="N495" t="n">
        <v>17.23</v>
      </c>
      <c r="O495" t="n">
        <v>14865.24</v>
      </c>
      <c r="P495" t="n">
        <v>408.25</v>
      </c>
      <c r="Q495" t="n">
        <v>419.29</v>
      </c>
      <c r="R495" t="n">
        <v>155.68</v>
      </c>
      <c r="S495" t="n">
        <v>59.57</v>
      </c>
      <c r="T495" t="n">
        <v>45478.8</v>
      </c>
      <c r="U495" t="n">
        <v>0.38</v>
      </c>
      <c r="V495" t="n">
        <v>0.84</v>
      </c>
      <c r="W495" t="n">
        <v>6.96</v>
      </c>
      <c r="X495" t="n">
        <v>2.81</v>
      </c>
      <c r="Y495" t="n">
        <v>0.5</v>
      </c>
      <c r="Z495" t="n">
        <v>10</v>
      </c>
    </row>
    <row r="496">
      <c r="A496" t="n">
        <v>3</v>
      </c>
      <c r="B496" t="n">
        <v>55</v>
      </c>
      <c r="C496" t="inlineStr">
        <is>
          <t xml:space="preserve">CONCLUIDO	</t>
        </is>
      </c>
      <c r="D496" t="n">
        <v>2.2691</v>
      </c>
      <c r="E496" t="n">
        <v>44.07</v>
      </c>
      <c r="F496" t="n">
        <v>40.24</v>
      </c>
      <c r="G496" t="n">
        <v>33.08</v>
      </c>
      <c r="H496" t="n">
        <v>0.59</v>
      </c>
      <c r="I496" t="n">
        <v>73</v>
      </c>
      <c r="J496" t="n">
        <v>119.93</v>
      </c>
      <c r="K496" t="n">
        <v>43.4</v>
      </c>
      <c r="L496" t="n">
        <v>4</v>
      </c>
      <c r="M496" t="n">
        <v>71</v>
      </c>
      <c r="N496" t="n">
        <v>17.53</v>
      </c>
      <c r="O496" t="n">
        <v>15025.44</v>
      </c>
      <c r="P496" t="n">
        <v>399.42</v>
      </c>
      <c r="Q496" t="n">
        <v>419.28</v>
      </c>
      <c r="R496" t="n">
        <v>132.13</v>
      </c>
      <c r="S496" t="n">
        <v>59.57</v>
      </c>
      <c r="T496" t="n">
        <v>33835.24</v>
      </c>
      <c r="U496" t="n">
        <v>0.45</v>
      </c>
      <c r="V496" t="n">
        <v>0.86</v>
      </c>
      <c r="W496" t="n">
        <v>6.91</v>
      </c>
      <c r="X496" t="n">
        <v>2.08</v>
      </c>
      <c r="Y496" t="n">
        <v>0.5</v>
      </c>
      <c r="Z496" t="n">
        <v>10</v>
      </c>
    </row>
    <row r="497">
      <c r="A497" t="n">
        <v>4</v>
      </c>
      <c r="B497" t="n">
        <v>55</v>
      </c>
      <c r="C497" t="inlineStr">
        <is>
          <t xml:space="preserve">CONCLUIDO	</t>
        </is>
      </c>
      <c r="D497" t="n">
        <v>2.3116</v>
      </c>
      <c r="E497" t="n">
        <v>43.26</v>
      </c>
      <c r="F497" t="n">
        <v>39.79</v>
      </c>
      <c r="G497" t="n">
        <v>41.16</v>
      </c>
      <c r="H497" t="n">
        <v>0.73</v>
      </c>
      <c r="I497" t="n">
        <v>58</v>
      </c>
      <c r="J497" t="n">
        <v>121.23</v>
      </c>
      <c r="K497" t="n">
        <v>43.4</v>
      </c>
      <c r="L497" t="n">
        <v>5</v>
      </c>
      <c r="M497" t="n">
        <v>56</v>
      </c>
      <c r="N497" t="n">
        <v>17.83</v>
      </c>
      <c r="O497" t="n">
        <v>15186.08</v>
      </c>
      <c r="P497" t="n">
        <v>393</v>
      </c>
      <c r="Q497" t="n">
        <v>419.26</v>
      </c>
      <c r="R497" t="n">
        <v>117.48</v>
      </c>
      <c r="S497" t="n">
        <v>59.57</v>
      </c>
      <c r="T497" t="n">
        <v>26587.82</v>
      </c>
      <c r="U497" t="n">
        <v>0.51</v>
      </c>
      <c r="V497" t="n">
        <v>0.87</v>
      </c>
      <c r="W497" t="n">
        <v>6.88</v>
      </c>
      <c r="X497" t="n">
        <v>1.63</v>
      </c>
      <c r="Y497" t="n">
        <v>0.5</v>
      </c>
      <c r="Z497" t="n">
        <v>10</v>
      </c>
    </row>
    <row r="498">
      <c r="A498" t="n">
        <v>5</v>
      </c>
      <c r="B498" t="n">
        <v>55</v>
      </c>
      <c r="C498" t="inlineStr">
        <is>
          <t xml:space="preserve">CONCLUIDO	</t>
        </is>
      </c>
      <c r="D498" t="n">
        <v>2.3407</v>
      </c>
      <c r="E498" t="n">
        <v>42.72</v>
      </c>
      <c r="F498" t="n">
        <v>39.49</v>
      </c>
      <c r="G498" t="n">
        <v>49.36</v>
      </c>
      <c r="H498" t="n">
        <v>0.86</v>
      </c>
      <c r="I498" t="n">
        <v>48</v>
      </c>
      <c r="J498" t="n">
        <v>122.54</v>
      </c>
      <c r="K498" t="n">
        <v>43.4</v>
      </c>
      <c r="L498" t="n">
        <v>6</v>
      </c>
      <c r="M498" t="n">
        <v>46</v>
      </c>
      <c r="N498" t="n">
        <v>18.14</v>
      </c>
      <c r="O498" t="n">
        <v>15347.16</v>
      </c>
      <c r="P498" t="n">
        <v>388.46</v>
      </c>
      <c r="Q498" t="n">
        <v>419.24</v>
      </c>
      <c r="R498" t="n">
        <v>107.47</v>
      </c>
      <c r="S498" t="n">
        <v>59.57</v>
      </c>
      <c r="T498" t="n">
        <v>21629.26</v>
      </c>
      <c r="U498" t="n">
        <v>0.55</v>
      </c>
      <c r="V498" t="n">
        <v>0.88</v>
      </c>
      <c r="W498" t="n">
        <v>6.87</v>
      </c>
      <c r="X498" t="n">
        <v>1.33</v>
      </c>
      <c r="Y498" t="n">
        <v>0.5</v>
      </c>
      <c r="Z498" t="n">
        <v>10</v>
      </c>
    </row>
    <row r="499">
      <c r="A499" t="n">
        <v>6</v>
      </c>
      <c r="B499" t="n">
        <v>55</v>
      </c>
      <c r="C499" t="inlineStr">
        <is>
          <t xml:space="preserve">CONCLUIDO	</t>
        </is>
      </c>
      <c r="D499" t="n">
        <v>2.3607</v>
      </c>
      <c r="E499" t="n">
        <v>42.36</v>
      </c>
      <c r="F499" t="n">
        <v>39.3</v>
      </c>
      <c r="G499" t="n">
        <v>57.51</v>
      </c>
      <c r="H499" t="n">
        <v>1</v>
      </c>
      <c r="I499" t="n">
        <v>41</v>
      </c>
      <c r="J499" t="n">
        <v>123.85</v>
      </c>
      <c r="K499" t="n">
        <v>43.4</v>
      </c>
      <c r="L499" t="n">
        <v>7</v>
      </c>
      <c r="M499" t="n">
        <v>39</v>
      </c>
      <c r="N499" t="n">
        <v>18.45</v>
      </c>
      <c r="O499" t="n">
        <v>15508.69</v>
      </c>
      <c r="P499" t="n">
        <v>384.71</v>
      </c>
      <c r="Q499" t="n">
        <v>419.23</v>
      </c>
      <c r="R499" t="n">
        <v>101.07</v>
      </c>
      <c r="S499" t="n">
        <v>59.57</v>
      </c>
      <c r="T499" t="n">
        <v>18463.84</v>
      </c>
      <c r="U499" t="n">
        <v>0.59</v>
      </c>
      <c r="V499" t="n">
        <v>0.88</v>
      </c>
      <c r="W499" t="n">
        <v>6.86</v>
      </c>
      <c r="X499" t="n">
        <v>1.13</v>
      </c>
      <c r="Y499" t="n">
        <v>0.5</v>
      </c>
      <c r="Z499" t="n">
        <v>10</v>
      </c>
    </row>
    <row r="500">
      <c r="A500" t="n">
        <v>7</v>
      </c>
      <c r="B500" t="n">
        <v>55</v>
      </c>
      <c r="C500" t="inlineStr">
        <is>
          <t xml:space="preserve">CONCLUIDO	</t>
        </is>
      </c>
      <c r="D500" t="n">
        <v>2.3744</v>
      </c>
      <c r="E500" t="n">
        <v>42.12</v>
      </c>
      <c r="F500" t="n">
        <v>39.17</v>
      </c>
      <c r="G500" t="n">
        <v>65.29000000000001</v>
      </c>
      <c r="H500" t="n">
        <v>1.13</v>
      </c>
      <c r="I500" t="n">
        <v>36</v>
      </c>
      <c r="J500" t="n">
        <v>125.16</v>
      </c>
      <c r="K500" t="n">
        <v>43.4</v>
      </c>
      <c r="L500" t="n">
        <v>8</v>
      </c>
      <c r="M500" t="n">
        <v>34</v>
      </c>
      <c r="N500" t="n">
        <v>18.76</v>
      </c>
      <c r="O500" t="n">
        <v>15670.68</v>
      </c>
      <c r="P500" t="n">
        <v>382.25</v>
      </c>
      <c r="Q500" t="n">
        <v>419.28</v>
      </c>
      <c r="R500" t="n">
        <v>97.14</v>
      </c>
      <c r="S500" t="n">
        <v>59.57</v>
      </c>
      <c r="T500" t="n">
        <v>16523.61</v>
      </c>
      <c r="U500" t="n">
        <v>0.61</v>
      </c>
      <c r="V500" t="n">
        <v>0.88</v>
      </c>
      <c r="W500" t="n">
        <v>6.85</v>
      </c>
      <c r="X500" t="n">
        <v>1.01</v>
      </c>
      <c r="Y500" t="n">
        <v>0.5</v>
      </c>
      <c r="Z500" t="n">
        <v>10</v>
      </c>
    </row>
    <row r="501">
      <c r="A501" t="n">
        <v>8</v>
      </c>
      <c r="B501" t="n">
        <v>55</v>
      </c>
      <c r="C501" t="inlineStr">
        <is>
          <t xml:space="preserve">CONCLUIDO	</t>
        </is>
      </c>
      <c r="D501" t="n">
        <v>2.3852</v>
      </c>
      <c r="E501" t="n">
        <v>41.92</v>
      </c>
      <c r="F501" t="n">
        <v>39.08</v>
      </c>
      <c r="G501" t="n">
        <v>73.27</v>
      </c>
      <c r="H501" t="n">
        <v>1.26</v>
      </c>
      <c r="I501" t="n">
        <v>32</v>
      </c>
      <c r="J501" t="n">
        <v>126.48</v>
      </c>
      <c r="K501" t="n">
        <v>43.4</v>
      </c>
      <c r="L501" t="n">
        <v>9</v>
      </c>
      <c r="M501" t="n">
        <v>30</v>
      </c>
      <c r="N501" t="n">
        <v>19.08</v>
      </c>
      <c r="O501" t="n">
        <v>15833.12</v>
      </c>
      <c r="P501" t="n">
        <v>379.53</v>
      </c>
      <c r="Q501" t="n">
        <v>419.24</v>
      </c>
      <c r="R501" t="n">
        <v>93.94</v>
      </c>
      <c r="S501" t="n">
        <v>59.57</v>
      </c>
      <c r="T501" t="n">
        <v>14943.3</v>
      </c>
      <c r="U501" t="n">
        <v>0.63</v>
      </c>
      <c r="V501" t="n">
        <v>0.88</v>
      </c>
      <c r="W501" t="n">
        <v>6.85</v>
      </c>
      <c r="X501" t="n">
        <v>0.91</v>
      </c>
      <c r="Y501" t="n">
        <v>0.5</v>
      </c>
      <c r="Z501" t="n">
        <v>10</v>
      </c>
    </row>
    <row r="502">
      <c r="A502" t="n">
        <v>9</v>
      </c>
      <c r="B502" t="n">
        <v>55</v>
      </c>
      <c r="C502" t="inlineStr">
        <is>
          <t xml:space="preserve">CONCLUIDO	</t>
        </is>
      </c>
      <c r="D502" t="n">
        <v>2.3988</v>
      </c>
      <c r="E502" t="n">
        <v>41.69</v>
      </c>
      <c r="F502" t="n">
        <v>38.93</v>
      </c>
      <c r="G502" t="n">
        <v>83.43000000000001</v>
      </c>
      <c r="H502" t="n">
        <v>1.38</v>
      </c>
      <c r="I502" t="n">
        <v>28</v>
      </c>
      <c r="J502" t="n">
        <v>127.8</v>
      </c>
      <c r="K502" t="n">
        <v>43.4</v>
      </c>
      <c r="L502" t="n">
        <v>10</v>
      </c>
      <c r="M502" t="n">
        <v>26</v>
      </c>
      <c r="N502" t="n">
        <v>19.4</v>
      </c>
      <c r="O502" t="n">
        <v>15996.02</v>
      </c>
      <c r="P502" t="n">
        <v>376.6</v>
      </c>
      <c r="Q502" t="n">
        <v>419.26</v>
      </c>
      <c r="R502" t="n">
        <v>89.31999999999999</v>
      </c>
      <c r="S502" t="n">
        <v>59.57</v>
      </c>
      <c r="T502" t="n">
        <v>12657.98</v>
      </c>
      <c r="U502" t="n">
        <v>0.67</v>
      </c>
      <c r="V502" t="n">
        <v>0.89</v>
      </c>
      <c r="W502" t="n">
        <v>6.84</v>
      </c>
      <c r="X502" t="n">
        <v>0.77</v>
      </c>
      <c r="Y502" t="n">
        <v>0.5</v>
      </c>
      <c r="Z502" t="n">
        <v>10</v>
      </c>
    </row>
    <row r="503">
      <c r="A503" t="n">
        <v>10</v>
      </c>
      <c r="B503" t="n">
        <v>55</v>
      </c>
      <c r="C503" t="inlineStr">
        <is>
          <t xml:space="preserve">CONCLUIDO	</t>
        </is>
      </c>
      <c r="D503" t="n">
        <v>2.4045</v>
      </c>
      <c r="E503" t="n">
        <v>41.59</v>
      </c>
      <c r="F503" t="n">
        <v>38.88</v>
      </c>
      <c r="G503" t="n">
        <v>89.73</v>
      </c>
      <c r="H503" t="n">
        <v>1.5</v>
      </c>
      <c r="I503" t="n">
        <v>26</v>
      </c>
      <c r="J503" t="n">
        <v>129.13</v>
      </c>
      <c r="K503" t="n">
        <v>43.4</v>
      </c>
      <c r="L503" t="n">
        <v>11</v>
      </c>
      <c r="M503" t="n">
        <v>24</v>
      </c>
      <c r="N503" t="n">
        <v>19.73</v>
      </c>
      <c r="O503" t="n">
        <v>16159.39</v>
      </c>
      <c r="P503" t="n">
        <v>373.82</v>
      </c>
      <c r="Q503" t="n">
        <v>419.27</v>
      </c>
      <c r="R503" t="n">
        <v>87.75</v>
      </c>
      <c r="S503" t="n">
        <v>59.57</v>
      </c>
      <c r="T503" t="n">
        <v>11880.65</v>
      </c>
      <c r="U503" t="n">
        <v>0.68</v>
      </c>
      <c r="V503" t="n">
        <v>0.89</v>
      </c>
      <c r="W503" t="n">
        <v>6.84</v>
      </c>
      <c r="X503" t="n">
        <v>0.72</v>
      </c>
      <c r="Y503" t="n">
        <v>0.5</v>
      </c>
      <c r="Z503" t="n">
        <v>10</v>
      </c>
    </row>
    <row r="504">
      <c r="A504" t="n">
        <v>11</v>
      </c>
      <c r="B504" t="n">
        <v>55</v>
      </c>
      <c r="C504" t="inlineStr">
        <is>
          <t xml:space="preserve">CONCLUIDO	</t>
        </is>
      </c>
      <c r="D504" t="n">
        <v>2.4113</v>
      </c>
      <c r="E504" t="n">
        <v>41.47</v>
      </c>
      <c r="F504" t="n">
        <v>38.81</v>
      </c>
      <c r="G504" t="n">
        <v>97.03</v>
      </c>
      <c r="H504" t="n">
        <v>1.63</v>
      </c>
      <c r="I504" t="n">
        <v>24</v>
      </c>
      <c r="J504" t="n">
        <v>130.45</v>
      </c>
      <c r="K504" t="n">
        <v>43.4</v>
      </c>
      <c r="L504" t="n">
        <v>12</v>
      </c>
      <c r="M504" t="n">
        <v>22</v>
      </c>
      <c r="N504" t="n">
        <v>20.05</v>
      </c>
      <c r="O504" t="n">
        <v>16323.22</v>
      </c>
      <c r="P504" t="n">
        <v>371.71</v>
      </c>
      <c r="Q504" t="n">
        <v>419.26</v>
      </c>
      <c r="R504" t="n">
        <v>85.64</v>
      </c>
      <c r="S504" t="n">
        <v>59.57</v>
      </c>
      <c r="T504" t="n">
        <v>10836.74</v>
      </c>
      <c r="U504" t="n">
        <v>0.7</v>
      </c>
      <c r="V504" t="n">
        <v>0.89</v>
      </c>
      <c r="W504" t="n">
        <v>6.83</v>
      </c>
      <c r="X504" t="n">
        <v>0.65</v>
      </c>
      <c r="Y504" t="n">
        <v>0.5</v>
      </c>
      <c r="Z504" t="n">
        <v>10</v>
      </c>
    </row>
    <row r="505">
      <c r="A505" t="n">
        <v>12</v>
      </c>
      <c r="B505" t="n">
        <v>55</v>
      </c>
      <c r="C505" t="inlineStr">
        <is>
          <t xml:space="preserve">CONCLUIDO	</t>
        </is>
      </c>
      <c r="D505" t="n">
        <v>2.4173</v>
      </c>
      <c r="E505" t="n">
        <v>41.37</v>
      </c>
      <c r="F505" t="n">
        <v>38.76</v>
      </c>
      <c r="G505" t="n">
        <v>105.71</v>
      </c>
      <c r="H505" t="n">
        <v>1.74</v>
      </c>
      <c r="I505" t="n">
        <v>22</v>
      </c>
      <c r="J505" t="n">
        <v>131.79</v>
      </c>
      <c r="K505" t="n">
        <v>43.4</v>
      </c>
      <c r="L505" t="n">
        <v>13</v>
      </c>
      <c r="M505" t="n">
        <v>20</v>
      </c>
      <c r="N505" t="n">
        <v>20.39</v>
      </c>
      <c r="O505" t="n">
        <v>16487.53</v>
      </c>
      <c r="P505" t="n">
        <v>369.79</v>
      </c>
      <c r="Q505" t="n">
        <v>419.24</v>
      </c>
      <c r="R505" t="n">
        <v>83.75</v>
      </c>
      <c r="S505" t="n">
        <v>59.57</v>
      </c>
      <c r="T505" t="n">
        <v>9899.690000000001</v>
      </c>
      <c r="U505" t="n">
        <v>0.71</v>
      </c>
      <c r="V505" t="n">
        <v>0.89</v>
      </c>
      <c r="W505" t="n">
        <v>6.83</v>
      </c>
      <c r="X505" t="n">
        <v>0.6</v>
      </c>
      <c r="Y505" t="n">
        <v>0.5</v>
      </c>
      <c r="Z505" t="n">
        <v>10</v>
      </c>
    </row>
    <row r="506">
      <c r="A506" t="n">
        <v>13</v>
      </c>
      <c r="B506" t="n">
        <v>55</v>
      </c>
      <c r="C506" t="inlineStr">
        <is>
          <t xml:space="preserve">CONCLUIDO	</t>
        </is>
      </c>
      <c r="D506" t="n">
        <v>2.4229</v>
      </c>
      <c r="E506" t="n">
        <v>41.27</v>
      </c>
      <c r="F506" t="n">
        <v>38.71</v>
      </c>
      <c r="G506" t="n">
        <v>116.14</v>
      </c>
      <c r="H506" t="n">
        <v>1.86</v>
      </c>
      <c r="I506" t="n">
        <v>20</v>
      </c>
      <c r="J506" t="n">
        <v>133.12</v>
      </c>
      <c r="K506" t="n">
        <v>43.4</v>
      </c>
      <c r="L506" t="n">
        <v>14</v>
      </c>
      <c r="M506" t="n">
        <v>18</v>
      </c>
      <c r="N506" t="n">
        <v>20.72</v>
      </c>
      <c r="O506" t="n">
        <v>16652.31</v>
      </c>
      <c r="P506" t="n">
        <v>367.14</v>
      </c>
      <c r="Q506" t="n">
        <v>419.24</v>
      </c>
      <c r="R506" t="n">
        <v>82.31</v>
      </c>
      <c r="S506" t="n">
        <v>59.57</v>
      </c>
      <c r="T506" t="n">
        <v>9191.610000000001</v>
      </c>
      <c r="U506" t="n">
        <v>0.72</v>
      </c>
      <c r="V506" t="n">
        <v>0.89</v>
      </c>
      <c r="W506" t="n">
        <v>6.82</v>
      </c>
      <c r="X506" t="n">
        <v>0.55</v>
      </c>
      <c r="Y506" t="n">
        <v>0.5</v>
      </c>
      <c r="Z506" t="n">
        <v>10</v>
      </c>
    </row>
    <row r="507">
      <c r="A507" t="n">
        <v>14</v>
      </c>
      <c r="B507" t="n">
        <v>55</v>
      </c>
      <c r="C507" t="inlineStr">
        <is>
          <t xml:space="preserve">CONCLUIDO	</t>
        </is>
      </c>
      <c r="D507" t="n">
        <v>2.4263</v>
      </c>
      <c r="E507" t="n">
        <v>41.22</v>
      </c>
      <c r="F507" t="n">
        <v>38.68</v>
      </c>
      <c r="G507" t="n">
        <v>122.14</v>
      </c>
      <c r="H507" t="n">
        <v>1.97</v>
      </c>
      <c r="I507" t="n">
        <v>19</v>
      </c>
      <c r="J507" t="n">
        <v>134.46</v>
      </c>
      <c r="K507" t="n">
        <v>43.4</v>
      </c>
      <c r="L507" t="n">
        <v>15</v>
      </c>
      <c r="M507" t="n">
        <v>17</v>
      </c>
      <c r="N507" t="n">
        <v>21.06</v>
      </c>
      <c r="O507" t="n">
        <v>16817.7</v>
      </c>
      <c r="P507" t="n">
        <v>365.32</v>
      </c>
      <c r="Q507" t="n">
        <v>419.25</v>
      </c>
      <c r="R507" t="n">
        <v>81.02</v>
      </c>
      <c r="S507" t="n">
        <v>59.57</v>
      </c>
      <c r="T507" t="n">
        <v>8552.549999999999</v>
      </c>
      <c r="U507" t="n">
        <v>0.74</v>
      </c>
      <c r="V507" t="n">
        <v>0.89</v>
      </c>
      <c r="W507" t="n">
        <v>6.83</v>
      </c>
      <c r="X507" t="n">
        <v>0.51</v>
      </c>
      <c r="Y507" t="n">
        <v>0.5</v>
      </c>
      <c r="Z507" t="n">
        <v>10</v>
      </c>
    </row>
    <row r="508">
      <c r="A508" t="n">
        <v>15</v>
      </c>
      <c r="B508" t="n">
        <v>55</v>
      </c>
      <c r="C508" t="inlineStr">
        <is>
          <t xml:space="preserve">CONCLUIDO	</t>
        </is>
      </c>
      <c r="D508" t="n">
        <v>2.4299</v>
      </c>
      <c r="E508" t="n">
        <v>41.15</v>
      </c>
      <c r="F508" t="n">
        <v>38.64</v>
      </c>
      <c r="G508" t="n">
        <v>128.8</v>
      </c>
      <c r="H508" t="n">
        <v>2.08</v>
      </c>
      <c r="I508" t="n">
        <v>18</v>
      </c>
      <c r="J508" t="n">
        <v>135.81</v>
      </c>
      <c r="K508" t="n">
        <v>43.4</v>
      </c>
      <c r="L508" t="n">
        <v>16</v>
      </c>
      <c r="M508" t="n">
        <v>16</v>
      </c>
      <c r="N508" t="n">
        <v>21.41</v>
      </c>
      <c r="O508" t="n">
        <v>16983.46</v>
      </c>
      <c r="P508" t="n">
        <v>363.47</v>
      </c>
      <c r="Q508" t="n">
        <v>419.26</v>
      </c>
      <c r="R508" t="n">
        <v>79.84</v>
      </c>
      <c r="S508" t="n">
        <v>59.57</v>
      </c>
      <c r="T508" t="n">
        <v>7964.85</v>
      </c>
      <c r="U508" t="n">
        <v>0.75</v>
      </c>
      <c r="V508" t="n">
        <v>0.89</v>
      </c>
      <c r="W508" t="n">
        <v>6.82</v>
      </c>
      <c r="X508" t="n">
        <v>0.48</v>
      </c>
      <c r="Y508" t="n">
        <v>0.5</v>
      </c>
      <c r="Z508" t="n">
        <v>10</v>
      </c>
    </row>
    <row r="509">
      <c r="A509" t="n">
        <v>16</v>
      </c>
      <c r="B509" t="n">
        <v>55</v>
      </c>
      <c r="C509" t="inlineStr">
        <is>
          <t xml:space="preserve">CONCLUIDO	</t>
        </is>
      </c>
      <c r="D509" t="n">
        <v>2.4316</v>
      </c>
      <c r="E509" t="n">
        <v>41.13</v>
      </c>
      <c r="F509" t="n">
        <v>38.64</v>
      </c>
      <c r="G509" t="n">
        <v>136.36</v>
      </c>
      <c r="H509" t="n">
        <v>2.19</v>
      </c>
      <c r="I509" t="n">
        <v>17</v>
      </c>
      <c r="J509" t="n">
        <v>137.15</v>
      </c>
      <c r="K509" t="n">
        <v>43.4</v>
      </c>
      <c r="L509" t="n">
        <v>17</v>
      </c>
      <c r="M509" t="n">
        <v>15</v>
      </c>
      <c r="N509" t="n">
        <v>21.75</v>
      </c>
      <c r="O509" t="n">
        <v>17149.71</v>
      </c>
      <c r="P509" t="n">
        <v>362.51</v>
      </c>
      <c r="Q509" t="n">
        <v>419.23</v>
      </c>
      <c r="R509" t="n">
        <v>79.56999999999999</v>
      </c>
      <c r="S509" t="n">
        <v>59.57</v>
      </c>
      <c r="T509" t="n">
        <v>7833.33</v>
      </c>
      <c r="U509" t="n">
        <v>0.75</v>
      </c>
      <c r="V509" t="n">
        <v>0.89</v>
      </c>
      <c r="W509" t="n">
        <v>6.83</v>
      </c>
      <c r="X509" t="n">
        <v>0.47</v>
      </c>
      <c r="Y509" t="n">
        <v>0.5</v>
      </c>
      <c r="Z509" t="n">
        <v>10</v>
      </c>
    </row>
    <row r="510">
      <c r="A510" t="n">
        <v>17</v>
      </c>
      <c r="B510" t="n">
        <v>55</v>
      </c>
      <c r="C510" t="inlineStr">
        <is>
          <t xml:space="preserve">CONCLUIDO	</t>
        </is>
      </c>
      <c r="D510" t="n">
        <v>2.4351</v>
      </c>
      <c r="E510" t="n">
        <v>41.07</v>
      </c>
      <c r="F510" t="n">
        <v>38.6</v>
      </c>
      <c r="G510" t="n">
        <v>144.75</v>
      </c>
      <c r="H510" t="n">
        <v>2.3</v>
      </c>
      <c r="I510" t="n">
        <v>16</v>
      </c>
      <c r="J510" t="n">
        <v>138.51</v>
      </c>
      <c r="K510" t="n">
        <v>43.4</v>
      </c>
      <c r="L510" t="n">
        <v>18</v>
      </c>
      <c r="M510" t="n">
        <v>14</v>
      </c>
      <c r="N510" t="n">
        <v>22.11</v>
      </c>
      <c r="O510" t="n">
        <v>17316.45</v>
      </c>
      <c r="P510" t="n">
        <v>360.77</v>
      </c>
      <c r="Q510" t="n">
        <v>419.23</v>
      </c>
      <c r="R510" t="n">
        <v>78.75</v>
      </c>
      <c r="S510" t="n">
        <v>59.57</v>
      </c>
      <c r="T510" t="n">
        <v>7429.12</v>
      </c>
      <c r="U510" t="n">
        <v>0.76</v>
      </c>
      <c r="V510" t="n">
        <v>0.9</v>
      </c>
      <c r="W510" t="n">
        <v>6.82</v>
      </c>
      <c r="X510" t="n">
        <v>0.44</v>
      </c>
      <c r="Y510" t="n">
        <v>0.5</v>
      </c>
      <c r="Z510" t="n">
        <v>10</v>
      </c>
    </row>
    <row r="511">
      <c r="A511" t="n">
        <v>18</v>
      </c>
      <c r="B511" t="n">
        <v>55</v>
      </c>
      <c r="C511" t="inlineStr">
        <is>
          <t xml:space="preserve">CONCLUIDO	</t>
        </is>
      </c>
      <c r="D511" t="n">
        <v>2.4383</v>
      </c>
      <c r="E511" t="n">
        <v>41.01</v>
      </c>
      <c r="F511" t="n">
        <v>38.57</v>
      </c>
      <c r="G511" t="n">
        <v>154.28</v>
      </c>
      <c r="H511" t="n">
        <v>2.4</v>
      </c>
      <c r="I511" t="n">
        <v>15</v>
      </c>
      <c r="J511" t="n">
        <v>139.86</v>
      </c>
      <c r="K511" t="n">
        <v>43.4</v>
      </c>
      <c r="L511" t="n">
        <v>19</v>
      </c>
      <c r="M511" t="n">
        <v>13</v>
      </c>
      <c r="N511" t="n">
        <v>22.46</v>
      </c>
      <c r="O511" t="n">
        <v>17483.7</v>
      </c>
      <c r="P511" t="n">
        <v>358.24</v>
      </c>
      <c r="Q511" t="n">
        <v>419.23</v>
      </c>
      <c r="R511" t="n">
        <v>77.42</v>
      </c>
      <c r="S511" t="n">
        <v>59.57</v>
      </c>
      <c r="T511" t="n">
        <v>6773</v>
      </c>
      <c r="U511" t="n">
        <v>0.77</v>
      </c>
      <c r="V511" t="n">
        <v>0.9</v>
      </c>
      <c r="W511" t="n">
        <v>6.82</v>
      </c>
      <c r="X511" t="n">
        <v>0.41</v>
      </c>
      <c r="Y511" t="n">
        <v>0.5</v>
      </c>
      <c r="Z511" t="n">
        <v>10</v>
      </c>
    </row>
    <row r="512">
      <c r="A512" t="n">
        <v>19</v>
      </c>
      <c r="B512" t="n">
        <v>55</v>
      </c>
      <c r="C512" t="inlineStr">
        <is>
          <t xml:space="preserve">CONCLUIDO	</t>
        </is>
      </c>
      <c r="D512" t="n">
        <v>2.4423</v>
      </c>
      <c r="E512" t="n">
        <v>40.94</v>
      </c>
      <c r="F512" t="n">
        <v>38.53</v>
      </c>
      <c r="G512" t="n">
        <v>165.11</v>
      </c>
      <c r="H512" t="n">
        <v>2.5</v>
      </c>
      <c r="I512" t="n">
        <v>14</v>
      </c>
      <c r="J512" t="n">
        <v>141.22</v>
      </c>
      <c r="K512" t="n">
        <v>43.4</v>
      </c>
      <c r="L512" t="n">
        <v>20</v>
      </c>
      <c r="M512" t="n">
        <v>12</v>
      </c>
      <c r="N512" t="n">
        <v>22.82</v>
      </c>
      <c r="O512" t="n">
        <v>17651.44</v>
      </c>
      <c r="P512" t="n">
        <v>356.66</v>
      </c>
      <c r="Q512" t="n">
        <v>419.24</v>
      </c>
      <c r="R512" t="n">
        <v>76.15000000000001</v>
      </c>
      <c r="S512" t="n">
        <v>59.57</v>
      </c>
      <c r="T512" t="n">
        <v>6140.78</v>
      </c>
      <c r="U512" t="n">
        <v>0.78</v>
      </c>
      <c r="V512" t="n">
        <v>0.9</v>
      </c>
      <c r="W512" t="n">
        <v>6.82</v>
      </c>
      <c r="X512" t="n">
        <v>0.36</v>
      </c>
      <c r="Y512" t="n">
        <v>0.5</v>
      </c>
      <c r="Z512" t="n">
        <v>10</v>
      </c>
    </row>
    <row r="513">
      <c r="A513" t="n">
        <v>20</v>
      </c>
      <c r="B513" t="n">
        <v>55</v>
      </c>
      <c r="C513" t="inlineStr">
        <is>
          <t xml:space="preserve">CONCLUIDO	</t>
        </is>
      </c>
      <c r="D513" t="n">
        <v>2.4442</v>
      </c>
      <c r="E513" t="n">
        <v>40.91</v>
      </c>
      <c r="F513" t="n">
        <v>38.52</v>
      </c>
      <c r="G513" t="n">
        <v>177.78</v>
      </c>
      <c r="H513" t="n">
        <v>2.61</v>
      </c>
      <c r="I513" t="n">
        <v>13</v>
      </c>
      <c r="J513" t="n">
        <v>142.59</v>
      </c>
      <c r="K513" t="n">
        <v>43.4</v>
      </c>
      <c r="L513" t="n">
        <v>21</v>
      </c>
      <c r="M513" t="n">
        <v>11</v>
      </c>
      <c r="N513" t="n">
        <v>23.19</v>
      </c>
      <c r="O513" t="n">
        <v>17819.69</v>
      </c>
      <c r="P513" t="n">
        <v>351.87</v>
      </c>
      <c r="Q513" t="n">
        <v>419.23</v>
      </c>
      <c r="R513" t="n">
        <v>75.90000000000001</v>
      </c>
      <c r="S513" t="n">
        <v>59.57</v>
      </c>
      <c r="T513" t="n">
        <v>6018.41</v>
      </c>
      <c r="U513" t="n">
        <v>0.78</v>
      </c>
      <c r="V513" t="n">
        <v>0.9</v>
      </c>
      <c r="W513" t="n">
        <v>6.82</v>
      </c>
      <c r="X513" t="n">
        <v>0.35</v>
      </c>
      <c r="Y513" t="n">
        <v>0.5</v>
      </c>
      <c r="Z513" t="n">
        <v>10</v>
      </c>
    </row>
    <row r="514">
      <c r="A514" t="n">
        <v>21</v>
      </c>
      <c r="B514" t="n">
        <v>55</v>
      </c>
      <c r="C514" t="inlineStr">
        <is>
          <t xml:space="preserve">CONCLUIDO	</t>
        </is>
      </c>
      <c r="D514" t="n">
        <v>2.4447</v>
      </c>
      <c r="E514" t="n">
        <v>40.9</v>
      </c>
      <c r="F514" t="n">
        <v>38.51</v>
      </c>
      <c r="G514" t="n">
        <v>177.74</v>
      </c>
      <c r="H514" t="n">
        <v>2.7</v>
      </c>
      <c r="I514" t="n">
        <v>13</v>
      </c>
      <c r="J514" t="n">
        <v>143.96</v>
      </c>
      <c r="K514" t="n">
        <v>43.4</v>
      </c>
      <c r="L514" t="n">
        <v>22</v>
      </c>
      <c r="M514" t="n">
        <v>11</v>
      </c>
      <c r="N514" t="n">
        <v>23.56</v>
      </c>
      <c r="O514" t="n">
        <v>17988.46</v>
      </c>
      <c r="P514" t="n">
        <v>354.38</v>
      </c>
      <c r="Q514" t="n">
        <v>419.23</v>
      </c>
      <c r="R514" t="n">
        <v>75.64</v>
      </c>
      <c r="S514" t="n">
        <v>59.57</v>
      </c>
      <c r="T514" t="n">
        <v>5889.08</v>
      </c>
      <c r="U514" t="n">
        <v>0.79</v>
      </c>
      <c r="V514" t="n">
        <v>0.9</v>
      </c>
      <c r="W514" t="n">
        <v>6.82</v>
      </c>
      <c r="X514" t="n">
        <v>0.35</v>
      </c>
      <c r="Y514" t="n">
        <v>0.5</v>
      </c>
      <c r="Z514" t="n">
        <v>10</v>
      </c>
    </row>
    <row r="515">
      <c r="A515" t="n">
        <v>22</v>
      </c>
      <c r="B515" t="n">
        <v>55</v>
      </c>
      <c r="C515" t="inlineStr">
        <is>
          <t xml:space="preserve">CONCLUIDO	</t>
        </is>
      </c>
      <c r="D515" t="n">
        <v>2.4489</v>
      </c>
      <c r="E515" t="n">
        <v>40.83</v>
      </c>
      <c r="F515" t="n">
        <v>38.46</v>
      </c>
      <c r="G515" t="n">
        <v>192.32</v>
      </c>
      <c r="H515" t="n">
        <v>2.8</v>
      </c>
      <c r="I515" t="n">
        <v>12</v>
      </c>
      <c r="J515" t="n">
        <v>145.33</v>
      </c>
      <c r="K515" t="n">
        <v>43.4</v>
      </c>
      <c r="L515" t="n">
        <v>23</v>
      </c>
      <c r="M515" t="n">
        <v>10</v>
      </c>
      <c r="N515" t="n">
        <v>23.93</v>
      </c>
      <c r="O515" t="n">
        <v>18157.74</v>
      </c>
      <c r="P515" t="n">
        <v>349.48</v>
      </c>
      <c r="Q515" t="n">
        <v>419.24</v>
      </c>
      <c r="R515" t="n">
        <v>74.17</v>
      </c>
      <c r="S515" t="n">
        <v>59.57</v>
      </c>
      <c r="T515" t="n">
        <v>5159.02</v>
      </c>
      <c r="U515" t="n">
        <v>0.8</v>
      </c>
      <c r="V515" t="n">
        <v>0.9</v>
      </c>
      <c r="W515" t="n">
        <v>6.81</v>
      </c>
      <c r="X515" t="n">
        <v>0.3</v>
      </c>
      <c r="Y515" t="n">
        <v>0.5</v>
      </c>
      <c r="Z515" t="n">
        <v>10</v>
      </c>
    </row>
    <row r="516">
      <c r="A516" t="n">
        <v>23</v>
      </c>
      <c r="B516" t="n">
        <v>55</v>
      </c>
      <c r="C516" t="inlineStr">
        <is>
          <t xml:space="preserve">CONCLUIDO	</t>
        </is>
      </c>
      <c r="D516" t="n">
        <v>2.4482</v>
      </c>
      <c r="E516" t="n">
        <v>40.85</v>
      </c>
      <c r="F516" t="n">
        <v>38.48</v>
      </c>
      <c r="G516" t="n">
        <v>192.38</v>
      </c>
      <c r="H516" t="n">
        <v>2.89</v>
      </c>
      <c r="I516" t="n">
        <v>12</v>
      </c>
      <c r="J516" t="n">
        <v>146.7</v>
      </c>
      <c r="K516" t="n">
        <v>43.4</v>
      </c>
      <c r="L516" t="n">
        <v>24</v>
      </c>
      <c r="M516" t="n">
        <v>10</v>
      </c>
      <c r="N516" t="n">
        <v>24.3</v>
      </c>
      <c r="O516" t="n">
        <v>18327.54</v>
      </c>
      <c r="P516" t="n">
        <v>350.22</v>
      </c>
      <c r="Q516" t="n">
        <v>419.23</v>
      </c>
      <c r="R516" t="n">
        <v>74.5</v>
      </c>
      <c r="S516" t="n">
        <v>59.57</v>
      </c>
      <c r="T516" t="n">
        <v>5324.81</v>
      </c>
      <c r="U516" t="n">
        <v>0.8</v>
      </c>
      <c r="V516" t="n">
        <v>0.9</v>
      </c>
      <c r="W516" t="n">
        <v>6.81</v>
      </c>
      <c r="X516" t="n">
        <v>0.31</v>
      </c>
      <c r="Y516" t="n">
        <v>0.5</v>
      </c>
      <c r="Z516" t="n">
        <v>10</v>
      </c>
    </row>
    <row r="517">
      <c r="A517" t="n">
        <v>24</v>
      </c>
      <c r="B517" t="n">
        <v>55</v>
      </c>
      <c r="C517" t="inlineStr">
        <is>
          <t xml:space="preserve">CONCLUIDO	</t>
        </is>
      </c>
      <c r="D517" t="n">
        <v>2.4516</v>
      </c>
      <c r="E517" t="n">
        <v>40.79</v>
      </c>
      <c r="F517" t="n">
        <v>38.44</v>
      </c>
      <c r="G517" t="n">
        <v>209.69</v>
      </c>
      <c r="H517" t="n">
        <v>2.99</v>
      </c>
      <c r="I517" t="n">
        <v>11</v>
      </c>
      <c r="J517" t="n">
        <v>148.09</v>
      </c>
      <c r="K517" t="n">
        <v>43.4</v>
      </c>
      <c r="L517" t="n">
        <v>25</v>
      </c>
      <c r="M517" t="n">
        <v>9</v>
      </c>
      <c r="N517" t="n">
        <v>24.69</v>
      </c>
      <c r="O517" t="n">
        <v>18497.87</v>
      </c>
      <c r="P517" t="n">
        <v>346.06</v>
      </c>
      <c r="Q517" t="n">
        <v>419.24</v>
      </c>
      <c r="R517" t="n">
        <v>73.34999999999999</v>
      </c>
      <c r="S517" t="n">
        <v>59.57</v>
      </c>
      <c r="T517" t="n">
        <v>4755.84</v>
      </c>
      <c r="U517" t="n">
        <v>0.8100000000000001</v>
      </c>
      <c r="V517" t="n">
        <v>0.9</v>
      </c>
      <c r="W517" t="n">
        <v>6.82</v>
      </c>
      <c r="X517" t="n">
        <v>0.28</v>
      </c>
      <c r="Y517" t="n">
        <v>0.5</v>
      </c>
      <c r="Z517" t="n">
        <v>10</v>
      </c>
    </row>
    <row r="518">
      <c r="A518" t="n">
        <v>25</v>
      </c>
      <c r="B518" t="n">
        <v>55</v>
      </c>
      <c r="C518" t="inlineStr">
        <is>
          <t xml:space="preserve">CONCLUIDO	</t>
        </is>
      </c>
      <c r="D518" t="n">
        <v>2.4516</v>
      </c>
      <c r="E518" t="n">
        <v>40.79</v>
      </c>
      <c r="F518" t="n">
        <v>38.44</v>
      </c>
      <c r="G518" t="n">
        <v>209.69</v>
      </c>
      <c r="H518" t="n">
        <v>3.08</v>
      </c>
      <c r="I518" t="n">
        <v>11</v>
      </c>
      <c r="J518" t="n">
        <v>149.47</v>
      </c>
      <c r="K518" t="n">
        <v>43.4</v>
      </c>
      <c r="L518" t="n">
        <v>26</v>
      </c>
      <c r="M518" t="n">
        <v>9</v>
      </c>
      <c r="N518" t="n">
        <v>25.07</v>
      </c>
      <c r="O518" t="n">
        <v>18668.73</v>
      </c>
      <c r="P518" t="n">
        <v>345.93</v>
      </c>
      <c r="Q518" t="n">
        <v>419.23</v>
      </c>
      <c r="R518" t="n">
        <v>73.37</v>
      </c>
      <c r="S518" t="n">
        <v>59.57</v>
      </c>
      <c r="T518" t="n">
        <v>4765.25</v>
      </c>
      <c r="U518" t="n">
        <v>0.8100000000000001</v>
      </c>
      <c r="V518" t="n">
        <v>0.9</v>
      </c>
      <c r="W518" t="n">
        <v>6.81</v>
      </c>
      <c r="X518" t="n">
        <v>0.28</v>
      </c>
      <c r="Y518" t="n">
        <v>0.5</v>
      </c>
      <c r="Z518" t="n">
        <v>10</v>
      </c>
    </row>
    <row r="519">
      <c r="A519" t="n">
        <v>26</v>
      </c>
      <c r="B519" t="n">
        <v>55</v>
      </c>
      <c r="C519" t="inlineStr">
        <is>
          <t xml:space="preserve">CONCLUIDO	</t>
        </is>
      </c>
      <c r="D519" t="n">
        <v>2.4513</v>
      </c>
      <c r="E519" t="n">
        <v>40.79</v>
      </c>
      <c r="F519" t="n">
        <v>38.45</v>
      </c>
      <c r="G519" t="n">
        <v>209.71</v>
      </c>
      <c r="H519" t="n">
        <v>3.17</v>
      </c>
      <c r="I519" t="n">
        <v>11</v>
      </c>
      <c r="J519" t="n">
        <v>150.86</v>
      </c>
      <c r="K519" t="n">
        <v>43.4</v>
      </c>
      <c r="L519" t="n">
        <v>27</v>
      </c>
      <c r="M519" t="n">
        <v>9</v>
      </c>
      <c r="N519" t="n">
        <v>25.46</v>
      </c>
      <c r="O519" t="n">
        <v>18840.13</v>
      </c>
      <c r="P519" t="n">
        <v>342.32</v>
      </c>
      <c r="Q519" t="n">
        <v>419.23</v>
      </c>
      <c r="R519" t="n">
        <v>73.68000000000001</v>
      </c>
      <c r="S519" t="n">
        <v>59.57</v>
      </c>
      <c r="T519" t="n">
        <v>4921.7</v>
      </c>
      <c r="U519" t="n">
        <v>0.8100000000000001</v>
      </c>
      <c r="V519" t="n">
        <v>0.9</v>
      </c>
      <c r="W519" t="n">
        <v>6.81</v>
      </c>
      <c r="X519" t="n">
        <v>0.28</v>
      </c>
      <c r="Y519" t="n">
        <v>0.5</v>
      </c>
      <c r="Z519" t="n">
        <v>10</v>
      </c>
    </row>
    <row r="520">
      <c r="A520" t="n">
        <v>27</v>
      </c>
      <c r="B520" t="n">
        <v>55</v>
      </c>
      <c r="C520" t="inlineStr">
        <is>
          <t xml:space="preserve">CONCLUIDO	</t>
        </is>
      </c>
      <c r="D520" t="n">
        <v>2.4543</v>
      </c>
      <c r="E520" t="n">
        <v>40.75</v>
      </c>
      <c r="F520" t="n">
        <v>38.42</v>
      </c>
      <c r="G520" t="n">
        <v>230.53</v>
      </c>
      <c r="H520" t="n">
        <v>3.26</v>
      </c>
      <c r="I520" t="n">
        <v>10</v>
      </c>
      <c r="J520" t="n">
        <v>152.25</v>
      </c>
      <c r="K520" t="n">
        <v>43.4</v>
      </c>
      <c r="L520" t="n">
        <v>28</v>
      </c>
      <c r="M520" t="n">
        <v>8</v>
      </c>
      <c r="N520" t="n">
        <v>25.85</v>
      </c>
      <c r="O520" t="n">
        <v>19012.07</v>
      </c>
      <c r="P520" t="n">
        <v>341.53</v>
      </c>
      <c r="Q520" t="n">
        <v>419.23</v>
      </c>
      <c r="R520" t="n">
        <v>72.79000000000001</v>
      </c>
      <c r="S520" t="n">
        <v>59.57</v>
      </c>
      <c r="T520" t="n">
        <v>4478.69</v>
      </c>
      <c r="U520" t="n">
        <v>0.82</v>
      </c>
      <c r="V520" t="n">
        <v>0.9</v>
      </c>
      <c r="W520" t="n">
        <v>6.81</v>
      </c>
      <c r="X520" t="n">
        <v>0.26</v>
      </c>
      <c r="Y520" t="n">
        <v>0.5</v>
      </c>
      <c r="Z520" t="n">
        <v>10</v>
      </c>
    </row>
    <row r="521">
      <c r="A521" t="n">
        <v>28</v>
      </c>
      <c r="B521" t="n">
        <v>55</v>
      </c>
      <c r="C521" t="inlineStr">
        <is>
          <t xml:space="preserve">CONCLUIDO	</t>
        </is>
      </c>
      <c r="D521" t="n">
        <v>2.4542</v>
      </c>
      <c r="E521" t="n">
        <v>40.75</v>
      </c>
      <c r="F521" t="n">
        <v>38.42</v>
      </c>
      <c r="G521" t="n">
        <v>230.55</v>
      </c>
      <c r="H521" t="n">
        <v>3.34</v>
      </c>
      <c r="I521" t="n">
        <v>10</v>
      </c>
      <c r="J521" t="n">
        <v>153.65</v>
      </c>
      <c r="K521" t="n">
        <v>43.4</v>
      </c>
      <c r="L521" t="n">
        <v>29</v>
      </c>
      <c r="M521" t="n">
        <v>8</v>
      </c>
      <c r="N521" t="n">
        <v>26.25</v>
      </c>
      <c r="O521" t="n">
        <v>19184.56</v>
      </c>
      <c r="P521" t="n">
        <v>340.24</v>
      </c>
      <c r="Q521" t="n">
        <v>419.24</v>
      </c>
      <c r="R521" t="n">
        <v>72.90000000000001</v>
      </c>
      <c r="S521" t="n">
        <v>59.57</v>
      </c>
      <c r="T521" t="n">
        <v>4536.93</v>
      </c>
      <c r="U521" t="n">
        <v>0.82</v>
      </c>
      <c r="V521" t="n">
        <v>0.9</v>
      </c>
      <c r="W521" t="n">
        <v>6.81</v>
      </c>
      <c r="X521" t="n">
        <v>0.26</v>
      </c>
      <c r="Y521" t="n">
        <v>0.5</v>
      </c>
      <c r="Z521" t="n">
        <v>10</v>
      </c>
    </row>
    <row r="522">
      <c r="A522" t="n">
        <v>29</v>
      </c>
      <c r="B522" t="n">
        <v>55</v>
      </c>
      <c r="C522" t="inlineStr">
        <is>
          <t xml:space="preserve">CONCLUIDO	</t>
        </is>
      </c>
      <c r="D522" t="n">
        <v>2.4577</v>
      </c>
      <c r="E522" t="n">
        <v>40.69</v>
      </c>
      <c r="F522" t="n">
        <v>38.39</v>
      </c>
      <c r="G522" t="n">
        <v>255.93</v>
      </c>
      <c r="H522" t="n">
        <v>3.43</v>
      </c>
      <c r="I522" t="n">
        <v>9</v>
      </c>
      <c r="J522" t="n">
        <v>155.06</v>
      </c>
      <c r="K522" t="n">
        <v>43.4</v>
      </c>
      <c r="L522" t="n">
        <v>30</v>
      </c>
      <c r="M522" t="n">
        <v>5</v>
      </c>
      <c r="N522" t="n">
        <v>26.66</v>
      </c>
      <c r="O522" t="n">
        <v>19357.59</v>
      </c>
      <c r="P522" t="n">
        <v>334.43</v>
      </c>
      <c r="Q522" t="n">
        <v>419.28</v>
      </c>
      <c r="R522" t="n">
        <v>71.62</v>
      </c>
      <c r="S522" t="n">
        <v>59.57</v>
      </c>
      <c r="T522" t="n">
        <v>3899.27</v>
      </c>
      <c r="U522" t="n">
        <v>0.83</v>
      </c>
      <c r="V522" t="n">
        <v>0.9</v>
      </c>
      <c r="W522" t="n">
        <v>6.81</v>
      </c>
      <c r="X522" t="n">
        <v>0.23</v>
      </c>
      <c r="Y522" t="n">
        <v>0.5</v>
      </c>
      <c r="Z522" t="n">
        <v>10</v>
      </c>
    </row>
    <row r="523">
      <c r="A523" t="n">
        <v>30</v>
      </c>
      <c r="B523" t="n">
        <v>55</v>
      </c>
      <c r="C523" t="inlineStr">
        <is>
          <t xml:space="preserve">CONCLUIDO	</t>
        </is>
      </c>
      <c r="D523" t="n">
        <v>2.4577</v>
      </c>
      <c r="E523" t="n">
        <v>40.69</v>
      </c>
      <c r="F523" t="n">
        <v>38.39</v>
      </c>
      <c r="G523" t="n">
        <v>255.93</v>
      </c>
      <c r="H523" t="n">
        <v>3.51</v>
      </c>
      <c r="I523" t="n">
        <v>9</v>
      </c>
      <c r="J523" t="n">
        <v>156.46</v>
      </c>
      <c r="K523" t="n">
        <v>43.4</v>
      </c>
      <c r="L523" t="n">
        <v>31</v>
      </c>
      <c r="M523" t="n">
        <v>3</v>
      </c>
      <c r="N523" t="n">
        <v>27.06</v>
      </c>
      <c r="O523" t="n">
        <v>19531.19</v>
      </c>
      <c r="P523" t="n">
        <v>336.73</v>
      </c>
      <c r="Q523" t="n">
        <v>419.23</v>
      </c>
      <c r="R523" t="n">
        <v>71.54000000000001</v>
      </c>
      <c r="S523" t="n">
        <v>59.57</v>
      </c>
      <c r="T523" t="n">
        <v>3862.81</v>
      </c>
      <c r="U523" t="n">
        <v>0.83</v>
      </c>
      <c r="V523" t="n">
        <v>0.9</v>
      </c>
      <c r="W523" t="n">
        <v>6.81</v>
      </c>
      <c r="X523" t="n">
        <v>0.23</v>
      </c>
      <c r="Y523" t="n">
        <v>0.5</v>
      </c>
      <c r="Z523" t="n">
        <v>10</v>
      </c>
    </row>
    <row r="524">
      <c r="A524" t="n">
        <v>31</v>
      </c>
      <c r="B524" t="n">
        <v>55</v>
      </c>
      <c r="C524" t="inlineStr">
        <is>
          <t xml:space="preserve">CONCLUIDO	</t>
        </is>
      </c>
      <c r="D524" t="n">
        <v>2.4578</v>
      </c>
      <c r="E524" t="n">
        <v>40.69</v>
      </c>
      <c r="F524" t="n">
        <v>38.39</v>
      </c>
      <c r="G524" t="n">
        <v>255.92</v>
      </c>
      <c r="H524" t="n">
        <v>3.59</v>
      </c>
      <c r="I524" t="n">
        <v>9</v>
      </c>
      <c r="J524" t="n">
        <v>157.88</v>
      </c>
      <c r="K524" t="n">
        <v>43.4</v>
      </c>
      <c r="L524" t="n">
        <v>32</v>
      </c>
      <c r="M524" t="n">
        <v>1</v>
      </c>
      <c r="N524" t="n">
        <v>27.48</v>
      </c>
      <c r="O524" t="n">
        <v>19705.34</v>
      </c>
      <c r="P524" t="n">
        <v>338.55</v>
      </c>
      <c r="Q524" t="n">
        <v>419.23</v>
      </c>
      <c r="R524" t="n">
        <v>71.37</v>
      </c>
      <c r="S524" t="n">
        <v>59.57</v>
      </c>
      <c r="T524" t="n">
        <v>3776.52</v>
      </c>
      <c r="U524" t="n">
        <v>0.83</v>
      </c>
      <c r="V524" t="n">
        <v>0.9</v>
      </c>
      <c r="W524" t="n">
        <v>6.82</v>
      </c>
      <c r="X524" t="n">
        <v>0.23</v>
      </c>
      <c r="Y524" t="n">
        <v>0.5</v>
      </c>
      <c r="Z524" t="n">
        <v>10</v>
      </c>
    </row>
    <row r="525">
      <c r="A525" t="n">
        <v>32</v>
      </c>
      <c r="B525" t="n">
        <v>55</v>
      </c>
      <c r="C525" t="inlineStr">
        <is>
          <t xml:space="preserve">CONCLUIDO	</t>
        </is>
      </c>
      <c r="D525" t="n">
        <v>2.4577</v>
      </c>
      <c r="E525" t="n">
        <v>40.69</v>
      </c>
      <c r="F525" t="n">
        <v>38.39</v>
      </c>
      <c r="G525" t="n">
        <v>255.93</v>
      </c>
      <c r="H525" t="n">
        <v>3.67</v>
      </c>
      <c r="I525" t="n">
        <v>9</v>
      </c>
      <c r="J525" t="n">
        <v>159.29</v>
      </c>
      <c r="K525" t="n">
        <v>43.4</v>
      </c>
      <c r="L525" t="n">
        <v>33</v>
      </c>
      <c r="M525" t="n">
        <v>0</v>
      </c>
      <c r="N525" t="n">
        <v>27.89</v>
      </c>
      <c r="O525" t="n">
        <v>19880.19</v>
      </c>
      <c r="P525" t="n">
        <v>341.25</v>
      </c>
      <c r="Q525" t="n">
        <v>419.23</v>
      </c>
      <c r="R525" t="n">
        <v>71.37</v>
      </c>
      <c r="S525" t="n">
        <v>59.57</v>
      </c>
      <c r="T525" t="n">
        <v>3775.88</v>
      </c>
      <c r="U525" t="n">
        <v>0.83</v>
      </c>
      <c r="V525" t="n">
        <v>0.9</v>
      </c>
      <c r="W525" t="n">
        <v>6.82</v>
      </c>
      <c r="X525" t="n">
        <v>0.23</v>
      </c>
      <c r="Y525" t="n">
        <v>0.5</v>
      </c>
      <c r="Z5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INDEX(resultados!$A$2:$ZZ$525, 1, MATCH($B$1, resultados!$A$1:$ZZ$1, 0))</f>
        <v/>
      </c>
      <c r="B7">
        <f>INDEX(resultados!$A$2:$ZZ$525, 1, MATCH($B$2, resultados!$A$1:$ZZ$1, 0))</f>
        <v/>
      </c>
      <c r="C7">
        <f>INDEX(resultados!$A$2:$ZZ$525, 1, MATCH($B$3, resultados!$A$1:$ZZ$1, 0))</f>
        <v/>
      </c>
    </row>
    <row r="8">
      <c r="A8">
        <f>INDEX(resultados!$A$2:$ZZ$525, 2, MATCH($B$1, resultados!$A$1:$ZZ$1, 0))</f>
        <v/>
      </c>
      <c r="B8">
        <f>INDEX(resultados!$A$2:$ZZ$525, 2, MATCH($B$2, resultados!$A$1:$ZZ$1, 0))</f>
        <v/>
      </c>
      <c r="C8">
        <f>INDEX(resultados!$A$2:$ZZ$525, 2, MATCH($B$3, resultados!$A$1:$ZZ$1, 0))</f>
        <v/>
      </c>
    </row>
    <row r="9">
      <c r="A9">
        <f>INDEX(resultados!$A$2:$ZZ$525, 3, MATCH($B$1, resultados!$A$1:$ZZ$1, 0))</f>
        <v/>
      </c>
      <c r="B9">
        <f>INDEX(resultados!$A$2:$ZZ$525, 3, MATCH($B$2, resultados!$A$1:$ZZ$1, 0))</f>
        <v/>
      </c>
      <c r="C9">
        <f>INDEX(resultados!$A$2:$ZZ$525, 3, MATCH($B$3, resultados!$A$1:$ZZ$1, 0))</f>
        <v/>
      </c>
    </row>
    <row r="10">
      <c r="A10">
        <f>INDEX(resultados!$A$2:$ZZ$525, 4, MATCH($B$1, resultados!$A$1:$ZZ$1, 0))</f>
        <v/>
      </c>
      <c r="B10">
        <f>INDEX(resultados!$A$2:$ZZ$525, 4, MATCH($B$2, resultados!$A$1:$ZZ$1, 0))</f>
        <v/>
      </c>
      <c r="C10">
        <f>INDEX(resultados!$A$2:$ZZ$525, 4, MATCH($B$3, resultados!$A$1:$ZZ$1, 0))</f>
        <v/>
      </c>
    </row>
    <row r="11">
      <c r="A11">
        <f>INDEX(resultados!$A$2:$ZZ$525, 5, MATCH($B$1, resultados!$A$1:$ZZ$1, 0))</f>
        <v/>
      </c>
      <c r="B11">
        <f>INDEX(resultados!$A$2:$ZZ$525, 5, MATCH($B$2, resultados!$A$1:$ZZ$1, 0))</f>
        <v/>
      </c>
      <c r="C11">
        <f>INDEX(resultados!$A$2:$ZZ$525, 5, MATCH($B$3, resultados!$A$1:$ZZ$1, 0))</f>
        <v/>
      </c>
    </row>
    <row r="12">
      <c r="A12">
        <f>INDEX(resultados!$A$2:$ZZ$525, 6, MATCH($B$1, resultados!$A$1:$ZZ$1, 0))</f>
        <v/>
      </c>
      <c r="B12">
        <f>INDEX(resultados!$A$2:$ZZ$525, 6, MATCH($B$2, resultados!$A$1:$ZZ$1, 0))</f>
        <v/>
      </c>
      <c r="C12">
        <f>INDEX(resultados!$A$2:$ZZ$525, 6, MATCH($B$3, resultados!$A$1:$ZZ$1, 0))</f>
        <v/>
      </c>
    </row>
    <row r="13">
      <c r="A13">
        <f>INDEX(resultados!$A$2:$ZZ$525, 7, MATCH($B$1, resultados!$A$1:$ZZ$1, 0))</f>
        <v/>
      </c>
      <c r="B13">
        <f>INDEX(resultados!$A$2:$ZZ$525, 7, MATCH($B$2, resultados!$A$1:$ZZ$1, 0))</f>
        <v/>
      </c>
      <c r="C13">
        <f>INDEX(resultados!$A$2:$ZZ$525, 7, MATCH($B$3, resultados!$A$1:$ZZ$1, 0))</f>
        <v/>
      </c>
    </row>
    <row r="14">
      <c r="A14">
        <f>INDEX(resultados!$A$2:$ZZ$525, 8, MATCH($B$1, resultados!$A$1:$ZZ$1, 0))</f>
        <v/>
      </c>
      <c r="B14">
        <f>INDEX(resultados!$A$2:$ZZ$525, 8, MATCH($B$2, resultados!$A$1:$ZZ$1, 0))</f>
        <v/>
      </c>
      <c r="C14">
        <f>INDEX(resultados!$A$2:$ZZ$525, 8, MATCH($B$3, resultados!$A$1:$ZZ$1, 0))</f>
        <v/>
      </c>
    </row>
    <row r="15">
      <c r="A15">
        <f>INDEX(resultados!$A$2:$ZZ$525, 9, MATCH($B$1, resultados!$A$1:$ZZ$1, 0))</f>
        <v/>
      </c>
      <c r="B15">
        <f>INDEX(resultados!$A$2:$ZZ$525, 9, MATCH($B$2, resultados!$A$1:$ZZ$1, 0))</f>
        <v/>
      </c>
      <c r="C15">
        <f>INDEX(resultados!$A$2:$ZZ$525, 9, MATCH($B$3, resultados!$A$1:$ZZ$1, 0))</f>
        <v/>
      </c>
    </row>
    <row r="16">
      <c r="A16">
        <f>INDEX(resultados!$A$2:$ZZ$525, 10, MATCH($B$1, resultados!$A$1:$ZZ$1, 0))</f>
        <v/>
      </c>
      <c r="B16">
        <f>INDEX(resultados!$A$2:$ZZ$525, 10, MATCH($B$2, resultados!$A$1:$ZZ$1, 0))</f>
        <v/>
      </c>
      <c r="C16">
        <f>INDEX(resultados!$A$2:$ZZ$525, 10, MATCH($B$3, resultados!$A$1:$ZZ$1, 0))</f>
        <v/>
      </c>
    </row>
    <row r="17">
      <c r="A17">
        <f>INDEX(resultados!$A$2:$ZZ$525, 11, MATCH($B$1, resultados!$A$1:$ZZ$1, 0))</f>
        <v/>
      </c>
      <c r="B17">
        <f>INDEX(resultados!$A$2:$ZZ$525, 11, MATCH($B$2, resultados!$A$1:$ZZ$1, 0))</f>
        <v/>
      </c>
      <c r="C17">
        <f>INDEX(resultados!$A$2:$ZZ$525, 11, MATCH($B$3, resultados!$A$1:$ZZ$1, 0))</f>
        <v/>
      </c>
    </row>
    <row r="18">
      <c r="A18">
        <f>INDEX(resultados!$A$2:$ZZ$525, 12, MATCH($B$1, resultados!$A$1:$ZZ$1, 0))</f>
        <v/>
      </c>
      <c r="B18">
        <f>INDEX(resultados!$A$2:$ZZ$525, 12, MATCH($B$2, resultados!$A$1:$ZZ$1, 0))</f>
        <v/>
      </c>
      <c r="C18">
        <f>INDEX(resultados!$A$2:$ZZ$525, 12, MATCH($B$3, resultados!$A$1:$ZZ$1, 0))</f>
        <v/>
      </c>
    </row>
    <row r="19">
      <c r="A19">
        <f>INDEX(resultados!$A$2:$ZZ$525, 13, MATCH($B$1, resultados!$A$1:$ZZ$1, 0))</f>
        <v/>
      </c>
      <c r="B19">
        <f>INDEX(resultados!$A$2:$ZZ$525, 13, MATCH($B$2, resultados!$A$1:$ZZ$1, 0))</f>
        <v/>
      </c>
      <c r="C19">
        <f>INDEX(resultados!$A$2:$ZZ$525, 13, MATCH($B$3, resultados!$A$1:$ZZ$1, 0))</f>
        <v/>
      </c>
    </row>
    <row r="20">
      <c r="A20">
        <f>INDEX(resultados!$A$2:$ZZ$525, 14, MATCH($B$1, resultados!$A$1:$ZZ$1, 0))</f>
        <v/>
      </c>
      <c r="B20">
        <f>INDEX(resultados!$A$2:$ZZ$525, 14, MATCH($B$2, resultados!$A$1:$ZZ$1, 0))</f>
        <v/>
      </c>
      <c r="C20">
        <f>INDEX(resultados!$A$2:$ZZ$525, 14, MATCH($B$3, resultados!$A$1:$ZZ$1, 0))</f>
        <v/>
      </c>
    </row>
    <row r="21">
      <c r="A21">
        <f>INDEX(resultados!$A$2:$ZZ$525, 15, MATCH($B$1, resultados!$A$1:$ZZ$1, 0))</f>
        <v/>
      </c>
      <c r="B21">
        <f>INDEX(resultados!$A$2:$ZZ$525, 15, MATCH($B$2, resultados!$A$1:$ZZ$1, 0))</f>
        <v/>
      </c>
      <c r="C21">
        <f>INDEX(resultados!$A$2:$ZZ$525, 15, MATCH($B$3, resultados!$A$1:$ZZ$1, 0))</f>
        <v/>
      </c>
    </row>
    <row r="22">
      <c r="A22">
        <f>INDEX(resultados!$A$2:$ZZ$525, 16, MATCH($B$1, resultados!$A$1:$ZZ$1, 0))</f>
        <v/>
      </c>
      <c r="B22">
        <f>INDEX(resultados!$A$2:$ZZ$525, 16, MATCH($B$2, resultados!$A$1:$ZZ$1, 0))</f>
        <v/>
      </c>
      <c r="C22">
        <f>INDEX(resultados!$A$2:$ZZ$525, 16, MATCH($B$3, resultados!$A$1:$ZZ$1, 0))</f>
        <v/>
      </c>
    </row>
    <row r="23">
      <c r="A23">
        <f>INDEX(resultados!$A$2:$ZZ$525, 17, MATCH($B$1, resultados!$A$1:$ZZ$1, 0))</f>
        <v/>
      </c>
      <c r="B23">
        <f>INDEX(resultados!$A$2:$ZZ$525, 17, MATCH($B$2, resultados!$A$1:$ZZ$1, 0))</f>
        <v/>
      </c>
      <c r="C23">
        <f>INDEX(resultados!$A$2:$ZZ$525, 17, MATCH($B$3, resultados!$A$1:$ZZ$1, 0))</f>
        <v/>
      </c>
    </row>
    <row r="24">
      <c r="A24">
        <f>INDEX(resultados!$A$2:$ZZ$525, 18, MATCH($B$1, resultados!$A$1:$ZZ$1, 0))</f>
        <v/>
      </c>
      <c r="B24">
        <f>INDEX(resultados!$A$2:$ZZ$525, 18, MATCH($B$2, resultados!$A$1:$ZZ$1, 0))</f>
        <v/>
      </c>
      <c r="C24">
        <f>INDEX(resultados!$A$2:$ZZ$525, 18, MATCH($B$3, resultados!$A$1:$ZZ$1, 0))</f>
        <v/>
      </c>
    </row>
    <row r="25">
      <c r="A25">
        <f>INDEX(resultados!$A$2:$ZZ$525, 19, MATCH($B$1, resultados!$A$1:$ZZ$1, 0))</f>
        <v/>
      </c>
      <c r="B25">
        <f>INDEX(resultados!$A$2:$ZZ$525, 19, MATCH($B$2, resultados!$A$1:$ZZ$1, 0))</f>
        <v/>
      </c>
      <c r="C25">
        <f>INDEX(resultados!$A$2:$ZZ$525, 19, MATCH($B$3, resultados!$A$1:$ZZ$1, 0))</f>
        <v/>
      </c>
    </row>
    <row r="26">
      <c r="A26">
        <f>INDEX(resultados!$A$2:$ZZ$525, 20, MATCH($B$1, resultados!$A$1:$ZZ$1, 0))</f>
        <v/>
      </c>
      <c r="B26">
        <f>INDEX(resultados!$A$2:$ZZ$525, 20, MATCH($B$2, resultados!$A$1:$ZZ$1, 0))</f>
        <v/>
      </c>
      <c r="C26">
        <f>INDEX(resultados!$A$2:$ZZ$525, 20, MATCH($B$3, resultados!$A$1:$ZZ$1, 0))</f>
        <v/>
      </c>
    </row>
    <row r="27">
      <c r="A27">
        <f>INDEX(resultados!$A$2:$ZZ$525, 21, MATCH($B$1, resultados!$A$1:$ZZ$1, 0))</f>
        <v/>
      </c>
      <c r="B27">
        <f>INDEX(resultados!$A$2:$ZZ$525, 21, MATCH($B$2, resultados!$A$1:$ZZ$1, 0))</f>
        <v/>
      </c>
      <c r="C27">
        <f>INDEX(resultados!$A$2:$ZZ$525, 21, MATCH($B$3, resultados!$A$1:$ZZ$1, 0))</f>
        <v/>
      </c>
    </row>
    <row r="28">
      <c r="A28">
        <f>INDEX(resultados!$A$2:$ZZ$525, 22, MATCH($B$1, resultados!$A$1:$ZZ$1, 0))</f>
        <v/>
      </c>
      <c r="B28">
        <f>INDEX(resultados!$A$2:$ZZ$525, 22, MATCH($B$2, resultados!$A$1:$ZZ$1, 0))</f>
        <v/>
      </c>
      <c r="C28">
        <f>INDEX(resultados!$A$2:$ZZ$525, 22, MATCH($B$3, resultados!$A$1:$ZZ$1, 0))</f>
        <v/>
      </c>
    </row>
    <row r="29">
      <c r="A29">
        <f>INDEX(resultados!$A$2:$ZZ$525, 23, MATCH($B$1, resultados!$A$1:$ZZ$1, 0))</f>
        <v/>
      </c>
      <c r="B29">
        <f>INDEX(resultados!$A$2:$ZZ$525, 23, MATCH($B$2, resultados!$A$1:$ZZ$1, 0))</f>
        <v/>
      </c>
      <c r="C29">
        <f>INDEX(resultados!$A$2:$ZZ$525, 23, MATCH($B$3, resultados!$A$1:$ZZ$1, 0))</f>
        <v/>
      </c>
    </row>
    <row r="30">
      <c r="A30">
        <f>INDEX(resultados!$A$2:$ZZ$525, 24, MATCH($B$1, resultados!$A$1:$ZZ$1, 0))</f>
        <v/>
      </c>
      <c r="B30">
        <f>INDEX(resultados!$A$2:$ZZ$525, 24, MATCH($B$2, resultados!$A$1:$ZZ$1, 0))</f>
        <v/>
      </c>
      <c r="C30">
        <f>INDEX(resultados!$A$2:$ZZ$525, 24, MATCH($B$3, resultados!$A$1:$ZZ$1, 0))</f>
        <v/>
      </c>
    </row>
    <row r="31">
      <c r="A31">
        <f>INDEX(resultados!$A$2:$ZZ$525, 25, MATCH($B$1, resultados!$A$1:$ZZ$1, 0))</f>
        <v/>
      </c>
      <c r="B31">
        <f>INDEX(resultados!$A$2:$ZZ$525, 25, MATCH($B$2, resultados!$A$1:$ZZ$1, 0))</f>
        <v/>
      </c>
      <c r="C31">
        <f>INDEX(resultados!$A$2:$ZZ$525, 25, MATCH($B$3, resultados!$A$1:$ZZ$1, 0))</f>
        <v/>
      </c>
    </row>
    <row r="32">
      <c r="A32">
        <f>INDEX(resultados!$A$2:$ZZ$525, 26, MATCH($B$1, resultados!$A$1:$ZZ$1, 0))</f>
        <v/>
      </c>
      <c r="B32">
        <f>INDEX(resultados!$A$2:$ZZ$525, 26, MATCH($B$2, resultados!$A$1:$ZZ$1, 0))</f>
        <v/>
      </c>
      <c r="C32">
        <f>INDEX(resultados!$A$2:$ZZ$525, 26, MATCH($B$3, resultados!$A$1:$ZZ$1, 0))</f>
        <v/>
      </c>
    </row>
    <row r="33">
      <c r="A33">
        <f>INDEX(resultados!$A$2:$ZZ$525, 27, MATCH($B$1, resultados!$A$1:$ZZ$1, 0))</f>
        <v/>
      </c>
      <c r="B33">
        <f>INDEX(resultados!$A$2:$ZZ$525, 27, MATCH($B$2, resultados!$A$1:$ZZ$1, 0))</f>
        <v/>
      </c>
      <c r="C33">
        <f>INDEX(resultados!$A$2:$ZZ$525, 27, MATCH($B$3, resultados!$A$1:$ZZ$1, 0))</f>
        <v/>
      </c>
    </row>
    <row r="34">
      <c r="A34">
        <f>INDEX(resultados!$A$2:$ZZ$525, 28, MATCH($B$1, resultados!$A$1:$ZZ$1, 0))</f>
        <v/>
      </c>
      <c r="B34">
        <f>INDEX(resultados!$A$2:$ZZ$525, 28, MATCH($B$2, resultados!$A$1:$ZZ$1, 0))</f>
        <v/>
      </c>
      <c r="C34">
        <f>INDEX(resultados!$A$2:$ZZ$525, 28, MATCH($B$3, resultados!$A$1:$ZZ$1, 0))</f>
        <v/>
      </c>
    </row>
    <row r="35">
      <c r="A35">
        <f>INDEX(resultados!$A$2:$ZZ$525, 29, MATCH($B$1, resultados!$A$1:$ZZ$1, 0))</f>
        <v/>
      </c>
      <c r="B35">
        <f>INDEX(resultados!$A$2:$ZZ$525, 29, MATCH($B$2, resultados!$A$1:$ZZ$1, 0))</f>
        <v/>
      </c>
      <c r="C35">
        <f>INDEX(resultados!$A$2:$ZZ$525, 29, MATCH($B$3, resultados!$A$1:$ZZ$1, 0))</f>
        <v/>
      </c>
    </row>
    <row r="36">
      <c r="A36">
        <f>INDEX(resultados!$A$2:$ZZ$525, 30, MATCH($B$1, resultados!$A$1:$ZZ$1, 0))</f>
        <v/>
      </c>
      <c r="B36">
        <f>INDEX(resultados!$A$2:$ZZ$525, 30, MATCH($B$2, resultados!$A$1:$ZZ$1, 0))</f>
        <v/>
      </c>
      <c r="C36">
        <f>INDEX(resultados!$A$2:$ZZ$525, 30, MATCH($B$3, resultados!$A$1:$ZZ$1, 0))</f>
        <v/>
      </c>
    </row>
    <row r="37">
      <c r="A37">
        <f>INDEX(resultados!$A$2:$ZZ$525, 31, MATCH($B$1, resultados!$A$1:$ZZ$1, 0))</f>
        <v/>
      </c>
      <c r="B37">
        <f>INDEX(resultados!$A$2:$ZZ$525, 31, MATCH($B$2, resultados!$A$1:$ZZ$1, 0))</f>
        <v/>
      </c>
      <c r="C37">
        <f>INDEX(resultados!$A$2:$ZZ$525, 31, MATCH($B$3, resultados!$A$1:$ZZ$1, 0))</f>
        <v/>
      </c>
    </row>
    <row r="38">
      <c r="A38">
        <f>INDEX(resultados!$A$2:$ZZ$525, 32, MATCH($B$1, resultados!$A$1:$ZZ$1, 0))</f>
        <v/>
      </c>
      <c r="B38">
        <f>INDEX(resultados!$A$2:$ZZ$525, 32, MATCH($B$2, resultados!$A$1:$ZZ$1, 0))</f>
        <v/>
      </c>
      <c r="C38">
        <f>INDEX(resultados!$A$2:$ZZ$525, 32, MATCH($B$3, resultados!$A$1:$ZZ$1, 0))</f>
        <v/>
      </c>
    </row>
    <row r="39">
      <c r="A39">
        <f>INDEX(resultados!$A$2:$ZZ$525, 33, MATCH($B$1, resultados!$A$1:$ZZ$1, 0))</f>
        <v/>
      </c>
      <c r="B39">
        <f>INDEX(resultados!$A$2:$ZZ$525, 33, MATCH($B$2, resultados!$A$1:$ZZ$1, 0))</f>
        <v/>
      </c>
      <c r="C39">
        <f>INDEX(resultados!$A$2:$ZZ$525, 33, MATCH($B$3, resultados!$A$1:$ZZ$1, 0))</f>
        <v/>
      </c>
    </row>
    <row r="40">
      <c r="A40">
        <f>INDEX(resultados!$A$2:$ZZ$525, 34, MATCH($B$1, resultados!$A$1:$ZZ$1, 0))</f>
        <v/>
      </c>
      <c r="B40">
        <f>INDEX(resultados!$A$2:$ZZ$525, 34, MATCH($B$2, resultados!$A$1:$ZZ$1, 0))</f>
        <v/>
      </c>
      <c r="C40">
        <f>INDEX(resultados!$A$2:$ZZ$525, 34, MATCH($B$3, resultados!$A$1:$ZZ$1, 0))</f>
        <v/>
      </c>
    </row>
    <row r="41">
      <c r="A41">
        <f>INDEX(resultados!$A$2:$ZZ$525, 35, MATCH($B$1, resultados!$A$1:$ZZ$1, 0))</f>
        <v/>
      </c>
      <c r="B41">
        <f>INDEX(resultados!$A$2:$ZZ$525, 35, MATCH($B$2, resultados!$A$1:$ZZ$1, 0))</f>
        <v/>
      </c>
      <c r="C41">
        <f>INDEX(resultados!$A$2:$ZZ$525, 35, MATCH($B$3, resultados!$A$1:$ZZ$1, 0))</f>
        <v/>
      </c>
    </row>
    <row r="42">
      <c r="A42">
        <f>INDEX(resultados!$A$2:$ZZ$525, 36, MATCH($B$1, resultados!$A$1:$ZZ$1, 0))</f>
        <v/>
      </c>
      <c r="B42">
        <f>INDEX(resultados!$A$2:$ZZ$525, 36, MATCH($B$2, resultados!$A$1:$ZZ$1, 0))</f>
        <v/>
      </c>
      <c r="C42">
        <f>INDEX(resultados!$A$2:$ZZ$525, 36, MATCH($B$3, resultados!$A$1:$ZZ$1, 0))</f>
        <v/>
      </c>
    </row>
    <row r="43">
      <c r="A43">
        <f>INDEX(resultados!$A$2:$ZZ$525, 37, MATCH($B$1, resultados!$A$1:$ZZ$1, 0))</f>
        <v/>
      </c>
      <c r="B43">
        <f>INDEX(resultados!$A$2:$ZZ$525, 37, MATCH($B$2, resultados!$A$1:$ZZ$1, 0))</f>
        <v/>
      </c>
      <c r="C43">
        <f>INDEX(resultados!$A$2:$ZZ$525, 37, MATCH($B$3, resultados!$A$1:$ZZ$1, 0))</f>
        <v/>
      </c>
    </row>
    <row r="44">
      <c r="A44">
        <f>INDEX(resultados!$A$2:$ZZ$525, 38, MATCH($B$1, resultados!$A$1:$ZZ$1, 0))</f>
        <v/>
      </c>
      <c r="B44">
        <f>INDEX(resultados!$A$2:$ZZ$525, 38, MATCH($B$2, resultados!$A$1:$ZZ$1, 0))</f>
        <v/>
      </c>
      <c r="C44">
        <f>INDEX(resultados!$A$2:$ZZ$525, 38, MATCH($B$3, resultados!$A$1:$ZZ$1, 0))</f>
        <v/>
      </c>
    </row>
    <row r="45">
      <c r="A45">
        <f>INDEX(resultados!$A$2:$ZZ$525, 39, MATCH($B$1, resultados!$A$1:$ZZ$1, 0))</f>
        <v/>
      </c>
      <c r="B45">
        <f>INDEX(resultados!$A$2:$ZZ$525, 39, MATCH($B$2, resultados!$A$1:$ZZ$1, 0))</f>
        <v/>
      </c>
      <c r="C45">
        <f>INDEX(resultados!$A$2:$ZZ$525, 39, MATCH($B$3, resultados!$A$1:$ZZ$1, 0))</f>
        <v/>
      </c>
    </row>
    <row r="46">
      <c r="A46">
        <f>INDEX(resultados!$A$2:$ZZ$525, 40, MATCH($B$1, resultados!$A$1:$ZZ$1, 0))</f>
        <v/>
      </c>
      <c r="B46">
        <f>INDEX(resultados!$A$2:$ZZ$525, 40, MATCH($B$2, resultados!$A$1:$ZZ$1, 0))</f>
        <v/>
      </c>
      <c r="C46">
        <f>INDEX(resultados!$A$2:$ZZ$525, 40, MATCH($B$3, resultados!$A$1:$ZZ$1, 0))</f>
        <v/>
      </c>
    </row>
    <row r="47">
      <c r="A47">
        <f>INDEX(resultados!$A$2:$ZZ$525, 41, MATCH($B$1, resultados!$A$1:$ZZ$1, 0))</f>
        <v/>
      </c>
      <c r="B47">
        <f>INDEX(resultados!$A$2:$ZZ$525, 41, MATCH($B$2, resultados!$A$1:$ZZ$1, 0))</f>
        <v/>
      </c>
      <c r="C47">
        <f>INDEX(resultados!$A$2:$ZZ$525, 41, MATCH($B$3, resultados!$A$1:$ZZ$1, 0))</f>
        <v/>
      </c>
    </row>
    <row r="48">
      <c r="A48">
        <f>INDEX(resultados!$A$2:$ZZ$525, 42, MATCH($B$1, resultados!$A$1:$ZZ$1, 0))</f>
        <v/>
      </c>
      <c r="B48">
        <f>INDEX(resultados!$A$2:$ZZ$525, 42, MATCH($B$2, resultados!$A$1:$ZZ$1, 0))</f>
        <v/>
      </c>
      <c r="C48">
        <f>INDEX(resultados!$A$2:$ZZ$525, 42, MATCH($B$3, resultados!$A$1:$ZZ$1, 0))</f>
        <v/>
      </c>
    </row>
    <row r="49">
      <c r="A49">
        <f>INDEX(resultados!$A$2:$ZZ$525, 43, MATCH($B$1, resultados!$A$1:$ZZ$1, 0))</f>
        <v/>
      </c>
      <c r="B49">
        <f>INDEX(resultados!$A$2:$ZZ$525, 43, MATCH($B$2, resultados!$A$1:$ZZ$1, 0))</f>
        <v/>
      </c>
      <c r="C49">
        <f>INDEX(resultados!$A$2:$ZZ$525, 43, MATCH($B$3, resultados!$A$1:$ZZ$1, 0))</f>
        <v/>
      </c>
    </row>
    <row r="50">
      <c r="A50">
        <f>INDEX(resultados!$A$2:$ZZ$525, 44, MATCH($B$1, resultados!$A$1:$ZZ$1, 0))</f>
        <v/>
      </c>
      <c r="B50">
        <f>INDEX(resultados!$A$2:$ZZ$525, 44, MATCH($B$2, resultados!$A$1:$ZZ$1, 0))</f>
        <v/>
      </c>
      <c r="C50">
        <f>INDEX(resultados!$A$2:$ZZ$525, 44, MATCH($B$3, resultados!$A$1:$ZZ$1, 0))</f>
        <v/>
      </c>
    </row>
    <row r="51">
      <c r="A51">
        <f>INDEX(resultados!$A$2:$ZZ$525, 45, MATCH($B$1, resultados!$A$1:$ZZ$1, 0))</f>
        <v/>
      </c>
      <c r="B51">
        <f>INDEX(resultados!$A$2:$ZZ$525, 45, MATCH($B$2, resultados!$A$1:$ZZ$1, 0))</f>
        <v/>
      </c>
      <c r="C51">
        <f>INDEX(resultados!$A$2:$ZZ$525, 45, MATCH($B$3, resultados!$A$1:$ZZ$1, 0))</f>
        <v/>
      </c>
    </row>
    <row r="52">
      <c r="A52">
        <f>INDEX(resultados!$A$2:$ZZ$525, 46, MATCH($B$1, resultados!$A$1:$ZZ$1, 0))</f>
        <v/>
      </c>
      <c r="B52">
        <f>INDEX(resultados!$A$2:$ZZ$525, 46, MATCH($B$2, resultados!$A$1:$ZZ$1, 0))</f>
        <v/>
      </c>
      <c r="C52">
        <f>INDEX(resultados!$A$2:$ZZ$525, 46, MATCH($B$3, resultados!$A$1:$ZZ$1, 0))</f>
        <v/>
      </c>
    </row>
    <row r="53">
      <c r="A53">
        <f>INDEX(resultados!$A$2:$ZZ$525, 47, MATCH($B$1, resultados!$A$1:$ZZ$1, 0))</f>
        <v/>
      </c>
      <c r="B53">
        <f>INDEX(resultados!$A$2:$ZZ$525, 47, MATCH($B$2, resultados!$A$1:$ZZ$1, 0))</f>
        <v/>
      </c>
      <c r="C53">
        <f>INDEX(resultados!$A$2:$ZZ$525, 47, MATCH($B$3, resultados!$A$1:$ZZ$1, 0))</f>
        <v/>
      </c>
    </row>
    <row r="54">
      <c r="A54">
        <f>INDEX(resultados!$A$2:$ZZ$525, 48, MATCH($B$1, resultados!$A$1:$ZZ$1, 0))</f>
        <v/>
      </c>
      <c r="B54">
        <f>INDEX(resultados!$A$2:$ZZ$525, 48, MATCH($B$2, resultados!$A$1:$ZZ$1, 0))</f>
        <v/>
      </c>
      <c r="C54">
        <f>INDEX(resultados!$A$2:$ZZ$525, 48, MATCH($B$3, resultados!$A$1:$ZZ$1, 0))</f>
        <v/>
      </c>
    </row>
    <row r="55">
      <c r="A55">
        <f>INDEX(resultados!$A$2:$ZZ$525, 49, MATCH($B$1, resultados!$A$1:$ZZ$1, 0))</f>
        <v/>
      </c>
      <c r="B55">
        <f>INDEX(resultados!$A$2:$ZZ$525, 49, MATCH($B$2, resultados!$A$1:$ZZ$1, 0))</f>
        <v/>
      </c>
      <c r="C55">
        <f>INDEX(resultados!$A$2:$ZZ$525, 49, MATCH($B$3, resultados!$A$1:$ZZ$1, 0))</f>
        <v/>
      </c>
    </row>
    <row r="56">
      <c r="A56">
        <f>INDEX(resultados!$A$2:$ZZ$525, 50, MATCH($B$1, resultados!$A$1:$ZZ$1, 0))</f>
        <v/>
      </c>
      <c r="B56">
        <f>INDEX(resultados!$A$2:$ZZ$525, 50, MATCH($B$2, resultados!$A$1:$ZZ$1, 0))</f>
        <v/>
      </c>
      <c r="C56">
        <f>INDEX(resultados!$A$2:$ZZ$525, 50, MATCH($B$3, resultados!$A$1:$ZZ$1, 0))</f>
        <v/>
      </c>
    </row>
    <row r="57">
      <c r="A57">
        <f>INDEX(resultados!$A$2:$ZZ$525, 51, MATCH($B$1, resultados!$A$1:$ZZ$1, 0))</f>
        <v/>
      </c>
      <c r="B57">
        <f>INDEX(resultados!$A$2:$ZZ$525, 51, MATCH($B$2, resultados!$A$1:$ZZ$1, 0))</f>
        <v/>
      </c>
      <c r="C57">
        <f>INDEX(resultados!$A$2:$ZZ$525, 51, MATCH($B$3, resultados!$A$1:$ZZ$1, 0))</f>
        <v/>
      </c>
    </row>
    <row r="58">
      <c r="A58">
        <f>INDEX(resultados!$A$2:$ZZ$525, 52, MATCH($B$1, resultados!$A$1:$ZZ$1, 0))</f>
        <v/>
      </c>
      <c r="B58">
        <f>INDEX(resultados!$A$2:$ZZ$525, 52, MATCH($B$2, resultados!$A$1:$ZZ$1, 0))</f>
        <v/>
      </c>
      <c r="C58">
        <f>INDEX(resultados!$A$2:$ZZ$525, 52, MATCH($B$3, resultados!$A$1:$ZZ$1, 0))</f>
        <v/>
      </c>
    </row>
    <row r="59">
      <c r="A59">
        <f>INDEX(resultados!$A$2:$ZZ$525, 53, MATCH($B$1, resultados!$A$1:$ZZ$1, 0))</f>
        <v/>
      </c>
      <c r="B59">
        <f>INDEX(resultados!$A$2:$ZZ$525, 53, MATCH($B$2, resultados!$A$1:$ZZ$1, 0))</f>
        <v/>
      </c>
      <c r="C59">
        <f>INDEX(resultados!$A$2:$ZZ$525, 53, MATCH($B$3, resultados!$A$1:$ZZ$1, 0))</f>
        <v/>
      </c>
    </row>
    <row r="60">
      <c r="A60">
        <f>INDEX(resultados!$A$2:$ZZ$525, 54, MATCH($B$1, resultados!$A$1:$ZZ$1, 0))</f>
        <v/>
      </c>
      <c r="B60">
        <f>INDEX(resultados!$A$2:$ZZ$525, 54, MATCH($B$2, resultados!$A$1:$ZZ$1, 0))</f>
        <v/>
      </c>
      <c r="C60">
        <f>INDEX(resultados!$A$2:$ZZ$525, 54, MATCH($B$3, resultados!$A$1:$ZZ$1, 0))</f>
        <v/>
      </c>
    </row>
    <row r="61">
      <c r="A61">
        <f>INDEX(resultados!$A$2:$ZZ$525, 55, MATCH($B$1, resultados!$A$1:$ZZ$1, 0))</f>
        <v/>
      </c>
      <c r="B61">
        <f>INDEX(resultados!$A$2:$ZZ$525, 55, MATCH($B$2, resultados!$A$1:$ZZ$1, 0))</f>
        <v/>
      </c>
      <c r="C61">
        <f>INDEX(resultados!$A$2:$ZZ$525, 55, MATCH($B$3, resultados!$A$1:$ZZ$1, 0))</f>
        <v/>
      </c>
    </row>
    <row r="62">
      <c r="A62">
        <f>INDEX(resultados!$A$2:$ZZ$525, 56, MATCH($B$1, resultados!$A$1:$ZZ$1, 0))</f>
        <v/>
      </c>
      <c r="B62">
        <f>INDEX(resultados!$A$2:$ZZ$525, 56, MATCH($B$2, resultados!$A$1:$ZZ$1, 0))</f>
        <v/>
      </c>
      <c r="C62">
        <f>INDEX(resultados!$A$2:$ZZ$525, 56, MATCH($B$3, resultados!$A$1:$ZZ$1, 0))</f>
        <v/>
      </c>
    </row>
    <row r="63">
      <c r="A63">
        <f>INDEX(resultados!$A$2:$ZZ$525, 57, MATCH($B$1, resultados!$A$1:$ZZ$1, 0))</f>
        <v/>
      </c>
      <c r="B63">
        <f>INDEX(resultados!$A$2:$ZZ$525, 57, MATCH($B$2, resultados!$A$1:$ZZ$1, 0))</f>
        <v/>
      </c>
      <c r="C63">
        <f>INDEX(resultados!$A$2:$ZZ$525, 57, MATCH($B$3, resultados!$A$1:$ZZ$1, 0))</f>
        <v/>
      </c>
    </row>
    <row r="64">
      <c r="A64">
        <f>INDEX(resultados!$A$2:$ZZ$525, 58, MATCH($B$1, resultados!$A$1:$ZZ$1, 0))</f>
        <v/>
      </c>
      <c r="B64">
        <f>INDEX(resultados!$A$2:$ZZ$525, 58, MATCH($B$2, resultados!$A$1:$ZZ$1, 0))</f>
        <v/>
      </c>
      <c r="C64">
        <f>INDEX(resultados!$A$2:$ZZ$525, 58, MATCH($B$3, resultados!$A$1:$ZZ$1, 0))</f>
        <v/>
      </c>
    </row>
    <row r="65">
      <c r="A65">
        <f>INDEX(resultados!$A$2:$ZZ$525, 59, MATCH($B$1, resultados!$A$1:$ZZ$1, 0))</f>
        <v/>
      </c>
      <c r="B65">
        <f>INDEX(resultados!$A$2:$ZZ$525, 59, MATCH($B$2, resultados!$A$1:$ZZ$1, 0))</f>
        <v/>
      </c>
      <c r="C65">
        <f>INDEX(resultados!$A$2:$ZZ$525, 59, MATCH($B$3, resultados!$A$1:$ZZ$1, 0))</f>
        <v/>
      </c>
    </row>
    <row r="66">
      <c r="A66">
        <f>INDEX(resultados!$A$2:$ZZ$525, 60, MATCH($B$1, resultados!$A$1:$ZZ$1, 0))</f>
        <v/>
      </c>
      <c r="B66">
        <f>INDEX(resultados!$A$2:$ZZ$525, 60, MATCH($B$2, resultados!$A$1:$ZZ$1, 0))</f>
        <v/>
      </c>
      <c r="C66">
        <f>INDEX(resultados!$A$2:$ZZ$525, 60, MATCH($B$3, resultados!$A$1:$ZZ$1, 0))</f>
        <v/>
      </c>
    </row>
    <row r="67">
      <c r="A67">
        <f>INDEX(resultados!$A$2:$ZZ$525, 61, MATCH($B$1, resultados!$A$1:$ZZ$1, 0))</f>
        <v/>
      </c>
      <c r="B67">
        <f>INDEX(resultados!$A$2:$ZZ$525, 61, MATCH($B$2, resultados!$A$1:$ZZ$1, 0))</f>
        <v/>
      </c>
      <c r="C67">
        <f>INDEX(resultados!$A$2:$ZZ$525, 61, MATCH($B$3, resultados!$A$1:$ZZ$1, 0))</f>
        <v/>
      </c>
    </row>
    <row r="68">
      <c r="A68">
        <f>INDEX(resultados!$A$2:$ZZ$525, 62, MATCH($B$1, resultados!$A$1:$ZZ$1, 0))</f>
        <v/>
      </c>
      <c r="B68">
        <f>INDEX(resultados!$A$2:$ZZ$525, 62, MATCH($B$2, resultados!$A$1:$ZZ$1, 0))</f>
        <v/>
      </c>
      <c r="C68">
        <f>INDEX(resultados!$A$2:$ZZ$525, 62, MATCH($B$3, resultados!$A$1:$ZZ$1, 0))</f>
        <v/>
      </c>
    </row>
    <row r="69">
      <c r="A69">
        <f>INDEX(resultados!$A$2:$ZZ$525, 63, MATCH($B$1, resultados!$A$1:$ZZ$1, 0))</f>
        <v/>
      </c>
      <c r="B69">
        <f>INDEX(resultados!$A$2:$ZZ$525, 63, MATCH($B$2, resultados!$A$1:$ZZ$1, 0))</f>
        <v/>
      </c>
      <c r="C69">
        <f>INDEX(resultados!$A$2:$ZZ$525, 63, MATCH($B$3, resultados!$A$1:$ZZ$1, 0))</f>
        <v/>
      </c>
    </row>
    <row r="70">
      <c r="A70">
        <f>INDEX(resultados!$A$2:$ZZ$525, 64, MATCH($B$1, resultados!$A$1:$ZZ$1, 0))</f>
        <v/>
      </c>
      <c r="B70">
        <f>INDEX(resultados!$A$2:$ZZ$525, 64, MATCH($B$2, resultados!$A$1:$ZZ$1, 0))</f>
        <v/>
      </c>
      <c r="C70">
        <f>INDEX(resultados!$A$2:$ZZ$525, 64, MATCH($B$3, resultados!$A$1:$ZZ$1, 0))</f>
        <v/>
      </c>
    </row>
    <row r="71">
      <c r="A71">
        <f>INDEX(resultados!$A$2:$ZZ$525, 65, MATCH($B$1, resultados!$A$1:$ZZ$1, 0))</f>
        <v/>
      </c>
      <c r="B71">
        <f>INDEX(resultados!$A$2:$ZZ$525, 65, MATCH($B$2, resultados!$A$1:$ZZ$1, 0))</f>
        <v/>
      </c>
      <c r="C71">
        <f>INDEX(resultados!$A$2:$ZZ$525, 65, MATCH($B$3, resultados!$A$1:$ZZ$1, 0))</f>
        <v/>
      </c>
    </row>
    <row r="72">
      <c r="A72">
        <f>INDEX(resultados!$A$2:$ZZ$525, 66, MATCH($B$1, resultados!$A$1:$ZZ$1, 0))</f>
        <v/>
      </c>
      <c r="B72">
        <f>INDEX(resultados!$A$2:$ZZ$525, 66, MATCH($B$2, resultados!$A$1:$ZZ$1, 0))</f>
        <v/>
      </c>
      <c r="C72">
        <f>INDEX(resultados!$A$2:$ZZ$525, 66, MATCH($B$3, resultados!$A$1:$ZZ$1, 0))</f>
        <v/>
      </c>
    </row>
    <row r="73">
      <c r="A73">
        <f>INDEX(resultados!$A$2:$ZZ$525, 67, MATCH($B$1, resultados!$A$1:$ZZ$1, 0))</f>
        <v/>
      </c>
      <c r="B73">
        <f>INDEX(resultados!$A$2:$ZZ$525, 67, MATCH($B$2, resultados!$A$1:$ZZ$1, 0))</f>
        <v/>
      </c>
      <c r="C73">
        <f>INDEX(resultados!$A$2:$ZZ$525, 67, MATCH($B$3, resultados!$A$1:$ZZ$1, 0))</f>
        <v/>
      </c>
    </row>
    <row r="74">
      <c r="A74">
        <f>INDEX(resultados!$A$2:$ZZ$525, 68, MATCH($B$1, resultados!$A$1:$ZZ$1, 0))</f>
        <v/>
      </c>
      <c r="B74">
        <f>INDEX(resultados!$A$2:$ZZ$525, 68, MATCH($B$2, resultados!$A$1:$ZZ$1, 0))</f>
        <v/>
      </c>
      <c r="C74">
        <f>INDEX(resultados!$A$2:$ZZ$525, 68, MATCH($B$3, resultados!$A$1:$ZZ$1, 0))</f>
        <v/>
      </c>
    </row>
    <row r="75">
      <c r="A75">
        <f>INDEX(resultados!$A$2:$ZZ$525, 69, MATCH($B$1, resultados!$A$1:$ZZ$1, 0))</f>
        <v/>
      </c>
      <c r="B75">
        <f>INDEX(resultados!$A$2:$ZZ$525, 69, MATCH($B$2, resultados!$A$1:$ZZ$1, 0))</f>
        <v/>
      </c>
      <c r="C75">
        <f>INDEX(resultados!$A$2:$ZZ$525, 69, MATCH($B$3, resultados!$A$1:$ZZ$1, 0))</f>
        <v/>
      </c>
    </row>
    <row r="76">
      <c r="A76">
        <f>INDEX(resultados!$A$2:$ZZ$525, 70, MATCH($B$1, resultados!$A$1:$ZZ$1, 0))</f>
        <v/>
      </c>
      <c r="B76">
        <f>INDEX(resultados!$A$2:$ZZ$525, 70, MATCH($B$2, resultados!$A$1:$ZZ$1, 0))</f>
        <v/>
      </c>
      <c r="C76">
        <f>INDEX(resultados!$A$2:$ZZ$525, 70, MATCH($B$3, resultados!$A$1:$ZZ$1, 0))</f>
        <v/>
      </c>
    </row>
    <row r="77">
      <c r="A77">
        <f>INDEX(resultados!$A$2:$ZZ$525, 71, MATCH($B$1, resultados!$A$1:$ZZ$1, 0))</f>
        <v/>
      </c>
      <c r="B77">
        <f>INDEX(resultados!$A$2:$ZZ$525, 71, MATCH($B$2, resultados!$A$1:$ZZ$1, 0))</f>
        <v/>
      </c>
      <c r="C77">
        <f>INDEX(resultados!$A$2:$ZZ$525, 71, MATCH($B$3, resultados!$A$1:$ZZ$1, 0))</f>
        <v/>
      </c>
    </row>
    <row r="78">
      <c r="A78">
        <f>INDEX(resultados!$A$2:$ZZ$525, 72, MATCH($B$1, resultados!$A$1:$ZZ$1, 0))</f>
        <v/>
      </c>
      <c r="B78">
        <f>INDEX(resultados!$A$2:$ZZ$525, 72, MATCH($B$2, resultados!$A$1:$ZZ$1, 0))</f>
        <v/>
      </c>
      <c r="C78">
        <f>INDEX(resultados!$A$2:$ZZ$525, 72, MATCH($B$3, resultados!$A$1:$ZZ$1, 0))</f>
        <v/>
      </c>
    </row>
    <row r="79">
      <c r="A79">
        <f>INDEX(resultados!$A$2:$ZZ$525, 73, MATCH($B$1, resultados!$A$1:$ZZ$1, 0))</f>
        <v/>
      </c>
      <c r="B79">
        <f>INDEX(resultados!$A$2:$ZZ$525, 73, MATCH($B$2, resultados!$A$1:$ZZ$1, 0))</f>
        <v/>
      </c>
      <c r="C79">
        <f>INDEX(resultados!$A$2:$ZZ$525, 73, MATCH($B$3, resultados!$A$1:$ZZ$1, 0))</f>
        <v/>
      </c>
    </row>
    <row r="80">
      <c r="A80">
        <f>INDEX(resultados!$A$2:$ZZ$525, 74, MATCH($B$1, resultados!$A$1:$ZZ$1, 0))</f>
        <v/>
      </c>
      <c r="B80">
        <f>INDEX(resultados!$A$2:$ZZ$525, 74, MATCH($B$2, resultados!$A$1:$ZZ$1, 0))</f>
        <v/>
      </c>
      <c r="C80">
        <f>INDEX(resultados!$A$2:$ZZ$525, 74, MATCH($B$3, resultados!$A$1:$ZZ$1, 0))</f>
        <v/>
      </c>
    </row>
    <row r="81">
      <c r="A81">
        <f>INDEX(resultados!$A$2:$ZZ$525, 75, MATCH($B$1, resultados!$A$1:$ZZ$1, 0))</f>
        <v/>
      </c>
      <c r="B81">
        <f>INDEX(resultados!$A$2:$ZZ$525, 75, MATCH($B$2, resultados!$A$1:$ZZ$1, 0))</f>
        <v/>
      </c>
      <c r="C81">
        <f>INDEX(resultados!$A$2:$ZZ$525, 75, MATCH($B$3, resultados!$A$1:$ZZ$1, 0))</f>
        <v/>
      </c>
    </row>
    <row r="82">
      <c r="A82">
        <f>INDEX(resultados!$A$2:$ZZ$525, 76, MATCH($B$1, resultados!$A$1:$ZZ$1, 0))</f>
        <v/>
      </c>
      <c r="B82">
        <f>INDEX(resultados!$A$2:$ZZ$525, 76, MATCH($B$2, resultados!$A$1:$ZZ$1, 0))</f>
        <v/>
      </c>
      <c r="C82">
        <f>INDEX(resultados!$A$2:$ZZ$525, 76, MATCH($B$3, resultados!$A$1:$ZZ$1, 0))</f>
        <v/>
      </c>
    </row>
    <row r="83">
      <c r="A83">
        <f>INDEX(resultados!$A$2:$ZZ$525, 77, MATCH($B$1, resultados!$A$1:$ZZ$1, 0))</f>
        <v/>
      </c>
      <c r="B83">
        <f>INDEX(resultados!$A$2:$ZZ$525, 77, MATCH($B$2, resultados!$A$1:$ZZ$1, 0))</f>
        <v/>
      </c>
      <c r="C83">
        <f>INDEX(resultados!$A$2:$ZZ$525, 77, MATCH($B$3, resultados!$A$1:$ZZ$1, 0))</f>
        <v/>
      </c>
    </row>
    <row r="84">
      <c r="A84">
        <f>INDEX(resultados!$A$2:$ZZ$525, 78, MATCH($B$1, resultados!$A$1:$ZZ$1, 0))</f>
        <v/>
      </c>
      <c r="B84">
        <f>INDEX(resultados!$A$2:$ZZ$525, 78, MATCH($B$2, resultados!$A$1:$ZZ$1, 0))</f>
        <v/>
      </c>
      <c r="C84">
        <f>INDEX(resultados!$A$2:$ZZ$525, 78, MATCH($B$3, resultados!$A$1:$ZZ$1, 0))</f>
        <v/>
      </c>
    </row>
    <row r="85">
      <c r="A85">
        <f>INDEX(resultados!$A$2:$ZZ$525, 79, MATCH($B$1, resultados!$A$1:$ZZ$1, 0))</f>
        <v/>
      </c>
      <c r="B85">
        <f>INDEX(resultados!$A$2:$ZZ$525, 79, MATCH($B$2, resultados!$A$1:$ZZ$1, 0))</f>
        <v/>
      </c>
      <c r="C85">
        <f>INDEX(resultados!$A$2:$ZZ$525, 79, MATCH($B$3, resultados!$A$1:$ZZ$1, 0))</f>
        <v/>
      </c>
    </row>
    <row r="86">
      <c r="A86">
        <f>INDEX(resultados!$A$2:$ZZ$525, 80, MATCH($B$1, resultados!$A$1:$ZZ$1, 0))</f>
        <v/>
      </c>
      <c r="B86">
        <f>INDEX(resultados!$A$2:$ZZ$525, 80, MATCH($B$2, resultados!$A$1:$ZZ$1, 0))</f>
        <v/>
      </c>
      <c r="C86">
        <f>INDEX(resultados!$A$2:$ZZ$525, 80, MATCH($B$3, resultados!$A$1:$ZZ$1, 0))</f>
        <v/>
      </c>
    </row>
    <row r="87">
      <c r="A87">
        <f>INDEX(resultados!$A$2:$ZZ$525, 81, MATCH($B$1, resultados!$A$1:$ZZ$1, 0))</f>
        <v/>
      </c>
      <c r="B87">
        <f>INDEX(resultados!$A$2:$ZZ$525, 81, MATCH($B$2, resultados!$A$1:$ZZ$1, 0))</f>
        <v/>
      </c>
      <c r="C87">
        <f>INDEX(resultados!$A$2:$ZZ$525, 81, MATCH($B$3, resultados!$A$1:$ZZ$1, 0))</f>
        <v/>
      </c>
    </row>
    <row r="88">
      <c r="A88">
        <f>INDEX(resultados!$A$2:$ZZ$525, 82, MATCH($B$1, resultados!$A$1:$ZZ$1, 0))</f>
        <v/>
      </c>
      <c r="B88">
        <f>INDEX(resultados!$A$2:$ZZ$525, 82, MATCH($B$2, resultados!$A$1:$ZZ$1, 0))</f>
        <v/>
      </c>
      <c r="C88">
        <f>INDEX(resultados!$A$2:$ZZ$525, 82, MATCH($B$3, resultados!$A$1:$ZZ$1, 0))</f>
        <v/>
      </c>
    </row>
    <row r="89">
      <c r="A89">
        <f>INDEX(resultados!$A$2:$ZZ$525, 83, MATCH($B$1, resultados!$A$1:$ZZ$1, 0))</f>
        <v/>
      </c>
      <c r="B89">
        <f>INDEX(resultados!$A$2:$ZZ$525, 83, MATCH($B$2, resultados!$A$1:$ZZ$1, 0))</f>
        <v/>
      </c>
      <c r="C89">
        <f>INDEX(resultados!$A$2:$ZZ$525, 83, MATCH($B$3, resultados!$A$1:$ZZ$1, 0))</f>
        <v/>
      </c>
    </row>
    <row r="90">
      <c r="A90">
        <f>INDEX(resultados!$A$2:$ZZ$525, 84, MATCH($B$1, resultados!$A$1:$ZZ$1, 0))</f>
        <v/>
      </c>
      <c r="B90">
        <f>INDEX(resultados!$A$2:$ZZ$525, 84, MATCH($B$2, resultados!$A$1:$ZZ$1, 0))</f>
        <v/>
      </c>
      <c r="C90">
        <f>INDEX(resultados!$A$2:$ZZ$525, 84, MATCH($B$3, resultados!$A$1:$ZZ$1, 0))</f>
        <v/>
      </c>
    </row>
    <row r="91">
      <c r="A91">
        <f>INDEX(resultados!$A$2:$ZZ$525, 85, MATCH($B$1, resultados!$A$1:$ZZ$1, 0))</f>
        <v/>
      </c>
      <c r="B91">
        <f>INDEX(resultados!$A$2:$ZZ$525, 85, MATCH($B$2, resultados!$A$1:$ZZ$1, 0))</f>
        <v/>
      </c>
      <c r="C91">
        <f>INDEX(resultados!$A$2:$ZZ$525, 85, MATCH($B$3, resultados!$A$1:$ZZ$1, 0))</f>
        <v/>
      </c>
    </row>
    <row r="92">
      <c r="A92">
        <f>INDEX(resultados!$A$2:$ZZ$525, 86, MATCH($B$1, resultados!$A$1:$ZZ$1, 0))</f>
        <v/>
      </c>
      <c r="B92">
        <f>INDEX(resultados!$A$2:$ZZ$525, 86, MATCH($B$2, resultados!$A$1:$ZZ$1, 0))</f>
        <v/>
      </c>
      <c r="C92">
        <f>INDEX(resultados!$A$2:$ZZ$525, 86, MATCH($B$3, resultados!$A$1:$ZZ$1, 0))</f>
        <v/>
      </c>
    </row>
    <row r="93">
      <c r="A93">
        <f>INDEX(resultados!$A$2:$ZZ$525, 87, MATCH($B$1, resultados!$A$1:$ZZ$1, 0))</f>
        <v/>
      </c>
      <c r="B93">
        <f>INDEX(resultados!$A$2:$ZZ$525, 87, MATCH($B$2, resultados!$A$1:$ZZ$1, 0))</f>
        <v/>
      </c>
      <c r="C93">
        <f>INDEX(resultados!$A$2:$ZZ$525, 87, MATCH($B$3, resultados!$A$1:$ZZ$1, 0))</f>
        <v/>
      </c>
    </row>
    <row r="94">
      <c r="A94">
        <f>INDEX(resultados!$A$2:$ZZ$525, 88, MATCH($B$1, resultados!$A$1:$ZZ$1, 0))</f>
        <v/>
      </c>
      <c r="B94">
        <f>INDEX(resultados!$A$2:$ZZ$525, 88, MATCH($B$2, resultados!$A$1:$ZZ$1, 0))</f>
        <v/>
      </c>
      <c r="C94">
        <f>INDEX(resultados!$A$2:$ZZ$525, 88, MATCH($B$3, resultados!$A$1:$ZZ$1, 0))</f>
        <v/>
      </c>
    </row>
    <row r="95">
      <c r="A95">
        <f>INDEX(resultados!$A$2:$ZZ$525, 89, MATCH($B$1, resultados!$A$1:$ZZ$1, 0))</f>
        <v/>
      </c>
      <c r="B95">
        <f>INDEX(resultados!$A$2:$ZZ$525, 89, MATCH($B$2, resultados!$A$1:$ZZ$1, 0))</f>
        <v/>
      </c>
      <c r="C95">
        <f>INDEX(resultados!$A$2:$ZZ$525, 89, MATCH($B$3, resultados!$A$1:$ZZ$1, 0))</f>
        <v/>
      </c>
    </row>
    <row r="96">
      <c r="A96">
        <f>INDEX(resultados!$A$2:$ZZ$525, 90, MATCH($B$1, resultados!$A$1:$ZZ$1, 0))</f>
        <v/>
      </c>
      <c r="B96">
        <f>INDEX(resultados!$A$2:$ZZ$525, 90, MATCH($B$2, resultados!$A$1:$ZZ$1, 0))</f>
        <v/>
      </c>
      <c r="C96">
        <f>INDEX(resultados!$A$2:$ZZ$525, 90, MATCH($B$3, resultados!$A$1:$ZZ$1, 0))</f>
        <v/>
      </c>
    </row>
    <row r="97">
      <c r="A97">
        <f>INDEX(resultados!$A$2:$ZZ$525, 91, MATCH($B$1, resultados!$A$1:$ZZ$1, 0))</f>
        <v/>
      </c>
      <c r="B97">
        <f>INDEX(resultados!$A$2:$ZZ$525, 91, MATCH($B$2, resultados!$A$1:$ZZ$1, 0))</f>
        <v/>
      </c>
      <c r="C97">
        <f>INDEX(resultados!$A$2:$ZZ$525, 91, MATCH($B$3, resultados!$A$1:$ZZ$1, 0))</f>
        <v/>
      </c>
    </row>
    <row r="98">
      <c r="A98">
        <f>INDEX(resultados!$A$2:$ZZ$525, 92, MATCH($B$1, resultados!$A$1:$ZZ$1, 0))</f>
        <v/>
      </c>
      <c r="B98">
        <f>INDEX(resultados!$A$2:$ZZ$525, 92, MATCH($B$2, resultados!$A$1:$ZZ$1, 0))</f>
        <v/>
      </c>
      <c r="C98">
        <f>INDEX(resultados!$A$2:$ZZ$525, 92, MATCH($B$3, resultados!$A$1:$ZZ$1, 0))</f>
        <v/>
      </c>
    </row>
    <row r="99">
      <c r="A99">
        <f>INDEX(resultados!$A$2:$ZZ$525, 93, MATCH($B$1, resultados!$A$1:$ZZ$1, 0))</f>
        <v/>
      </c>
      <c r="B99">
        <f>INDEX(resultados!$A$2:$ZZ$525, 93, MATCH($B$2, resultados!$A$1:$ZZ$1, 0))</f>
        <v/>
      </c>
      <c r="C99">
        <f>INDEX(resultados!$A$2:$ZZ$525, 93, MATCH($B$3, resultados!$A$1:$ZZ$1, 0))</f>
        <v/>
      </c>
    </row>
    <row r="100">
      <c r="A100">
        <f>INDEX(resultados!$A$2:$ZZ$525, 94, MATCH($B$1, resultados!$A$1:$ZZ$1, 0))</f>
        <v/>
      </c>
      <c r="B100">
        <f>INDEX(resultados!$A$2:$ZZ$525, 94, MATCH($B$2, resultados!$A$1:$ZZ$1, 0))</f>
        <v/>
      </c>
      <c r="C100">
        <f>INDEX(resultados!$A$2:$ZZ$525, 94, MATCH($B$3, resultados!$A$1:$ZZ$1, 0))</f>
        <v/>
      </c>
    </row>
    <row r="101">
      <c r="A101">
        <f>INDEX(resultados!$A$2:$ZZ$525, 95, MATCH($B$1, resultados!$A$1:$ZZ$1, 0))</f>
        <v/>
      </c>
      <c r="B101">
        <f>INDEX(resultados!$A$2:$ZZ$525, 95, MATCH($B$2, resultados!$A$1:$ZZ$1, 0))</f>
        <v/>
      </c>
      <c r="C101">
        <f>INDEX(resultados!$A$2:$ZZ$525, 95, MATCH($B$3, resultados!$A$1:$ZZ$1, 0))</f>
        <v/>
      </c>
    </row>
    <row r="102">
      <c r="A102">
        <f>INDEX(resultados!$A$2:$ZZ$525, 96, MATCH($B$1, resultados!$A$1:$ZZ$1, 0))</f>
        <v/>
      </c>
      <c r="B102">
        <f>INDEX(resultados!$A$2:$ZZ$525, 96, MATCH($B$2, resultados!$A$1:$ZZ$1, 0))</f>
        <v/>
      </c>
      <c r="C102">
        <f>INDEX(resultados!$A$2:$ZZ$525, 96, MATCH($B$3, resultados!$A$1:$ZZ$1, 0))</f>
        <v/>
      </c>
    </row>
    <row r="103">
      <c r="A103">
        <f>INDEX(resultados!$A$2:$ZZ$525, 97, MATCH($B$1, resultados!$A$1:$ZZ$1, 0))</f>
        <v/>
      </c>
      <c r="B103">
        <f>INDEX(resultados!$A$2:$ZZ$525, 97, MATCH($B$2, resultados!$A$1:$ZZ$1, 0))</f>
        <v/>
      </c>
      <c r="C103">
        <f>INDEX(resultados!$A$2:$ZZ$525, 97, MATCH($B$3, resultados!$A$1:$ZZ$1, 0))</f>
        <v/>
      </c>
    </row>
    <row r="104">
      <c r="A104">
        <f>INDEX(resultados!$A$2:$ZZ$525, 98, MATCH($B$1, resultados!$A$1:$ZZ$1, 0))</f>
        <v/>
      </c>
      <c r="B104">
        <f>INDEX(resultados!$A$2:$ZZ$525, 98, MATCH($B$2, resultados!$A$1:$ZZ$1, 0))</f>
        <v/>
      </c>
      <c r="C104">
        <f>INDEX(resultados!$A$2:$ZZ$525, 98, MATCH($B$3, resultados!$A$1:$ZZ$1, 0))</f>
        <v/>
      </c>
    </row>
    <row r="105">
      <c r="A105">
        <f>INDEX(resultados!$A$2:$ZZ$525, 99, MATCH($B$1, resultados!$A$1:$ZZ$1, 0))</f>
        <v/>
      </c>
      <c r="B105">
        <f>INDEX(resultados!$A$2:$ZZ$525, 99, MATCH($B$2, resultados!$A$1:$ZZ$1, 0))</f>
        <v/>
      </c>
      <c r="C105">
        <f>INDEX(resultados!$A$2:$ZZ$525, 99, MATCH($B$3, resultados!$A$1:$ZZ$1, 0))</f>
        <v/>
      </c>
    </row>
    <row r="106">
      <c r="A106">
        <f>INDEX(resultados!$A$2:$ZZ$525, 100, MATCH($B$1, resultados!$A$1:$ZZ$1, 0))</f>
        <v/>
      </c>
      <c r="B106">
        <f>INDEX(resultados!$A$2:$ZZ$525, 100, MATCH($B$2, resultados!$A$1:$ZZ$1, 0))</f>
        <v/>
      </c>
      <c r="C106">
        <f>INDEX(resultados!$A$2:$ZZ$525, 100, MATCH($B$3, resultados!$A$1:$ZZ$1, 0))</f>
        <v/>
      </c>
    </row>
    <row r="107">
      <c r="A107">
        <f>INDEX(resultados!$A$2:$ZZ$525, 101, MATCH($B$1, resultados!$A$1:$ZZ$1, 0))</f>
        <v/>
      </c>
      <c r="B107">
        <f>INDEX(resultados!$A$2:$ZZ$525, 101, MATCH($B$2, resultados!$A$1:$ZZ$1, 0))</f>
        <v/>
      </c>
      <c r="C107">
        <f>INDEX(resultados!$A$2:$ZZ$525, 101, MATCH($B$3, resultados!$A$1:$ZZ$1, 0))</f>
        <v/>
      </c>
    </row>
    <row r="108">
      <c r="A108">
        <f>INDEX(resultados!$A$2:$ZZ$525, 102, MATCH($B$1, resultados!$A$1:$ZZ$1, 0))</f>
        <v/>
      </c>
      <c r="B108">
        <f>INDEX(resultados!$A$2:$ZZ$525, 102, MATCH($B$2, resultados!$A$1:$ZZ$1, 0))</f>
        <v/>
      </c>
      <c r="C108">
        <f>INDEX(resultados!$A$2:$ZZ$525, 102, MATCH($B$3, resultados!$A$1:$ZZ$1, 0))</f>
        <v/>
      </c>
    </row>
    <row r="109">
      <c r="A109">
        <f>INDEX(resultados!$A$2:$ZZ$525, 103, MATCH($B$1, resultados!$A$1:$ZZ$1, 0))</f>
        <v/>
      </c>
      <c r="B109">
        <f>INDEX(resultados!$A$2:$ZZ$525, 103, MATCH($B$2, resultados!$A$1:$ZZ$1, 0))</f>
        <v/>
      </c>
      <c r="C109">
        <f>INDEX(resultados!$A$2:$ZZ$525, 103, MATCH($B$3, resultados!$A$1:$ZZ$1, 0))</f>
        <v/>
      </c>
    </row>
    <row r="110">
      <c r="A110">
        <f>INDEX(resultados!$A$2:$ZZ$525, 104, MATCH($B$1, resultados!$A$1:$ZZ$1, 0))</f>
        <v/>
      </c>
      <c r="B110">
        <f>INDEX(resultados!$A$2:$ZZ$525, 104, MATCH($B$2, resultados!$A$1:$ZZ$1, 0))</f>
        <v/>
      </c>
      <c r="C110">
        <f>INDEX(resultados!$A$2:$ZZ$525, 104, MATCH($B$3, resultados!$A$1:$ZZ$1, 0))</f>
        <v/>
      </c>
    </row>
    <row r="111">
      <c r="A111">
        <f>INDEX(resultados!$A$2:$ZZ$525, 105, MATCH($B$1, resultados!$A$1:$ZZ$1, 0))</f>
        <v/>
      </c>
      <c r="B111">
        <f>INDEX(resultados!$A$2:$ZZ$525, 105, MATCH($B$2, resultados!$A$1:$ZZ$1, 0))</f>
        <v/>
      </c>
      <c r="C111">
        <f>INDEX(resultados!$A$2:$ZZ$525, 105, MATCH($B$3, resultados!$A$1:$ZZ$1, 0))</f>
        <v/>
      </c>
    </row>
    <row r="112">
      <c r="A112">
        <f>INDEX(resultados!$A$2:$ZZ$525, 106, MATCH($B$1, resultados!$A$1:$ZZ$1, 0))</f>
        <v/>
      </c>
      <c r="B112">
        <f>INDEX(resultados!$A$2:$ZZ$525, 106, MATCH($B$2, resultados!$A$1:$ZZ$1, 0))</f>
        <v/>
      </c>
      <c r="C112">
        <f>INDEX(resultados!$A$2:$ZZ$525, 106, MATCH($B$3, resultados!$A$1:$ZZ$1, 0))</f>
        <v/>
      </c>
    </row>
    <row r="113">
      <c r="A113">
        <f>INDEX(resultados!$A$2:$ZZ$525, 107, MATCH($B$1, resultados!$A$1:$ZZ$1, 0))</f>
        <v/>
      </c>
      <c r="B113">
        <f>INDEX(resultados!$A$2:$ZZ$525, 107, MATCH($B$2, resultados!$A$1:$ZZ$1, 0))</f>
        <v/>
      </c>
      <c r="C113">
        <f>INDEX(resultados!$A$2:$ZZ$525, 107, MATCH($B$3, resultados!$A$1:$ZZ$1, 0))</f>
        <v/>
      </c>
    </row>
    <row r="114">
      <c r="A114">
        <f>INDEX(resultados!$A$2:$ZZ$525, 108, MATCH($B$1, resultados!$A$1:$ZZ$1, 0))</f>
        <v/>
      </c>
      <c r="B114">
        <f>INDEX(resultados!$A$2:$ZZ$525, 108, MATCH($B$2, resultados!$A$1:$ZZ$1, 0))</f>
        <v/>
      </c>
      <c r="C114">
        <f>INDEX(resultados!$A$2:$ZZ$525, 108, MATCH($B$3, resultados!$A$1:$ZZ$1, 0))</f>
        <v/>
      </c>
    </row>
    <row r="115">
      <c r="A115">
        <f>INDEX(resultados!$A$2:$ZZ$525, 109, MATCH($B$1, resultados!$A$1:$ZZ$1, 0))</f>
        <v/>
      </c>
      <c r="B115">
        <f>INDEX(resultados!$A$2:$ZZ$525, 109, MATCH($B$2, resultados!$A$1:$ZZ$1, 0))</f>
        <v/>
      </c>
      <c r="C115">
        <f>INDEX(resultados!$A$2:$ZZ$525, 109, MATCH($B$3, resultados!$A$1:$ZZ$1, 0))</f>
        <v/>
      </c>
    </row>
    <row r="116">
      <c r="A116">
        <f>INDEX(resultados!$A$2:$ZZ$525, 110, MATCH($B$1, resultados!$A$1:$ZZ$1, 0))</f>
        <v/>
      </c>
      <c r="B116">
        <f>INDEX(resultados!$A$2:$ZZ$525, 110, MATCH($B$2, resultados!$A$1:$ZZ$1, 0))</f>
        <v/>
      </c>
      <c r="C116">
        <f>INDEX(resultados!$A$2:$ZZ$525, 110, MATCH($B$3, resultados!$A$1:$ZZ$1, 0))</f>
        <v/>
      </c>
    </row>
    <row r="117">
      <c r="A117">
        <f>INDEX(resultados!$A$2:$ZZ$525, 111, MATCH($B$1, resultados!$A$1:$ZZ$1, 0))</f>
        <v/>
      </c>
      <c r="B117">
        <f>INDEX(resultados!$A$2:$ZZ$525, 111, MATCH($B$2, resultados!$A$1:$ZZ$1, 0))</f>
        <v/>
      </c>
      <c r="C117">
        <f>INDEX(resultados!$A$2:$ZZ$525, 111, MATCH($B$3, resultados!$A$1:$ZZ$1, 0))</f>
        <v/>
      </c>
    </row>
    <row r="118">
      <c r="A118">
        <f>INDEX(resultados!$A$2:$ZZ$525, 112, MATCH($B$1, resultados!$A$1:$ZZ$1, 0))</f>
        <v/>
      </c>
      <c r="B118">
        <f>INDEX(resultados!$A$2:$ZZ$525, 112, MATCH($B$2, resultados!$A$1:$ZZ$1, 0))</f>
        <v/>
      </c>
      <c r="C118">
        <f>INDEX(resultados!$A$2:$ZZ$525, 112, MATCH($B$3, resultados!$A$1:$ZZ$1, 0))</f>
        <v/>
      </c>
    </row>
    <row r="119">
      <c r="A119">
        <f>INDEX(resultados!$A$2:$ZZ$525, 113, MATCH($B$1, resultados!$A$1:$ZZ$1, 0))</f>
        <v/>
      </c>
      <c r="B119">
        <f>INDEX(resultados!$A$2:$ZZ$525, 113, MATCH($B$2, resultados!$A$1:$ZZ$1, 0))</f>
        <v/>
      </c>
      <c r="C119">
        <f>INDEX(resultados!$A$2:$ZZ$525, 113, MATCH($B$3, resultados!$A$1:$ZZ$1, 0))</f>
        <v/>
      </c>
    </row>
    <row r="120">
      <c r="A120">
        <f>INDEX(resultados!$A$2:$ZZ$525, 114, MATCH($B$1, resultados!$A$1:$ZZ$1, 0))</f>
        <v/>
      </c>
      <c r="B120">
        <f>INDEX(resultados!$A$2:$ZZ$525, 114, MATCH($B$2, resultados!$A$1:$ZZ$1, 0))</f>
        <v/>
      </c>
      <c r="C120">
        <f>INDEX(resultados!$A$2:$ZZ$525, 114, MATCH($B$3, resultados!$A$1:$ZZ$1, 0))</f>
        <v/>
      </c>
    </row>
    <row r="121">
      <c r="A121">
        <f>INDEX(resultados!$A$2:$ZZ$525, 115, MATCH($B$1, resultados!$A$1:$ZZ$1, 0))</f>
        <v/>
      </c>
      <c r="B121">
        <f>INDEX(resultados!$A$2:$ZZ$525, 115, MATCH($B$2, resultados!$A$1:$ZZ$1, 0))</f>
        <v/>
      </c>
      <c r="C121">
        <f>INDEX(resultados!$A$2:$ZZ$525, 115, MATCH($B$3, resultados!$A$1:$ZZ$1, 0))</f>
        <v/>
      </c>
    </row>
    <row r="122">
      <c r="A122">
        <f>INDEX(resultados!$A$2:$ZZ$525, 116, MATCH($B$1, resultados!$A$1:$ZZ$1, 0))</f>
        <v/>
      </c>
      <c r="B122">
        <f>INDEX(resultados!$A$2:$ZZ$525, 116, MATCH($B$2, resultados!$A$1:$ZZ$1, 0))</f>
        <v/>
      </c>
      <c r="C122">
        <f>INDEX(resultados!$A$2:$ZZ$525, 116, MATCH($B$3, resultados!$A$1:$ZZ$1, 0))</f>
        <v/>
      </c>
    </row>
    <row r="123">
      <c r="A123">
        <f>INDEX(resultados!$A$2:$ZZ$525, 117, MATCH($B$1, resultados!$A$1:$ZZ$1, 0))</f>
        <v/>
      </c>
      <c r="B123">
        <f>INDEX(resultados!$A$2:$ZZ$525, 117, MATCH($B$2, resultados!$A$1:$ZZ$1, 0))</f>
        <v/>
      </c>
      <c r="C123">
        <f>INDEX(resultados!$A$2:$ZZ$525, 117, MATCH($B$3, resultados!$A$1:$ZZ$1, 0))</f>
        <v/>
      </c>
    </row>
    <row r="124">
      <c r="A124">
        <f>INDEX(resultados!$A$2:$ZZ$525, 118, MATCH($B$1, resultados!$A$1:$ZZ$1, 0))</f>
        <v/>
      </c>
      <c r="B124">
        <f>INDEX(resultados!$A$2:$ZZ$525, 118, MATCH($B$2, resultados!$A$1:$ZZ$1, 0))</f>
        <v/>
      </c>
      <c r="C124">
        <f>INDEX(resultados!$A$2:$ZZ$525, 118, MATCH($B$3, resultados!$A$1:$ZZ$1, 0))</f>
        <v/>
      </c>
    </row>
    <row r="125">
      <c r="A125">
        <f>INDEX(resultados!$A$2:$ZZ$525, 119, MATCH($B$1, resultados!$A$1:$ZZ$1, 0))</f>
        <v/>
      </c>
      <c r="B125">
        <f>INDEX(resultados!$A$2:$ZZ$525, 119, MATCH($B$2, resultados!$A$1:$ZZ$1, 0))</f>
        <v/>
      </c>
      <c r="C125">
        <f>INDEX(resultados!$A$2:$ZZ$525, 119, MATCH($B$3, resultados!$A$1:$ZZ$1, 0))</f>
        <v/>
      </c>
    </row>
    <row r="126">
      <c r="A126">
        <f>INDEX(resultados!$A$2:$ZZ$525, 120, MATCH($B$1, resultados!$A$1:$ZZ$1, 0))</f>
        <v/>
      </c>
      <c r="B126">
        <f>INDEX(resultados!$A$2:$ZZ$525, 120, MATCH($B$2, resultados!$A$1:$ZZ$1, 0))</f>
        <v/>
      </c>
      <c r="C126">
        <f>INDEX(resultados!$A$2:$ZZ$525, 120, MATCH($B$3, resultados!$A$1:$ZZ$1, 0))</f>
        <v/>
      </c>
    </row>
    <row r="127">
      <c r="A127">
        <f>INDEX(resultados!$A$2:$ZZ$525, 121, MATCH($B$1, resultados!$A$1:$ZZ$1, 0))</f>
        <v/>
      </c>
      <c r="B127">
        <f>INDEX(resultados!$A$2:$ZZ$525, 121, MATCH($B$2, resultados!$A$1:$ZZ$1, 0))</f>
        <v/>
      </c>
      <c r="C127">
        <f>INDEX(resultados!$A$2:$ZZ$525, 121, MATCH($B$3, resultados!$A$1:$ZZ$1, 0))</f>
        <v/>
      </c>
    </row>
    <row r="128">
      <c r="A128">
        <f>INDEX(resultados!$A$2:$ZZ$525, 122, MATCH($B$1, resultados!$A$1:$ZZ$1, 0))</f>
        <v/>
      </c>
      <c r="B128">
        <f>INDEX(resultados!$A$2:$ZZ$525, 122, MATCH($B$2, resultados!$A$1:$ZZ$1, 0))</f>
        <v/>
      </c>
      <c r="C128">
        <f>INDEX(resultados!$A$2:$ZZ$525, 122, MATCH($B$3, resultados!$A$1:$ZZ$1, 0))</f>
        <v/>
      </c>
    </row>
    <row r="129">
      <c r="A129">
        <f>INDEX(resultados!$A$2:$ZZ$525, 123, MATCH($B$1, resultados!$A$1:$ZZ$1, 0))</f>
        <v/>
      </c>
      <c r="B129">
        <f>INDEX(resultados!$A$2:$ZZ$525, 123, MATCH($B$2, resultados!$A$1:$ZZ$1, 0))</f>
        <v/>
      </c>
      <c r="C129">
        <f>INDEX(resultados!$A$2:$ZZ$525, 123, MATCH($B$3, resultados!$A$1:$ZZ$1, 0))</f>
        <v/>
      </c>
    </row>
    <row r="130">
      <c r="A130">
        <f>INDEX(resultados!$A$2:$ZZ$525, 124, MATCH($B$1, resultados!$A$1:$ZZ$1, 0))</f>
        <v/>
      </c>
      <c r="B130">
        <f>INDEX(resultados!$A$2:$ZZ$525, 124, MATCH($B$2, resultados!$A$1:$ZZ$1, 0))</f>
        <v/>
      </c>
      <c r="C130">
        <f>INDEX(resultados!$A$2:$ZZ$525, 124, MATCH($B$3, resultados!$A$1:$ZZ$1, 0))</f>
        <v/>
      </c>
    </row>
    <row r="131">
      <c r="A131">
        <f>INDEX(resultados!$A$2:$ZZ$525, 125, MATCH($B$1, resultados!$A$1:$ZZ$1, 0))</f>
        <v/>
      </c>
      <c r="B131">
        <f>INDEX(resultados!$A$2:$ZZ$525, 125, MATCH($B$2, resultados!$A$1:$ZZ$1, 0))</f>
        <v/>
      </c>
      <c r="C131">
        <f>INDEX(resultados!$A$2:$ZZ$525, 125, MATCH($B$3, resultados!$A$1:$ZZ$1, 0))</f>
        <v/>
      </c>
    </row>
    <row r="132">
      <c r="A132">
        <f>INDEX(resultados!$A$2:$ZZ$525, 126, MATCH($B$1, resultados!$A$1:$ZZ$1, 0))</f>
        <v/>
      </c>
      <c r="B132">
        <f>INDEX(resultados!$A$2:$ZZ$525, 126, MATCH($B$2, resultados!$A$1:$ZZ$1, 0))</f>
        <v/>
      </c>
      <c r="C132">
        <f>INDEX(resultados!$A$2:$ZZ$525, 126, MATCH($B$3, resultados!$A$1:$ZZ$1, 0))</f>
        <v/>
      </c>
    </row>
    <row r="133">
      <c r="A133">
        <f>INDEX(resultados!$A$2:$ZZ$525, 127, MATCH($B$1, resultados!$A$1:$ZZ$1, 0))</f>
        <v/>
      </c>
      <c r="B133">
        <f>INDEX(resultados!$A$2:$ZZ$525, 127, MATCH($B$2, resultados!$A$1:$ZZ$1, 0))</f>
        <v/>
      </c>
      <c r="C133">
        <f>INDEX(resultados!$A$2:$ZZ$525, 127, MATCH($B$3, resultados!$A$1:$ZZ$1, 0))</f>
        <v/>
      </c>
    </row>
    <row r="134">
      <c r="A134">
        <f>INDEX(resultados!$A$2:$ZZ$525, 128, MATCH($B$1, resultados!$A$1:$ZZ$1, 0))</f>
        <v/>
      </c>
      <c r="B134">
        <f>INDEX(resultados!$A$2:$ZZ$525, 128, MATCH($B$2, resultados!$A$1:$ZZ$1, 0))</f>
        <v/>
      </c>
      <c r="C134">
        <f>INDEX(resultados!$A$2:$ZZ$525, 128, MATCH($B$3, resultados!$A$1:$ZZ$1, 0))</f>
        <v/>
      </c>
    </row>
    <row r="135">
      <c r="A135">
        <f>INDEX(resultados!$A$2:$ZZ$525, 129, MATCH($B$1, resultados!$A$1:$ZZ$1, 0))</f>
        <v/>
      </c>
      <c r="B135">
        <f>INDEX(resultados!$A$2:$ZZ$525, 129, MATCH($B$2, resultados!$A$1:$ZZ$1, 0))</f>
        <v/>
      </c>
      <c r="C135">
        <f>INDEX(resultados!$A$2:$ZZ$525, 129, MATCH($B$3, resultados!$A$1:$ZZ$1, 0))</f>
        <v/>
      </c>
    </row>
    <row r="136">
      <c r="A136">
        <f>INDEX(resultados!$A$2:$ZZ$525, 130, MATCH($B$1, resultados!$A$1:$ZZ$1, 0))</f>
        <v/>
      </c>
      <c r="B136">
        <f>INDEX(resultados!$A$2:$ZZ$525, 130, MATCH($B$2, resultados!$A$1:$ZZ$1, 0))</f>
        <v/>
      </c>
      <c r="C136">
        <f>INDEX(resultados!$A$2:$ZZ$525, 130, MATCH($B$3, resultados!$A$1:$ZZ$1, 0))</f>
        <v/>
      </c>
    </row>
    <row r="137">
      <c r="A137">
        <f>INDEX(resultados!$A$2:$ZZ$525, 131, MATCH($B$1, resultados!$A$1:$ZZ$1, 0))</f>
        <v/>
      </c>
      <c r="B137">
        <f>INDEX(resultados!$A$2:$ZZ$525, 131, MATCH($B$2, resultados!$A$1:$ZZ$1, 0))</f>
        <v/>
      </c>
      <c r="C137">
        <f>INDEX(resultados!$A$2:$ZZ$525, 131, MATCH($B$3, resultados!$A$1:$ZZ$1, 0))</f>
        <v/>
      </c>
    </row>
    <row r="138">
      <c r="A138">
        <f>INDEX(resultados!$A$2:$ZZ$525, 132, MATCH($B$1, resultados!$A$1:$ZZ$1, 0))</f>
        <v/>
      </c>
      <c r="B138">
        <f>INDEX(resultados!$A$2:$ZZ$525, 132, MATCH($B$2, resultados!$A$1:$ZZ$1, 0))</f>
        <v/>
      </c>
      <c r="C138">
        <f>INDEX(resultados!$A$2:$ZZ$525, 132, MATCH($B$3, resultados!$A$1:$ZZ$1, 0))</f>
        <v/>
      </c>
    </row>
    <row r="139">
      <c r="A139">
        <f>INDEX(resultados!$A$2:$ZZ$525, 133, MATCH($B$1, resultados!$A$1:$ZZ$1, 0))</f>
        <v/>
      </c>
      <c r="B139">
        <f>INDEX(resultados!$A$2:$ZZ$525, 133, MATCH($B$2, resultados!$A$1:$ZZ$1, 0))</f>
        <v/>
      </c>
      <c r="C139">
        <f>INDEX(resultados!$A$2:$ZZ$525, 133, MATCH($B$3, resultados!$A$1:$ZZ$1, 0))</f>
        <v/>
      </c>
    </row>
    <row r="140">
      <c r="A140">
        <f>INDEX(resultados!$A$2:$ZZ$525, 134, MATCH($B$1, resultados!$A$1:$ZZ$1, 0))</f>
        <v/>
      </c>
      <c r="B140">
        <f>INDEX(resultados!$A$2:$ZZ$525, 134, MATCH($B$2, resultados!$A$1:$ZZ$1, 0))</f>
        <v/>
      </c>
      <c r="C140">
        <f>INDEX(resultados!$A$2:$ZZ$525, 134, MATCH($B$3, resultados!$A$1:$ZZ$1, 0))</f>
        <v/>
      </c>
    </row>
    <row r="141">
      <c r="A141">
        <f>INDEX(resultados!$A$2:$ZZ$525, 135, MATCH($B$1, resultados!$A$1:$ZZ$1, 0))</f>
        <v/>
      </c>
      <c r="B141">
        <f>INDEX(resultados!$A$2:$ZZ$525, 135, MATCH($B$2, resultados!$A$1:$ZZ$1, 0))</f>
        <v/>
      </c>
      <c r="C141">
        <f>INDEX(resultados!$A$2:$ZZ$525, 135, MATCH($B$3, resultados!$A$1:$ZZ$1, 0))</f>
        <v/>
      </c>
    </row>
    <row r="142">
      <c r="A142">
        <f>INDEX(resultados!$A$2:$ZZ$525, 136, MATCH($B$1, resultados!$A$1:$ZZ$1, 0))</f>
        <v/>
      </c>
      <c r="B142">
        <f>INDEX(resultados!$A$2:$ZZ$525, 136, MATCH($B$2, resultados!$A$1:$ZZ$1, 0))</f>
        <v/>
      </c>
      <c r="C142">
        <f>INDEX(resultados!$A$2:$ZZ$525, 136, MATCH($B$3, resultados!$A$1:$ZZ$1, 0))</f>
        <v/>
      </c>
    </row>
    <row r="143">
      <c r="A143">
        <f>INDEX(resultados!$A$2:$ZZ$525, 137, MATCH($B$1, resultados!$A$1:$ZZ$1, 0))</f>
        <v/>
      </c>
      <c r="B143">
        <f>INDEX(resultados!$A$2:$ZZ$525, 137, MATCH($B$2, resultados!$A$1:$ZZ$1, 0))</f>
        <v/>
      </c>
      <c r="C143">
        <f>INDEX(resultados!$A$2:$ZZ$525, 137, MATCH($B$3, resultados!$A$1:$ZZ$1, 0))</f>
        <v/>
      </c>
    </row>
    <row r="144">
      <c r="A144">
        <f>INDEX(resultados!$A$2:$ZZ$525, 138, MATCH($B$1, resultados!$A$1:$ZZ$1, 0))</f>
        <v/>
      </c>
      <c r="B144">
        <f>INDEX(resultados!$A$2:$ZZ$525, 138, MATCH($B$2, resultados!$A$1:$ZZ$1, 0))</f>
        <v/>
      </c>
      <c r="C144">
        <f>INDEX(resultados!$A$2:$ZZ$525, 138, MATCH($B$3, resultados!$A$1:$ZZ$1, 0))</f>
        <v/>
      </c>
    </row>
    <row r="145">
      <c r="A145">
        <f>INDEX(resultados!$A$2:$ZZ$525, 139, MATCH($B$1, resultados!$A$1:$ZZ$1, 0))</f>
        <v/>
      </c>
      <c r="B145">
        <f>INDEX(resultados!$A$2:$ZZ$525, 139, MATCH($B$2, resultados!$A$1:$ZZ$1, 0))</f>
        <v/>
      </c>
      <c r="C145">
        <f>INDEX(resultados!$A$2:$ZZ$525, 139, MATCH($B$3, resultados!$A$1:$ZZ$1, 0))</f>
        <v/>
      </c>
    </row>
    <row r="146">
      <c r="A146">
        <f>INDEX(resultados!$A$2:$ZZ$525, 140, MATCH($B$1, resultados!$A$1:$ZZ$1, 0))</f>
        <v/>
      </c>
      <c r="B146">
        <f>INDEX(resultados!$A$2:$ZZ$525, 140, MATCH($B$2, resultados!$A$1:$ZZ$1, 0))</f>
        <v/>
      </c>
      <c r="C146">
        <f>INDEX(resultados!$A$2:$ZZ$525, 140, MATCH($B$3, resultados!$A$1:$ZZ$1, 0))</f>
        <v/>
      </c>
    </row>
    <row r="147">
      <c r="A147">
        <f>INDEX(resultados!$A$2:$ZZ$525, 141, MATCH($B$1, resultados!$A$1:$ZZ$1, 0))</f>
        <v/>
      </c>
      <c r="B147">
        <f>INDEX(resultados!$A$2:$ZZ$525, 141, MATCH($B$2, resultados!$A$1:$ZZ$1, 0))</f>
        <v/>
      </c>
      <c r="C147">
        <f>INDEX(resultados!$A$2:$ZZ$525, 141, MATCH($B$3, resultados!$A$1:$ZZ$1, 0))</f>
        <v/>
      </c>
    </row>
    <row r="148">
      <c r="A148">
        <f>INDEX(resultados!$A$2:$ZZ$525, 142, MATCH($B$1, resultados!$A$1:$ZZ$1, 0))</f>
        <v/>
      </c>
      <c r="B148">
        <f>INDEX(resultados!$A$2:$ZZ$525, 142, MATCH($B$2, resultados!$A$1:$ZZ$1, 0))</f>
        <v/>
      </c>
      <c r="C148">
        <f>INDEX(resultados!$A$2:$ZZ$525, 142, MATCH($B$3, resultados!$A$1:$ZZ$1, 0))</f>
        <v/>
      </c>
    </row>
    <row r="149">
      <c r="A149">
        <f>INDEX(resultados!$A$2:$ZZ$525, 143, MATCH($B$1, resultados!$A$1:$ZZ$1, 0))</f>
        <v/>
      </c>
      <c r="B149">
        <f>INDEX(resultados!$A$2:$ZZ$525, 143, MATCH($B$2, resultados!$A$1:$ZZ$1, 0))</f>
        <v/>
      </c>
      <c r="C149">
        <f>INDEX(resultados!$A$2:$ZZ$525, 143, MATCH($B$3, resultados!$A$1:$ZZ$1, 0))</f>
        <v/>
      </c>
    </row>
    <row r="150">
      <c r="A150">
        <f>INDEX(resultados!$A$2:$ZZ$525, 144, MATCH($B$1, resultados!$A$1:$ZZ$1, 0))</f>
        <v/>
      </c>
      <c r="B150">
        <f>INDEX(resultados!$A$2:$ZZ$525, 144, MATCH($B$2, resultados!$A$1:$ZZ$1, 0))</f>
        <v/>
      </c>
      <c r="C150">
        <f>INDEX(resultados!$A$2:$ZZ$525, 144, MATCH($B$3, resultados!$A$1:$ZZ$1, 0))</f>
        <v/>
      </c>
    </row>
    <row r="151">
      <c r="A151">
        <f>INDEX(resultados!$A$2:$ZZ$525, 145, MATCH($B$1, resultados!$A$1:$ZZ$1, 0))</f>
        <v/>
      </c>
      <c r="B151">
        <f>INDEX(resultados!$A$2:$ZZ$525, 145, MATCH($B$2, resultados!$A$1:$ZZ$1, 0))</f>
        <v/>
      </c>
      <c r="C151">
        <f>INDEX(resultados!$A$2:$ZZ$525, 145, MATCH($B$3, resultados!$A$1:$ZZ$1, 0))</f>
        <v/>
      </c>
    </row>
    <row r="152">
      <c r="A152">
        <f>INDEX(resultados!$A$2:$ZZ$525, 146, MATCH($B$1, resultados!$A$1:$ZZ$1, 0))</f>
        <v/>
      </c>
      <c r="B152">
        <f>INDEX(resultados!$A$2:$ZZ$525, 146, MATCH($B$2, resultados!$A$1:$ZZ$1, 0))</f>
        <v/>
      </c>
      <c r="C152">
        <f>INDEX(resultados!$A$2:$ZZ$525, 146, MATCH($B$3, resultados!$A$1:$ZZ$1, 0))</f>
        <v/>
      </c>
    </row>
    <row r="153">
      <c r="A153">
        <f>INDEX(resultados!$A$2:$ZZ$525, 147, MATCH($B$1, resultados!$A$1:$ZZ$1, 0))</f>
        <v/>
      </c>
      <c r="B153">
        <f>INDEX(resultados!$A$2:$ZZ$525, 147, MATCH($B$2, resultados!$A$1:$ZZ$1, 0))</f>
        <v/>
      </c>
      <c r="C153">
        <f>INDEX(resultados!$A$2:$ZZ$525, 147, MATCH($B$3, resultados!$A$1:$ZZ$1, 0))</f>
        <v/>
      </c>
    </row>
    <row r="154">
      <c r="A154">
        <f>INDEX(resultados!$A$2:$ZZ$525, 148, MATCH($B$1, resultados!$A$1:$ZZ$1, 0))</f>
        <v/>
      </c>
      <c r="B154">
        <f>INDEX(resultados!$A$2:$ZZ$525, 148, MATCH($B$2, resultados!$A$1:$ZZ$1, 0))</f>
        <v/>
      </c>
      <c r="C154">
        <f>INDEX(resultados!$A$2:$ZZ$525, 148, MATCH($B$3, resultados!$A$1:$ZZ$1, 0))</f>
        <v/>
      </c>
    </row>
    <row r="155">
      <c r="A155">
        <f>INDEX(resultados!$A$2:$ZZ$525, 149, MATCH($B$1, resultados!$A$1:$ZZ$1, 0))</f>
        <v/>
      </c>
      <c r="B155">
        <f>INDEX(resultados!$A$2:$ZZ$525, 149, MATCH($B$2, resultados!$A$1:$ZZ$1, 0))</f>
        <v/>
      </c>
      <c r="C155">
        <f>INDEX(resultados!$A$2:$ZZ$525, 149, MATCH($B$3, resultados!$A$1:$ZZ$1, 0))</f>
        <v/>
      </c>
    </row>
    <row r="156">
      <c r="A156">
        <f>INDEX(resultados!$A$2:$ZZ$525, 150, MATCH($B$1, resultados!$A$1:$ZZ$1, 0))</f>
        <v/>
      </c>
      <c r="B156">
        <f>INDEX(resultados!$A$2:$ZZ$525, 150, MATCH($B$2, resultados!$A$1:$ZZ$1, 0))</f>
        <v/>
      </c>
      <c r="C156">
        <f>INDEX(resultados!$A$2:$ZZ$525, 150, MATCH($B$3, resultados!$A$1:$ZZ$1, 0))</f>
        <v/>
      </c>
    </row>
    <row r="157">
      <c r="A157">
        <f>INDEX(resultados!$A$2:$ZZ$525, 151, MATCH($B$1, resultados!$A$1:$ZZ$1, 0))</f>
        <v/>
      </c>
      <c r="B157">
        <f>INDEX(resultados!$A$2:$ZZ$525, 151, MATCH($B$2, resultados!$A$1:$ZZ$1, 0))</f>
        <v/>
      </c>
      <c r="C157">
        <f>INDEX(resultados!$A$2:$ZZ$525, 151, MATCH($B$3, resultados!$A$1:$ZZ$1, 0))</f>
        <v/>
      </c>
    </row>
    <row r="158">
      <c r="A158">
        <f>INDEX(resultados!$A$2:$ZZ$525, 152, MATCH($B$1, resultados!$A$1:$ZZ$1, 0))</f>
        <v/>
      </c>
      <c r="B158">
        <f>INDEX(resultados!$A$2:$ZZ$525, 152, MATCH($B$2, resultados!$A$1:$ZZ$1, 0))</f>
        <v/>
      </c>
      <c r="C158">
        <f>INDEX(resultados!$A$2:$ZZ$525, 152, MATCH($B$3, resultados!$A$1:$ZZ$1, 0))</f>
        <v/>
      </c>
    </row>
    <row r="159">
      <c r="A159">
        <f>INDEX(resultados!$A$2:$ZZ$525, 153, MATCH($B$1, resultados!$A$1:$ZZ$1, 0))</f>
        <v/>
      </c>
      <c r="B159">
        <f>INDEX(resultados!$A$2:$ZZ$525, 153, MATCH($B$2, resultados!$A$1:$ZZ$1, 0))</f>
        <v/>
      </c>
      <c r="C159">
        <f>INDEX(resultados!$A$2:$ZZ$525, 153, MATCH($B$3, resultados!$A$1:$ZZ$1, 0))</f>
        <v/>
      </c>
    </row>
    <row r="160">
      <c r="A160">
        <f>INDEX(resultados!$A$2:$ZZ$525, 154, MATCH($B$1, resultados!$A$1:$ZZ$1, 0))</f>
        <v/>
      </c>
      <c r="B160">
        <f>INDEX(resultados!$A$2:$ZZ$525, 154, MATCH($B$2, resultados!$A$1:$ZZ$1, 0))</f>
        <v/>
      </c>
      <c r="C160">
        <f>INDEX(resultados!$A$2:$ZZ$525, 154, MATCH($B$3, resultados!$A$1:$ZZ$1, 0))</f>
        <v/>
      </c>
    </row>
    <row r="161">
      <c r="A161">
        <f>INDEX(resultados!$A$2:$ZZ$525, 155, MATCH($B$1, resultados!$A$1:$ZZ$1, 0))</f>
        <v/>
      </c>
      <c r="B161">
        <f>INDEX(resultados!$A$2:$ZZ$525, 155, MATCH($B$2, resultados!$A$1:$ZZ$1, 0))</f>
        <v/>
      </c>
      <c r="C161">
        <f>INDEX(resultados!$A$2:$ZZ$525, 155, MATCH($B$3, resultados!$A$1:$ZZ$1, 0))</f>
        <v/>
      </c>
    </row>
    <row r="162">
      <c r="A162">
        <f>INDEX(resultados!$A$2:$ZZ$525, 156, MATCH($B$1, resultados!$A$1:$ZZ$1, 0))</f>
        <v/>
      </c>
      <c r="B162">
        <f>INDEX(resultados!$A$2:$ZZ$525, 156, MATCH($B$2, resultados!$A$1:$ZZ$1, 0))</f>
        <v/>
      </c>
      <c r="C162">
        <f>INDEX(resultados!$A$2:$ZZ$525, 156, MATCH($B$3, resultados!$A$1:$ZZ$1, 0))</f>
        <v/>
      </c>
    </row>
    <row r="163">
      <c r="A163">
        <f>INDEX(resultados!$A$2:$ZZ$525, 157, MATCH($B$1, resultados!$A$1:$ZZ$1, 0))</f>
        <v/>
      </c>
      <c r="B163">
        <f>INDEX(resultados!$A$2:$ZZ$525, 157, MATCH($B$2, resultados!$A$1:$ZZ$1, 0))</f>
        <v/>
      </c>
      <c r="C163">
        <f>INDEX(resultados!$A$2:$ZZ$525, 157, MATCH($B$3, resultados!$A$1:$ZZ$1, 0))</f>
        <v/>
      </c>
    </row>
    <row r="164">
      <c r="A164">
        <f>INDEX(resultados!$A$2:$ZZ$525, 158, MATCH($B$1, resultados!$A$1:$ZZ$1, 0))</f>
        <v/>
      </c>
      <c r="B164">
        <f>INDEX(resultados!$A$2:$ZZ$525, 158, MATCH($B$2, resultados!$A$1:$ZZ$1, 0))</f>
        <v/>
      </c>
      <c r="C164">
        <f>INDEX(resultados!$A$2:$ZZ$525, 158, MATCH($B$3, resultados!$A$1:$ZZ$1, 0))</f>
        <v/>
      </c>
    </row>
    <row r="165">
      <c r="A165">
        <f>INDEX(resultados!$A$2:$ZZ$525, 159, MATCH($B$1, resultados!$A$1:$ZZ$1, 0))</f>
        <v/>
      </c>
      <c r="B165">
        <f>INDEX(resultados!$A$2:$ZZ$525, 159, MATCH($B$2, resultados!$A$1:$ZZ$1, 0))</f>
        <v/>
      </c>
      <c r="C165">
        <f>INDEX(resultados!$A$2:$ZZ$525, 159, MATCH($B$3, resultados!$A$1:$ZZ$1, 0))</f>
        <v/>
      </c>
    </row>
    <row r="166">
      <c r="A166">
        <f>INDEX(resultados!$A$2:$ZZ$525, 160, MATCH($B$1, resultados!$A$1:$ZZ$1, 0))</f>
        <v/>
      </c>
      <c r="B166">
        <f>INDEX(resultados!$A$2:$ZZ$525, 160, MATCH($B$2, resultados!$A$1:$ZZ$1, 0))</f>
        <v/>
      </c>
      <c r="C166">
        <f>INDEX(resultados!$A$2:$ZZ$525, 160, MATCH($B$3, resultados!$A$1:$ZZ$1, 0))</f>
        <v/>
      </c>
    </row>
    <row r="167">
      <c r="A167">
        <f>INDEX(resultados!$A$2:$ZZ$525, 161, MATCH($B$1, resultados!$A$1:$ZZ$1, 0))</f>
        <v/>
      </c>
      <c r="B167">
        <f>INDEX(resultados!$A$2:$ZZ$525, 161, MATCH($B$2, resultados!$A$1:$ZZ$1, 0))</f>
        <v/>
      </c>
      <c r="C167">
        <f>INDEX(resultados!$A$2:$ZZ$525, 161, MATCH($B$3, resultados!$A$1:$ZZ$1, 0))</f>
        <v/>
      </c>
    </row>
    <row r="168">
      <c r="A168">
        <f>INDEX(resultados!$A$2:$ZZ$525, 162, MATCH($B$1, resultados!$A$1:$ZZ$1, 0))</f>
        <v/>
      </c>
      <c r="B168">
        <f>INDEX(resultados!$A$2:$ZZ$525, 162, MATCH($B$2, resultados!$A$1:$ZZ$1, 0))</f>
        <v/>
      </c>
      <c r="C168">
        <f>INDEX(resultados!$A$2:$ZZ$525, 162, MATCH($B$3, resultados!$A$1:$ZZ$1, 0))</f>
        <v/>
      </c>
    </row>
    <row r="169">
      <c r="A169">
        <f>INDEX(resultados!$A$2:$ZZ$525, 163, MATCH($B$1, resultados!$A$1:$ZZ$1, 0))</f>
        <v/>
      </c>
      <c r="B169">
        <f>INDEX(resultados!$A$2:$ZZ$525, 163, MATCH($B$2, resultados!$A$1:$ZZ$1, 0))</f>
        <v/>
      </c>
      <c r="C169">
        <f>INDEX(resultados!$A$2:$ZZ$525, 163, MATCH($B$3, resultados!$A$1:$ZZ$1, 0))</f>
        <v/>
      </c>
    </row>
    <row r="170">
      <c r="A170">
        <f>INDEX(resultados!$A$2:$ZZ$525, 164, MATCH($B$1, resultados!$A$1:$ZZ$1, 0))</f>
        <v/>
      </c>
      <c r="B170">
        <f>INDEX(resultados!$A$2:$ZZ$525, 164, MATCH($B$2, resultados!$A$1:$ZZ$1, 0))</f>
        <v/>
      </c>
      <c r="C170">
        <f>INDEX(resultados!$A$2:$ZZ$525, 164, MATCH($B$3, resultados!$A$1:$ZZ$1, 0))</f>
        <v/>
      </c>
    </row>
    <row r="171">
      <c r="A171">
        <f>INDEX(resultados!$A$2:$ZZ$525, 165, MATCH($B$1, resultados!$A$1:$ZZ$1, 0))</f>
        <v/>
      </c>
      <c r="B171">
        <f>INDEX(resultados!$A$2:$ZZ$525, 165, MATCH($B$2, resultados!$A$1:$ZZ$1, 0))</f>
        <v/>
      </c>
      <c r="C171">
        <f>INDEX(resultados!$A$2:$ZZ$525, 165, MATCH($B$3, resultados!$A$1:$ZZ$1, 0))</f>
        <v/>
      </c>
    </row>
    <row r="172">
      <c r="A172">
        <f>INDEX(resultados!$A$2:$ZZ$525, 166, MATCH($B$1, resultados!$A$1:$ZZ$1, 0))</f>
        <v/>
      </c>
      <c r="B172">
        <f>INDEX(resultados!$A$2:$ZZ$525, 166, MATCH($B$2, resultados!$A$1:$ZZ$1, 0))</f>
        <v/>
      </c>
      <c r="C172">
        <f>INDEX(resultados!$A$2:$ZZ$525, 166, MATCH($B$3, resultados!$A$1:$ZZ$1, 0))</f>
        <v/>
      </c>
    </row>
    <row r="173">
      <c r="A173">
        <f>INDEX(resultados!$A$2:$ZZ$525, 167, MATCH($B$1, resultados!$A$1:$ZZ$1, 0))</f>
        <v/>
      </c>
      <c r="B173">
        <f>INDEX(resultados!$A$2:$ZZ$525, 167, MATCH($B$2, resultados!$A$1:$ZZ$1, 0))</f>
        <v/>
      </c>
      <c r="C173">
        <f>INDEX(resultados!$A$2:$ZZ$525, 167, MATCH($B$3, resultados!$A$1:$ZZ$1, 0))</f>
        <v/>
      </c>
    </row>
    <row r="174">
      <c r="A174">
        <f>INDEX(resultados!$A$2:$ZZ$525, 168, MATCH($B$1, resultados!$A$1:$ZZ$1, 0))</f>
        <v/>
      </c>
      <c r="B174">
        <f>INDEX(resultados!$A$2:$ZZ$525, 168, MATCH($B$2, resultados!$A$1:$ZZ$1, 0))</f>
        <v/>
      </c>
      <c r="C174">
        <f>INDEX(resultados!$A$2:$ZZ$525, 168, MATCH($B$3, resultados!$A$1:$ZZ$1, 0))</f>
        <v/>
      </c>
    </row>
    <row r="175">
      <c r="A175">
        <f>INDEX(resultados!$A$2:$ZZ$525, 169, MATCH($B$1, resultados!$A$1:$ZZ$1, 0))</f>
        <v/>
      </c>
      <c r="B175">
        <f>INDEX(resultados!$A$2:$ZZ$525, 169, MATCH($B$2, resultados!$A$1:$ZZ$1, 0))</f>
        <v/>
      </c>
      <c r="C175">
        <f>INDEX(resultados!$A$2:$ZZ$525, 169, MATCH($B$3, resultados!$A$1:$ZZ$1, 0))</f>
        <v/>
      </c>
    </row>
    <row r="176">
      <c r="A176">
        <f>INDEX(resultados!$A$2:$ZZ$525, 170, MATCH($B$1, resultados!$A$1:$ZZ$1, 0))</f>
        <v/>
      </c>
      <c r="B176">
        <f>INDEX(resultados!$A$2:$ZZ$525, 170, MATCH($B$2, resultados!$A$1:$ZZ$1, 0))</f>
        <v/>
      </c>
      <c r="C176">
        <f>INDEX(resultados!$A$2:$ZZ$525, 170, MATCH($B$3, resultados!$A$1:$ZZ$1, 0))</f>
        <v/>
      </c>
    </row>
    <row r="177">
      <c r="A177">
        <f>INDEX(resultados!$A$2:$ZZ$525, 171, MATCH($B$1, resultados!$A$1:$ZZ$1, 0))</f>
        <v/>
      </c>
      <c r="B177">
        <f>INDEX(resultados!$A$2:$ZZ$525, 171, MATCH($B$2, resultados!$A$1:$ZZ$1, 0))</f>
        <v/>
      </c>
      <c r="C177">
        <f>INDEX(resultados!$A$2:$ZZ$525, 171, MATCH($B$3, resultados!$A$1:$ZZ$1, 0))</f>
        <v/>
      </c>
    </row>
    <row r="178">
      <c r="A178">
        <f>INDEX(resultados!$A$2:$ZZ$525, 172, MATCH($B$1, resultados!$A$1:$ZZ$1, 0))</f>
        <v/>
      </c>
      <c r="B178">
        <f>INDEX(resultados!$A$2:$ZZ$525, 172, MATCH($B$2, resultados!$A$1:$ZZ$1, 0))</f>
        <v/>
      </c>
      <c r="C178">
        <f>INDEX(resultados!$A$2:$ZZ$525, 172, MATCH($B$3, resultados!$A$1:$ZZ$1, 0))</f>
        <v/>
      </c>
    </row>
    <row r="179">
      <c r="A179">
        <f>INDEX(resultados!$A$2:$ZZ$525, 173, MATCH($B$1, resultados!$A$1:$ZZ$1, 0))</f>
        <v/>
      </c>
      <c r="B179">
        <f>INDEX(resultados!$A$2:$ZZ$525, 173, MATCH($B$2, resultados!$A$1:$ZZ$1, 0))</f>
        <v/>
      </c>
      <c r="C179">
        <f>INDEX(resultados!$A$2:$ZZ$525, 173, MATCH($B$3, resultados!$A$1:$ZZ$1, 0))</f>
        <v/>
      </c>
    </row>
    <row r="180">
      <c r="A180">
        <f>INDEX(resultados!$A$2:$ZZ$525, 174, MATCH($B$1, resultados!$A$1:$ZZ$1, 0))</f>
        <v/>
      </c>
      <c r="B180">
        <f>INDEX(resultados!$A$2:$ZZ$525, 174, MATCH($B$2, resultados!$A$1:$ZZ$1, 0))</f>
        <v/>
      </c>
      <c r="C180">
        <f>INDEX(resultados!$A$2:$ZZ$525, 174, MATCH($B$3, resultados!$A$1:$ZZ$1, 0))</f>
        <v/>
      </c>
    </row>
    <row r="181">
      <c r="A181">
        <f>INDEX(resultados!$A$2:$ZZ$525, 175, MATCH($B$1, resultados!$A$1:$ZZ$1, 0))</f>
        <v/>
      </c>
      <c r="B181">
        <f>INDEX(resultados!$A$2:$ZZ$525, 175, MATCH($B$2, resultados!$A$1:$ZZ$1, 0))</f>
        <v/>
      </c>
      <c r="C181">
        <f>INDEX(resultados!$A$2:$ZZ$525, 175, MATCH($B$3, resultados!$A$1:$ZZ$1, 0))</f>
        <v/>
      </c>
    </row>
    <row r="182">
      <c r="A182">
        <f>INDEX(resultados!$A$2:$ZZ$525, 176, MATCH($B$1, resultados!$A$1:$ZZ$1, 0))</f>
        <v/>
      </c>
      <c r="B182">
        <f>INDEX(resultados!$A$2:$ZZ$525, 176, MATCH($B$2, resultados!$A$1:$ZZ$1, 0))</f>
        <v/>
      </c>
      <c r="C182">
        <f>INDEX(resultados!$A$2:$ZZ$525, 176, MATCH($B$3, resultados!$A$1:$ZZ$1, 0))</f>
        <v/>
      </c>
    </row>
    <row r="183">
      <c r="A183">
        <f>INDEX(resultados!$A$2:$ZZ$525, 177, MATCH($B$1, resultados!$A$1:$ZZ$1, 0))</f>
        <v/>
      </c>
      <c r="B183">
        <f>INDEX(resultados!$A$2:$ZZ$525, 177, MATCH($B$2, resultados!$A$1:$ZZ$1, 0))</f>
        <v/>
      </c>
      <c r="C183">
        <f>INDEX(resultados!$A$2:$ZZ$525, 177, MATCH($B$3, resultados!$A$1:$ZZ$1, 0))</f>
        <v/>
      </c>
    </row>
    <row r="184">
      <c r="A184">
        <f>INDEX(resultados!$A$2:$ZZ$525, 178, MATCH($B$1, resultados!$A$1:$ZZ$1, 0))</f>
        <v/>
      </c>
      <c r="B184">
        <f>INDEX(resultados!$A$2:$ZZ$525, 178, MATCH($B$2, resultados!$A$1:$ZZ$1, 0))</f>
        <v/>
      </c>
      <c r="C184">
        <f>INDEX(resultados!$A$2:$ZZ$525, 178, MATCH($B$3, resultados!$A$1:$ZZ$1, 0))</f>
        <v/>
      </c>
    </row>
    <row r="185">
      <c r="A185">
        <f>INDEX(resultados!$A$2:$ZZ$525, 179, MATCH($B$1, resultados!$A$1:$ZZ$1, 0))</f>
        <v/>
      </c>
      <c r="B185">
        <f>INDEX(resultados!$A$2:$ZZ$525, 179, MATCH($B$2, resultados!$A$1:$ZZ$1, 0))</f>
        <v/>
      </c>
      <c r="C185">
        <f>INDEX(resultados!$A$2:$ZZ$525, 179, MATCH($B$3, resultados!$A$1:$ZZ$1, 0))</f>
        <v/>
      </c>
    </row>
    <row r="186">
      <c r="A186">
        <f>INDEX(resultados!$A$2:$ZZ$525, 180, MATCH($B$1, resultados!$A$1:$ZZ$1, 0))</f>
        <v/>
      </c>
      <c r="B186">
        <f>INDEX(resultados!$A$2:$ZZ$525, 180, MATCH($B$2, resultados!$A$1:$ZZ$1, 0))</f>
        <v/>
      </c>
      <c r="C186">
        <f>INDEX(resultados!$A$2:$ZZ$525, 180, MATCH($B$3, resultados!$A$1:$ZZ$1, 0))</f>
        <v/>
      </c>
    </row>
    <row r="187">
      <c r="A187">
        <f>INDEX(resultados!$A$2:$ZZ$525, 181, MATCH($B$1, resultados!$A$1:$ZZ$1, 0))</f>
        <v/>
      </c>
      <c r="B187">
        <f>INDEX(resultados!$A$2:$ZZ$525, 181, MATCH($B$2, resultados!$A$1:$ZZ$1, 0))</f>
        <v/>
      </c>
      <c r="C187">
        <f>INDEX(resultados!$A$2:$ZZ$525, 181, MATCH($B$3, resultados!$A$1:$ZZ$1, 0))</f>
        <v/>
      </c>
    </row>
    <row r="188">
      <c r="A188">
        <f>INDEX(resultados!$A$2:$ZZ$525, 182, MATCH($B$1, resultados!$A$1:$ZZ$1, 0))</f>
        <v/>
      </c>
      <c r="B188">
        <f>INDEX(resultados!$A$2:$ZZ$525, 182, MATCH($B$2, resultados!$A$1:$ZZ$1, 0))</f>
        <v/>
      </c>
      <c r="C188">
        <f>INDEX(resultados!$A$2:$ZZ$525, 182, MATCH($B$3, resultados!$A$1:$ZZ$1, 0))</f>
        <v/>
      </c>
    </row>
    <row r="189">
      <c r="A189">
        <f>INDEX(resultados!$A$2:$ZZ$525, 183, MATCH($B$1, resultados!$A$1:$ZZ$1, 0))</f>
        <v/>
      </c>
      <c r="B189">
        <f>INDEX(resultados!$A$2:$ZZ$525, 183, MATCH($B$2, resultados!$A$1:$ZZ$1, 0))</f>
        <v/>
      </c>
      <c r="C189">
        <f>INDEX(resultados!$A$2:$ZZ$525, 183, MATCH($B$3, resultados!$A$1:$ZZ$1, 0))</f>
        <v/>
      </c>
    </row>
    <row r="190">
      <c r="A190">
        <f>INDEX(resultados!$A$2:$ZZ$525, 184, MATCH($B$1, resultados!$A$1:$ZZ$1, 0))</f>
        <v/>
      </c>
      <c r="B190">
        <f>INDEX(resultados!$A$2:$ZZ$525, 184, MATCH($B$2, resultados!$A$1:$ZZ$1, 0))</f>
        <v/>
      </c>
      <c r="C190">
        <f>INDEX(resultados!$A$2:$ZZ$525, 184, MATCH($B$3, resultados!$A$1:$ZZ$1, 0))</f>
        <v/>
      </c>
    </row>
    <row r="191">
      <c r="A191">
        <f>INDEX(resultados!$A$2:$ZZ$525, 185, MATCH($B$1, resultados!$A$1:$ZZ$1, 0))</f>
        <v/>
      </c>
      <c r="B191">
        <f>INDEX(resultados!$A$2:$ZZ$525, 185, MATCH($B$2, resultados!$A$1:$ZZ$1, 0))</f>
        <v/>
      </c>
      <c r="C191">
        <f>INDEX(resultados!$A$2:$ZZ$525, 185, MATCH($B$3, resultados!$A$1:$ZZ$1, 0))</f>
        <v/>
      </c>
    </row>
    <row r="192">
      <c r="A192">
        <f>INDEX(resultados!$A$2:$ZZ$525, 186, MATCH($B$1, resultados!$A$1:$ZZ$1, 0))</f>
        <v/>
      </c>
      <c r="B192">
        <f>INDEX(resultados!$A$2:$ZZ$525, 186, MATCH($B$2, resultados!$A$1:$ZZ$1, 0))</f>
        <v/>
      </c>
      <c r="C192">
        <f>INDEX(resultados!$A$2:$ZZ$525, 186, MATCH($B$3, resultados!$A$1:$ZZ$1, 0))</f>
        <v/>
      </c>
    </row>
    <row r="193">
      <c r="A193">
        <f>INDEX(resultados!$A$2:$ZZ$525, 187, MATCH($B$1, resultados!$A$1:$ZZ$1, 0))</f>
        <v/>
      </c>
      <c r="B193">
        <f>INDEX(resultados!$A$2:$ZZ$525, 187, MATCH($B$2, resultados!$A$1:$ZZ$1, 0))</f>
        <v/>
      </c>
      <c r="C193">
        <f>INDEX(resultados!$A$2:$ZZ$525, 187, MATCH($B$3, resultados!$A$1:$ZZ$1, 0))</f>
        <v/>
      </c>
    </row>
    <row r="194">
      <c r="A194">
        <f>INDEX(resultados!$A$2:$ZZ$525, 188, MATCH($B$1, resultados!$A$1:$ZZ$1, 0))</f>
        <v/>
      </c>
      <c r="B194">
        <f>INDEX(resultados!$A$2:$ZZ$525, 188, MATCH($B$2, resultados!$A$1:$ZZ$1, 0))</f>
        <v/>
      </c>
      <c r="C194">
        <f>INDEX(resultados!$A$2:$ZZ$525, 188, MATCH($B$3, resultados!$A$1:$ZZ$1, 0))</f>
        <v/>
      </c>
    </row>
    <row r="195">
      <c r="A195">
        <f>INDEX(resultados!$A$2:$ZZ$525, 189, MATCH($B$1, resultados!$A$1:$ZZ$1, 0))</f>
        <v/>
      </c>
      <c r="B195">
        <f>INDEX(resultados!$A$2:$ZZ$525, 189, MATCH($B$2, resultados!$A$1:$ZZ$1, 0))</f>
        <v/>
      </c>
      <c r="C195">
        <f>INDEX(resultados!$A$2:$ZZ$525, 189, MATCH($B$3, resultados!$A$1:$ZZ$1, 0))</f>
        <v/>
      </c>
    </row>
    <row r="196">
      <c r="A196">
        <f>INDEX(resultados!$A$2:$ZZ$525, 190, MATCH($B$1, resultados!$A$1:$ZZ$1, 0))</f>
        <v/>
      </c>
      <c r="B196">
        <f>INDEX(resultados!$A$2:$ZZ$525, 190, MATCH($B$2, resultados!$A$1:$ZZ$1, 0))</f>
        <v/>
      </c>
      <c r="C196">
        <f>INDEX(resultados!$A$2:$ZZ$525, 190, MATCH($B$3, resultados!$A$1:$ZZ$1, 0))</f>
        <v/>
      </c>
    </row>
    <row r="197">
      <c r="A197">
        <f>INDEX(resultados!$A$2:$ZZ$525, 191, MATCH($B$1, resultados!$A$1:$ZZ$1, 0))</f>
        <v/>
      </c>
      <c r="B197">
        <f>INDEX(resultados!$A$2:$ZZ$525, 191, MATCH($B$2, resultados!$A$1:$ZZ$1, 0))</f>
        <v/>
      </c>
      <c r="C197">
        <f>INDEX(resultados!$A$2:$ZZ$525, 191, MATCH($B$3, resultados!$A$1:$ZZ$1, 0))</f>
        <v/>
      </c>
    </row>
    <row r="198">
      <c r="A198">
        <f>INDEX(resultados!$A$2:$ZZ$525, 192, MATCH($B$1, resultados!$A$1:$ZZ$1, 0))</f>
        <v/>
      </c>
      <c r="B198">
        <f>INDEX(resultados!$A$2:$ZZ$525, 192, MATCH($B$2, resultados!$A$1:$ZZ$1, 0))</f>
        <v/>
      </c>
      <c r="C198">
        <f>INDEX(resultados!$A$2:$ZZ$525, 192, MATCH($B$3, resultados!$A$1:$ZZ$1, 0))</f>
        <v/>
      </c>
    </row>
    <row r="199">
      <c r="A199">
        <f>INDEX(resultados!$A$2:$ZZ$525, 193, MATCH($B$1, resultados!$A$1:$ZZ$1, 0))</f>
        <v/>
      </c>
      <c r="B199">
        <f>INDEX(resultados!$A$2:$ZZ$525, 193, MATCH($B$2, resultados!$A$1:$ZZ$1, 0))</f>
        <v/>
      </c>
      <c r="C199">
        <f>INDEX(resultados!$A$2:$ZZ$525, 193, MATCH($B$3, resultados!$A$1:$ZZ$1, 0))</f>
        <v/>
      </c>
    </row>
    <row r="200">
      <c r="A200">
        <f>INDEX(resultados!$A$2:$ZZ$525, 194, MATCH($B$1, resultados!$A$1:$ZZ$1, 0))</f>
        <v/>
      </c>
      <c r="B200">
        <f>INDEX(resultados!$A$2:$ZZ$525, 194, MATCH($B$2, resultados!$A$1:$ZZ$1, 0))</f>
        <v/>
      </c>
      <c r="C200">
        <f>INDEX(resultados!$A$2:$ZZ$525, 194, MATCH($B$3, resultados!$A$1:$ZZ$1, 0))</f>
        <v/>
      </c>
    </row>
    <row r="201">
      <c r="A201">
        <f>INDEX(resultados!$A$2:$ZZ$525, 195, MATCH($B$1, resultados!$A$1:$ZZ$1, 0))</f>
        <v/>
      </c>
      <c r="B201">
        <f>INDEX(resultados!$A$2:$ZZ$525, 195, MATCH($B$2, resultados!$A$1:$ZZ$1, 0))</f>
        <v/>
      </c>
      <c r="C201">
        <f>INDEX(resultados!$A$2:$ZZ$525, 195, MATCH($B$3, resultados!$A$1:$ZZ$1, 0))</f>
        <v/>
      </c>
    </row>
    <row r="202">
      <c r="A202">
        <f>INDEX(resultados!$A$2:$ZZ$525, 196, MATCH($B$1, resultados!$A$1:$ZZ$1, 0))</f>
        <v/>
      </c>
      <c r="B202">
        <f>INDEX(resultados!$A$2:$ZZ$525, 196, MATCH($B$2, resultados!$A$1:$ZZ$1, 0))</f>
        <v/>
      </c>
      <c r="C202">
        <f>INDEX(resultados!$A$2:$ZZ$525, 196, MATCH($B$3, resultados!$A$1:$ZZ$1, 0))</f>
        <v/>
      </c>
    </row>
    <row r="203">
      <c r="A203">
        <f>INDEX(resultados!$A$2:$ZZ$525, 197, MATCH($B$1, resultados!$A$1:$ZZ$1, 0))</f>
        <v/>
      </c>
      <c r="B203">
        <f>INDEX(resultados!$A$2:$ZZ$525, 197, MATCH($B$2, resultados!$A$1:$ZZ$1, 0))</f>
        <v/>
      </c>
      <c r="C203">
        <f>INDEX(resultados!$A$2:$ZZ$525, 197, MATCH($B$3, resultados!$A$1:$ZZ$1, 0))</f>
        <v/>
      </c>
    </row>
    <row r="204">
      <c r="A204">
        <f>INDEX(resultados!$A$2:$ZZ$525, 198, MATCH($B$1, resultados!$A$1:$ZZ$1, 0))</f>
        <v/>
      </c>
      <c r="B204">
        <f>INDEX(resultados!$A$2:$ZZ$525, 198, MATCH($B$2, resultados!$A$1:$ZZ$1, 0))</f>
        <v/>
      </c>
      <c r="C204">
        <f>INDEX(resultados!$A$2:$ZZ$525, 198, MATCH($B$3, resultados!$A$1:$ZZ$1, 0))</f>
        <v/>
      </c>
    </row>
    <row r="205">
      <c r="A205">
        <f>INDEX(resultados!$A$2:$ZZ$525, 199, MATCH($B$1, resultados!$A$1:$ZZ$1, 0))</f>
        <v/>
      </c>
      <c r="B205">
        <f>INDEX(resultados!$A$2:$ZZ$525, 199, MATCH($B$2, resultados!$A$1:$ZZ$1, 0))</f>
        <v/>
      </c>
      <c r="C205">
        <f>INDEX(resultados!$A$2:$ZZ$525, 199, MATCH($B$3, resultados!$A$1:$ZZ$1, 0))</f>
        <v/>
      </c>
    </row>
    <row r="206">
      <c r="A206">
        <f>INDEX(resultados!$A$2:$ZZ$525, 200, MATCH($B$1, resultados!$A$1:$ZZ$1, 0))</f>
        <v/>
      </c>
      <c r="B206">
        <f>INDEX(resultados!$A$2:$ZZ$525, 200, MATCH($B$2, resultados!$A$1:$ZZ$1, 0))</f>
        <v/>
      </c>
      <c r="C206">
        <f>INDEX(resultados!$A$2:$ZZ$525, 200, MATCH($B$3, resultados!$A$1:$ZZ$1, 0))</f>
        <v/>
      </c>
    </row>
    <row r="207">
      <c r="A207">
        <f>INDEX(resultados!$A$2:$ZZ$525, 201, MATCH($B$1, resultados!$A$1:$ZZ$1, 0))</f>
        <v/>
      </c>
      <c r="B207">
        <f>INDEX(resultados!$A$2:$ZZ$525, 201, MATCH($B$2, resultados!$A$1:$ZZ$1, 0))</f>
        <v/>
      </c>
      <c r="C207">
        <f>INDEX(resultados!$A$2:$ZZ$525, 201, MATCH($B$3, resultados!$A$1:$ZZ$1, 0))</f>
        <v/>
      </c>
    </row>
    <row r="208">
      <c r="A208">
        <f>INDEX(resultados!$A$2:$ZZ$525, 202, MATCH($B$1, resultados!$A$1:$ZZ$1, 0))</f>
        <v/>
      </c>
      <c r="B208">
        <f>INDEX(resultados!$A$2:$ZZ$525, 202, MATCH($B$2, resultados!$A$1:$ZZ$1, 0))</f>
        <v/>
      </c>
      <c r="C208">
        <f>INDEX(resultados!$A$2:$ZZ$525, 202, MATCH($B$3, resultados!$A$1:$ZZ$1, 0))</f>
        <v/>
      </c>
    </row>
    <row r="209">
      <c r="A209">
        <f>INDEX(resultados!$A$2:$ZZ$525, 203, MATCH($B$1, resultados!$A$1:$ZZ$1, 0))</f>
        <v/>
      </c>
      <c r="B209">
        <f>INDEX(resultados!$A$2:$ZZ$525, 203, MATCH($B$2, resultados!$A$1:$ZZ$1, 0))</f>
        <v/>
      </c>
      <c r="C209">
        <f>INDEX(resultados!$A$2:$ZZ$525, 203, MATCH($B$3, resultados!$A$1:$ZZ$1, 0))</f>
        <v/>
      </c>
    </row>
    <row r="210">
      <c r="A210">
        <f>INDEX(resultados!$A$2:$ZZ$525, 204, MATCH($B$1, resultados!$A$1:$ZZ$1, 0))</f>
        <v/>
      </c>
      <c r="B210">
        <f>INDEX(resultados!$A$2:$ZZ$525, 204, MATCH($B$2, resultados!$A$1:$ZZ$1, 0))</f>
        <v/>
      </c>
      <c r="C210">
        <f>INDEX(resultados!$A$2:$ZZ$525, 204, MATCH($B$3, resultados!$A$1:$ZZ$1, 0))</f>
        <v/>
      </c>
    </row>
    <row r="211">
      <c r="A211">
        <f>INDEX(resultados!$A$2:$ZZ$525, 205, MATCH($B$1, resultados!$A$1:$ZZ$1, 0))</f>
        <v/>
      </c>
      <c r="B211">
        <f>INDEX(resultados!$A$2:$ZZ$525, 205, MATCH($B$2, resultados!$A$1:$ZZ$1, 0))</f>
        <v/>
      </c>
      <c r="C211">
        <f>INDEX(resultados!$A$2:$ZZ$525, 205, MATCH($B$3, resultados!$A$1:$ZZ$1, 0))</f>
        <v/>
      </c>
    </row>
    <row r="212">
      <c r="A212">
        <f>INDEX(resultados!$A$2:$ZZ$525, 206, MATCH($B$1, resultados!$A$1:$ZZ$1, 0))</f>
        <v/>
      </c>
      <c r="B212">
        <f>INDEX(resultados!$A$2:$ZZ$525, 206, MATCH($B$2, resultados!$A$1:$ZZ$1, 0))</f>
        <v/>
      </c>
      <c r="C212">
        <f>INDEX(resultados!$A$2:$ZZ$525, 206, MATCH($B$3, resultados!$A$1:$ZZ$1, 0))</f>
        <v/>
      </c>
    </row>
    <row r="213">
      <c r="A213">
        <f>INDEX(resultados!$A$2:$ZZ$525, 207, MATCH($B$1, resultados!$A$1:$ZZ$1, 0))</f>
        <v/>
      </c>
      <c r="B213">
        <f>INDEX(resultados!$A$2:$ZZ$525, 207, MATCH($B$2, resultados!$A$1:$ZZ$1, 0))</f>
        <v/>
      </c>
      <c r="C213">
        <f>INDEX(resultados!$A$2:$ZZ$525, 207, MATCH($B$3, resultados!$A$1:$ZZ$1, 0))</f>
        <v/>
      </c>
    </row>
    <row r="214">
      <c r="A214">
        <f>INDEX(resultados!$A$2:$ZZ$525, 208, MATCH($B$1, resultados!$A$1:$ZZ$1, 0))</f>
        <v/>
      </c>
      <c r="B214">
        <f>INDEX(resultados!$A$2:$ZZ$525, 208, MATCH($B$2, resultados!$A$1:$ZZ$1, 0))</f>
        <v/>
      </c>
      <c r="C214">
        <f>INDEX(resultados!$A$2:$ZZ$525, 208, MATCH($B$3, resultados!$A$1:$ZZ$1, 0))</f>
        <v/>
      </c>
    </row>
    <row r="215">
      <c r="A215">
        <f>INDEX(resultados!$A$2:$ZZ$525, 209, MATCH($B$1, resultados!$A$1:$ZZ$1, 0))</f>
        <v/>
      </c>
      <c r="B215">
        <f>INDEX(resultados!$A$2:$ZZ$525, 209, MATCH($B$2, resultados!$A$1:$ZZ$1, 0))</f>
        <v/>
      </c>
      <c r="C215">
        <f>INDEX(resultados!$A$2:$ZZ$525, 209, MATCH($B$3, resultados!$A$1:$ZZ$1, 0))</f>
        <v/>
      </c>
    </row>
    <row r="216">
      <c r="A216">
        <f>INDEX(resultados!$A$2:$ZZ$525, 210, MATCH($B$1, resultados!$A$1:$ZZ$1, 0))</f>
        <v/>
      </c>
      <c r="B216">
        <f>INDEX(resultados!$A$2:$ZZ$525, 210, MATCH($B$2, resultados!$A$1:$ZZ$1, 0))</f>
        <v/>
      </c>
      <c r="C216">
        <f>INDEX(resultados!$A$2:$ZZ$525, 210, MATCH($B$3, resultados!$A$1:$ZZ$1, 0))</f>
        <v/>
      </c>
    </row>
    <row r="217">
      <c r="A217">
        <f>INDEX(resultados!$A$2:$ZZ$525, 211, MATCH($B$1, resultados!$A$1:$ZZ$1, 0))</f>
        <v/>
      </c>
      <c r="B217">
        <f>INDEX(resultados!$A$2:$ZZ$525, 211, MATCH($B$2, resultados!$A$1:$ZZ$1, 0))</f>
        <v/>
      </c>
      <c r="C217">
        <f>INDEX(resultados!$A$2:$ZZ$525, 211, MATCH($B$3, resultados!$A$1:$ZZ$1, 0))</f>
        <v/>
      </c>
    </row>
    <row r="218">
      <c r="A218">
        <f>INDEX(resultados!$A$2:$ZZ$525, 212, MATCH($B$1, resultados!$A$1:$ZZ$1, 0))</f>
        <v/>
      </c>
      <c r="B218">
        <f>INDEX(resultados!$A$2:$ZZ$525, 212, MATCH($B$2, resultados!$A$1:$ZZ$1, 0))</f>
        <v/>
      </c>
      <c r="C218">
        <f>INDEX(resultados!$A$2:$ZZ$525, 212, MATCH($B$3, resultados!$A$1:$ZZ$1, 0))</f>
        <v/>
      </c>
    </row>
    <row r="219">
      <c r="A219">
        <f>INDEX(resultados!$A$2:$ZZ$525, 213, MATCH($B$1, resultados!$A$1:$ZZ$1, 0))</f>
        <v/>
      </c>
      <c r="B219">
        <f>INDEX(resultados!$A$2:$ZZ$525, 213, MATCH($B$2, resultados!$A$1:$ZZ$1, 0))</f>
        <v/>
      </c>
      <c r="C219">
        <f>INDEX(resultados!$A$2:$ZZ$525, 213, MATCH($B$3, resultados!$A$1:$ZZ$1, 0))</f>
        <v/>
      </c>
    </row>
    <row r="220">
      <c r="A220">
        <f>INDEX(resultados!$A$2:$ZZ$525, 214, MATCH($B$1, resultados!$A$1:$ZZ$1, 0))</f>
        <v/>
      </c>
      <c r="B220">
        <f>INDEX(resultados!$A$2:$ZZ$525, 214, MATCH($B$2, resultados!$A$1:$ZZ$1, 0))</f>
        <v/>
      </c>
      <c r="C220">
        <f>INDEX(resultados!$A$2:$ZZ$525, 214, MATCH($B$3, resultados!$A$1:$ZZ$1, 0))</f>
        <v/>
      </c>
    </row>
    <row r="221">
      <c r="A221">
        <f>INDEX(resultados!$A$2:$ZZ$525, 215, MATCH($B$1, resultados!$A$1:$ZZ$1, 0))</f>
        <v/>
      </c>
      <c r="B221">
        <f>INDEX(resultados!$A$2:$ZZ$525, 215, MATCH($B$2, resultados!$A$1:$ZZ$1, 0))</f>
        <v/>
      </c>
      <c r="C221">
        <f>INDEX(resultados!$A$2:$ZZ$525, 215, MATCH($B$3, resultados!$A$1:$ZZ$1, 0))</f>
        <v/>
      </c>
    </row>
    <row r="222">
      <c r="A222">
        <f>INDEX(resultados!$A$2:$ZZ$525, 216, MATCH($B$1, resultados!$A$1:$ZZ$1, 0))</f>
        <v/>
      </c>
      <c r="B222">
        <f>INDEX(resultados!$A$2:$ZZ$525, 216, MATCH($B$2, resultados!$A$1:$ZZ$1, 0))</f>
        <v/>
      </c>
      <c r="C222">
        <f>INDEX(resultados!$A$2:$ZZ$525, 216, MATCH($B$3, resultados!$A$1:$ZZ$1, 0))</f>
        <v/>
      </c>
    </row>
    <row r="223">
      <c r="A223">
        <f>INDEX(resultados!$A$2:$ZZ$525, 217, MATCH($B$1, resultados!$A$1:$ZZ$1, 0))</f>
        <v/>
      </c>
      <c r="B223">
        <f>INDEX(resultados!$A$2:$ZZ$525, 217, MATCH($B$2, resultados!$A$1:$ZZ$1, 0))</f>
        <v/>
      </c>
      <c r="C223">
        <f>INDEX(resultados!$A$2:$ZZ$525, 217, MATCH($B$3, resultados!$A$1:$ZZ$1, 0))</f>
        <v/>
      </c>
    </row>
    <row r="224">
      <c r="A224">
        <f>INDEX(resultados!$A$2:$ZZ$525, 218, MATCH($B$1, resultados!$A$1:$ZZ$1, 0))</f>
        <v/>
      </c>
      <c r="B224">
        <f>INDEX(resultados!$A$2:$ZZ$525, 218, MATCH($B$2, resultados!$A$1:$ZZ$1, 0))</f>
        <v/>
      </c>
      <c r="C224">
        <f>INDEX(resultados!$A$2:$ZZ$525, 218, MATCH($B$3, resultados!$A$1:$ZZ$1, 0))</f>
        <v/>
      </c>
    </row>
    <row r="225">
      <c r="A225">
        <f>INDEX(resultados!$A$2:$ZZ$525, 219, MATCH($B$1, resultados!$A$1:$ZZ$1, 0))</f>
        <v/>
      </c>
      <c r="B225">
        <f>INDEX(resultados!$A$2:$ZZ$525, 219, MATCH($B$2, resultados!$A$1:$ZZ$1, 0))</f>
        <v/>
      </c>
      <c r="C225">
        <f>INDEX(resultados!$A$2:$ZZ$525, 219, MATCH($B$3, resultados!$A$1:$ZZ$1, 0))</f>
        <v/>
      </c>
    </row>
    <row r="226">
      <c r="A226">
        <f>INDEX(resultados!$A$2:$ZZ$525, 220, MATCH($B$1, resultados!$A$1:$ZZ$1, 0))</f>
        <v/>
      </c>
      <c r="B226">
        <f>INDEX(resultados!$A$2:$ZZ$525, 220, MATCH($B$2, resultados!$A$1:$ZZ$1, 0))</f>
        <v/>
      </c>
      <c r="C226">
        <f>INDEX(resultados!$A$2:$ZZ$525, 220, MATCH($B$3, resultados!$A$1:$ZZ$1, 0))</f>
        <v/>
      </c>
    </row>
    <row r="227">
      <c r="A227">
        <f>INDEX(resultados!$A$2:$ZZ$525, 221, MATCH($B$1, resultados!$A$1:$ZZ$1, 0))</f>
        <v/>
      </c>
      <c r="B227">
        <f>INDEX(resultados!$A$2:$ZZ$525, 221, MATCH($B$2, resultados!$A$1:$ZZ$1, 0))</f>
        <v/>
      </c>
      <c r="C227">
        <f>INDEX(resultados!$A$2:$ZZ$525, 221, MATCH($B$3, resultados!$A$1:$ZZ$1, 0))</f>
        <v/>
      </c>
    </row>
    <row r="228">
      <c r="A228">
        <f>INDEX(resultados!$A$2:$ZZ$525, 222, MATCH($B$1, resultados!$A$1:$ZZ$1, 0))</f>
        <v/>
      </c>
      <c r="B228">
        <f>INDEX(resultados!$A$2:$ZZ$525, 222, MATCH($B$2, resultados!$A$1:$ZZ$1, 0))</f>
        <v/>
      </c>
      <c r="C228">
        <f>INDEX(resultados!$A$2:$ZZ$525, 222, MATCH($B$3, resultados!$A$1:$ZZ$1, 0))</f>
        <v/>
      </c>
    </row>
    <row r="229">
      <c r="A229">
        <f>INDEX(resultados!$A$2:$ZZ$525, 223, MATCH($B$1, resultados!$A$1:$ZZ$1, 0))</f>
        <v/>
      </c>
      <c r="B229">
        <f>INDEX(resultados!$A$2:$ZZ$525, 223, MATCH($B$2, resultados!$A$1:$ZZ$1, 0))</f>
        <v/>
      </c>
      <c r="C229">
        <f>INDEX(resultados!$A$2:$ZZ$525, 223, MATCH($B$3, resultados!$A$1:$ZZ$1, 0))</f>
        <v/>
      </c>
    </row>
    <row r="230">
      <c r="A230">
        <f>INDEX(resultados!$A$2:$ZZ$525, 224, MATCH($B$1, resultados!$A$1:$ZZ$1, 0))</f>
        <v/>
      </c>
      <c r="B230">
        <f>INDEX(resultados!$A$2:$ZZ$525, 224, MATCH($B$2, resultados!$A$1:$ZZ$1, 0))</f>
        <v/>
      </c>
      <c r="C230">
        <f>INDEX(resultados!$A$2:$ZZ$525, 224, MATCH($B$3, resultados!$A$1:$ZZ$1, 0))</f>
        <v/>
      </c>
    </row>
    <row r="231">
      <c r="A231">
        <f>INDEX(resultados!$A$2:$ZZ$525, 225, MATCH($B$1, resultados!$A$1:$ZZ$1, 0))</f>
        <v/>
      </c>
      <c r="B231">
        <f>INDEX(resultados!$A$2:$ZZ$525, 225, MATCH($B$2, resultados!$A$1:$ZZ$1, 0))</f>
        <v/>
      </c>
      <c r="C231">
        <f>INDEX(resultados!$A$2:$ZZ$525, 225, MATCH($B$3, resultados!$A$1:$ZZ$1, 0))</f>
        <v/>
      </c>
    </row>
    <row r="232">
      <c r="A232">
        <f>INDEX(resultados!$A$2:$ZZ$525, 226, MATCH($B$1, resultados!$A$1:$ZZ$1, 0))</f>
        <v/>
      </c>
      <c r="B232">
        <f>INDEX(resultados!$A$2:$ZZ$525, 226, MATCH($B$2, resultados!$A$1:$ZZ$1, 0))</f>
        <v/>
      </c>
      <c r="C232">
        <f>INDEX(resultados!$A$2:$ZZ$525, 226, MATCH($B$3, resultados!$A$1:$ZZ$1, 0))</f>
        <v/>
      </c>
    </row>
    <row r="233">
      <c r="A233">
        <f>INDEX(resultados!$A$2:$ZZ$525, 227, MATCH($B$1, resultados!$A$1:$ZZ$1, 0))</f>
        <v/>
      </c>
      <c r="B233">
        <f>INDEX(resultados!$A$2:$ZZ$525, 227, MATCH($B$2, resultados!$A$1:$ZZ$1, 0))</f>
        <v/>
      </c>
      <c r="C233">
        <f>INDEX(resultados!$A$2:$ZZ$525, 227, MATCH($B$3, resultados!$A$1:$ZZ$1, 0))</f>
        <v/>
      </c>
    </row>
    <row r="234">
      <c r="A234">
        <f>INDEX(resultados!$A$2:$ZZ$525, 228, MATCH($B$1, resultados!$A$1:$ZZ$1, 0))</f>
        <v/>
      </c>
      <c r="B234">
        <f>INDEX(resultados!$A$2:$ZZ$525, 228, MATCH($B$2, resultados!$A$1:$ZZ$1, 0))</f>
        <v/>
      </c>
      <c r="C234">
        <f>INDEX(resultados!$A$2:$ZZ$525, 228, MATCH($B$3, resultados!$A$1:$ZZ$1, 0))</f>
        <v/>
      </c>
    </row>
    <row r="235">
      <c r="A235">
        <f>INDEX(resultados!$A$2:$ZZ$525, 229, MATCH($B$1, resultados!$A$1:$ZZ$1, 0))</f>
        <v/>
      </c>
      <c r="B235">
        <f>INDEX(resultados!$A$2:$ZZ$525, 229, MATCH($B$2, resultados!$A$1:$ZZ$1, 0))</f>
        <v/>
      </c>
      <c r="C235">
        <f>INDEX(resultados!$A$2:$ZZ$525, 229, MATCH($B$3, resultados!$A$1:$ZZ$1, 0))</f>
        <v/>
      </c>
    </row>
    <row r="236">
      <c r="A236">
        <f>INDEX(resultados!$A$2:$ZZ$525, 230, MATCH($B$1, resultados!$A$1:$ZZ$1, 0))</f>
        <v/>
      </c>
      <c r="B236">
        <f>INDEX(resultados!$A$2:$ZZ$525, 230, MATCH($B$2, resultados!$A$1:$ZZ$1, 0))</f>
        <v/>
      </c>
      <c r="C236">
        <f>INDEX(resultados!$A$2:$ZZ$525, 230, MATCH($B$3, resultados!$A$1:$ZZ$1, 0))</f>
        <v/>
      </c>
    </row>
    <row r="237">
      <c r="A237">
        <f>INDEX(resultados!$A$2:$ZZ$525, 231, MATCH($B$1, resultados!$A$1:$ZZ$1, 0))</f>
        <v/>
      </c>
      <c r="B237">
        <f>INDEX(resultados!$A$2:$ZZ$525, 231, MATCH($B$2, resultados!$A$1:$ZZ$1, 0))</f>
        <v/>
      </c>
      <c r="C237">
        <f>INDEX(resultados!$A$2:$ZZ$525, 231, MATCH($B$3, resultados!$A$1:$ZZ$1, 0))</f>
        <v/>
      </c>
    </row>
    <row r="238">
      <c r="A238">
        <f>INDEX(resultados!$A$2:$ZZ$525, 232, MATCH($B$1, resultados!$A$1:$ZZ$1, 0))</f>
        <v/>
      </c>
      <c r="B238">
        <f>INDEX(resultados!$A$2:$ZZ$525, 232, MATCH($B$2, resultados!$A$1:$ZZ$1, 0))</f>
        <v/>
      </c>
      <c r="C238">
        <f>INDEX(resultados!$A$2:$ZZ$525, 232, MATCH($B$3, resultados!$A$1:$ZZ$1, 0))</f>
        <v/>
      </c>
    </row>
    <row r="239">
      <c r="A239">
        <f>INDEX(resultados!$A$2:$ZZ$525, 233, MATCH($B$1, resultados!$A$1:$ZZ$1, 0))</f>
        <v/>
      </c>
      <c r="B239">
        <f>INDEX(resultados!$A$2:$ZZ$525, 233, MATCH($B$2, resultados!$A$1:$ZZ$1, 0))</f>
        <v/>
      </c>
      <c r="C239">
        <f>INDEX(resultados!$A$2:$ZZ$525, 233, MATCH($B$3, resultados!$A$1:$ZZ$1, 0))</f>
        <v/>
      </c>
    </row>
    <row r="240">
      <c r="A240">
        <f>INDEX(resultados!$A$2:$ZZ$525, 234, MATCH($B$1, resultados!$A$1:$ZZ$1, 0))</f>
        <v/>
      </c>
      <c r="B240">
        <f>INDEX(resultados!$A$2:$ZZ$525, 234, MATCH($B$2, resultados!$A$1:$ZZ$1, 0))</f>
        <v/>
      </c>
      <c r="C240">
        <f>INDEX(resultados!$A$2:$ZZ$525, 234, MATCH($B$3, resultados!$A$1:$ZZ$1, 0))</f>
        <v/>
      </c>
    </row>
    <row r="241">
      <c r="A241">
        <f>INDEX(resultados!$A$2:$ZZ$525, 235, MATCH($B$1, resultados!$A$1:$ZZ$1, 0))</f>
        <v/>
      </c>
      <c r="B241">
        <f>INDEX(resultados!$A$2:$ZZ$525, 235, MATCH($B$2, resultados!$A$1:$ZZ$1, 0))</f>
        <v/>
      </c>
      <c r="C241">
        <f>INDEX(resultados!$A$2:$ZZ$525, 235, MATCH($B$3, resultados!$A$1:$ZZ$1, 0))</f>
        <v/>
      </c>
    </row>
    <row r="242">
      <c r="A242">
        <f>INDEX(resultados!$A$2:$ZZ$525, 236, MATCH($B$1, resultados!$A$1:$ZZ$1, 0))</f>
        <v/>
      </c>
      <c r="B242">
        <f>INDEX(resultados!$A$2:$ZZ$525, 236, MATCH($B$2, resultados!$A$1:$ZZ$1, 0))</f>
        <v/>
      </c>
      <c r="C242">
        <f>INDEX(resultados!$A$2:$ZZ$525, 236, MATCH($B$3, resultados!$A$1:$ZZ$1, 0))</f>
        <v/>
      </c>
    </row>
    <row r="243">
      <c r="A243">
        <f>INDEX(resultados!$A$2:$ZZ$525, 237, MATCH($B$1, resultados!$A$1:$ZZ$1, 0))</f>
        <v/>
      </c>
      <c r="B243">
        <f>INDEX(resultados!$A$2:$ZZ$525, 237, MATCH($B$2, resultados!$A$1:$ZZ$1, 0))</f>
        <v/>
      </c>
      <c r="C243">
        <f>INDEX(resultados!$A$2:$ZZ$525, 237, MATCH($B$3, resultados!$A$1:$ZZ$1, 0))</f>
        <v/>
      </c>
    </row>
    <row r="244">
      <c r="A244">
        <f>INDEX(resultados!$A$2:$ZZ$525, 238, MATCH($B$1, resultados!$A$1:$ZZ$1, 0))</f>
        <v/>
      </c>
      <c r="B244">
        <f>INDEX(resultados!$A$2:$ZZ$525, 238, MATCH($B$2, resultados!$A$1:$ZZ$1, 0))</f>
        <v/>
      </c>
      <c r="C244">
        <f>INDEX(resultados!$A$2:$ZZ$525, 238, MATCH($B$3, resultados!$A$1:$ZZ$1, 0))</f>
        <v/>
      </c>
    </row>
    <row r="245">
      <c r="A245">
        <f>INDEX(resultados!$A$2:$ZZ$525, 239, MATCH($B$1, resultados!$A$1:$ZZ$1, 0))</f>
        <v/>
      </c>
      <c r="B245">
        <f>INDEX(resultados!$A$2:$ZZ$525, 239, MATCH($B$2, resultados!$A$1:$ZZ$1, 0))</f>
        <v/>
      </c>
      <c r="C245">
        <f>INDEX(resultados!$A$2:$ZZ$525, 239, MATCH($B$3, resultados!$A$1:$ZZ$1, 0))</f>
        <v/>
      </c>
    </row>
    <row r="246">
      <c r="A246">
        <f>INDEX(resultados!$A$2:$ZZ$525, 240, MATCH($B$1, resultados!$A$1:$ZZ$1, 0))</f>
        <v/>
      </c>
      <c r="B246">
        <f>INDEX(resultados!$A$2:$ZZ$525, 240, MATCH($B$2, resultados!$A$1:$ZZ$1, 0))</f>
        <v/>
      </c>
      <c r="C246">
        <f>INDEX(resultados!$A$2:$ZZ$525, 240, MATCH($B$3, resultados!$A$1:$ZZ$1, 0))</f>
        <v/>
      </c>
    </row>
    <row r="247">
      <c r="A247">
        <f>INDEX(resultados!$A$2:$ZZ$525, 241, MATCH($B$1, resultados!$A$1:$ZZ$1, 0))</f>
        <v/>
      </c>
      <c r="B247">
        <f>INDEX(resultados!$A$2:$ZZ$525, 241, MATCH($B$2, resultados!$A$1:$ZZ$1, 0))</f>
        <v/>
      </c>
      <c r="C247">
        <f>INDEX(resultados!$A$2:$ZZ$525, 241, MATCH($B$3, resultados!$A$1:$ZZ$1, 0))</f>
        <v/>
      </c>
    </row>
    <row r="248">
      <c r="A248">
        <f>INDEX(resultados!$A$2:$ZZ$525, 242, MATCH($B$1, resultados!$A$1:$ZZ$1, 0))</f>
        <v/>
      </c>
      <c r="B248">
        <f>INDEX(resultados!$A$2:$ZZ$525, 242, MATCH($B$2, resultados!$A$1:$ZZ$1, 0))</f>
        <v/>
      </c>
      <c r="C248">
        <f>INDEX(resultados!$A$2:$ZZ$525, 242, MATCH($B$3, resultados!$A$1:$ZZ$1, 0))</f>
        <v/>
      </c>
    </row>
    <row r="249">
      <c r="A249">
        <f>INDEX(resultados!$A$2:$ZZ$525, 243, MATCH($B$1, resultados!$A$1:$ZZ$1, 0))</f>
        <v/>
      </c>
      <c r="B249">
        <f>INDEX(resultados!$A$2:$ZZ$525, 243, MATCH($B$2, resultados!$A$1:$ZZ$1, 0))</f>
        <v/>
      </c>
      <c r="C249">
        <f>INDEX(resultados!$A$2:$ZZ$525, 243, MATCH($B$3, resultados!$A$1:$ZZ$1, 0))</f>
        <v/>
      </c>
    </row>
    <row r="250">
      <c r="A250">
        <f>INDEX(resultados!$A$2:$ZZ$525, 244, MATCH($B$1, resultados!$A$1:$ZZ$1, 0))</f>
        <v/>
      </c>
      <c r="B250">
        <f>INDEX(resultados!$A$2:$ZZ$525, 244, MATCH($B$2, resultados!$A$1:$ZZ$1, 0))</f>
        <v/>
      </c>
      <c r="C250">
        <f>INDEX(resultados!$A$2:$ZZ$525, 244, MATCH($B$3, resultados!$A$1:$ZZ$1, 0))</f>
        <v/>
      </c>
    </row>
    <row r="251">
      <c r="A251">
        <f>INDEX(resultados!$A$2:$ZZ$525, 245, MATCH($B$1, resultados!$A$1:$ZZ$1, 0))</f>
        <v/>
      </c>
      <c r="B251">
        <f>INDEX(resultados!$A$2:$ZZ$525, 245, MATCH($B$2, resultados!$A$1:$ZZ$1, 0))</f>
        <v/>
      </c>
      <c r="C251">
        <f>INDEX(resultados!$A$2:$ZZ$525, 245, MATCH($B$3, resultados!$A$1:$ZZ$1, 0))</f>
        <v/>
      </c>
    </row>
    <row r="252">
      <c r="A252">
        <f>INDEX(resultados!$A$2:$ZZ$525, 246, MATCH($B$1, resultados!$A$1:$ZZ$1, 0))</f>
        <v/>
      </c>
      <c r="B252">
        <f>INDEX(resultados!$A$2:$ZZ$525, 246, MATCH($B$2, resultados!$A$1:$ZZ$1, 0))</f>
        <v/>
      </c>
      <c r="C252">
        <f>INDEX(resultados!$A$2:$ZZ$525, 246, MATCH($B$3, resultados!$A$1:$ZZ$1, 0))</f>
        <v/>
      </c>
    </row>
    <row r="253">
      <c r="A253">
        <f>INDEX(resultados!$A$2:$ZZ$525, 247, MATCH($B$1, resultados!$A$1:$ZZ$1, 0))</f>
        <v/>
      </c>
      <c r="B253">
        <f>INDEX(resultados!$A$2:$ZZ$525, 247, MATCH($B$2, resultados!$A$1:$ZZ$1, 0))</f>
        <v/>
      </c>
      <c r="C253">
        <f>INDEX(resultados!$A$2:$ZZ$525, 247, MATCH($B$3, resultados!$A$1:$ZZ$1, 0))</f>
        <v/>
      </c>
    </row>
    <row r="254">
      <c r="A254">
        <f>INDEX(resultados!$A$2:$ZZ$525, 248, MATCH($B$1, resultados!$A$1:$ZZ$1, 0))</f>
        <v/>
      </c>
      <c r="B254">
        <f>INDEX(resultados!$A$2:$ZZ$525, 248, MATCH($B$2, resultados!$A$1:$ZZ$1, 0))</f>
        <v/>
      </c>
      <c r="C254">
        <f>INDEX(resultados!$A$2:$ZZ$525, 248, MATCH($B$3, resultados!$A$1:$ZZ$1, 0))</f>
        <v/>
      </c>
    </row>
    <row r="255">
      <c r="A255">
        <f>INDEX(resultados!$A$2:$ZZ$525, 249, MATCH($B$1, resultados!$A$1:$ZZ$1, 0))</f>
        <v/>
      </c>
      <c r="B255">
        <f>INDEX(resultados!$A$2:$ZZ$525, 249, MATCH($B$2, resultados!$A$1:$ZZ$1, 0))</f>
        <v/>
      </c>
      <c r="C255">
        <f>INDEX(resultados!$A$2:$ZZ$525, 249, MATCH($B$3, resultados!$A$1:$ZZ$1, 0))</f>
        <v/>
      </c>
    </row>
    <row r="256">
      <c r="A256">
        <f>INDEX(resultados!$A$2:$ZZ$525, 250, MATCH($B$1, resultados!$A$1:$ZZ$1, 0))</f>
        <v/>
      </c>
      <c r="B256">
        <f>INDEX(resultados!$A$2:$ZZ$525, 250, MATCH($B$2, resultados!$A$1:$ZZ$1, 0))</f>
        <v/>
      </c>
      <c r="C256">
        <f>INDEX(resultados!$A$2:$ZZ$525, 250, MATCH($B$3, resultados!$A$1:$ZZ$1, 0))</f>
        <v/>
      </c>
    </row>
    <row r="257">
      <c r="A257">
        <f>INDEX(resultados!$A$2:$ZZ$525, 251, MATCH($B$1, resultados!$A$1:$ZZ$1, 0))</f>
        <v/>
      </c>
      <c r="B257">
        <f>INDEX(resultados!$A$2:$ZZ$525, 251, MATCH($B$2, resultados!$A$1:$ZZ$1, 0))</f>
        <v/>
      </c>
      <c r="C257">
        <f>INDEX(resultados!$A$2:$ZZ$525, 251, MATCH($B$3, resultados!$A$1:$ZZ$1, 0))</f>
        <v/>
      </c>
    </row>
    <row r="258">
      <c r="A258">
        <f>INDEX(resultados!$A$2:$ZZ$525, 252, MATCH($B$1, resultados!$A$1:$ZZ$1, 0))</f>
        <v/>
      </c>
      <c r="B258">
        <f>INDEX(resultados!$A$2:$ZZ$525, 252, MATCH($B$2, resultados!$A$1:$ZZ$1, 0))</f>
        <v/>
      </c>
      <c r="C258">
        <f>INDEX(resultados!$A$2:$ZZ$525, 252, MATCH($B$3, resultados!$A$1:$ZZ$1, 0))</f>
        <v/>
      </c>
    </row>
    <row r="259">
      <c r="A259">
        <f>INDEX(resultados!$A$2:$ZZ$525, 253, MATCH($B$1, resultados!$A$1:$ZZ$1, 0))</f>
        <v/>
      </c>
      <c r="B259">
        <f>INDEX(resultados!$A$2:$ZZ$525, 253, MATCH($B$2, resultados!$A$1:$ZZ$1, 0))</f>
        <v/>
      </c>
      <c r="C259">
        <f>INDEX(resultados!$A$2:$ZZ$525, 253, MATCH($B$3, resultados!$A$1:$ZZ$1, 0))</f>
        <v/>
      </c>
    </row>
    <row r="260">
      <c r="A260">
        <f>INDEX(resultados!$A$2:$ZZ$525, 254, MATCH($B$1, resultados!$A$1:$ZZ$1, 0))</f>
        <v/>
      </c>
      <c r="B260">
        <f>INDEX(resultados!$A$2:$ZZ$525, 254, MATCH($B$2, resultados!$A$1:$ZZ$1, 0))</f>
        <v/>
      </c>
      <c r="C260">
        <f>INDEX(resultados!$A$2:$ZZ$525, 254, MATCH($B$3, resultados!$A$1:$ZZ$1, 0))</f>
        <v/>
      </c>
    </row>
    <row r="261">
      <c r="A261">
        <f>INDEX(resultados!$A$2:$ZZ$525, 255, MATCH($B$1, resultados!$A$1:$ZZ$1, 0))</f>
        <v/>
      </c>
      <c r="B261">
        <f>INDEX(resultados!$A$2:$ZZ$525, 255, MATCH($B$2, resultados!$A$1:$ZZ$1, 0))</f>
        <v/>
      </c>
      <c r="C261">
        <f>INDEX(resultados!$A$2:$ZZ$525, 255, MATCH($B$3, resultados!$A$1:$ZZ$1, 0))</f>
        <v/>
      </c>
    </row>
    <row r="262">
      <c r="A262">
        <f>INDEX(resultados!$A$2:$ZZ$525, 256, MATCH($B$1, resultados!$A$1:$ZZ$1, 0))</f>
        <v/>
      </c>
      <c r="B262">
        <f>INDEX(resultados!$A$2:$ZZ$525, 256, MATCH($B$2, resultados!$A$1:$ZZ$1, 0))</f>
        <v/>
      </c>
      <c r="C262">
        <f>INDEX(resultados!$A$2:$ZZ$525, 256, MATCH($B$3, resultados!$A$1:$ZZ$1, 0))</f>
        <v/>
      </c>
    </row>
    <row r="263">
      <c r="A263">
        <f>INDEX(resultados!$A$2:$ZZ$525, 257, MATCH($B$1, resultados!$A$1:$ZZ$1, 0))</f>
        <v/>
      </c>
      <c r="B263">
        <f>INDEX(resultados!$A$2:$ZZ$525, 257, MATCH($B$2, resultados!$A$1:$ZZ$1, 0))</f>
        <v/>
      </c>
      <c r="C263">
        <f>INDEX(resultados!$A$2:$ZZ$525, 257, MATCH($B$3, resultados!$A$1:$ZZ$1, 0))</f>
        <v/>
      </c>
    </row>
    <row r="264">
      <c r="A264">
        <f>INDEX(resultados!$A$2:$ZZ$525, 258, MATCH($B$1, resultados!$A$1:$ZZ$1, 0))</f>
        <v/>
      </c>
      <c r="B264">
        <f>INDEX(resultados!$A$2:$ZZ$525, 258, MATCH($B$2, resultados!$A$1:$ZZ$1, 0))</f>
        <v/>
      </c>
      <c r="C264">
        <f>INDEX(resultados!$A$2:$ZZ$525, 258, MATCH($B$3, resultados!$A$1:$ZZ$1, 0))</f>
        <v/>
      </c>
    </row>
    <row r="265">
      <c r="A265">
        <f>INDEX(resultados!$A$2:$ZZ$525, 259, MATCH($B$1, resultados!$A$1:$ZZ$1, 0))</f>
        <v/>
      </c>
      <c r="B265">
        <f>INDEX(resultados!$A$2:$ZZ$525, 259, MATCH($B$2, resultados!$A$1:$ZZ$1, 0))</f>
        <v/>
      </c>
      <c r="C265">
        <f>INDEX(resultados!$A$2:$ZZ$525, 259, MATCH($B$3, resultados!$A$1:$ZZ$1, 0))</f>
        <v/>
      </c>
    </row>
    <row r="266">
      <c r="A266">
        <f>INDEX(resultados!$A$2:$ZZ$525, 260, MATCH($B$1, resultados!$A$1:$ZZ$1, 0))</f>
        <v/>
      </c>
      <c r="B266">
        <f>INDEX(resultados!$A$2:$ZZ$525, 260, MATCH($B$2, resultados!$A$1:$ZZ$1, 0))</f>
        <v/>
      </c>
      <c r="C266">
        <f>INDEX(resultados!$A$2:$ZZ$525, 260, MATCH($B$3, resultados!$A$1:$ZZ$1, 0))</f>
        <v/>
      </c>
    </row>
    <row r="267">
      <c r="A267">
        <f>INDEX(resultados!$A$2:$ZZ$525, 261, MATCH($B$1, resultados!$A$1:$ZZ$1, 0))</f>
        <v/>
      </c>
      <c r="B267">
        <f>INDEX(resultados!$A$2:$ZZ$525, 261, MATCH($B$2, resultados!$A$1:$ZZ$1, 0))</f>
        <v/>
      </c>
      <c r="C267">
        <f>INDEX(resultados!$A$2:$ZZ$525, 261, MATCH($B$3, resultados!$A$1:$ZZ$1, 0))</f>
        <v/>
      </c>
    </row>
    <row r="268">
      <c r="A268">
        <f>INDEX(resultados!$A$2:$ZZ$525, 262, MATCH($B$1, resultados!$A$1:$ZZ$1, 0))</f>
        <v/>
      </c>
      <c r="B268">
        <f>INDEX(resultados!$A$2:$ZZ$525, 262, MATCH($B$2, resultados!$A$1:$ZZ$1, 0))</f>
        <v/>
      </c>
      <c r="C268">
        <f>INDEX(resultados!$A$2:$ZZ$525, 262, MATCH($B$3, resultados!$A$1:$ZZ$1, 0))</f>
        <v/>
      </c>
    </row>
    <row r="269">
      <c r="A269">
        <f>INDEX(resultados!$A$2:$ZZ$525, 263, MATCH($B$1, resultados!$A$1:$ZZ$1, 0))</f>
        <v/>
      </c>
      <c r="B269">
        <f>INDEX(resultados!$A$2:$ZZ$525, 263, MATCH($B$2, resultados!$A$1:$ZZ$1, 0))</f>
        <v/>
      </c>
      <c r="C269">
        <f>INDEX(resultados!$A$2:$ZZ$525, 263, MATCH($B$3, resultados!$A$1:$ZZ$1, 0))</f>
        <v/>
      </c>
    </row>
    <row r="270">
      <c r="A270">
        <f>INDEX(resultados!$A$2:$ZZ$525, 264, MATCH($B$1, resultados!$A$1:$ZZ$1, 0))</f>
        <v/>
      </c>
      <c r="B270">
        <f>INDEX(resultados!$A$2:$ZZ$525, 264, MATCH($B$2, resultados!$A$1:$ZZ$1, 0))</f>
        <v/>
      </c>
      <c r="C270">
        <f>INDEX(resultados!$A$2:$ZZ$525, 264, MATCH($B$3, resultados!$A$1:$ZZ$1, 0))</f>
        <v/>
      </c>
    </row>
    <row r="271">
      <c r="A271">
        <f>INDEX(resultados!$A$2:$ZZ$525, 265, MATCH($B$1, resultados!$A$1:$ZZ$1, 0))</f>
        <v/>
      </c>
      <c r="B271">
        <f>INDEX(resultados!$A$2:$ZZ$525, 265, MATCH($B$2, resultados!$A$1:$ZZ$1, 0))</f>
        <v/>
      </c>
      <c r="C271">
        <f>INDEX(resultados!$A$2:$ZZ$525, 265, MATCH($B$3, resultados!$A$1:$ZZ$1, 0))</f>
        <v/>
      </c>
    </row>
    <row r="272">
      <c r="A272">
        <f>INDEX(resultados!$A$2:$ZZ$525, 266, MATCH($B$1, resultados!$A$1:$ZZ$1, 0))</f>
        <v/>
      </c>
      <c r="B272">
        <f>INDEX(resultados!$A$2:$ZZ$525, 266, MATCH($B$2, resultados!$A$1:$ZZ$1, 0))</f>
        <v/>
      </c>
      <c r="C272">
        <f>INDEX(resultados!$A$2:$ZZ$525, 266, MATCH($B$3, resultados!$A$1:$ZZ$1, 0))</f>
        <v/>
      </c>
    </row>
    <row r="273">
      <c r="A273">
        <f>INDEX(resultados!$A$2:$ZZ$525, 267, MATCH($B$1, resultados!$A$1:$ZZ$1, 0))</f>
        <v/>
      </c>
      <c r="B273">
        <f>INDEX(resultados!$A$2:$ZZ$525, 267, MATCH($B$2, resultados!$A$1:$ZZ$1, 0))</f>
        <v/>
      </c>
      <c r="C273">
        <f>INDEX(resultados!$A$2:$ZZ$525, 267, MATCH($B$3, resultados!$A$1:$ZZ$1, 0))</f>
        <v/>
      </c>
    </row>
    <row r="274">
      <c r="A274">
        <f>INDEX(resultados!$A$2:$ZZ$525, 268, MATCH($B$1, resultados!$A$1:$ZZ$1, 0))</f>
        <v/>
      </c>
      <c r="B274">
        <f>INDEX(resultados!$A$2:$ZZ$525, 268, MATCH($B$2, resultados!$A$1:$ZZ$1, 0))</f>
        <v/>
      </c>
      <c r="C274">
        <f>INDEX(resultados!$A$2:$ZZ$525, 268, MATCH($B$3, resultados!$A$1:$ZZ$1, 0))</f>
        <v/>
      </c>
    </row>
    <row r="275">
      <c r="A275">
        <f>INDEX(resultados!$A$2:$ZZ$525, 269, MATCH($B$1, resultados!$A$1:$ZZ$1, 0))</f>
        <v/>
      </c>
      <c r="B275">
        <f>INDEX(resultados!$A$2:$ZZ$525, 269, MATCH($B$2, resultados!$A$1:$ZZ$1, 0))</f>
        <v/>
      </c>
      <c r="C275">
        <f>INDEX(resultados!$A$2:$ZZ$525, 269, MATCH($B$3, resultados!$A$1:$ZZ$1, 0))</f>
        <v/>
      </c>
    </row>
    <row r="276">
      <c r="A276">
        <f>INDEX(resultados!$A$2:$ZZ$525, 270, MATCH($B$1, resultados!$A$1:$ZZ$1, 0))</f>
        <v/>
      </c>
      <c r="B276">
        <f>INDEX(resultados!$A$2:$ZZ$525, 270, MATCH($B$2, resultados!$A$1:$ZZ$1, 0))</f>
        <v/>
      </c>
      <c r="C276">
        <f>INDEX(resultados!$A$2:$ZZ$525, 270, MATCH($B$3, resultados!$A$1:$ZZ$1, 0))</f>
        <v/>
      </c>
    </row>
    <row r="277">
      <c r="A277">
        <f>INDEX(resultados!$A$2:$ZZ$525, 271, MATCH($B$1, resultados!$A$1:$ZZ$1, 0))</f>
        <v/>
      </c>
      <c r="B277">
        <f>INDEX(resultados!$A$2:$ZZ$525, 271, MATCH($B$2, resultados!$A$1:$ZZ$1, 0))</f>
        <v/>
      </c>
      <c r="C277">
        <f>INDEX(resultados!$A$2:$ZZ$525, 271, MATCH($B$3, resultados!$A$1:$ZZ$1, 0))</f>
        <v/>
      </c>
    </row>
    <row r="278">
      <c r="A278">
        <f>INDEX(resultados!$A$2:$ZZ$525, 272, MATCH($B$1, resultados!$A$1:$ZZ$1, 0))</f>
        <v/>
      </c>
      <c r="B278">
        <f>INDEX(resultados!$A$2:$ZZ$525, 272, MATCH($B$2, resultados!$A$1:$ZZ$1, 0))</f>
        <v/>
      </c>
      <c r="C278">
        <f>INDEX(resultados!$A$2:$ZZ$525, 272, MATCH($B$3, resultados!$A$1:$ZZ$1, 0))</f>
        <v/>
      </c>
    </row>
    <row r="279">
      <c r="A279">
        <f>INDEX(resultados!$A$2:$ZZ$525, 273, MATCH($B$1, resultados!$A$1:$ZZ$1, 0))</f>
        <v/>
      </c>
      <c r="B279">
        <f>INDEX(resultados!$A$2:$ZZ$525, 273, MATCH($B$2, resultados!$A$1:$ZZ$1, 0))</f>
        <v/>
      </c>
      <c r="C279">
        <f>INDEX(resultados!$A$2:$ZZ$525, 273, MATCH($B$3, resultados!$A$1:$ZZ$1, 0))</f>
        <v/>
      </c>
    </row>
    <row r="280">
      <c r="A280">
        <f>INDEX(resultados!$A$2:$ZZ$525, 274, MATCH($B$1, resultados!$A$1:$ZZ$1, 0))</f>
        <v/>
      </c>
      <c r="B280">
        <f>INDEX(resultados!$A$2:$ZZ$525, 274, MATCH($B$2, resultados!$A$1:$ZZ$1, 0))</f>
        <v/>
      </c>
      <c r="C280">
        <f>INDEX(resultados!$A$2:$ZZ$525, 274, MATCH($B$3, resultados!$A$1:$ZZ$1, 0))</f>
        <v/>
      </c>
    </row>
    <row r="281">
      <c r="A281">
        <f>INDEX(resultados!$A$2:$ZZ$525, 275, MATCH($B$1, resultados!$A$1:$ZZ$1, 0))</f>
        <v/>
      </c>
      <c r="B281">
        <f>INDEX(resultados!$A$2:$ZZ$525, 275, MATCH($B$2, resultados!$A$1:$ZZ$1, 0))</f>
        <v/>
      </c>
      <c r="C281">
        <f>INDEX(resultados!$A$2:$ZZ$525, 275, MATCH($B$3, resultados!$A$1:$ZZ$1, 0))</f>
        <v/>
      </c>
    </row>
    <row r="282">
      <c r="A282">
        <f>INDEX(resultados!$A$2:$ZZ$525, 276, MATCH($B$1, resultados!$A$1:$ZZ$1, 0))</f>
        <v/>
      </c>
      <c r="B282">
        <f>INDEX(resultados!$A$2:$ZZ$525, 276, MATCH($B$2, resultados!$A$1:$ZZ$1, 0))</f>
        <v/>
      </c>
      <c r="C282">
        <f>INDEX(resultados!$A$2:$ZZ$525, 276, MATCH($B$3, resultados!$A$1:$ZZ$1, 0))</f>
        <v/>
      </c>
    </row>
    <row r="283">
      <c r="A283">
        <f>INDEX(resultados!$A$2:$ZZ$525, 277, MATCH($B$1, resultados!$A$1:$ZZ$1, 0))</f>
        <v/>
      </c>
      <c r="B283">
        <f>INDEX(resultados!$A$2:$ZZ$525, 277, MATCH($B$2, resultados!$A$1:$ZZ$1, 0))</f>
        <v/>
      </c>
      <c r="C283">
        <f>INDEX(resultados!$A$2:$ZZ$525, 277, MATCH($B$3, resultados!$A$1:$ZZ$1, 0))</f>
        <v/>
      </c>
    </row>
    <row r="284">
      <c r="A284">
        <f>INDEX(resultados!$A$2:$ZZ$525, 278, MATCH($B$1, resultados!$A$1:$ZZ$1, 0))</f>
        <v/>
      </c>
      <c r="B284">
        <f>INDEX(resultados!$A$2:$ZZ$525, 278, MATCH($B$2, resultados!$A$1:$ZZ$1, 0))</f>
        <v/>
      </c>
      <c r="C284">
        <f>INDEX(resultados!$A$2:$ZZ$525, 278, MATCH($B$3, resultados!$A$1:$ZZ$1, 0))</f>
        <v/>
      </c>
    </row>
    <row r="285">
      <c r="A285">
        <f>INDEX(resultados!$A$2:$ZZ$525, 279, MATCH($B$1, resultados!$A$1:$ZZ$1, 0))</f>
        <v/>
      </c>
      <c r="B285">
        <f>INDEX(resultados!$A$2:$ZZ$525, 279, MATCH($B$2, resultados!$A$1:$ZZ$1, 0))</f>
        <v/>
      </c>
      <c r="C285">
        <f>INDEX(resultados!$A$2:$ZZ$525, 279, MATCH($B$3, resultados!$A$1:$ZZ$1, 0))</f>
        <v/>
      </c>
    </row>
    <row r="286">
      <c r="A286">
        <f>INDEX(resultados!$A$2:$ZZ$525, 280, MATCH($B$1, resultados!$A$1:$ZZ$1, 0))</f>
        <v/>
      </c>
      <c r="B286">
        <f>INDEX(resultados!$A$2:$ZZ$525, 280, MATCH($B$2, resultados!$A$1:$ZZ$1, 0))</f>
        <v/>
      </c>
      <c r="C286">
        <f>INDEX(resultados!$A$2:$ZZ$525, 280, MATCH($B$3, resultados!$A$1:$ZZ$1, 0))</f>
        <v/>
      </c>
    </row>
    <row r="287">
      <c r="A287">
        <f>INDEX(resultados!$A$2:$ZZ$525, 281, MATCH($B$1, resultados!$A$1:$ZZ$1, 0))</f>
        <v/>
      </c>
      <c r="B287">
        <f>INDEX(resultados!$A$2:$ZZ$525, 281, MATCH($B$2, resultados!$A$1:$ZZ$1, 0))</f>
        <v/>
      </c>
      <c r="C287">
        <f>INDEX(resultados!$A$2:$ZZ$525, 281, MATCH($B$3, resultados!$A$1:$ZZ$1, 0))</f>
        <v/>
      </c>
    </row>
    <row r="288">
      <c r="A288">
        <f>INDEX(resultados!$A$2:$ZZ$525, 282, MATCH($B$1, resultados!$A$1:$ZZ$1, 0))</f>
        <v/>
      </c>
      <c r="B288">
        <f>INDEX(resultados!$A$2:$ZZ$525, 282, MATCH($B$2, resultados!$A$1:$ZZ$1, 0))</f>
        <v/>
      </c>
      <c r="C288">
        <f>INDEX(resultados!$A$2:$ZZ$525, 282, MATCH($B$3, resultados!$A$1:$ZZ$1, 0))</f>
        <v/>
      </c>
    </row>
    <row r="289">
      <c r="A289">
        <f>INDEX(resultados!$A$2:$ZZ$525, 283, MATCH($B$1, resultados!$A$1:$ZZ$1, 0))</f>
        <v/>
      </c>
      <c r="B289">
        <f>INDEX(resultados!$A$2:$ZZ$525, 283, MATCH($B$2, resultados!$A$1:$ZZ$1, 0))</f>
        <v/>
      </c>
      <c r="C289">
        <f>INDEX(resultados!$A$2:$ZZ$525, 283, MATCH($B$3, resultados!$A$1:$ZZ$1, 0))</f>
        <v/>
      </c>
    </row>
    <row r="290">
      <c r="A290">
        <f>INDEX(resultados!$A$2:$ZZ$525, 284, MATCH($B$1, resultados!$A$1:$ZZ$1, 0))</f>
        <v/>
      </c>
      <c r="B290">
        <f>INDEX(resultados!$A$2:$ZZ$525, 284, MATCH($B$2, resultados!$A$1:$ZZ$1, 0))</f>
        <v/>
      </c>
      <c r="C290">
        <f>INDEX(resultados!$A$2:$ZZ$525, 284, MATCH($B$3, resultados!$A$1:$ZZ$1, 0))</f>
        <v/>
      </c>
    </row>
    <row r="291">
      <c r="A291">
        <f>INDEX(resultados!$A$2:$ZZ$525, 285, MATCH($B$1, resultados!$A$1:$ZZ$1, 0))</f>
        <v/>
      </c>
      <c r="B291">
        <f>INDEX(resultados!$A$2:$ZZ$525, 285, MATCH($B$2, resultados!$A$1:$ZZ$1, 0))</f>
        <v/>
      </c>
      <c r="C291">
        <f>INDEX(resultados!$A$2:$ZZ$525, 285, MATCH($B$3, resultados!$A$1:$ZZ$1, 0))</f>
        <v/>
      </c>
    </row>
    <row r="292">
      <c r="A292">
        <f>INDEX(resultados!$A$2:$ZZ$525, 286, MATCH($B$1, resultados!$A$1:$ZZ$1, 0))</f>
        <v/>
      </c>
      <c r="B292">
        <f>INDEX(resultados!$A$2:$ZZ$525, 286, MATCH($B$2, resultados!$A$1:$ZZ$1, 0))</f>
        <v/>
      </c>
      <c r="C292">
        <f>INDEX(resultados!$A$2:$ZZ$525, 286, MATCH($B$3, resultados!$A$1:$ZZ$1, 0))</f>
        <v/>
      </c>
    </row>
    <row r="293">
      <c r="A293">
        <f>INDEX(resultados!$A$2:$ZZ$525, 287, MATCH($B$1, resultados!$A$1:$ZZ$1, 0))</f>
        <v/>
      </c>
      <c r="B293">
        <f>INDEX(resultados!$A$2:$ZZ$525, 287, MATCH($B$2, resultados!$A$1:$ZZ$1, 0))</f>
        <v/>
      </c>
      <c r="C293">
        <f>INDEX(resultados!$A$2:$ZZ$525, 287, MATCH($B$3, resultados!$A$1:$ZZ$1, 0))</f>
        <v/>
      </c>
    </row>
    <row r="294">
      <c r="A294">
        <f>INDEX(resultados!$A$2:$ZZ$525, 288, MATCH($B$1, resultados!$A$1:$ZZ$1, 0))</f>
        <v/>
      </c>
      <c r="B294">
        <f>INDEX(resultados!$A$2:$ZZ$525, 288, MATCH($B$2, resultados!$A$1:$ZZ$1, 0))</f>
        <v/>
      </c>
      <c r="C294">
        <f>INDEX(resultados!$A$2:$ZZ$525, 288, MATCH($B$3, resultados!$A$1:$ZZ$1, 0))</f>
        <v/>
      </c>
    </row>
    <row r="295">
      <c r="A295">
        <f>INDEX(resultados!$A$2:$ZZ$525, 289, MATCH($B$1, resultados!$A$1:$ZZ$1, 0))</f>
        <v/>
      </c>
      <c r="B295">
        <f>INDEX(resultados!$A$2:$ZZ$525, 289, MATCH($B$2, resultados!$A$1:$ZZ$1, 0))</f>
        <v/>
      </c>
      <c r="C295">
        <f>INDEX(resultados!$A$2:$ZZ$525, 289, MATCH($B$3, resultados!$A$1:$ZZ$1, 0))</f>
        <v/>
      </c>
    </row>
    <row r="296">
      <c r="A296">
        <f>INDEX(resultados!$A$2:$ZZ$525, 290, MATCH($B$1, resultados!$A$1:$ZZ$1, 0))</f>
        <v/>
      </c>
      <c r="B296">
        <f>INDEX(resultados!$A$2:$ZZ$525, 290, MATCH($B$2, resultados!$A$1:$ZZ$1, 0))</f>
        <v/>
      </c>
      <c r="C296">
        <f>INDEX(resultados!$A$2:$ZZ$525, 290, MATCH($B$3, resultados!$A$1:$ZZ$1, 0))</f>
        <v/>
      </c>
    </row>
    <row r="297">
      <c r="A297">
        <f>INDEX(resultados!$A$2:$ZZ$525, 291, MATCH($B$1, resultados!$A$1:$ZZ$1, 0))</f>
        <v/>
      </c>
      <c r="B297">
        <f>INDEX(resultados!$A$2:$ZZ$525, 291, MATCH($B$2, resultados!$A$1:$ZZ$1, 0))</f>
        <v/>
      </c>
      <c r="C297">
        <f>INDEX(resultados!$A$2:$ZZ$525, 291, MATCH($B$3, resultados!$A$1:$ZZ$1, 0))</f>
        <v/>
      </c>
    </row>
    <row r="298">
      <c r="A298">
        <f>INDEX(resultados!$A$2:$ZZ$525, 292, MATCH($B$1, resultados!$A$1:$ZZ$1, 0))</f>
        <v/>
      </c>
      <c r="B298">
        <f>INDEX(resultados!$A$2:$ZZ$525, 292, MATCH($B$2, resultados!$A$1:$ZZ$1, 0))</f>
        <v/>
      </c>
      <c r="C298">
        <f>INDEX(resultados!$A$2:$ZZ$525, 292, MATCH($B$3, resultados!$A$1:$ZZ$1, 0))</f>
        <v/>
      </c>
    </row>
    <row r="299">
      <c r="A299">
        <f>INDEX(resultados!$A$2:$ZZ$525, 293, MATCH($B$1, resultados!$A$1:$ZZ$1, 0))</f>
        <v/>
      </c>
      <c r="B299">
        <f>INDEX(resultados!$A$2:$ZZ$525, 293, MATCH($B$2, resultados!$A$1:$ZZ$1, 0))</f>
        <v/>
      </c>
      <c r="C299">
        <f>INDEX(resultados!$A$2:$ZZ$525, 293, MATCH($B$3, resultados!$A$1:$ZZ$1, 0))</f>
        <v/>
      </c>
    </row>
    <row r="300">
      <c r="A300">
        <f>INDEX(resultados!$A$2:$ZZ$525, 294, MATCH($B$1, resultados!$A$1:$ZZ$1, 0))</f>
        <v/>
      </c>
      <c r="B300">
        <f>INDEX(resultados!$A$2:$ZZ$525, 294, MATCH($B$2, resultados!$A$1:$ZZ$1, 0))</f>
        <v/>
      </c>
      <c r="C300">
        <f>INDEX(resultados!$A$2:$ZZ$525, 294, MATCH($B$3, resultados!$A$1:$ZZ$1, 0))</f>
        <v/>
      </c>
    </row>
    <row r="301">
      <c r="A301">
        <f>INDEX(resultados!$A$2:$ZZ$525, 295, MATCH($B$1, resultados!$A$1:$ZZ$1, 0))</f>
        <v/>
      </c>
      <c r="B301">
        <f>INDEX(resultados!$A$2:$ZZ$525, 295, MATCH($B$2, resultados!$A$1:$ZZ$1, 0))</f>
        <v/>
      </c>
      <c r="C301">
        <f>INDEX(resultados!$A$2:$ZZ$525, 295, MATCH($B$3, resultados!$A$1:$ZZ$1, 0))</f>
        <v/>
      </c>
    </row>
    <row r="302">
      <c r="A302">
        <f>INDEX(resultados!$A$2:$ZZ$525, 296, MATCH($B$1, resultados!$A$1:$ZZ$1, 0))</f>
        <v/>
      </c>
      <c r="B302">
        <f>INDEX(resultados!$A$2:$ZZ$525, 296, MATCH($B$2, resultados!$A$1:$ZZ$1, 0))</f>
        <v/>
      </c>
      <c r="C302">
        <f>INDEX(resultados!$A$2:$ZZ$525, 296, MATCH($B$3, resultados!$A$1:$ZZ$1, 0))</f>
        <v/>
      </c>
    </row>
    <row r="303">
      <c r="A303">
        <f>INDEX(resultados!$A$2:$ZZ$525, 297, MATCH($B$1, resultados!$A$1:$ZZ$1, 0))</f>
        <v/>
      </c>
      <c r="B303">
        <f>INDEX(resultados!$A$2:$ZZ$525, 297, MATCH($B$2, resultados!$A$1:$ZZ$1, 0))</f>
        <v/>
      </c>
      <c r="C303">
        <f>INDEX(resultados!$A$2:$ZZ$525, 297, MATCH($B$3, resultados!$A$1:$ZZ$1, 0))</f>
        <v/>
      </c>
    </row>
    <row r="304">
      <c r="A304">
        <f>INDEX(resultados!$A$2:$ZZ$525, 298, MATCH($B$1, resultados!$A$1:$ZZ$1, 0))</f>
        <v/>
      </c>
      <c r="B304">
        <f>INDEX(resultados!$A$2:$ZZ$525, 298, MATCH($B$2, resultados!$A$1:$ZZ$1, 0))</f>
        <v/>
      </c>
      <c r="C304">
        <f>INDEX(resultados!$A$2:$ZZ$525, 298, MATCH($B$3, resultados!$A$1:$ZZ$1, 0))</f>
        <v/>
      </c>
    </row>
    <row r="305">
      <c r="A305">
        <f>INDEX(resultados!$A$2:$ZZ$525, 299, MATCH($B$1, resultados!$A$1:$ZZ$1, 0))</f>
        <v/>
      </c>
      <c r="B305">
        <f>INDEX(resultados!$A$2:$ZZ$525, 299, MATCH($B$2, resultados!$A$1:$ZZ$1, 0))</f>
        <v/>
      </c>
      <c r="C305">
        <f>INDEX(resultados!$A$2:$ZZ$525, 299, MATCH($B$3, resultados!$A$1:$ZZ$1, 0))</f>
        <v/>
      </c>
    </row>
    <row r="306">
      <c r="A306">
        <f>INDEX(resultados!$A$2:$ZZ$525, 300, MATCH($B$1, resultados!$A$1:$ZZ$1, 0))</f>
        <v/>
      </c>
      <c r="B306">
        <f>INDEX(resultados!$A$2:$ZZ$525, 300, MATCH($B$2, resultados!$A$1:$ZZ$1, 0))</f>
        <v/>
      </c>
      <c r="C306">
        <f>INDEX(resultados!$A$2:$ZZ$525, 300, MATCH($B$3, resultados!$A$1:$ZZ$1, 0))</f>
        <v/>
      </c>
    </row>
    <row r="307">
      <c r="A307">
        <f>INDEX(resultados!$A$2:$ZZ$525, 301, MATCH($B$1, resultados!$A$1:$ZZ$1, 0))</f>
        <v/>
      </c>
      <c r="B307">
        <f>INDEX(resultados!$A$2:$ZZ$525, 301, MATCH($B$2, resultados!$A$1:$ZZ$1, 0))</f>
        <v/>
      </c>
      <c r="C307">
        <f>INDEX(resultados!$A$2:$ZZ$525, 301, MATCH($B$3, resultados!$A$1:$ZZ$1, 0))</f>
        <v/>
      </c>
    </row>
    <row r="308">
      <c r="A308">
        <f>INDEX(resultados!$A$2:$ZZ$525, 302, MATCH($B$1, resultados!$A$1:$ZZ$1, 0))</f>
        <v/>
      </c>
      <c r="B308">
        <f>INDEX(resultados!$A$2:$ZZ$525, 302, MATCH($B$2, resultados!$A$1:$ZZ$1, 0))</f>
        <v/>
      </c>
      <c r="C308">
        <f>INDEX(resultados!$A$2:$ZZ$525, 302, MATCH($B$3, resultados!$A$1:$ZZ$1, 0))</f>
        <v/>
      </c>
    </row>
    <row r="309">
      <c r="A309">
        <f>INDEX(resultados!$A$2:$ZZ$525, 303, MATCH($B$1, resultados!$A$1:$ZZ$1, 0))</f>
        <v/>
      </c>
      <c r="B309">
        <f>INDEX(resultados!$A$2:$ZZ$525, 303, MATCH($B$2, resultados!$A$1:$ZZ$1, 0))</f>
        <v/>
      </c>
      <c r="C309">
        <f>INDEX(resultados!$A$2:$ZZ$525, 303, MATCH($B$3, resultados!$A$1:$ZZ$1, 0))</f>
        <v/>
      </c>
    </row>
    <row r="310">
      <c r="A310">
        <f>INDEX(resultados!$A$2:$ZZ$525, 304, MATCH($B$1, resultados!$A$1:$ZZ$1, 0))</f>
        <v/>
      </c>
      <c r="B310">
        <f>INDEX(resultados!$A$2:$ZZ$525, 304, MATCH($B$2, resultados!$A$1:$ZZ$1, 0))</f>
        <v/>
      </c>
      <c r="C310">
        <f>INDEX(resultados!$A$2:$ZZ$525, 304, MATCH($B$3, resultados!$A$1:$ZZ$1, 0))</f>
        <v/>
      </c>
    </row>
    <row r="311">
      <c r="A311">
        <f>INDEX(resultados!$A$2:$ZZ$525, 305, MATCH($B$1, resultados!$A$1:$ZZ$1, 0))</f>
        <v/>
      </c>
      <c r="B311">
        <f>INDEX(resultados!$A$2:$ZZ$525, 305, MATCH($B$2, resultados!$A$1:$ZZ$1, 0))</f>
        <v/>
      </c>
      <c r="C311">
        <f>INDEX(resultados!$A$2:$ZZ$525, 305, MATCH($B$3, resultados!$A$1:$ZZ$1, 0))</f>
        <v/>
      </c>
    </row>
    <row r="312">
      <c r="A312">
        <f>INDEX(resultados!$A$2:$ZZ$525, 306, MATCH($B$1, resultados!$A$1:$ZZ$1, 0))</f>
        <v/>
      </c>
      <c r="B312">
        <f>INDEX(resultados!$A$2:$ZZ$525, 306, MATCH($B$2, resultados!$A$1:$ZZ$1, 0))</f>
        <v/>
      </c>
      <c r="C312">
        <f>INDEX(resultados!$A$2:$ZZ$525, 306, MATCH($B$3, resultados!$A$1:$ZZ$1, 0))</f>
        <v/>
      </c>
    </row>
    <row r="313">
      <c r="A313">
        <f>INDEX(resultados!$A$2:$ZZ$525, 307, MATCH($B$1, resultados!$A$1:$ZZ$1, 0))</f>
        <v/>
      </c>
      <c r="B313">
        <f>INDEX(resultados!$A$2:$ZZ$525, 307, MATCH($B$2, resultados!$A$1:$ZZ$1, 0))</f>
        <v/>
      </c>
      <c r="C313">
        <f>INDEX(resultados!$A$2:$ZZ$525, 307, MATCH($B$3, resultados!$A$1:$ZZ$1, 0))</f>
        <v/>
      </c>
    </row>
    <row r="314">
      <c r="A314">
        <f>INDEX(resultados!$A$2:$ZZ$525, 308, MATCH($B$1, resultados!$A$1:$ZZ$1, 0))</f>
        <v/>
      </c>
      <c r="B314">
        <f>INDEX(resultados!$A$2:$ZZ$525, 308, MATCH($B$2, resultados!$A$1:$ZZ$1, 0))</f>
        <v/>
      </c>
      <c r="C314">
        <f>INDEX(resultados!$A$2:$ZZ$525, 308, MATCH($B$3, resultados!$A$1:$ZZ$1, 0))</f>
        <v/>
      </c>
    </row>
    <row r="315">
      <c r="A315">
        <f>INDEX(resultados!$A$2:$ZZ$525, 309, MATCH($B$1, resultados!$A$1:$ZZ$1, 0))</f>
        <v/>
      </c>
      <c r="B315">
        <f>INDEX(resultados!$A$2:$ZZ$525, 309, MATCH($B$2, resultados!$A$1:$ZZ$1, 0))</f>
        <v/>
      </c>
      <c r="C315">
        <f>INDEX(resultados!$A$2:$ZZ$525, 309, MATCH($B$3, resultados!$A$1:$ZZ$1, 0))</f>
        <v/>
      </c>
    </row>
    <row r="316">
      <c r="A316">
        <f>INDEX(resultados!$A$2:$ZZ$525, 310, MATCH($B$1, resultados!$A$1:$ZZ$1, 0))</f>
        <v/>
      </c>
      <c r="B316">
        <f>INDEX(resultados!$A$2:$ZZ$525, 310, MATCH($B$2, resultados!$A$1:$ZZ$1, 0))</f>
        <v/>
      </c>
      <c r="C316">
        <f>INDEX(resultados!$A$2:$ZZ$525, 310, MATCH($B$3, resultados!$A$1:$ZZ$1, 0))</f>
        <v/>
      </c>
    </row>
    <row r="317">
      <c r="A317">
        <f>INDEX(resultados!$A$2:$ZZ$525, 311, MATCH($B$1, resultados!$A$1:$ZZ$1, 0))</f>
        <v/>
      </c>
      <c r="B317">
        <f>INDEX(resultados!$A$2:$ZZ$525, 311, MATCH($B$2, resultados!$A$1:$ZZ$1, 0))</f>
        <v/>
      </c>
      <c r="C317">
        <f>INDEX(resultados!$A$2:$ZZ$525, 311, MATCH($B$3, resultados!$A$1:$ZZ$1, 0))</f>
        <v/>
      </c>
    </row>
    <row r="318">
      <c r="A318">
        <f>INDEX(resultados!$A$2:$ZZ$525, 312, MATCH($B$1, resultados!$A$1:$ZZ$1, 0))</f>
        <v/>
      </c>
      <c r="B318">
        <f>INDEX(resultados!$A$2:$ZZ$525, 312, MATCH($B$2, resultados!$A$1:$ZZ$1, 0))</f>
        <v/>
      </c>
      <c r="C318">
        <f>INDEX(resultados!$A$2:$ZZ$525, 312, MATCH($B$3, resultados!$A$1:$ZZ$1, 0))</f>
        <v/>
      </c>
    </row>
    <row r="319">
      <c r="A319">
        <f>INDEX(resultados!$A$2:$ZZ$525, 313, MATCH($B$1, resultados!$A$1:$ZZ$1, 0))</f>
        <v/>
      </c>
      <c r="B319">
        <f>INDEX(resultados!$A$2:$ZZ$525, 313, MATCH($B$2, resultados!$A$1:$ZZ$1, 0))</f>
        <v/>
      </c>
      <c r="C319">
        <f>INDEX(resultados!$A$2:$ZZ$525, 313, MATCH($B$3, resultados!$A$1:$ZZ$1, 0))</f>
        <v/>
      </c>
    </row>
    <row r="320">
      <c r="A320">
        <f>INDEX(resultados!$A$2:$ZZ$525, 314, MATCH($B$1, resultados!$A$1:$ZZ$1, 0))</f>
        <v/>
      </c>
      <c r="B320">
        <f>INDEX(resultados!$A$2:$ZZ$525, 314, MATCH($B$2, resultados!$A$1:$ZZ$1, 0))</f>
        <v/>
      </c>
      <c r="C320">
        <f>INDEX(resultados!$A$2:$ZZ$525, 314, MATCH($B$3, resultados!$A$1:$ZZ$1, 0))</f>
        <v/>
      </c>
    </row>
    <row r="321">
      <c r="A321">
        <f>INDEX(resultados!$A$2:$ZZ$525, 315, MATCH($B$1, resultados!$A$1:$ZZ$1, 0))</f>
        <v/>
      </c>
      <c r="B321">
        <f>INDEX(resultados!$A$2:$ZZ$525, 315, MATCH($B$2, resultados!$A$1:$ZZ$1, 0))</f>
        <v/>
      </c>
      <c r="C321">
        <f>INDEX(resultados!$A$2:$ZZ$525, 315, MATCH($B$3, resultados!$A$1:$ZZ$1, 0))</f>
        <v/>
      </c>
    </row>
    <row r="322">
      <c r="A322">
        <f>INDEX(resultados!$A$2:$ZZ$525, 316, MATCH($B$1, resultados!$A$1:$ZZ$1, 0))</f>
        <v/>
      </c>
      <c r="B322">
        <f>INDEX(resultados!$A$2:$ZZ$525, 316, MATCH($B$2, resultados!$A$1:$ZZ$1, 0))</f>
        <v/>
      </c>
      <c r="C322">
        <f>INDEX(resultados!$A$2:$ZZ$525, 316, MATCH($B$3, resultados!$A$1:$ZZ$1, 0))</f>
        <v/>
      </c>
    </row>
    <row r="323">
      <c r="A323">
        <f>INDEX(resultados!$A$2:$ZZ$525, 317, MATCH($B$1, resultados!$A$1:$ZZ$1, 0))</f>
        <v/>
      </c>
      <c r="B323">
        <f>INDEX(resultados!$A$2:$ZZ$525, 317, MATCH($B$2, resultados!$A$1:$ZZ$1, 0))</f>
        <v/>
      </c>
      <c r="C323">
        <f>INDEX(resultados!$A$2:$ZZ$525, 317, MATCH($B$3, resultados!$A$1:$ZZ$1, 0))</f>
        <v/>
      </c>
    </row>
    <row r="324">
      <c r="A324">
        <f>INDEX(resultados!$A$2:$ZZ$525, 318, MATCH($B$1, resultados!$A$1:$ZZ$1, 0))</f>
        <v/>
      </c>
      <c r="B324">
        <f>INDEX(resultados!$A$2:$ZZ$525, 318, MATCH($B$2, resultados!$A$1:$ZZ$1, 0))</f>
        <v/>
      </c>
      <c r="C324">
        <f>INDEX(resultados!$A$2:$ZZ$525, 318, MATCH($B$3, resultados!$A$1:$ZZ$1, 0))</f>
        <v/>
      </c>
    </row>
    <row r="325">
      <c r="A325">
        <f>INDEX(resultados!$A$2:$ZZ$525, 319, MATCH($B$1, resultados!$A$1:$ZZ$1, 0))</f>
        <v/>
      </c>
      <c r="B325">
        <f>INDEX(resultados!$A$2:$ZZ$525, 319, MATCH($B$2, resultados!$A$1:$ZZ$1, 0))</f>
        <v/>
      </c>
      <c r="C325">
        <f>INDEX(resultados!$A$2:$ZZ$525, 319, MATCH($B$3, resultados!$A$1:$ZZ$1, 0))</f>
        <v/>
      </c>
    </row>
    <row r="326">
      <c r="A326">
        <f>INDEX(resultados!$A$2:$ZZ$525, 320, MATCH($B$1, resultados!$A$1:$ZZ$1, 0))</f>
        <v/>
      </c>
      <c r="B326">
        <f>INDEX(resultados!$A$2:$ZZ$525, 320, MATCH($B$2, resultados!$A$1:$ZZ$1, 0))</f>
        <v/>
      </c>
      <c r="C326">
        <f>INDEX(resultados!$A$2:$ZZ$525, 320, MATCH($B$3, resultados!$A$1:$ZZ$1, 0))</f>
        <v/>
      </c>
    </row>
    <row r="327">
      <c r="A327">
        <f>INDEX(resultados!$A$2:$ZZ$525, 321, MATCH($B$1, resultados!$A$1:$ZZ$1, 0))</f>
        <v/>
      </c>
      <c r="B327">
        <f>INDEX(resultados!$A$2:$ZZ$525, 321, MATCH($B$2, resultados!$A$1:$ZZ$1, 0))</f>
        <v/>
      </c>
      <c r="C327">
        <f>INDEX(resultados!$A$2:$ZZ$525, 321, MATCH($B$3, resultados!$A$1:$ZZ$1, 0))</f>
        <v/>
      </c>
    </row>
    <row r="328">
      <c r="A328">
        <f>INDEX(resultados!$A$2:$ZZ$525, 322, MATCH($B$1, resultados!$A$1:$ZZ$1, 0))</f>
        <v/>
      </c>
      <c r="B328">
        <f>INDEX(resultados!$A$2:$ZZ$525, 322, MATCH($B$2, resultados!$A$1:$ZZ$1, 0))</f>
        <v/>
      </c>
      <c r="C328">
        <f>INDEX(resultados!$A$2:$ZZ$525, 322, MATCH($B$3, resultados!$A$1:$ZZ$1, 0))</f>
        <v/>
      </c>
    </row>
    <row r="329">
      <c r="A329">
        <f>INDEX(resultados!$A$2:$ZZ$525, 323, MATCH($B$1, resultados!$A$1:$ZZ$1, 0))</f>
        <v/>
      </c>
      <c r="B329">
        <f>INDEX(resultados!$A$2:$ZZ$525, 323, MATCH($B$2, resultados!$A$1:$ZZ$1, 0))</f>
        <v/>
      </c>
      <c r="C329">
        <f>INDEX(resultados!$A$2:$ZZ$525, 323, MATCH($B$3, resultados!$A$1:$ZZ$1, 0))</f>
        <v/>
      </c>
    </row>
    <row r="330">
      <c r="A330">
        <f>INDEX(resultados!$A$2:$ZZ$525, 324, MATCH($B$1, resultados!$A$1:$ZZ$1, 0))</f>
        <v/>
      </c>
      <c r="B330">
        <f>INDEX(resultados!$A$2:$ZZ$525, 324, MATCH($B$2, resultados!$A$1:$ZZ$1, 0))</f>
        <v/>
      </c>
      <c r="C330">
        <f>INDEX(resultados!$A$2:$ZZ$525, 324, MATCH($B$3, resultados!$A$1:$ZZ$1, 0))</f>
        <v/>
      </c>
    </row>
    <row r="331">
      <c r="A331">
        <f>INDEX(resultados!$A$2:$ZZ$525, 325, MATCH($B$1, resultados!$A$1:$ZZ$1, 0))</f>
        <v/>
      </c>
      <c r="B331">
        <f>INDEX(resultados!$A$2:$ZZ$525, 325, MATCH($B$2, resultados!$A$1:$ZZ$1, 0))</f>
        <v/>
      </c>
      <c r="C331">
        <f>INDEX(resultados!$A$2:$ZZ$525, 325, MATCH($B$3, resultados!$A$1:$ZZ$1, 0))</f>
        <v/>
      </c>
    </row>
    <row r="332">
      <c r="A332">
        <f>INDEX(resultados!$A$2:$ZZ$525, 326, MATCH($B$1, resultados!$A$1:$ZZ$1, 0))</f>
        <v/>
      </c>
      <c r="B332">
        <f>INDEX(resultados!$A$2:$ZZ$525, 326, MATCH($B$2, resultados!$A$1:$ZZ$1, 0))</f>
        <v/>
      </c>
      <c r="C332">
        <f>INDEX(resultados!$A$2:$ZZ$525, 326, MATCH($B$3, resultados!$A$1:$ZZ$1, 0))</f>
        <v/>
      </c>
    </row>
    <row r="333">
      <c r="A333">
        <f>INDEX(resultados!$A$2:$ZZ$525, 327, MATCH($B$1, resultados!$A$1:$ZZ$1, 0))</f>
        <v/>
      </c>
      <c r="B333">
        <f>INDEX(resultados!$A$2:$ZZ$525, 327, MATCH($B$2, resultados!$A$1:$ZZ$1, 0))</f>
        <v/>
      </c>
      <c r="C333">
        <f>INDEX(resultados!$A$2:$ZZ$525, 327, MATCH($B$3, resultados!$A$1:$ZZ$1, 0))</f>
        <v/>
      </c>
    </row>
    <row r="334">
      <c r="A334">
        <f>INDEX(resultados!$A$2:$ZZ$525, 328, MATCH($B$1, resultados!$A$1:$ZZ$1, 0))</f>
        <v/>
      </c>
      <c r="B334">
        <f>INDEX(resultados!$A$2:$ZZ$525, 328, MATCH($B$2, resultados!$A$1:$ZZ$1, 0))</f>
        <v/>
      </c>
      <c r="C334">
        <f>INDEX(resultados!$A$2:$ZZ$525, 328, MATCH($B$3, resultados!$A$1:$ZZ$1, 0))</f>
        <v/>
      </c>
    </row>
    <row r="335">
      <c r="A335">
        <f>INDEX(resultados!$A$2:$ZZ$525, 329, MATCH($B$1, resultados!$A$1:$ZZ$1, 0))</f>
        <v/>
      </c>
      <c r="B335">
        <f>INDEX(resultados!$A$2:$ZZ$525, 329, MATCH($B$2, resultados!$A$1:$ZZ$1, 0))</f>
        <v/>
      </c>
      <c r="C335">
        <f>INDEX(resultados!$A$2:$ZZ$525, 329, MATCH($B$3, resultados!$A$1:$ZZ$1, 0))</f>
        <v/>
      </c>
    </row>
    <row r="336">
      <c r="A336">
        <f>INDEX(resultados!$A$2:$ZZ$525, 330, MATCH($B$1, resultados!$A$1:$ZZ$1, 0))</f>
        <v/>
      </c>
      <c r="B336">
        <f>INDEX(resultados!$A$2:$ZZ$525, 330, MATCH($B$2, resultados!$A$1:$ZZ$1, 0))</f>
        <v/>
      </c>
      <c r="C336">
        <f>INDEX(resultados!$A$2:$ZZ$525, 330, MATCH($B$3, resultados!$A$1:$ZZ$1, 0))</f>
        <v/>
      </c>
    </row>
    <row r="337">
      <c r="A337">
        <f>INDEX(resultados!$A$2:$ZZ$525, 331, MATCH($B$1, resultados!$A$1:$ZZ$1, 0))</f>
        <v/>
      </c>
      <c r="B337">
        <f>INDEX(resultados!$A$2:$ZZ$525, 331, MATCH($B$2, resultados!$A$1:$ZZ$1, 0))</f>
        <v/>
      </c>
      <c r="C337">
        <f>INDEX(resultados!$A$2:$ZZ$525, 331, MATCH($B$3, resultados!$A$1:$ZZ$1, 0))</f>
        <v/>
      </c>
    </row>
    <row r="338">
      <c r="A338">
        <f>INDEX(resultados!$A$2:$ZZ$525, 332, MATCH($B$1, resultados!$A$1:$ZZ$1, 0))</f>
        <v/>
      </c>
      <c r="B338">
        <f>INDEX(resultados!$A$2:$ZZ$525, 332, MATCH($B$2, resultados!$A$1:$ZZ$1, 0))</f>
        <v/>
      </c>
      <c r="C338">
        <f>INDEX(resultados!$A$2:$ZZ$525, 332, MATCH($B$3, resultados!$A$1:$ZZ$1, 0))</f>
        <v/>
      </c>
    </row>
    <row r="339">
      <c r="A339">
        <f>INDEX(resultados!$A$2:$ZZ$525, 333, MATCH($B$1, resultados!$A$1:$ZZ$1, 0))</f>
        <v/>
      </c>
      <c r="B339">
        <f>INDEX(resultados!$A$2:$ZZ$525, 333, MATCH($B$2, resultados!$A$1:$ZZ$1, 0))</f>
        <v/>
      </c>
      <c r="C339">
        <f>INDEX(resultados!$A$2:$ZZ$525, 333, MATCH($B$3, resultados!$A$1:$ZZ$1, 0))</f>
        <v/>
      </c>
    </row>
    <row r="340">
      <c r="A340">
        <f>INDEX(resultados!$A$2:$ZZ$525, 334, MATCH($B$1, resultados!$A$1:$ZZ$1, 0))</f>
        <v/>
      </c>
      <c r="B340">
        <f>INDEX(resultados!$A$2:$ZZ$525, 334, MATCH($B$2, resultados!$A$1:$ZZ$1, 0))</f>
        <v/>
      </c>
      <c r="C340">
        <f>INDEX(resultados!$A$2:$ZZ$525, 334, MATCH($B$3, resultados!$A$1:$ZZ$1, 0))</f>
        <v/>
      </c>
    </row>
    <row r="341">
      <c r="A341">
        <f>INDEX(resultados!$A$2:$ZZ$525, 335, MATCH($B$1, resultados!$A$1:$ZZ$1, 0))</f>
        <v/>
      </c>
      <c r="B341">
        <f>INDEX(resultados!$A$2:$ZZ$525, 335, MATCH($B$2, resultados!$A$1:$ZZ$1, 0))</f>
        <v/>
      </c>
      <c r="C341">
        <f>INDEX(resultados!$A$2:$ZZ$525, 335, MATCH($B$3, resultados!$A$1:$ZZ$1, 0))</f>
        <v/>
      </c>
    </row>
    <row r="342">
      <c r="A342">
        <f>INDEX(resultados!$A$2:$ZZ$525, 336, MATCH($B$1, resultados!$A$1:$ZZ$1, 0))</f>
        <v/>
      </c>
      <c r="B342">
        <f>INDEX(resultados!$A$2:$ZZ$525, 336, MATCH($B$2, resultados!$A$1:$ZZ$1, 0))</f>
        <v/>
      </c>
      <c r="C342">
        <f>INDEX(resultados!$A$2:$ZZ$525, 336, MATCH($B$3, resultados!$A$1:$ZZ$1, 0))</f>
        <v/>
      </c>
    </row>
    <row r="343">
      <c r="A343">
        <f>INDEX(resultados!$A$2:$ZZ$525, 337, MATCH($B$1, resultados!$A$1:$ZZ$1, 0))</f>
        <v/>
      </c>
      <c r="B343">
        <f>INDEX(resultados!$A$2:$ZZ$525, 337, MATCH($B$2, resultados!$A$1:$ZZ$1, 0))</f>
        <v/>
      </c>
      <c r="C343">
        <f>INDEX(resultados!$A$2:$ZZ$525, 337, MATCH($B$3, resultados!$A$1:$ZZ$1, 0))</f>
        <v/>
      </c>
    </row>
    <row r="344">
      <c r="A344">
        <f>INDEX(resultados!$A$2:$ZZ$525, 338, MATCH($B$1, resultados!$A$1:$ZZ$1, 0))</f>
        <v/>
      </c>
      <c r="B344">
        <f>INDEX(resultados!$A$2:$ZZ$525, 338, MATCH($B$2, resultados!$A$1:$ZZ$1, 0))</f>
        <v/>
      </c>
      <c r="C344">
        <f>INDEX(resultados!$A$2:$ZZ$525, 338, MATCH($B$3, resultados!$A$1:$ZZ$1, 0))</f>
        <v/>
      </c>
    </row>
    <row r="345">
      <c r="A345">
        <f>INDEX(resultados!$A$2:$ZZ$525, 339, MATCH($B$1, resultados!$A$1:$ZZ$1, 0))</f>
        <v/>
      </c>
      <c r="B345">
        <f>INDEX(resultados!$A$2:$ZZ$525, 339, MATCH($B$2, resultados!$A$1:$ZZ$1, 0))</f>
        <v/>
      </c>
      <c r="C345">
        <f>INDEX(resultados!$A$2:$ZZ$525, 339, MATCH($B$3, resultados!$A$1:$ZZ$1, 0))</f>
        <v/>
      </c>
    </row>
    <row r="346">
      <c r="A346">
        <f>INDEX(resultados!$A$2:$ZZ$525, 340, MATCH($B$1, resultados!$A$1:$ZZ$1, 0))</f>
        <v/>
      </c>
      <c r="B346">
        <f>INDEX(resultados!$A$2:$ZZ$525, 340, MATCH($B$2, resultados!$A$1:$ZZ$1, 0))</f>
        <v/>
      </c>
      <c r="C346">
        <f>INDEX(resultados!$A$2:$ZZ$525, 340, MATCH($B$3, resultados!$A$1:$ZZ$1, 0))</f>
        <v/>
      </c>
    </row>
    <row r="347">
      <c r="A347">
        <f>INDEX(resultados!$A$2:$ZZ$525, 341, MATCH($B$1, resultados!$A$1:$ZZ$1, 0))</f>
        <v/>
      </c>
      <c r="B347">
        <f>INDEX(resultados!$A$2:$ZZ$525, 341, MATCH($B$2, resultados!$A$1:$ZZ$1, 0))</f>
        <v/>
      </c>
      <c r="C347">
        <f>INDEX(resultados!$A$2:$ZZ$525, 341, MATCH($B$3, resultados!$A$1:$ZZ$1, 0))</f>
        <v/>
      </c>
    </row>
    <row r="348">
      <c r="A348">
        <f>INDEX(resultados!$A$2:$ZZ$525, 342, MATCH($B$1, resultados!$A$1:$ZZ$1, 0))</f>
        <v/>
      </c>
      <c r="B348">
        <f>INDEX(resultados!$A$2:$ZZ$525, 342, MATCH($B$2, resultados!$A$1:$ZZ$1, 0))</f>
        <v/>
      </c>
      <c r="C348">
        <f>INDEX(resultados!$A$2:$ZZ$525, 342, MATCH($B$3, resultados!$A$1:$ZZ$1, 0))</f>
        <v/>
      </c>
    </row>
    <row r="349">
      <c r="A349">
        <f>INDEX(resultados!$A$2:$ZZ$525, 343, MATCH($B$1, resultados!$A$1:$ZZ$1, 0))</f>
        <v/>
      </c>
      <c r="B349">
        <f>INDEX(resultados!$A$2:$ZZ$525, 343, MATCH($B$2, resultados!$A$1:$ZZ$1, 0))</f>
        <v/>
      </c>
      <c r="C349">
        <f>INDEX(resultados!$A$2:$ZZ$525, 343, MATCH($B$3, resultados!$A$1:$ZZ$1, 0))</f>
        <v/>
      </c>
    </row>
    <row r="350">
      <c r="A350">
        <f>INDEX(resultados!$A$2:$ZZ$525, 344, MATCH($B$1, resultados!$A$1:$ZZ$1, 0))</f>
        <v/>
      </c>
      <c r="B350">
        <f>INDEX(resultados!$A$2:$ZZ$525, 344, MATCH($B$2, resultados!$A$1:$ZZ$1, 0))</f>
        <v/>
      </c>
      <c r="C350">
        <f>INDEX(resultados!$A$2:$ZZ$525, 344, MATCH($B$3, resultados!$A$1:$ZZ$1, 0))</f>
        <v/>
      </c>
    </row>
    <row r="351">
      <c r="A351">
        <f>INDEX(resultados!$A$2:$ZZ$525, 345, MATCH($B$1, resultados!$A$1:$ZZ$1, 0))</f>
        <v/>
      </c>
      <c r="B351">
        <f>INDEX(resultados!$A$2:$ZZ$525, 345, MATCH($B$2, resultados!$A$1:$ZZ$1, 0))</f>
        <v/>
      </c>
      <c r="C351">
        <f>INDEX(resultados!$A$2:$ZZ$525, 345, MATCH($B$3, resultados!$A$1:$ZZ$1, 0))</f>
        <v/>
      </c>
    </row>
    <row r="352">
      <c r="A352">
        <f>INDEX(resultados!$A$2:$ZZ$525, 346, MATCH($B$1, resultados!$A$1:$ZZ$1, 0))</f>
        <v/>
      </c>
      <c r="B352">
        <f>INDEX(resultados!$A$2:$ZZ$525, 346, MATCH($B$2, resultados!$A$1:$ZZ$1, 0))</f>
        <v/>
      </c>
      <c r="C352">
        <f>INDEX(resultados!$A$2:$ZZ$525, 346, MATCH($B$3, resultados!$A$1:$ZZ$1, 0))</f>
        <v/>
      </c>
    </row>
    <row r="353">
      <c r="A353">
        <f>INDEX(resultados!$A$2:$ZZ$525, 347, MATCH($B$1, resultados!$A$1:$ZZ$1, 0))</f>
        <v/>
      </c>
      <c r="B353">
        <f>INDEX(resultados!$A$2:$ZZ$525, 347, MATCH($B$2, resultados!$A$1:$ZZ$1, 0))</f>
        <v/>
      </c>
      <c r="C353">
        <f>INDEX(resultados!$A$2:$ZZ$525, 347, MATCH($B$3, resultados!$A$1:$ZZ$1, 0))</f>
        <v/>
      </c>
    </row>
    <row r="354">
      <c r="A354">
        <f>INDEX(resultados!$A$2:$ZZ$525, 348, MATCH($B$1, resultados!$A$1:$ZZ$1, 0))</f>
        <v/>
      </c>
      <c r="B354">
        <f>INDEX(resultados!$A$2:$ZZ$525, 348, MATCH($B$2, resultados!$A$1:$ZZ$1, 0))</f>
        <v/>
      </c>
      <c r="C354">
        <f>INDEX(resultados!$A$2:$ZZ$525, 348, MATCH($B$3, resultados!$A$1:$ZZ$1, 0))</f>
        <v/>
      </c>
    </row>
    <row r="355">
      <c r="A355">
        <f>INDEX(resultados!$A$2:$ZZ$525, 349, MATCH($B$1, resultados!$A$1:$ZZ$1, 0))</f>
        <v/>
      </c>
      <c r="B355">
        <f>INDEX(resultados!$A$2:$ZZ$525, 349, MATCH($B$2, resultados!$A$1:$ZZ$1, 0))</f>
        <v/>
      </c>
      <c r="C355">
        <f>INDEX(resultados!$A$2:$ZZ$525, 349, MATCH($B$3, resultados!$A$1:$ZZ$1, 0))</f>
        <v/>
      </c>
    </row>
    <row r="356">
      <c r="A356">
        <f>INDEX(resultados!$A$2:$ZZ$525, 350, MATCH($B$1, resultados!$A$1:$ZZ$1, 0))</f>
        <v/>
      </c>
      <c r="B356">
        <f>INDEX(resultados!$A$2:$ZZ$525, 350, MATCH($B$2, resultados!$A$1:$ZZ$1, 0))</f>
        <v/>
      </c>
      <c r="C356">
        <f>INDEX(resultados!$A$2:$ZZ$525, 350, MATCH($B$3, resultados!$A$1:$ZZ$1, 0))</f>
        <v/>
      </c>
    </row>
    <row r="357">
      <c r="A357">
        <f>INDEX(resultados!$A$2:$ZZ$525, 351, MATCH($B$1, resultados!$A$1:$ZZ$1, 0))</f>
        <v/>
      </c>
      <c r="B357">
        <f>INDEX(resultados!$A$2:$ZZ$525, 351, MATCH($B$2, resultados!$A$1:$ZZ$1, 0))</f>
        <v/>
      </c>
      <c r="C357">
        <f>INDEX(resultados!$A$2:$ZZ$525, 351, MATCH($B$3, resultados!$A$1:$ZZ$1, 0))</f>
        <v/>
      </c>
    </row>
    <row r="358">
      <c r="A358">
        <f>INDEX(resultados!$A$2:$ZZ$525, 352, MATCH($B$1, resultados!$A$1:$ZZ$1, 0))</f>
        <v/>
      </c>
      <c r="B358">
        <f>INDEX(resultados!$A$2:$ZZ$525, 352, MATCH($B$2, resultados!$A$1:$ZZ$1, 0))</f>
        <v/>
      </c>
      <c r="C358">
        <f>INDEX(resultados!$A$2:$ZZ$525, 352, MATCH($B$3, resultados!$A$1:$ZZ$1, 0))</f>
        <v/>
      </c>
    </row>
    <row r="359">
      <c r="A359">
        <f>INDEX(resultados!$A$2:$ZZ$525, 353, MATCH($B$1, resultados!$A$1:$ZZ$1, 0))</f>
        <v/>
      </c>
      <c r="B359">
        <f>INDEX(resultados!$A$2:$ZZ$525, 353, MATCH($B$2, resultados!$A$1:$ZZ$1, 0))</f>
        <v/>
      </c>
      <c r="C359">
        <f>INDEX(resultados!$A$2:$ZZ$525, 353, MATCH($B$3, resultados!$A$1:$ZZ$1, 0))</f>
        <v/>
      </c>
    </row>
    <row r="360">
      <c r="A360">
        <f>INDEX(resultados!$A$2:$ZZ$525, 354, MATCH($B$1, resultados!$A$1:$ZZ$1, 0))</f>
        <v/>
      </c>
      <c r="B360">
        <f>INDEX(resultados!$A$2:$ZZ$525, 354, MATCH($B$2, resultados!$A$1:$ZZ$1, 0))</f>
        <v/>
      </c>
      <c r="C360">
        <f>INDEX(resultados!$A$2:$ZZ$525, 354, MATCH($B$3, resultados!$A$1:$ZZ$1, 0))</f>
        <v/>
      </c>
    </row>
    <row r="361">
      <c r="A361">
        <f>INDEX(resultados!$A$2:$ZZ$525, 355, MATCH($B$1, resultados!$A$1:$ZZ$1, 0))</f>
        <v/>
      </c>
      <c r="B361">
        <f>INDEX(resultados!$A$2:$ZZ$525, 355, MATCH($B$2, resultados!$A$1:$ZZ$1, 0))</f>
        <v/>
      </c>
      <c r="C361">
        <f>INDEX(resultados!$A$2:$ZZ$525, 355, MATCH($B$3, resultados!$A$1:$ZZ$1, 0))</f>
        <v/>
      </c>
    </row>
    <row r="362">
      <c r="A362">
        <f>INDEX(resultados!$A$2:$ZZ$525, 356, MATCH($B$1, resultados!$A$1:$ZZ$1, 0))</f>
        <v/>
      </c>
      <c r="B362">
        <f>INDEX(resultados!$A$2:$ZZ$525, 356, MATCH($B$2, resultados!$A$1:$ZZ$1, 0))</f>
        <v/>
      </c>
      <c r="C362">
        <f>INDEX(resultados!$A$2:$ZZ$525, 356, MATCH($B$3, resultados!$A$1:$ZZ$1, 0))</f>
        <v/>
      </c>
    </row>
    <row r="363">
      <c r="A363">
        <f>INDEX(resultados!$A$2:$ZZ$525, 357, MATCH($B$1, resultados!$A$1:$ZZ$1, 0))</f>
        <v/>
      </c>
      <c r="B363">
        <f>INDEX(resultados!$A$2:$ZZ$525, 357, MATCH($B$2, resultados!$A$1:$ZZ$1, 0))</f>
        <v/>
      </c>
      <c r="C363">
        <f>INDEX(resultados!$A$2:$ZZ$525, 357, MATCH($B$3, resultados!$A$1:$ZZ$1, 0))</f>
        <v/>
      </c>
    </row>
    <row r="364">
      <c r="A364">
        <f>INDEX(resultados!$A$2:$ZZ$525, 358, MATCH($B$1, resultados!$A$1:$ZZ$1, 0))</f>
        <v/>
      </c>
      <c r="B364">
        <f>INDEX(resultados!$A$2:$ZZ$525, 358, MATCH($B$2, resultados!$A$1:$ZZ$1, 0))</f>
        <v/>
      </c>
      <c r="C364">
        <f>INDEX(resultados!$A$2:$ZZ$525, 358, MATCH($B$3, resultados!$A$1:$ZZ$1, 0))</f>
        <v/>
      </c>
    </row>
    <row r="365">
      <c r="A365">
        <f>INDEX(resultados!$A$2:$ZZ$525, 359, MATCH($B$1, resultados!$A$1:$ZZ$1, 0))</f>
        <v/>
      </c>
      <c r="B365">
        <f>INDEX(resultados!$A$2:$ZZ$525, 359, MATCH($B$2, resultados!$A$1:$ZZ$1, 0))</f>
        <v/>
      </c>
      <c r="C365">
        <f>INDEX(resultados!$A$2:$ZZ$525, 359, MATCH($B$3, resultados!$A$1:$ZZ$1, 0))</f>
        <v/>
      </c>
    </row>
    <row r="366">
      <c r="A366">
        <f>INDEX(resultados!$A$2:$ZZ$525, 360, MATCH($B$1, resultados!$A$1:$ZZ$1, 0))</f>
        <v/>
      </c>
      <c r="B366">
        <f>INDEX(resultados!$A$2:$ZZ$525, 360, MATCH($B$2, resultados!$A$1:$ZZ$1, 0))</f>
        <v/>
      </c>
      <c r="C366">
        <f>INDEX(resultados!$A$2:$ZZ$525, 360, MATCH($B$3, resultados!$A$1:$ZZ$1, 0))</f>
        <v/>
      </c>
    </row>
    <row r="367">
      <c r="A367">
        <f>INDEX(resultados!$A$2:$ZZ$525, 361, MATCH($B$1, resultados!$A$1:$ZZ$1, 0))</f>
        <v/>
      </c>
      <c r="B367">
        <f>INDEX(resultados!$A$2:$ZZ$525, 361, MATCH($B$2, resultados!$A$1:$ZZ$1, 0))</f>
        <v/>
      </c>
      <c r="C367">
        <f>INDEX(resultados!$A$2:$ZZ$525, 361, MATCH($B$3, resultados!$A$1:$ZZ$1, 0))</f>
        <v/>
      </c>
    </row>
    <row r="368">
      <c r="A368">
        <f>INDEX(resultados!$A$2:$ZZ$525, 362, MATCH($B$1, resultados!$A$1:$ZZ$1, 0))</f>
        <v/>
      </c>
      <c r="B368">
        <f>INDEX(resultados!$A$2:$ZZ$525, 362, MATCH($B$2, resultados!$A$1:$ZZ$1, 0))</f>
        <v/>
      </c>
      <c r="C368">
        <f>INDEX(resultados!$A$2:$ZZ$525, 362, MATCH($B$3, resultados!$A$1:$ZZ$1, 0))</f>
        <v/>
      </c>
    </row>
    <row r="369">
      <c r="A369">
        <f>INDEX(resultados!$A$2:$ZZ$525, 363, MATCH($B$1, resultados!$A$1:$ZZ$1, 0))</f>
        <v/>
      </c>
      <c r="B369">
        <f>INDEX(resultados!$A$2:$ZZ$525, 363, MATCH($B$2, resultados!$A$1:$ZZ$1, 0))</f>
        <v/>
      </c>
      <c r="C369">
        <f>INDEX(resultados!$A$2:$ZZ$525, 363, MATCH($B$3, resultados!$A$1:$ZZ$1, 0))</f>
        <v/>
      </c>
    </row>
    <row r="370">
      <c r="A370">
        <f>INDEX(resultados!$A$2:$ZZ$525, 364, MATCH($B$1, resultados!$A$1:$ZZ$1, 0))</f>
        <v/>
      </c>
      <c r="B370">
        <f>INDEX(resultados!$A$2:$ZZ$525, 364, MATCH($B$2, resultados!$A$1:$ZZ$1, 0))</f>
        <v/>
      </c>
      <c r="C370">
        <f>INDEX(resultados!$A$2:$ZZ$525, 364, MATCH($B$3, resultados!$A$1:$ZZ$1, 0))</f>
        <v/>
      </c>
    </row>
    <row r="371">
      <c r="A371">
        <f>INDEX(resultados!$A$2:$ZZ$525, 365, MATCH($B$1, resultados!$A$1:$ZZ$1, 0))</f>
        <v/>
      </c>
      <c r="B371">
        <f>INDEX(resultados!$A$2:$ZZ$525, 365, MATCH($B$2, resultados!$A$1:$ZZ$1, 0))</f>
        <v/>
      </c>
      <c r="C371">
        <f>INDEX(resultados!$A$2:$ZZ$525, 365, MATCH($B$3, resultados!$A$1:$ZZ$1, 0))</f>
        <v/>
      </c>
    </row>
    <row r="372">
      <c r="A372">
        <f>INDEX(resultados!$A$2:$ZZ$525, 366, MATCH($B$1, resultados!$A$1:$ZZ$1, 0))</f>
        <v/>
      </c>
      <c r="B372">
        <f>INDEX(resultados!$A$2:$ZZ$525, 366, MATCH($B$2, resultados!$A$1:$ZZ$1, 0))</f>
        <v/>
      </c>
      <c r="C372">
        <f>INDEX(resultados!$A$2:$ZZ$525, 366, MATCH($B$3, resultados!$A$1:$ZZ$1, 0))</f>
        <v/>
      </c>
    </row>
    <row r="373">
      <c r="A373">
        <f>INDEX(resultados!$A$2:$ZZ$525, 367, MATCH($B$1, resultados!$A$1:$ZZ$1, 0))</f>
        <v/>
      </c>
      <c r="B373">
        <f>INDEX(resultados!$A$2:$ZZ$525, 367, MATCH($B$2, resultados!$A$1:$ZZ$1, 0))</f>
        <v/>
      </c>
      <c r="C373">
        <f>INDEX(resultados!$A$2:$ZZ$525, 367, MATCH($B$3, resultados!$A$1:$ZZ$1, 0))</f>
        <v/>
      </c>
    </row>
    <row r="374">
      <c r="A374">
        <f>INDEX(resultados!$A$2:$ZZ$525, 368, MATCH($B$1, resultados!$A$1:$ZZ$1, 0))</f>
        <v/>
      </c>
      <c r="B374">
        <f>INDEX(resultados!$A$2:$ZZ$525, 368, MATCH($B$2, resultados!$A$1:$ZZ$1, 0))</f>
        <v/>
      </c>
      <c r="C374">
        <f>INDEX(resultados!$A$2:$ZZ$525, 368, MATCH($B$3, resultados!$A$1:$ZZ$1, 0))</f>
        <v/>
      </c>
    </row>
    <row r="375">
      <c r="A375">
        <f>INDEX(resultados!$A$2:$ZZ$525, 369, MATCH($B$1, resultados!$A$1:$ZZ$1, 0))</f>
        <v/>
      </c>
      <c r="B375">
        <f>INDEX(resultados!$A$2:$ZZ$525, 369, MATCH($B$2, resultados!$A$1:$ZZ$1, 0))</f>
        <v/>
      </c>
      <c r="C375">
        <f>INDEX(resultados!$A$2:$ZZ$525, 369, MATCH($B$3, resultados!$A$1:$ZZ$1, 0))</f>
        <v/>
      </c>
    </row>
    <row r="376">
      <c r="A376">
        <f>INDEX(resultados!$A$2:$ZZ$525, 370, MATCH($B$1, resultados!$A$1:$ZZ$1, 0))</f>
        <v/>
      </c>
      <c r="B376">
        <f>INDEX(resultados!$A$2:$ZZ$525, 370, MATCH($B$2, resultados!$A$1:$ZZ$1, 0))</f>
        <v/>
      </c>
      <c r="C376">
        <f>INDEX(resultados!$A$2:$ZZ$525, 370, MATCH($B$3, resultados!$A$1:$ZZ$1, 0))</f>
        <v/>
      </c>
    </row>
    <row r="377">
      <c r="A377">
        <f>INDEX(resultados!$A$2:$ZZ$525, 371, MATCH($B$1, resultados!$A$1:$ZZ$1, 0))</f>
        <v/>
      </c>
      <c r="B377">
        <f>INDEX(resultados!$A$2:$ZZ$525, 371, MATCH($B$2, resultados!$A$1:$ZZ$1, 0))</f>
        <v/>
      </c>
      <c r="C377">
        <f>INDEX(resultados!$A$2:$ZZ$525, 371, MATCH($B$3, resultados!$A$1:$ZZ$1, 0))</f>
        <v/>
      </c>
    </row>
    <row r="378">
      <c r="A378">
        <f>INDEX(resultados!$A$2:$ZZ$525, 372, MATCH($B$1, resultados!$A$1:$ZZ$1, 0))</f>
        <v/>
      </c>
      <c r="B378">
        <f>INDEX(resultados!$A$2:$ZZ$525, 372, MATCH($B$2, resultados!$A$1:$ZZ$1, 0))</f>
        <v/>
      </c>
      <c r="C378">
        <f>INDEX(resultados!$A$2:$ZZ$525, 372, MATCH($B$3, resultados!$A$1:$ZZ$1, 0))</f>
        <v/>
      </c>
    </row>
    <row r="379">
      <c r="A379">
        <f>INDEX(resultados!$A$2:$ZZ$525, 373, MATCH($B$1, resultados!$A$1:$ZZ$1, 0))</f>
        <v/>
      </c>
      <c r="B379">
        <f>INDEX(resultados!$A$2:$ZZ$525, 373, MATCH($B$2, resultados!$A$1:$ZZ$1, 0))</f>
        <v/>
      </c>
      <c r="C379">
        <f>INDEX(resultados!$A$2:$ZZ$525, 373, MATCH($B$3, resultados!$A$1:$ZZ$1, 0))</f>
        <v/>
      </c>
    </row>
    <row r="380">
      <c r="A380">
        <f>INDEX(resultados!$A$2:$ZZ$525, 374, MATCH($B$1, resultados!$A$1:$ZZ$1, 0))</f>
        <v/>
      </c>
      <c r="B380">
        <f>INDEX(resultados!$A$2:$ZZ$525, 374, MATCH($B$2, resultados!$A$1:$ZZ$1, 0))</f>
        <v/>
      </c>
      <c r="C380">
        <f>INDEX(resultados!$A$2:$ZZ$525, 374, MATCH($B$3, resultados!$A$1:$ZZ$1, 0))</f>
        <v/>
      </c>
    </row>
    <row r="381">
      <c r="A381">
        <f>INDEX(resultados!$A$2:$ZZ$525, 375, MATCH($B$1, resultados!$A$1:$ZZ$1, 0))</f>
        <v/>
      </c>
      <c r="B381">
        <f>INDEX(resultados!$A$2:$ZZ$525, 375, MATCH($B$2, resultados!$A$1:$ZZ$1, 0))</f>
        <v/>
      </c>
      <c r="C381">
        <f>INDEX(resultados!$A$2:$ZZ$525, 375, MATCH($B$3, resultados!$A$1:$ZZ$1, 0))</f>
        <v/>
      </c>
    </row>
    <row r="382">
      <c r="A382">
        <f>INDEX(resultados!$A$2:$ZZ$525, 376, MATCH($B$1, resultados!$A$1:$ZZ$1, 0))</f>
        <v/>
      </c>
      <c r="B382">
        <f>INDEX(resultados!$A$2:$ZZ$525, 376, MATCH($B$2, resultados!$A$1:$ZZ$1, 0))</f>
        <v/>
      </c>
      <c r="C382">
        <f>INDEX(resultados!$A$2:$ZZ$525, 376, MATCH($B$3, resultados!$A$1:$ZZ$1, 0))</f>
        <v/>
      </c>
    </row>
    <row r="383">
      <c r="A383">
        <f>INDEX(resultados!$A$2:$ZZ$525, 377, MATCH($B$1, resultados!$A$1:$ZZ$1, 0))</f>
        <v/>
      </c>
      <c r="B383">
        <f>INDEX(resultados!$A$2:$ZZ$525, 377, MATCH($B$2, resultados!$A$1:$ZZ$1, 0))</f>
        <v/>
      </c>
      <c r="C383">
        <f>INDEX(resultados!$A$2:$ZZ$525, 377, MATCH($B$3, resultados!$A$1:$ZZ$1, 0))</f>
        <v/>
      </c>
    </row>
    <row r="384">
      <c r="A384">
        <f>INDEX(resultados!$A$2:$ZZ$525, 378, MATCH($B$1, resultados!$A$1:$ZZ$1, 0))</f>
        <v/>
      </c>
      <c r="B384">
        <f>INDEX(resultados!$A$2:$ZZ$525, 378, MATCH($B$2, resultados!$A$1:$ZZ$1, 0))</f>
        <v/>
      </c>
      <c r="C384">
        <f>INDEX(resultados!$A$2:$ZZ$525, 378, MATCH($B$3, resultados!$A$1:$ZZ$1, 0))</f>
        <v/>
      </c>
    </row>
    <row r="385">
      <c r="A385">
        <f>INDEX(resultados!$A$2:$ZZ$525, 379, MATCH($B$1, resultados!$A$1:$ZZ$1, 0))</f>
        <v/>
      </c>
      <c r="B385">
        <f>INDEX(resultados!$A$2:$ZZ$525, 379, MATCH($B$2, resultados!$A$1:$ZZ$1, 0))</f>
        <v/>
      </c>
      <c r="C385">
        <f>INDEX(resultados!$A$2:$ZZ$525, 379, MATCH($B$3, resultados!$A$1:$ZZ$1, 0))</f>
        <v/>
      </c>
    </row>
    <row r="386">
      <c r="A386">
        <f>INDEX(resultados!$A$2:$ZZ$525, 380, MATCH($B$1, resultados!$A$1:$ZZ$1, 0))</f>
        <v/>
      </c>
      <c r="B386">
        <f>INDEX(resultados!$A$2:$ZZ$525, 380, MATCH($B$2, resultados!$A$1:$ZZ$1, 0))</f>
        <v/>
      </c>
      <c r="C386">
        <f>INDEX(resultados!$A$2:$ZZ$525, 380, MATCH($B$3, resultados!$A$1:$ZZ$1, 0))</f>
        <v/>
      </c>
    </row>
    <row r="387">
      <c r="A387">
        <f>INDEX(resultados!$A$2:$ZZ$525, 381, MATCH($B$1, resultados!$A$1:$ZZ$1, 0))</f>
        <v/>
      </c>
      <c r="B387">
        <f>INDEX(resultados!$A$2:$ZZ$525, 381, MATCH($B$2, resultados!$A$1:$ZZ$1, 0))</f>
        <v/>
      </c>
      <c r="C387">
        <f>INDEX(resultados!$A$2:$ZZ$525, 381, MATCH($B$3, resultados!$A$1:$ZZ$1, 0))</f>
        <v/>
      </c>
    </row>
    <row r="388">
      <c r="A388">
        <f>INDEX(resultados!$A$2:$ZZ$525, 382, MATCH($B$1, resultados!$A$1:$ZZ$1, 0))</f>
        <v/>
      </c>
      <c r="B388">
        <f>INDEX(resultados!$A$2:$ZZ$525, 382, MATCH($B$2, resultados!$A$1:$ZZ$1, 0))</f>
        <v/>
      </c>
      <c r="C388">
        <f>INDEX(resultados!$A$2:$ZZ$525, 382, MATCH($B$3, resultados!$A$1:$ZZ$1, 0))</f>
        <v/>
      </c>
    </row>
    <row r="389">
      <c r="A389">
        <f>INDEX(resultados!$A$2:$ZZ$525, 383, MATCH($B$1, resultados!$A$1:$ZZ$1, 0))</f>
        <v/>
      </c>
      <c r="B389">
        <f>INDEX(resultados!$A$2:$ZZ$525, 383, MATCH($B$2, resultados!$A$1:$ZZ$1, 0))</f>
        <v/>
      </c>
      <c r="C389">
        <f>INDEX(resultados!$A$2:$ZZ$525, 383, MATCH($B$3, resultados!$A$1:$ZZ$1, 0))</f>
        <v/>
      </c>
    </row>
    <row r="390">
      <c r="A390">
        <f>INDEX(resultados!$A$2:$ZZ$525, 384, MATCH($B$1, resultados!$A$1:$ZZ$1, 0))</f>
        <v/>
      </c>
      <c r="B390">
        <f>INDEX(resultados!$A$2:$ZZ$525, 384, MATCH($B$2, resultados!$A$1:$ZZ$1, 0))</f>
        <v/>
      </c>
      <c r="C390">
        <f>INDEX(resultados!$A$2:$ZZ$525, 384, MATCH($B$3, resultados!$A$1:$ZZ$1, 0))</f>
        <v/>
      </c>
    </row>
    <row r="391">
      <c r="A391">
        <f>INDEX(resultados!$A$2:$ZZ$525, 385, MATCH($B$1, resultados!$A$1:$ZZ$1, 0))</f>
        <v/>
      </c>
      <c r="B391">
        <f>INDEX(resultados!$A$2:$ZZ$525, 385, MATCH($B$2, resultados!$A$1:$ZZ$1, 0))</f>
        <v/>
      </c>
      <c r="C391">
        <f>INDEX(resultados!$A$2:$ZZ$525, 385, MATCH($B$3, resultados!$A$1:$ZZ$1, 0))</f>
        <v/>
      </c>
    </row>
    <row r="392">
      <c r="A392">
        <f>INDEX(resultados!$A$2:$ZZ$525, 386, MATCH($B$1, resultados!$A$1:$ZZ$1, 0))</f>
        <v/>
      </c>
      <c r="B392">
        <f>INDEX(resultados!$A$2:$ZZ$525, 386, MATCH($B$2, resultados!$A$1:$ZZ$1, 0))</f>
        <v/>
      </c>
      <c r="C392">
        <f>INDEX(resultados!$A$2:$ZZ$525, 386, MATCH($B$3, resultados!$A$1:$ZZ$1, 0))</f>
        <v/>
      </c>
    </row>
    <row r="393">
      <c r="A393">
        <f>INDEX(resultados!$A$2:$ZZ$525, 387, MATCH($B$1, resultados!$A$1:$ZZ$1, 0))</f>
        <v/>
      </c>
      <c r="B393">
        <f>INDEX(resultados!$A$2:$ZZ$525, 387, MATCH($B$2, resultados!$A$1:$ZZ$1, 0))</f>
        <v/>
      </c>
      <c r="C393">
        <f>INDEX(resultados!$A$2:$ZZ$525, 387, MATCH($B$3, resultados!$A$1:$ZZ$1, 0))</f>
        <v/>
      </c>
    </row>
    <row r="394">
      <c r="A394">
        <f>INDEX(resultados!$A$2:$ZZ$525, 388, MATCH($B$1, resultados!$A$1:$ZZ$1, 0))</f>
        <v/>
      </c>
      <c r="B394">
        <f>INDEX(resultados!$A$2:$ZZ$525, 388, MATCH($B$2, resultados!$A$1:$ZZ$1, 0))</f>
        <v/>
      </c>
      <c r="C394">
        <f>INDEX(resultados!$A$2:$ZZ$525, 388, MATCH($B$3, resultados!$A$1:$ZZ$1, 0))</f>
        <v/>
      </c>
    </row>
    <row r="395">
      <c r="A395">
        <f>INDEX(resultados!$A$2:$ZZ$525, 389, MATCH($B$1, resultados!$A$1:$ZZ$1, 0))</f>
        <v/>
      </c>
      <c r="B395">
        <f>INDEX(resultados!$A$2:$ZZ$525, 389, MATCH($B$2, resultados!$A$1:$ZZ$1, 0))</f>
        <v/>
      </c>
      <c r="C395">
        <f>INDEX(resultados!$A$2:$ZZ$525, 389, MATCH($B$3, resultados!$A$1:$ZZ$1, 0))</f>
        <v/>
      </c>
    </row>
    <row r="396">
      <c r="A396">
        <f>INDEX(resultados!$A$2:$ZZ$525, 390, MATCH($B$1, resultados!$A$1:$ZZ$1, 0))</f>
        <v/>
      </c>
      <c r="B396">
        <f>INDEX(resultados!$A$2:$ZZ$525, 390, MATCH($B$2, resultados!$A$1:$ZZ$1, 0))</f>
        <v/>
      </c>
      <c r="C396">
        <f>INDEX(resultados!$A$2:$ZZ$525, 390, MATCH($B$3, resultados!$A$1:$ZZ$1, 0))</f>
        <v/>
      </c>
    </row>
    <row r="397">
      <c r="A397">
        <f>INDEX(resultados!$A$2:$ZZ$525, 391, MATCH($B$1, resultados!$A$1:$ZZ$1, 0))</f>
        <v/>
      </c>
      <c r="B397">
        <f>INDEX(resultados!$A$2:$ZZ$525, 391, MATCH($B$2, resultados!$A$1:$ZZ$1, 0))</f>
        <v/>
      </c>
      <c r="C397">
        <f>INDEX(resultados!$A$2:$ZZ$525, 391, MATCH($B$3, resultados!$A$1:$ZZ$1, 0))</f>
        <v/>
      </c>
    </row>
    <row r="398">
      <c r="A398">
        <f>INDEX(resultados!$A$2:$ZZ$525, 392, MATCH($B$1, resultados!$A$1:$ZZ$1, 0))</f>
        <v/>
      </c>
      <c r="B398">
        <f>INDEX(resultados!$A$2:$ZZ$525, 392, MATCH($B$2, resultados!$A$1:$ZZ$1, 0))</f>
        <v/>
      </c>
      <c r="C398">
        <f>INDEX(resultados!$A$2:$ZZ$525, 392, MATCH($B$3, resultados!$A$1:$ZZ$1, 0))</f>
        <v/>
      </c>
    </row>
    <row r="399">
      <c r="A399">
        <f>INDEX(resultados!$A$2:$ZZ$525, 393, MATCH($B$1, resultados!$A$1:$ZZ$1, 0))</f>
        <v/>
      </c>
      <c r="B399">
        <f>INDEX(resultados!$A$2:$ZZ$525, 393, MATCH($B$2, resultados!$A$1:$ZZ$1, 0))</f>
        <v/>
      </c>
      <c r="C399">
        <f>INDEX(resultados!$A$2:$ZZ$525, 393, MATCH($B$3, resultados!$A$1:$ZZ$1, 0))</f>
        <v/>
      </c>
    </row>
    <row r="400">
      <c r="A400">
        <f>INDEX(resultados!$A$2:$ZZ$525, 394, MATCH($B$1, resultados!$A$1:$ZZ$1, 0))</f>
        <v/>
      </c>
      <c r="B400">
        <f>INDEX(resultados!$A$2:$ZZ$525, 394, MATCH($B$2, resultados!$A$1:$ZZ$1, 0))</f>
        <v/>
      </c>
      <c r="C400">
        <f>INDEX(resultados!$A$2:$ZZ$525, 394, MATCH($B$3, resultados!$A$1:$ZZ$1, 0))</f>
        <v/>
      </c>
    </row>
    <row r="401">
      <c r="A401">
        <f>INDEX(resultados!$A$2:$ZZ$525, 395, MATCH($B$1, resultados!$A$1:$ZZ$1, 0))</f>
        <v/>
      </c>
      <c r="B401">
        <f>INDEX(resultados!$A$2:$ZZ$525, 395, MATCH($B$2, resultados!$A$1:$ZZ$1, 0))</f>
        <v/>
      </c>
      <c r="C401">
        <f>INDEX(resultados!$A$2:$ZZ$525, 395, MATCH($B$3, resultados!$A$1:$ZZ$1, 0))</f>
        <v/>
      </c>
    </row>
    <row r="402">
      <c r="A402">
        <f>INDEX(resultados!$A$2:$ZZ$525, 396, MATCH($B$1, resultados!$A$1:$ZZ$1, 0))</f>
        <v/>
      </c>
      <c r="B402">
        <f>INDEX(resultados!$A$2:$ZZ$525, 396, MATCH($B$2, resultados!$A$1:$ZZ$1, 0))</f>
        <v/>
      </c>
      <c r="C402">
        <f>INDEX(resultados!$A$2:$ZZ$525, 396, MATCH($B$3, resultados!$A$1:$ZZ$1, 0))</f>
        <v/>
      </c>
    </row>
    <row r="403">
      <c r="A403">
        <f>INDEX(resultados!$A$2:$ZZ$525, 397, MATCH($B$1, resultados!$A$1:$ZZ$1, 0))</f>
        <v/>
      </c>
      <c r="B403">
        <f>INDEX(resultados!$A$2:$ZZ$525, 397, MATCH($B$2, resultados!$A$1:$ZZ$1, 0))</f>
        <v/>
      </c>
      <c r="C403">
        <f>INDEX(resultados!$A$2:$ZZ$525, 397, MATCH($B$3, resultados!$A$1:$ZZ$1, 0))</f>
        <v/>
      </c>
    </row>
    <row r="404">
      <c r="A404">
        <f>INDEX(resultados!$A$2:$ZZ$525, 398, MATCH($B$1, resultados!$A$1:$ZZ$1, 0))</f>
        <v/>
      </c>
      <c r="B404">
        <f>INDEX(resultados!$A$2:$ZZ$525, 398, MATCH($B$2, resultados!$A$1:$ZZ$1, 0))</f>
        <v/>
      </c>
      <c r="C404">
        <f>INDEX(resultados!$A$2:$ZZ$525, 398, MATCH($B$3, resultados!$A$1:$ZZ$1, 0))</f>
        <v/>
      </c>
    </row>
    <row r="405">
      <c r="A405">
        <f>INDEX(resultados!$A$2:$ZZ$525, 399, MATCH($B$1, resultados!$A$1:$ZZ$1, 0))</f>
        <v/>
      </c>
      <c r="B405">
        <f>INDEX(resultados!$A$2:$ZZ$525, 399, MATCH($B$2, resultados!$A$1:$ZZ$1, 0))</f>
        <v/>
      </c>
      <c r="C405">
        <f>INDEX(resultados!$A$2:$ZZ$525, 399, MATCH($B$3, resultados!$A$1:$ZZ$1, 0))</f>
        <v/>
      </c>
    </row>
    <row r="406">
      <c r="A406">
        <f>INDEX(resultados!$A$2:$ZZ$525, 400, MATCH($B$1, resultados!$A$1:$ZZ$1, 0))</f>
        <v/>
      </c>
      <c r="B406">
        <f>INDEX(resultados!$A$2:$ZZ$525, 400, MATCH($B$2, resultados!$A$1:$ZZ$1, 0))</f>
        <v/>
      </c>
      <c r="C406">
        <f>INDEX(resultados!$A$2:$ZZ$525, 400, MATCH($B$3, resultados!$A$1:$ZZ$1, 0))</f>
        <v/>
      </c>
    </row>
    <row r="407">
      <c r="A407">
        <f>INDEX(resultados!$A$2:$ZZ$525, 401, MATCH($B$1, resultados!$A$1:$ZZ$1, 0))</f>
        <v/>
      </c>
      <c r="B407">
        <f>INDEX(resultados!$A$2:$ZZ$525, 401, MATCH($B$2, resultados!$A$1:$ZZ$1, 0))</f>
        <v/>
      </c>
      <c r="C407">
        <f>INDEX(resultados!$A$2:$ZZ$525, 401, MATCH($B$3, resultados!$A$1:$ZZ$1, 0))</f>
        <v/>
      </c>
    </row>
    <row r="408">
      <c r="A408">
        <f>INDEX(resultados!$A$2:$ZZ$525, 402, MATCH($B$1, resultados!$A$1:$ZZ$1, 0))</f>
        <v/>
      </c>
      <c r="B408">
        <f>INDEX(resultados!$A$2:$ZZ$525, 402, MATCH($B$2, resultados!$A$1:$ZZ$1, 0))</f>
        <v/>
      </c>
      <c r="C408">
        <f>INDEX(resultados!$A$2:$ZZ$525, 402, MATCH($B$3, resultados!$A$1:$ZZ$1, 0))</f>
        <v/>
      </c>
    </row>
    <row r="409">
      <c r="A409">
        <f>INDEX(resultados!$A$2:$ZZ$525, 403, MATCH($B$1, resultados!$A$1:$ZZ$1, 0))</f>
        <v/>
      </c>
      <c r="B409">
        <f>INDEX(resultados!$A$2:$ZZ$525, 403, MATCH($B$2, resultados!$A$1:$ZZ$1, 0))</f>
        <v/>
      </c>
      <c r="C409">
        <f>INDEX(resultados!$A$2:$ZZ$525, 403, MATCH($B$3, resultados!$A$1:$ZZ$1, 0))</f>
        <v/>
      </c>
    </row>
    <row r="410">
      <c r="A410">
        <f>INDEX(resultados!$A$2:$ZZ$525, 404, MATCH($B$1, resultados!$A$1:$ZZ$1, 0))</f>
        <v/>
      </c>
      <c r="B410">
        <f>INDEX(resultados!$A$2:$ZZ$525, 404, MATCH($B$2, resultados!$A$1:$ZZ$1, 0))</f>
        <v/>
      </c>
      <c r="C410">
        <f>INDEX(resultados!$A$2:$ZZ$525, 404, MATCH($B$3, resultados!$A$1:$ZZ$1, 0))</f>
        <v/>
      </c>
    </row>
    <row r="411">
      <c r="A411">
        <f>INDEX(resultados!$A$2:$ZZ$525, 405, MATCH($B$1, resultados!$A$1:$ZZ$1, 0))</f>
        <v/>
      </c>
      <c r="B411">
        <f>INDEX(resultados!$A$2:$ZZ$525, 405, MATCH($B$2, resultados!$A$1:$ZZ$1, 0))</f>
        <v/>
      </c>
      <c r="C411">
        <f>INDEX(resultados!$A$2:$ZZ$525, 405, MATCH($B$3, resultados!$A$1:$ZZ$1, 0))</f>
        <v/>
      </c>
    </row>
    <row r="412">
      <c r="A412">
        <f>INDEX(resultados!$A$2:$ZZ$525, 406, MATCH($B$1, resultados!$A$1:$ZZ$1, 0))</f>
        <v/>
      </c>
      <c r="B412">
        <f>INDEX(resultados!$A$2:$ZZ$525, 406, MATCH($B$2, resultados!$A$1:$ZZ$1, 0))</f>
        <v/>
      </c>
      <c r="C412">
        <f>INDEX(resultados!$A$2:$ZZ$525, 406, MATCH($B$3, resultados!$A$1:$ZZ$1, 0))</f>
        <v/>
      </c>
    </row>
    <row r="413">
      <c r="A413">
        <f>INDEX(resultados!$A$2:$ZZ$525, 407, MATCH($B$1, resultados!$A$1:$ZZ$1, 0))</f>
        <v/>
      </c>
      <c r="B413">
        <f>INDEX(resultados!$A$2:$ZZ$525, 407, MATCH($B$2, resultados!$A$1:$ZZ$1, 0))</f>
        <v/>
      </c>
      <c r="C413">
        <f>INDEX(resultados!$A$2:$ZZ$525, 407, MATCH($B$3, resultados!$A$1:$ZZ$1, 0))</f>
        <v/>
      </c>
    </row>
    <row r="414">
      <c r="A414">
        <f>INDEX(resultados!$A$2:$ZZ$525, 408, MATCH($B$1, resultados!$A$1:$ZZ$1, 0))</f>
        <v/>
      </c>
      <c r="B414">
        <f>INDEX(resultados!$A$2:$ZZ$525, 408, MATCH($B$2, resultados!$A$1:$ZZ$1, 0))</f>
        <v/>
      </c>
      <c r="C414">
        <f>INDEX(resultados!$A$2:$ZZ$525, 408, MATCH($B$3, resultados!$A$1:$ZZ$1, 0))</f>
        <v/>
      </c>
    </row>
    <row r="415">
      <c r="A415">
        <f>INDEX(resultados!$A$2:$ZZ$525, 409, MATCH($B$1, resultados!$A$1:$ZZ$1, 0))</f>
        <v/>
      </c>
      <c r="B415">
        <f>INDEX(resultados!$A$2:$ZZ$525, 409, MATCH($B$2, resultados!$A$1:$ZZ$1, 0))</f>
        <v/>
      </c>
      <c r="C415">
        <f>INDEX(resultados!$A$2:$ZZ$525, 409, MATCH($B$3, resultados!$A$1:$ZZ$1, 0))</f>
        <v/>
      </c>
    </row>
    <row r="416">
      <c r="A416">
        <f>INDEX(resultados!$A$2:$ZZ$525, 410, MATCH($B$1, resultados!$A$1:$ZZ$1, 0))</f>
        <v/>
      </c>
      <c r="B416">
        <f>INDEX(resultados!$A$2:$ZZ$525, 410, MATCH($B$2, resultados!$A$1:$ZZ$1, 0))</f>
        <v/>
      </c>
      <c r="C416">
        <f>INDEX(resultados!$A$2:$ZZ$525, 410, MATCH($B$3, resultados!$A$1:$ZZ$1, 0))</f>
        <v/>
      </c>
    </row>
    <row r="417">
      <c r="A417">
        <f>INDEX(resultados!$A$2:$ZZ$525, 411, MATCH($B$1, resultados!$A$1:$ZZ$1, 0))</f>
        <v/>
      </c>
      <c r="B417">
        <f>INDEX(resultados!$A$2:$ZZ$525, 411, MATCH($B$2, resultados!$A$1:$ZZ$1, 0))</f>
        <v/>
      </c>
      <c r="C417">
        <f>INDEX(resultados!$A$2:$ZZ$525, 411, MATCH($B$3, resultados!$A$1:$ZZ$1, 0))</f>
        <v/>
      </c>
    </row>
    <row r="418">
      <c r="A418">
        <f>INDEX(resultados!$A$2:$ZZ$525, 412, MATCH($B$1, resultados!$A$1:$ZZ$1, 0))</f>
        <v/>
      </c>
      <c r="B418">
        <f>INDEX(resultados!$A$2:$ZZ$525, 412, MATCH($B$2, resultados!$A$1:$ZZ$1, 0))</f>
        <v/>
      </c>
      <c r="C418">
        <f>INDEX(resultados!$A$2:$ZZ$525, 412, MATCH($B$3, resultados!$A$1:$ZZ$1, 0))</f>
        <v/>
      </c>
    </row>
    <row r="419">
      <c r="A419">
        <f>INDEX(resultados!$A$2:$ZZ$525, 413, MATCH($B$1, resultados!$A$1:$ZZ$1, 0))</f>
        <v/>
      </c>
      <c r="B419">
        <f>INDEX(resultados!$A$2:$ZZ$525, 413, MATCH($B$2, resultados!$A$1:$ZZ$1, 0))</f>
        <v/>
      </c>
      <c r="C419">
        <f>INDEX(resultados!$A$2:$ZZ$525, 413, MATCH($B$3, resultados!$A$1:$ZZ$1, 0))</f>
        <v/>
      </c>
    </row>
    <row r="420">
      <c r="A420">
        <f>INDEX(resultados!$A$2:$ZZ$525, 414, MATCH($B$1, resultados!$A$1:$ZZ$1, 0))</f>
        <v/>
      </c>
      <c r="B420">
        <f>INDEX(resultados!$A$2:$ZZ$525, 414, MATCH($B$2, resultados!$A$1:$ZZ$1, 0))</f>
        <v/>
      </c>
      <c r="C420">
        <f>INDEX(resultados!$A$2:$ZZ$525, 414, MATCH($B$3, resultados!$A$1:$ZZ$1, 0))</f>
        <v/>
      </c>
    </row>
    <row r="421">
      <c r="A421">
        <f>INDEX(resultados!$A$2:$ZZ$525, 415, MATCH($B$1, resultados!$A$1:$ZZ$1, 0))</f>
        <v/>
      </c>
      <c r="B421">
        <f>INDEX(resultados!$A$2:$ZZ$525, 415, MATCH($B$2, resultados!$A$1:$ZZ$1, 0))</f>
        <v/>
      </c>
      <c r="C421">
        <f>INDEX(resultados!$A$2:$ZZ$525, 415, MATCH($B$3, resultados!$A$1:$ZZ$1, 0))</f>
        <v/>
      </c>
    </row>
    <row r="422">
      <c r="A422">
        <f>INDEX(resultados!$A$2:$ZZ$525, 416, MATCH($B$1, resultados!$A$1:$ZZ$1, 0))</f>
        <v/>
      </c>
      <c r="B422">
        <f>INDEX(resultados!$A$2:$ZZ$525, 416, MATCH($B$2, resultados!$A$1:$ZZ$1, 0))</f>
        <v/>
      </c>
      <c r="C422">
        <f>INDEX(resultados!$A$2:$ZZ$525, 416, MATCH($B$3, resultados!$A$1:$ZZ$1, 0))</f>
        <v/>
      </c>
    </row>
    <row r="423">
      <c r="A423">
        <f>INDEX(resultados!$A$2:$ZZ$525, 417, MATCH($B$1, resultados!$A$1:$ZZ$1, 0))</f>
        <v/>
      </c>
      <c r="B423">
        <f>INDEX(resultados!$A$2:$ZZ$525, 417, MATCH($B$2, resultados!$A$1:$ZZ$1, 0))</f>
        <v/>
      </c>
      <c r="C423">
        <f>INDEX(resultados!$A$2:$ZZ$525, 417, MATCH($B$3, resultados!$A$1:$ZZ$1, 0))</f>
        <v/>
      </c>
    </row>
    <row r="424">
      <c r="A424">
        <f>INDEX(resultados!$A$2:$ZZ$525, 418, MATCH($B$1, resultados!$A$1:$ZZ$1, 0))</f>
        <v/>
      </c>
      <c r="B424">
        <f>INDEX(resultados!$A$2:$ZZ$525, 418, MATCH($B$2, resultados!$A$1:$ZZ$1, 0))</f>
        <v/>
      </c>
      <c r="C424">
        <f>INDEX(resultados!$A$2:$ZZ$525, 418, MATCH($B$3, resultados!$A$1:$ZZ$1, 0))</f>
        <v/>
      </c>
    </row>
    <row r="425">
      <c r="A425">
        <f>INDEX(resultados!$A$2:$ZZ$525, 419, MATCH($B$1, resultados!$A$1:$ZZ$1, 0))</f>
        <v/>
      </c>
      <c r="B425">
        <f>INDEX(resultados!$A$2:$ZZ$525, 419, MATCH($B$2, resultados!$A$1:$ZZ$1, 0))</f>
        <v/>
      </c>
      <c r="C425">
        <f>INDEX(resultados!$A$2:$ZZ$525, 419, MATCH($B$3, resultados!$A$1:$ZZ$1, 0))</f>
        <v/>
      </c>
    </row>
    <row r="426">
      <c r="A426">
        <f>INDEX(resultados!$A$2:$ZZ$525, 420, MATCH($B$1, resultados!$A$1:$ZZ$1, 0))</f>
        <v/>
      </c>
      <c r="B426">
        <f>INDEX(resultados!$A$2:$ZZ$525, 420, MATCH($B$2, resultados!$A$1:$ZZ$1, 0))</f>
        <v/>
      </c>
      <c r="C426">
        <f>INDEX(resultados!$A$2:$ZZ$525, 420, MATCH($B$3, resultados!$A$1:$ZZ$1, 0))</f>
        <v/>
      </c>
    </row>
    <row r="427">
      <c r="A427">
        <f>INDEX(resultados!$A$2:$ZZ$525, 421, MATCH($B$1, resultados!$A$1:$ZZ$1, 0))</f>
        <v/>
      </c>
      <c r="B427">
        <f>INDEX(resultados!$A$2:$ZZ$525, 421, MATCH($B$2, resultados!$A$1:$ZZ$1, 0))</f>
        <v/>
      </c>
      <c r="C427">
        <f>INDEX(resultados!$A$2:$ZZ$525, 421, MATCH($B$3, resultados!$A$1:$ZZ$1, 0))</f>
        <v/>
      </c>
    </row>
    <row r="428">
      <c r="A428">
        <f>INDEX(resultados!$A$2:$ZZ$525, 422, MATCH($B$1, resultados!$A$1:$ZZ$1, 0))</f>
        <v/>
      </c>
      <c r="B428">
        <f>INDEX(resultados!$A$2:$ZZ$525, 422, MATCH($B$2, resultados!$A$1:$ZZ$1, 0))</f>
        <v/>
      </c>
      <c r="C428">
        <f>INDEX(resultados!$A$2:$ZZ$525, 422, MATCH($B$3, resultados!$A$1:$ZZ$1, 0))</f>
        <v/>
      </c>
    </row>
    <row r="429">
      <c r="A429">
        <f>INDEX(resultados!$A$2:$ZZ$525, 423, MATCH($B$1, resultados!$A$1:$ZZ$1, 0))</f>
        <v/>
      </c>
      <c r="B429">
        <f>INDEX(resultados!$A$2:$ZZ$525, 423, MATCH($B$2, resultados!$A$1:$ZZ$1, 0))</f>
        <v/>
      </c>
      <c r="C429">
        <f>INDEX(resultados!$A$2:$ZZ$525, 423, MATCH($B$3, resultados!$A$1:$ZZ$1, 0))</f>
        <v/>
      </c>
    </row>
    <row r="430">
      <c r="A430">
        <f>INDEX(resultados!$A$2:$ZZ$525, 424, MATCH($B$1, resultados!$A$1:$ZZ$1, 0))</f>
        <v/>
      </c>
      <c r="B430">
        <f>INDEX(resultados!$A$2:$ZZ$525, 424, MATCH($B$2, resultados!$A$1:$ZZ$1, 0))</f>
        <v/>
      </c>
      <c r="C430">
        <f>INDEX(resultados!$A$2:$ZZ$525, 424, MATCH($B$3, resultados!$A$1:$ZZ$1, 0))</f>
        <v/>
      </c>
    </row>
    <row r="431">
      <c r="A431">
        <f>INDEX(resultados!$A$2:$ZZ$525, 425, MATCH($B$1, resultados!$A$1:$ZZ$1, 0))</f>
        <v/>
      </c>
      <c r="B431">
        <f>INDEX(resultados!$A$2:$ZZ$525, 425, MATCH($B$2, resultados!$A$1:$ZZ$1, 0))</f>
        <v/>
      </c>
      <c r="C431">
        <f>INDEX(resultados!$A$2:$ZZ$525, 425, MATCH($B$3, resultados!$A$1:$ZZ$1, 0))</f>
        <v/>
      </c>
    </row>
    <row r="432">
      <c r="A432">
        <f>INDEX(resultados!$A$2:$ZZ$525, 426, MATCH($B$1, resultados!$A$1:$ZZ$1, 0))</f>
        <v/>
      </c>
      <c r="B432">
        <f>INDEX(resultados!$A$2:$ZZ$525, 426, MATCH($B$2, resultados!$A$1:$ZZ$1, 0))</f>
        <v/>
      </c>
      <c r="C432">
        <f>INDEX(resultados!$A$2:$ZZ$525, 426, MATCH($B$3, resultados!$A$1:$ZZ$1, 0))</f>
        <v/>
      </c>
    </row>
    <row r="433">
      <c r="A433">
        <f>INDEX(resultados!$A$2:$ZZ$525, 427, MATCH($B$1, resultados!$A$1:$ZZ$1, 0))</f>
        <v/>
      </c>
      <c r="B433">
        <f>INDEX(resultados!$A$2:$ZZ$525, 427, MATCH($B$2, resultados!$A$1:$ZZ$1, 0))</f>
        <v/>
      </c>
      <c r="C433">
        <f>INDEX(resultados!$A$2:$ZZ$525, 427, MATCH($B$3, resultados!$A$1:$ZZ$1, 0))</f>
        <v/>
      </c>
    </row>
    <row r="434">
      <c r="A434">
        <f>INDEX(resultados!$A$2:$ZZ$525, 428, MATCH($B$1, resultados!$A$1:$ZZ$1, 0))</f>
        <v/>
      </c>
      <c r="B434">
        <f>INDEX(resultados!$A$2:$ZZ$525, 428, MATCH($B$2, resultados!$A$1:$ZZ$1, 0))</f>
        <v/>
      </c>
      <c r="C434">
        <f>INDEX(resultados!$A$2:$ZZ$525, 428, MATCH($B$3, resultados!$A$1:$ZZ$1, 0))</f>
        <v/>
      </c>
    </row>
    <row r="435">
      <c r="A435">
        <f>INDEX(resultados!$A$2:$ZZ$525, 429, MATCH($B$1, resultados!$A$1:$ZZ$1, 0))</f>
        <v/>
      </c>
      <c r="B435">
        <f>INDEX(resultados!$A$2:$ZZ$525, 429, MATCH($B$2, resultados!$A$1:$ZZ$1, 0))</f>
        <v/>
      </c>
      <c r="C435">
        <f>INDEX(resultados!$A$2:$ZZ$525, 429, MATCH($B$3, resultados!$A$1:$ZZ$1, 0))</f>
        <v/>
      </c>
    </row>
    <row r="436">
      <c r="A436">
        <f>INDEX(resultados!$A$2:$ZZ$525, 430, MATCH($B$1, resultados!$A$1:$ZZ$1, 0))</f>
        <v/>
      </c>
      <c r="B436">
        <f>INDEX(resultados!$A$2:$ZZ$525, 430, MATCH($B$2, resultados!$A$1:$ZZ$1, 0))</f>
        <v/>
      </c>
      <c r="C436">
        <f>INDEX(resultados!$A$2:$ZZ$525, 430, MATCH($B$3, resultados!$A$1:$ZZ$1, 0))</f>
        <v/>
      </c>
    </row>
    <row r="437">
      <c r="A437">
        <f>INDEX(resultados!$A$2:$ZZ$525, 431, MATCH($B$1, resultados!$A$1:$ZZ$1, 0))</f>
        <v/>
      </c>
      <c r="B437">
        <f>INDEX(resultados!$A$2:$ZZ$525, 431, MATCH($B$2, resultados!$A$1:$ZZ$1, 0))</f>
        <v/>
      </c>
      <c r="C437">
        <f>INDEX(resultados!$A$2:$ZZ$525, 431, MATCH($B$3, resultados!$A$1:$ZZ$1, 0))</f>
        <v/>
      </c>
    </row>
    <row r="438">
      <c r="A438">
        <f>INDEX(resultados!$A$2:$ZZ$525, 432, MATCH($B$1, resultados!$A$1:$ZZ$1, 0))</f>
        <v/>
      </c>
      <c r="B438">
        <f>INDEX(resultados!$A$2:$ZZ$525, 432, MATCH($B$2, resultados!$A$1:$ZZ$1, 0))</f>
        <v/>
      </c>
      <c r="C438">
        <f>INDEX(resultados!$A$2:$ZZ$525, 432, MATCH($B$3, resultados!$A$1:$ZZ$1, 0))</f>
        <v/>
      </c>
    </row>
    <row r="439">
      <c r="A439">
        <f>INDEX(resultados!$A$2:$ZZ$525, 433, MATCH($B$1, resultados!$A$1:$ZZ$1, 0))</f>
        <v/>
      </c>
      <c r="B439">
        <f>INDEX(resultados!$A$2:$ZZ$525, 433, MATCH($B$2, resultados!$A$1:$ZZ$1, 0))</f>
        <v/>
      </c>
      <c r="C439">
        <f>INDEX(resultados!$A$2:$ZZ$525, 433, MATCH($B$3, resultados!$A$1:$ZZ$1, 0))</f>
        <v/>
      </c>
    </row>
    <row r="440">
      <c r="A440">
        <f>INDEX(resultados!$A$2:$ZZ$525, 434, MATCH($B$1, resultados!$A$1:$ZZ$1, 0))</f>
        <v/>
      </c>
      <c r="B440">
        <f>INDEX(resultados!$A$2:$ZZ$525, 434, MATCH($B$2, resultados!$A$1:$ZZ$1, 0))</f>
        <v/>
      </c>
      <c r="C440">
        <f>INDEX(resultados!$A$2:$ZZ$525, 434, MATCH($B$3, resultados!$A$1:$ZZ$1, 0))</f>
        <v/>
      </c>
    </row>
    <row r="441">
      <c r="A441">
        <f>INDEX(resultados!$A$2:$ZZ$525, 435, MATCH($B$1, resultados!$A$1:$ZZ$1, 0))</f>
        <v/>
      </c>
      <c r="B441">
        <f>INDEX(resultados!$A$2:$ZZ$525, 435, MATCH($B$2, resultados!$A$1:$ZZ$1, 0))</f>
        <v/>
      </c>
      <c r="C441">
        <f>INDEX(resultados!$A$2:$ZZ$525, 435, MATCH($B$3, resultados!$A$1:$ZZ$1, 0))</f>
        <v/>
      </c>
    </row>
    <row r="442">
      <c r="A442">
        <f>INDEX(resultados!$A$2:$ZZ$525, 436, MATCH($B$1, resultados!$A$1:$ZZ$1, 0))</f>
        <v/>
      </c>
      <c r="B442">
        <f>INDEX(resultados!$A$2:$ZZ$525, 436, MATCH($B$2, resultados!$A$1:$ZZ$1, 0))</f>
        <v/>
      </c>
      <c r="C442">
        <f>INDEX(resultados!$A$2:$ZZ$525, 436, MATCH($B$3, resultados!$A$1:$ZZ$1, 0))</f>
        <v/>
      </c>
    </row>
    <row r="443">
      <c r="A443">
        <f>INDEX(resultados!$A$2:$ZZ$525, 437, MATCH($B$1, resultados!$A$1:$ZZ$1, 0))</f>
        <v/>
      </c>
      <c r="B443">
        <f>INDEX(resultados!$A$2:$ZZ$525, 437, MATCH($B$2, resultados!$A$1:$ZZ$1, 0))</f>
        <v/>
      </c>
      <c r="C443">
        <f>INDEX(resultados!$A$2:$ZZ$525, 437, MATCH($B$3, resultados!$A$1:$ZZ$1, 0))</f>
        <v/>
      </c>
    </row>
    <row r="444">
      <c r="A444">
        <f>INDEX(resultados!$A$2:$ZZ$525, 438, MATCH($B$1, resultados!$A$1:$ZZ$1, 0))</f>
        <v/>
      </c>
      <c r="B444">
        <f>INDEX(resultados!$A$2:$ZZ$525, 438, MATCH($B$2, resultados!$A$1:$ZZ$1, 0))</f>
        <v/>
      </c>
      <c r="C444">
        <f>INDEX(resultados!$A$2:$ZZ$525, 438, MATCH($B$3, resultados!$A$1:$ZZ$1, 0))</f>
        <v/>
      </c>
    </row>
    <row r="445">
      <c r="A445">
        <f>INDEX(resultados!$A$2:$ZZ$525, 439, MATCH($B$1, resultados!$A$1:$ZZ$1, 0))</f>
        <v/>
      </c>
      <c r="B445">
        <f>INDEX(resultados!$A$2:$ZZ$525, 439, MATCH($B$2, resultados!$A$1:$ZZ$1, 0))</f>
        <v/>
      </c>
      <c r="C445">
        <f>INDEX(resultados!$A$2:$ZZ$525, 439, MATCH($B$3, resultados!$A$1:$ZZ$1, 0))</f>
        <v/>
      </c>
    </row>
    <row r="446">
      <c r="A446">
        <f>INDEX(resultados!$A$2:$ZZ$525, 440, MATCH($B$1, resultados!$A$1:$ZZ$1, 0))</f>
        <v/>
      </c>
      <c r="B446">
        <f>INDEX(resultados!$A$2:$ZZ$525, 440, MATCH($B$2, resultados!$A$1:$ZZ$1, 0))</f>
        <v/>
      </c>
      <c r="C446">
        <f>INDEX(resultados!$A$2:$ZZ$525, 440, MATCH($B$3, resultados!$A$1:$ZZ$1, 0))</f>
        <v/>
      </c>
    </row>
    <row r="447">
      <c r="A447">
        <f>INDEX(resultados!$A$2:$ZZ$525, 441, MATCH($B$1, resultados!$A$1:$ZZ$1, 0))</f>
        <v/>
      </c>
      <c r="B447">
        <f>INDEX(resultados!$A$2:$ZZ$525, 441, MATCH($B$2, resultados!$A$1:$ZZ$1, 0))</f>
        <v/>
      </c>
      <c r="C447">
        <f>INDEX(resultados!$A$2:$ZZ$525, 441, MATCH($B$3, resultados!$A$1:$ZZ$1, 0))</f>
        <v/>
      </c>
    </row>
    <row r="448">
      <c r="A448">
        <f>INDEX(resultados!$A$2:$ZZ$525, 442, MATCH($B$1, resultados!$A$1:$ZZ$1, 0))</f>
        <v/>
      </c>
      <c r="B448">
        <f>INDEX(resultados!$A$2:$ZZ$525, 442, MATCH($B$2, resultados!$A$1:$ZZ$1, 0))</f>
        <v/>
      </c>
      <c r="C448">
        <f>INDEX(resultados!$A$2:$ZZ$525, 442, MATCH($B$3, resultados!$A$1:$ZZ$1, 0))</f>
        <v/>
      </c>
    </row>
    <row r="449">
      <c r="A449">
        <f>INDEX(resultados!$A$2:$ZZ$525, 443, MATCH($B$1, resultados!$A$1:$ZZ$1, 0))</f>
        <v/>
      </c>
      <c r="B449">
        <f>INDEX(resultados!$A$2:$ZZ$525, 443, MATCH($B$2, resultados!$A$1:$ZZ$1, 0))</f>
        <v/>
      </c>
      <c r="C449">
        <f>INDEX(resultados!$A$2:$ZZ$525, 443, MATCH($B$3, resultados!$A$1:$ZZ$1, 0))</f>
        <v/>
      </c>
    </row>
    <row r="450">
      <c r="A450">
        <f>INDEX(resultados!$A$2:$ZZ$525, 444, MATCH($B$1, resultados!$A$1:$ZZ$1, 0))</f>
        <v/>
      </c>
      <c r="B450">
        <f>INDEX(resultados!$A$2:$ZZ$525, 444, MATCH($B$2, resultados!$A$1:$ZZ$1, 0))</f>
        <v/>
      </c>
      <c r="C450">
        <f>INDEX(resultados!$A$2:$ZZ$525, 444, MATCH($B$3, resultados!$A$1:$ZZ$1, 0))</f>
        <v/>
      </c>
    </row>
    <row r="451">
      <c r="A451">
        <f>INDEX(resultados!$A$2:$ZZ$525, 445, MATCH($B$1, resultados!$A$1:$ZZ$1, 0))</f>
        <v/>
      </c>
      <c r="B451">
        <f>INDEX(resultados!$A$2:$ZZ$525, 445, MATCH($B$2, resultados!$A$1:$ZZ$1, 0))</f>
        <v/>
      </c>
      <c r="C451">
        <f>INDEX(resultados!$A$2:$ZZ$525, 445, MATCH($B$3, resultados!$A$1:$ZZ$1, 0))</f>
        <v/>
      </c>
    </row>
    <row r="452">
      <c r="A452">
        <f>INDEX(resultados!$A$2:$ZZ$525, 446, MATCH($B$1, resultados!$A$1:$ZZ$1, 0))</f>
        <v/>
      </c>
      <c r="B452">
        <f>INDEX(resultados!$A$2:$ZZ$525, 446, MATCH($B$2, resultados!$A$1:$ZZ$1, 0))</f>
        <v/>
      </c>
      <c r="C452">
        <f>INDEX(resultados!$A$2:$ZZ$525, 446, MATCH($B$3, resultados!$A$1:$ZZ$1, 0))</f>
        <v/>
      </c>
    </row>
    <row r="453">
      <c r="A453">
        <f>INDEX(resultados!$A$2:$ZZ$525, 447, MATCH($B$1, resultados!$A$1:$ZZ$1, 0))</f>
        <v/>
      </c>
      <c r="B453">
        <f>INDEX(resultados!$A$2:$ZZ$525, 447, MATCH($B$2, resultados!$A$1:$ZZ$1, 0))</f>
        <v/>
      </c>
      <c r="C453">
        <f>INDEX(resultados!$A$2:$ZZ$525, 447, MATCH($B$3, resultados!$A$1:$ZZ$1, 0))</f>
        <v/>
      </c>
    </row>
    <row r="454">
      <c r="A454">
        <f>INDEX(resultados!$A$2:$ZZ$525, 448, MATCH($B$1, resultados!$A$1:$ZZ$1, 0))</f>
        <v/>
      </c>
      <c r="B454">
        <f>INDEX(resultados!$A$2:$ZZ$525, 448, MATCH($B$2, resultados!$A$1:$ZZ$1, 0))</f>
        <v/>
      </c>
      <c r="C454">
        <f>INDEX(resultados!$A$2:$ZZ$525, 448, MATCH($B$3, resultados!$A$1:$ZZ$1, 0))</f>
        <v/>
      </c>
    </row>
    <row r="455">
      <c r="A455">
        <f>INDEX(resultados!$A$2:$ZZ$525, 449, MATCH($B$1, resultados!$A$1:$ZZ$1, 0))</f>
        <v/>
      </c>
      <c r="B455">
        <f>INDEX(resultados!$A$2:$ZZ$525, 449, MATCH($B$2, resultados!$A$1:$ZZ$1, 0))</f>
        <v/>
      </c>
      <c r="C455">
        <f>INDEX(resultados!$A$2:$ZZ$525, 449, MATCH($B$3, resultados!$A$1:$ZZ$1, 0))</f>
        <v/>
      </c>
    </row>
    <row r="456">
      <c r="A456">
        <f>INDEX(resultados!$A$2:$ZZ$525, 450, MATCH($B$1, resultados!$A$1:$ZZ$1, 0))</f>
        <v/>
      </c>
      <c r="B456">
        <f>INDEX(resultados!$A$2:$ZZ$525, 450, MATCH($B$2, resultados!$A$1:$ZZ$1, 0))</f>
        <v/>
      </c>
      <c r="C456">
        <f>INDEX(resultados!$A$2:$ZZ$525, 450, MATCH($B$3, resultados!$A$1:$ZZ$1, 0))</f>
        <v/>
      </c>
    </row>
    <row r="457">
      <c r="A457">
        <f>INDEX(resultados!$A$2:$ZZ$525, 451, MATCH($B$1, resultados!$A$1:$ZZ$1, 0))</f>
        <v/>
      </c>
      <c r="B457">
        <f>INDEX(resultados!$A$2:$ZZ$525, 451, MATCH($B$2, resultados!$A$1:$ZZ$1, 0))</f>
        <v/>
      </c>
      <c r="C457">
        <f>INDEX(resultados!$A$2:$ZZ$525, 451, MATCH($B$3, resultados!$A$1:$ZZ$1, 0))</f>
        <v/>
      </c>
    </row>
    <row r="458">
      <c r="A458">
        <f>INDEX(resultados!$A$2:$ZZ$525, 452, MATCH($B$1, resultados!$A$1:$ZZ$1, 0))</f>
        <v/>
      </c>
      <c r="B458">
        <f>INDEX(resultados!$A$2:$ZZ$525, 452, MATCH($B$2, resultados!$A$1:$ZZ$1, 0))</f>
        <v/>
      </c>
      <c r="C458">
        <f>INDEX(resultados!$A$2:$ZZ$525, 452, MATCH($B$3, resultados!$A$1:$ZZ$1, 0))</f>
        <v/>
      </c>
    </row>
    <row r="459">
      <c r="A459">
        <f>INDEX(resultados!$A$2:$ZZ$525, 453, MATCH($B$1, resultados!$A$1:$ZZ$1, 0))</f>
        <v/>
      </c>
      <c r="B459">
        <f>INDEX(resultados!$A$2:$ZZ$525, 453, MATCH($B$2, resultados!$A$1:$ZZ$1, 0))</f>
        <v/>
      </c>
      <c r="C459">
        <f>INDEX(resultados!$A$2:$ZZ$525, 453, MATCH($B$3, resultados!$A$1:$ZZ$1, 0))</f>
        <v/>
      </c>
    </row>
    <row r="460">
      <c r="A460">
        <f>INDEX(resultados!$A$2:$ZZ$525, 454, MATCH($B$1, resultados!$A$1:$ZZ$1, 0))</f>
        <v/>
      </c>
      <c r="B460">
        <f>INDEX(resultados!$A$2:$ZZ$525, 454, MATCH($B$2, resultados!$A$1:$ZZ$1, 0))</f>
        <v/>
      </c>
      <c r="C460">
        <f>INDEX(resultados!$A$2:$ZZ$525, 454, MATCH($B$3, resultados!$A$1:$ZZ$1, 0))</f>
        <v/>
      </c>
    </row>
    <row r="461">
      <c r="A461">
        <f>INDEX(resultados!$A$2:$ZZ$525, 455, MATCH($B$1, resultados!$A$1:$ZZ$1, 0))</f>
        <v/>
      </c>
      <c r="B461">
        <f>INDEX(resultados!$A$2:$ZZ$525, 455, MATCH($B$2, resultados!$A$1:$ZZ$1, 0))</f>
        <v/>
      </c>
      <c r="C461">
        <f>INDEX(resultados!$A$2:$ZZ$525, 455, MATCH($B$3, resultados!$A$1:$ZZ$1, 0))</f>
        <v/>
      </c>
    </row>
    <row r="462">
      <c r="A462">
        <f>INDEX(resultados!$A$2:$ZZ$525, 456, MATCH($B$1, resultados!$A$1:$ZZ$1, 0))</f>
        <v/>
      </c>
      <c r="B462">
        <f>INDEX(resultados!$A$2:$ZZ$525, 456, MATCH($B$2, resultados!$A$1:$ZZ$1, 0))</f>
        <v/>
      </c>
      <c r="C462">
        <f>INDEX(resultados!$A$2:$ZZ$525, 456, MATCH($B$3, resultados!$A$1:$ZZ$1, 0))</f>
        <v/>
      </c>
    </row>
    <row r="463">
      <c r="A463">
        <f>INDEX(resultados!$A$2:$ZZ$525, 457, MATCH($B$1, resultados!$A$1:$ZZ$1, 0))</f>
        <v/>
      </c>
      <c r="B463">
        <f>INDEX(resultados!$A$2:$ZZ$525, 457, MATCH($B$2, resultados!$A$1:$ZZ$1, 0))</f>
        <v/>
      </c>
      <c r="C463">
        <f>INDEX(resultados!$A$2:$ZZ$525, 457, MATCH($B$3, resultados!$A$1:$ZZ$1, 0))</f>
        <v/>
      </c>
    </row>
    <row r="464">
      <c r="A464">
        <f>INDEX(resultados!$A$2:$ZZ$525, 458, MATCH($B$1, resultados!$A$1:$ZZ$1, 0))</f>
        <v/>
      </c>
      <c r="B464">
        <f>INDEX(resultados!$A$2:$ZZ$525, 458, MATCH($B$2, resultados!$A$1:$ZZ$1, 0))</f>
        <v/>
      </c>
      <c r="C464">
        <f>INDEX(resultados!$A$2:$ZZ$525, 458, MATCH($B$3, resultados!$A$1:$ZZ$1, 0))</f>
        <v/>
      </c>
    </row>
    <row r="465">
      <c r="A465">
        <f>INDEX(resultados!$A$2:$ZZ$525, 459, MATCH($B$1, resultados!$A$1:$ZZ$1, 0))</f>
        <v/>
      </c>
      <c r="B465">
        <f>INDEX(resultados!$A$2:$ZZ$525, 459, MATCH($B$2, resultados!$A$1:$ZZ$1, 0))</f>
        <v/>
      </c>
      <c r="C465">
        <f>INDEX(resultados!$A$2:$ZZ$525, 459, MATCH($B$3, resultados!$A$1:$ZZ$1, 0))</f>
        <v/>
      </c>
    </row>
    <row r="466">
      <c r="A466">
        <f>INDEX(resultados!$A$2:$ZZ$525, 460, MATCH($B$1, resultados!$A$1:$ZZ$1, 0))</f>
        <v/>
      </c>
      <c r="B466">
        <f>INDEX(resultados!$A$2:$ZZ$525, 460, MATCH($B$2, resultados!$A$1:$ZZ$1, 0))</f>
        <v/>
      </c>
      <c r="C466">
        <f>INDEX(resultados!$A$2:$ZZ$525, 460, MATCH($B$3, resultados!$A$1:$ZZ$1, 0))</f>
        <v/>
      </c>
    </row>
    <row r="467">
      <c r="A467">
        <f>INDEX(resultados!$A$2:$ZZ$525, 461, MATCH($B$1, resultados!$A$1:$ZZ$1, 0))</f>
        <v/>
      </c>
      <c r="B467">
        <f>INDEX(resultados!$A$2:$ZZ$525, 461, MATCH($B$2, resultados!$A$1:$ZZ$1, 0))</f>
        <v/>
      </c>
      <c r="C467">
        <f>INDEX(resultados!$A$2:$ZZ$525, 461, MATCH($B$3, resultados!$A$1:$ZZ$1, 0))</f>
        <v/>
      </c>
    </row>
    <row r="468">
      <c r="A468">
        <f>INDEX(resultados!$A$2:$ZZ$525, 462, MATCH($B$1, resultados!$A$1:$ZZ$1, 0))</f>
        <v/>
      </c>
      <c r="B468">
        <f>INDEX(resultados!$A$2:$ZZ$525, 462, MATCH($B$2, resultados!$A$1:$ZZ$1, 0))</f>
        <v/>
      </c>
      <c r="C468">
        <f>INDEX(resultados!$A$2:$ZZ$525, 462, MATCH($B$3, resultados!$A$1:$ZZ$1, 0))</f>
        <v/>
      </c>
    </row>
    <row r="469">
      <c r="A469">
        <f>INDEX(resultados!$A$2:$ZZ$525, 463, MATCH($B$1, resultados!$A$1:$ZZ$1, 0))</f>
        <v/>
      </c>
      <c r="B469">
        <f>INDEX(resultados!$A$2:$ZZ$525, 463, MATCH($B$2, resultados!$A$1:$ZZ$1, 0))</f>
        <v/>
      </c>
      <c r="C469">
        <f>INDEX(resultados!$A$2:$ZZ$525, 463, MATCH($B$3, resultados!$A$1:$ZZ$1, 0))</f>
        <v/>
      </c>
    </row>
    <row r="470">
      <c r="A470">
        <f>INDEX(resultados!$A$2:$ZZ$525, 464, MATCH($B$1, resultados!$A$1:$ZZ$1, 0))</f>
        <v/>
      </c>
      <c r="B470">
        <f>INDEX(resultados!$A$2:$ZZ$525, 464, MATCH($B$2, resultados!$A$1:$ZZ$1, 0))</f>
        <v/>
      </c>
      <c r="C470">
        <f>INDEX(resultados!$A$2:$ZZ$525, 464, MATCH($B$3, resultados!$A$1:$ZZ$1, 0))</f>
        <v/>
      </c>
    </row>
    <row r="471">
      <c r="A471">
        <f>INDEX(resultados!$A$2:$ZZ$525, 465, MATCH($B$1, resultados!$A$1:$ZZ$1, 0))</f>
        <v/>
      </c>
      <c r="B471">
        <f>INDEX(resultados!$A$2:$ZZ$525, 465, MATCH($B$2, resultados!$A$1:$ZZ$1, 0))</f>
        <v/>
      </c>
      <c r="C471">
        <f>INDEX(resultados!$A$2:$ZZ$525, 465, MATCH($B$3, resultados!$A$1:$ZZ$1, 0))</f>
        <v/>
      </c>
    </row>
    <row r="472">
      <c r="A472">
        <f>INDEX(resultados!$A$2:$ZZ$525, 466, MATCH($B$1, resultados!$A$1:$ZZ$1, 0))</f>
        <v/>
      </c>
      <c r="B472">
        <f>INDEX(resultados!$A$2:$ZZ$525, 466, MATCH($B$2, resultados!$A$1:$ZZ$1, 0))</f>
        <v/>
      </c>
      <c r="C472">
        <f>INDEX(resultados!$A$2:$ZZ$525, 466, MATCH($B$3, resultados!$A$1:$ZZ$1, 0))</f>
        <v/>
      </c>
    </row>
    <row r="473">
      <c r="A473">
        <f>INDEX(resultados!$A$2:$ZZ$525, 467, MATCH($B$1, resultados!$A$1:$ZZ$1, 0))</f>
        <v/>
      </c>
      <c r="B473">
        <f>INDEX(resultados!$A$2:$ZZ$525, 467, MATCH($B$2, resultados!$A$1:$ZZ$1, 0))</f>
        <v/>
      </c>
      <c r="C473">
        <f>INDEX(resultados!$A$2:$ZZ$525, 467, MATCH($B$3, resultados!$A$1:$ZZ$1, 0))</f>
        <v/>
      </c>
    </row>
    <row r="474">
      <c r="A474">
        <f>INDEX(resultados!$A$2:$ZZ$525, 468, MATCH($B$1, resultados!$A$1:$ZZ$1, 0))</f>
        <v/>
      </c>
      <c r="B474">
        <f>INDEX(resultados!$A$2:$ZZ$525, 468, MATCH($B$2, resultados!$A$1:$ZZ$1, 0))</f>
        <v/>
      </c>
      <c r="C474">
        <f>INDEX(resultados!$A$2:$ZZ$525, 468, MATCH($B$3, resultados!$A$1:$ZZ$1, 0))</f>
        <v/>
      </c>
    </row>
    <row r="475">
      <c r="A475">
        <f>INDEX(resultados!$A$2:$ZZ$525, 469, MATCH($B$1, resultados!$A$1:$ZZ$1, 0))</f>
        <v/>
      </c>
      <c r="B475">
        <f>INDEX(resultados!$A$2:$ZZ$525, 469, MATCH($B$2, resultados!$A$1:$ZZ$1, 0))</f>
        <v/>
      </c>
      <c r="C475">
        <f>INDEX(resultados!$A$2:$ZZ$525, 469, MATCH($B$3, resultados!$A$1:$ZZ$1, 0))</f>
        <v/>
      </c>
    </row>
    <row r="476">
      <c r="A476">
        <f>INDEX(resultados!$A$2:$ZZ$525, 470, MATCH($B$1, resultados!$A$1:$ZZ$1, 0))</f>
        <v/>
      </c>
      <c r="B476">
        <f>INDEX(resultados!$A$2:$ZZ$525, 470, MATCH($B$2, resultados!$A$1:$ZZ$1, 0))</f>
        <v/>
      </c>
      <c r="C476">
        <f>INDEX(resultados!$A$2:$ZZ$525, 470, MATCH($B$3, resultados!$A$1:$ZZ$1, 0))</f>
        <v/>
      </c>
    </row>
    <row r="477">
      <c r="A477">
        <f>INDEX(resultados!$A$2:$ZZ$525, 471, MATCH($B$1, resultados!$A$1:$ZZ$1, 0))</f>
        <v/>
      </c>
      <c r="B477">
        <f>INDEX(resultados!$A$2:$ZZ$525, 471, MATCH($B$2, resultados!$A$1:$ZZ$1, 0))</f>
        <v/>
      </c>
      <c r="C477">
        <f>INDEX(resultados!$A$2:$ZZ$525, 471, MATCH($B$3, resultados!$A$1:$ZZ$1, 0))</f>
        <v/>
      </c>
    </row>
    <row r="478">
      <c r="A478">
        <f>INDEX(resultados!$A$2:$ZZ$525, 472, MATCH($B$1, resultados!$A$1:$ZZ$1, 0))</f>
        <v/>
      </c>
      <c r="B478">
        <f>INDEX(resultados!$A$2:$ZZ$525, 472, MATCH($B$2, resultados!$A$1:$ZZ$1, 0))</f>
        <v/>
      </c>
      <c r="C478">
        <f>INDEX(resultados!$A$2:$ZZ$525, 472, MATCH($B$3, resultados!$A$1:$ZZ$1, 0))</f>
        <v/>
      </c>
    </row>
    <row r="479">
      <c r="A479">
        <f>INDEX(resultados!$A$2:$ZZ$525, 473, MATCH($B$1, resultados!$A$1:$ZZ$1, 0))</f>
        <v/>
      </c>
      <c r="B479">
        <f>INDEX(resultados!$A$2:$ZZ$525, 473, MATCH($B$2, resultados!$A$1:$ZZ$1, 0))</f>
        <v/>
      </c>
      <c r="C479">
        <f>INDEX(resultados!$A$2:$ZZ$525, 473, MATCH($B$3, resultados!$A$1:$ZZ$1, 0))</f>
        <v/>
      </c>
    </row>
    <row r="480">
      <c r="A480">
        <f>INDEX(resultados!$A$2:$ZZ$525, 474, MATCH($B$1, resultados!$A$1:$ZZ$1, 0))</f>
        <v/>
      </c>
      <c r="B480">
        <f>INDEX(resultados!$A$2:$ZZ$525, 474, MATCH($B$2, resultados!$A$1:$ZZ$1, 0))</f>
        <v/>
      </c>
      <c r="C480">
        <f>INDEX(resultados!$A$2:$ZZ$525, 474, MATCH($B$3, resultados!$A$1:$ZZ$1, 0))</f>
        <v/>
      </c>
    </row>
    <row r="481">
      <c r="A481">
        <f>INDEX(resultados!$A$2:$ZZ$525, 475, MATCH($B$1, resultados!$A$1:$ZZ$1, 0))</f>
        <v/>
      </c>
      <c r="B481">
        <f>INDEX(resultados!$A$2:$ZZ$525, 475, MATCH($B$2, resultados!$A$1:$ZZ$1, 0))</f>
        <v/>
      </c>
      <c r="C481">
        <f>INDEX(resultados!$A$2:$ZZ$525, 475, MATCH($B$3, resultados!$A$1:$ZZ$1, 0))</f>
        <v/>
      </c>
    </row>
    <row r="482">
      <c r="A482">
        <f>INDEX(resultados!$A$2:$ZZ$525, 476, MATCH($B$1, resultados!$A$1:$ZZ$1, 0))</f>
        <v/>
      </c>
      <c r="B482">
        <f>INDEX(resultados!$A$2:$ZZ$525, 476, MATCH($B$2, resultados!$A$1:$ZZ$1, 0))</f>
        <v/>
      </c>
      <c r="C482">
        <f>INDEX(resultados!$A$2:$ZZ$525, 476, MATCH($B$3, resultados!$A$1:$ZZ$1, 0))</f>
        <v/>
      </c>
    </row>
    <row r="483">
      <c r="A483">
        <f>INDEX(resultados!$A$2:$ZZ$525, 477, MATCH($B$1, resultados!$A$1:$ZZ$1, 0))</f>
        <v/>
      </c>
      <c r="B483">
        <f>INDEX(resultados!$A$2:$ZZ$525, 477, MATCH($B$2, resultados!$A$1:$ZZ$1, 0))</f>
        <v/>
      </c>
      <c r="C483">
        <f>INDEX(resultados!$A$2:$ZZ$525, 477, MATCH($B$3, resultados!$A$1:$ZZ$1, 0))</f>
        <v/>
      </c>
    </row>
    <row r="484">
      <c r="A484">
        <f>INDEX(resultados!$A$2:$ZZ$525, 478, MATCH($B$1, resultados!$A$1:$ZZ$1, 0))</f>
        <v/>
      </c>
      <c r="B484">
        <f>INDEX(resultados!$A$2:$ZZ$525, 478, MATCH($B$2, resultados!$A$1:$ZZ$1, 0))</f>
        <v/>
      </c>
      <c r="C484">
        <f>INDEX(resultados!$A$2:$ZZ$525, 478, MATCH($B$3, resultados!$A$1:$ZZ$1, 0))</f>
        <v/>
      </c>
    </row>
    <row r="485">
      <c r="A485">
        <f>INDEX(resultados!$A$2:$ZZ$525, 479, MATCH($B$1, resultados!$A$1:$ZZ$1, 0))</f>
        <v/>
      </c>
      <c r="B485">
        <f>INDEX(resultados!$A$2:$ZZ$525, 479, MATCH($B$2, resultados!$A$1:$ZZ$1, 0))</f>
        <v/>
      </c>
      <c r="C485">
        <f>INDEX(resultados!$A$2:$ZZ$525, 479, MATCH($B$3, resultados!$A$1:$ZZ$1, 0))</f>
        <v/>
      </c>
    </row>
    <row r="486">
      <c r="A486">
        <f>INDEX(resultados!$A$2:$ZZ$525, 480, MATCH($B$1, resultados!$A$1:$ZZ$1, 0))</f>
        <v/>
      </c>
      <c r="B486">
        <f>INDEX(resultados!$A$2:$ZZ$525, 480, MATCH($B$2, resultados!$A$1:$ZZ$1, 0))</f>
        <v/>
      </c>
      <c r="C486">
        <f>INDEX(resultados!$A$2:$ZZ$525, 480, MATCH($B$3, resultados!$A$1:$ZZ$1, 0))</f>
        <v/>
      </c>
    </row>
    <row r="487">
      <c r="A487">
        <f>INDEX(resultados!$A$2:$ZZ$525, 481, MATCH($B$1, resultados!$A$1:$ZZ$1, 0))</f>
        <v/>
      </c>
      <c r="B487">
        <f>INDEX(resultados!$A$2:$ZZ$525, 481, MATCH($B$2, resultados!$A$1:$ZZ$1, 0))</f>
        <v/>
      </c>
      <c r="C487">
        <f>INDEX(resultados!$A$2:$ZZ$525, 481, MATCH($B$3, resultados!$A$1:$ZZ$1, 0))</f>
        <v/>
      </c>
    </row>
    <row r="488">
      <c r="A488">
        <f>INDEX(resultados!$A$2:$ZZ$525, 482, MATCH($B$1, resultados!$A$1:$ZZ$1, 0))</f>
        <v/>
      </c>
      <c r="B488">
        <f>INDEX(resultados!$A$2:$ZZ$525, 482, MATCH($B$2, resultados!$A$1:$ZZ$1, 0))</f>
        <v/>
      </c>
      <c r="C488">
        <f>INDEX(resultados!$A$2:$ZZ$525, 482, MATCH($B$3, resultados!$A$1:$ZZ$1, 0))</f>
        <v/>
      </c>
    </row>
    <row r="489">
      <c r="A489">
        <f>INDEX(resultados!$A$2:$ZZ$525, 483, MATCH($B$1, resultados!$A$1:$ZZ$1, 0))</f>
        <v/>
      </c>
      <c r="B489">
        <f>INDEX(resultados!$A$2:$ZZ$525, 483, MATCH($B$2, resultados!$A$1:$ZZ$1, 0))</f>
        <v/>
      </c>
      <c r="C489">
        <f>INDEX(resultados!$A$2:$ZZ$525, 483, MATCH($B$3, resultados!$A$1:$ZZ$1, 0))</f>
        <v/>
      </c>
    </row>
    <row r="490">
      <c r="A490">
        <f>INDEX(resultados!$A$2:$ZZ$525, 484, MATCH($B$1, resultados!$A$1:$ZZ$1, 0))</f>
        <v/>
      </c>
      <c r="B490">
        <f>INDEX(resultados!$A$2:$ZZ$525, 484, MATCH($B$2, resultados!$A$1:$ZZ$1, 0))</f>
        <v/>
      </c>
      <c r="C490">
        <f>INDEX(resultados!$A$2:$ZZ$525, 484, MATCH($B$3, resultados!$A$1:$ZZ$1, 0))</f>
        <v/>
      </c>
    </row>
    <row r="491">
      <c r="A491">
        <f>INDEX(resultados!$A$2:$ZZ$525, 485, MATCH($B$1, resultados!$A$1:$ZZ$1, 0))</f>
        <v/>
      </c>
      <c r="B491">
        <f>INDEX(resultados!$A$2:$ZZ$525, 485, MATCH($B$2, resultados!$A$1:$ZZ$1, 0))</f>
        <v/>
      </c>
      <c r="C491">
        <f>INDEX(resultados!$A$2:$ZZ$525, 485, MATCH($B$3, resultados!$A$1:$ZZ$1, 0))</f>
        <v/>
      </c>
    </row>
    <row r="492">
      <c r="A492">
        <f>INDEX(resultados!$A$2:$ZZ$525, 486, MATCH($B$1, resultados!$A$1:$ZZ$1, 0))</f>
        <v/>
      </c>
      <c r="B492">
        <f>INDEX(resultados!$A$2:$ZZ$525, 486, MATCH($B$2, resultados!$A$1:$ZZ$1, 0))</f>
        <v/>
      </c>
      <c r="C492">
        <f>INDEX(resultados!$A$2:$ZZ$525, 486, MATCH($B$3, resultados!$A$1:$ZZ$1, 0))</f>
        <v/>
      </c>
    </row>
    <row r="493">
      <c r="A493">
        <f>INDEX(resultados!$A$2:$ZZ$525, 487, MATCH($B$1, resultados!$A$1:$ZZ$1, 0))</f>
        <v/>
      </c>
      <c r="B493">
        <f>INDEX(resultados!$A$2:$ZZ$525, 487, MATCH($B$2, resultados!$A$1:$ZZ$1, 0))</f>
        <v/>
      </c>
      <c r="C493">
        <f>INDEX(resultados!$A$2:$ZZ$525, 487, MATCH($B$3, resultados!$A$1:$ZZ$1, 0))</f>
        <v/>
      </c>
    </row>
    <row r="494">
      <c r="A494">
        <f>INDEX(resultados!$A$2:$ZZ$525, 488, MATCH($B$1, resultados!$A$1:$ZZ$1, 0))</f>
        <v/>
      </c>
      <c r="B494">
        <f>INDEX(resultados!$A$2:$ZZ$525, 488, MATCH($B$2, resultados!$A$1:$ZZ$1, 0))</f>
        <v/>
      </c>
      <c r="C494">
        <f>INDEX(resultados!$A$2:$ZZ$525, 488, MATCH($B$3, resultados!$A$1:$ZZ$1, 0))</f>
        <v/>
      </c>
    </row>
    <row r="495">
      <c r="A495">
        <f>INDEX(resultados!$A$2:$ZZ$525, 489, MATCH($B$1, resultados!$A$1:$ZZ$1, 0))</f>
        <v/>
      </c>
      <c r="B495">
        <f>INDEX(resultados!$A$2:$ZZ$525, 489, MATCH($B$2, resultados!$A$1:$ZZ$1, 0))</f>
        <v/>
      </c>
      <c r="C495">
        <f>INDEX(resultados!$A$2:$ZZ$525, 489, MATCH($B$3, resultados!$A$1:$ZZ$1, 0))</f>
        <v/>
      </c>
    </row>
    <row r="496">
      <c r="A496">
        <f>INDEX(resultados!$A$2:$ZZ$525, 490, MATCH($B$1, resultados!$A$1:$ZZ$1, 0))</f>
        <v/>
      </c>
      <c r="B496">
        <f>INDEX(resultados!$A$2:$ZZ$525, 490, MATCH($B$2, resultados!$A$1:$ZZ$1, 0))</f>
        <v/>
      </c>
      <c r="C496">
        <f>INDEX(resultados!$A$2:$ZZ$525, 490, MATCH($B$3, resultados!$A$1:$ZZ$1, 0))</f>
        <v/>
      </c>
    </row>
    <row r="497">
      <c r="A497">
        <f>INDEX(resultados!$A$2:$ZZ$525, 491, MATCH($B$1, resultados!$A$1:$ZZ$1, 0))</f>
        <v/>
      </c>
      <c r="B497">
        <f>INDEX(resultados!$A$2:$ZZ$525, 491, MATCH($B$2, resultados!$A$1:$ZZ$1, 0))</f>
        <v/>
      </c>
      <c r="C497">
        <f>INDEX(resultados!$A$2:$ZZ$525, 491, MATCH($B$3, resultados!$A$1:$ZZ$1, 0))</f>
        <v/>
      </c>
    </row>
    <row r="498">
      <c r="A498">
        <f>INDEX(resultados!$A$2:$ZZ$525, 492, MATCH($B$1, resultados!$A$1:$ZZ$1, 0))</f>
        <v/>
      </c>
      <c r="B498">
        <f>INDEX(resultados!$A$2:$ZZ$525, 492, MATCH($B$2, resultados!$A$1:$ZZ$1, 0))</f>
        <v/>
      </c>
      <c r="C498">
        <f>INDEX(resultados!$A$2:$ZZ$525, 492, MATCH($B$3, resultados!$A$1:$ZZ$1, 0))</f>
        <v/>
      </c>
    </row>
    <row r="499">
      <c r="A499">
        <f>INDEX(resultados!$A$2:$ZZ$525, 493, MATCH($B$1, resultados!$A$1:$ZZ$1, 0))</f>
        <v/>
      </c>
      <c r="B499">
        <f>INDEX(resultados!$A$2:$ZZ$525, 493, MATCH($B$2, resultados!$A$1:$ZZ$1, 0))</f>
        <v/>
      </c>
      <c r="C499">
        <f>INDEX(resultados!$A$2:$ZZ$525, 493, MATCH($B$3, resultados!$A$1:$ZZ$1, 0))</f>
        <v/>
      </c>
    </row>
    <row r="500">
      <c r="A500">
        <f>INDEX(resultados!$A$2:$ZZ$525, 494, MATCH($B$1, resultados!$A$1:$ZZ$1, 0))</f>
        <v/>
      </c>
      <c r="B500">
        <f>INDEX(resultados!$A$2:$ZZ$525, 494, MATCH($B$2, resultados!$A$1:$ZZ$1, 0))</f>
        <v/>
      </c>
      <c r="C500">
        <f>INDEX(resultados!$A$2:$ZZ$525, 494, MATCH($B$3, resultados!$A$1:$ZZ$1, 0))</f>
        <v/>
      </c>
    </row>
    <row r="501">
      <c r="A501">
        <f>INDEX(resultados!$A$2:$ZZ$525, 495, MATCH($B$1, resultados!$A$1:$ZZ$1, 0))</f>
        <v/>
      </c>
      <c r="B501">
        <f>INDEX(resultados!$A$2:$ZZ$525, 495, MATCH($B$2, resultados!$A$1:$ZZ$1, 0))</f>
        <v/>
      </c>
      <c r="C501">
        <f>INDEX(resultados!$A$2:$ZZ$525, 495, MATCH($B$3, resultados!$A$1:$ZZ$1, 0))</f>
        <v/>
      </c>
    </row>
    <row r="502">
      <c r="A502">
        <f>INDEX(resultados!$A$2:$ZZ$525, 496, MATCH($B$1, resultados!$A$1:$ZZ$1, 0))</f>
        <v/>
      </c>
      <c r="B502">
        <f>INDEX(resultados!$A$2:$ZZ$525, 496, MATCH($B$2, resultados!$A$1:$ZZ$1, 0))</f>
        <v/>
      </c>
      <c r="C502">
        <f>INDEX(resultados!$A$2:$ZZ$525, 496, MATCH($B$3, resultados!$A$1:$ZZ$1, 0))</f>
        <v/>
      </c>
    </row>
    <row r="503">
      <c r="A503">
        <f>INDEX(resultados!$A$2:$ZZ$525, 497, MATCH($B$1, resultados!$A$1:$ZZ$1, 0))</f>
        <v/>
      </c>
      <c r="B503">
        <f>INDEX(resultados!$A$2:$ZZ$525, 497, MATCH($B$2, resultados!$A$1:$ZZ$1, 0))</f>
        <v/>
      </c>
      <c r="C503">
        <f>INDEX(resultados!$A$2:$ZZ$525, 497, MATCH($B$3, resultados!$A$1:$ZZ$1, 0))</f>
        <v/>
      </c>
    </row>
    <row r="504">
      <c r="A504">
        <f>INDEX(resultados!$A$2:$ZZ$525, 498, MATCH($B$1, resultados!$A$1:$ZZ$1, 0))</f>
        <v/>
      </c>
      <c r="B504">
        <f>INDEX(resultados!$A$2:$ZZ$525, 498, MATCH($B$2, resultados!$A$1:$ZZ$1, 0))</f>
        <v/>
      </c>
      <c r="C504">
        <f>INDEX(resultados!$A$2:$ZZ$525, 498, MATCH($B$3, resultados!$A$1:$ZZ$1, 0))</f>
        <v/>
      </c>
    </row>
    <row r="505">
      <c r="A505">
        <f>INDEX(resultados!$A$2:$ZZ$525, 499, MATCH($B$1, resultados!$A$1:$ZZ$1, 0))</f>
        <v/>
      </c>
      <c r="B505">
        <f>INDEX(resultados!$A$2:$ZZ$525, 499, MATCH($B$2, resultados!$A$1:$ZZ$1, 0))</f>
        <v/>
      </c>
      <c r="C505">
        <f>INDEX(resultados!$A$2:$ZZ$525, 499, MATCH($B$3, resultados!$A$1:$ZZ$1, 0))</f>
        <v/>
      </c>
    </row>
    <row r="506">
      <c r="A506">
        <f>INDEX(resultados!$A$2:$ZZ$525, 500, MATCH($B$1, resultados!$A$1:$ZZ$1, 0))</f>
        <v/>
      </c>
      <c r="B506">
        <f>INDEX(resultados!$A$2:$ZZ$525, 500, MATCH($B$2, resultados!$A$1:$ZZ$1, 0))</f>
        <v/>
      </c>
      <c r="C506">
        <f>INDEX(resultados!$A$2:$ZZ$525, 500, MATCH($B$3, resultados!$A$1:$ZZ$1, 0))</f>
        <v/>
      </c>
    </row>
    <row r="507">
      <c r="A507">
        <f>INDEX(resultados!$A$2:$ZZ$525, 501, MATCH($B$1, resultados!$A$1:$ZZ$1, 0))</f>
        <v/>
      </c>
      <c r="B507">
        <f>INDEX(resultados!$A$2:$ZZ$525, 501, MATCH($B$2, resultados!$A$1:$ZZ$1, 0))</f>
        <v/>
      </c>
      <c r="C507">
        <f>INDEX(resultados!$A$2:$ZZ$525, 501, MATCH($B$3, resultados!$A$1:$ZZ$1, 0))</f>
        <v/>
      </c>
    </row>
    <row r="508">
      <c r="A508">
        <f>INDEX(resultados!$A$2:$ZZ$525, 502, MATCH($B$1, resultados!$A$1:$ZZ$1, 0))</f>
        <v/>
      </c>
      <c r="B508">
        <f>INDEX(resultados!$A$2:$ZZ$525, 502, MATCH($B$2, resultados!$A$1:$ZZ$1, 0))</f>
        <v/>
      </c>
      <c r="C508">
        <f>INDEX(resultados!$A$2:$ZZ$525, 502, MATCH($B$3, resultados!$A$1:$ZZ$1, 0))</f>
        <v/>
      </c>
    </row>
    <row r="509">
      <c r="A509">
        <f>INDEX(resultados!$A$2:$ZZ$525, 503, MATCH($B$1, resultados!$A$1:$ZZ$1, 0))</f>
        <v/>
      </c>
      <c r="B509">
        <f>INDEX(resultados!$A$2:$ZZ$525, 503, MATCH($B$2, resultados!$A$1:$ZZ$1, 0))</f>
        <v/>
      </c>
      <c r="C509">
        <f>INDEX(resultados!$A$2:$ZZ$525, 503, MATCH($B$3, resultados!$A$1:$ZZ$1, 0))</f>
        <v/>
      </c>
    </row>
    <row r="510">
      <c r="A510">
        <f>INDEX(resultados!$A$2:$ZZ$525, 504, MATCH($B$1, resultados!$A$1:$ZZ$1, 0))</f>
        <v/>
      </c>
      <c r="B510">
        <f>INDEX(resultados!$A$2:$ZZ$525, 504, MATCH($B$2, resultados!$A$1:$ZZ$1, 0))</f>
        <v/>
      </c>
      <c r="C510">
        <f>INDEX(resultados!$A$2:$ZZ$525, 504, MATCH($B$3, resultados!$A$1:$ZZ$1, 0))</f>
        <v/>
      </c>
    </row>
    <row r="511">
      <c r="A511">
        <f>INDEX(resultados!$A$2:$ZZ$525, 505, MATCH($B$1, resultados!$A$1:$ZZ$1, 0))</f>
        <v/>
      </c>
      <c r="B511">
        <f>INDEX(resultados!$A$2:$ZZ$525, 505, MATCH($B$2, resultados!$A$1:$ZZ$1, 0))</f>
        <v/>
      </c>
      <c r="C511">
        <f>INDEX(resultados!$A$2:$ZZ$525, 505, MATCH($B$3, resultados!$A$1:$ZZ$1, 0))</f>
        <v/>
      </c>
    </row>
    <row r="512">
      <c r="A512">
        <f>INDEX(resultados!$A$2:$ZZ$525, 506, MATCH($B$1, resultados!$A$1:$ZZ$1, 0))</f>
        <v/>
      </c>
      <c r="B512">
        <f>INDEX(resultados!$A$2:$ZZ$525, 506, MATCH($B$2, resultados!$A$1:$ZZ$1, 0))</f>
        <v/>
      </c>
      <c r="C512">
        <f>INDEX(resultados!$A$2:$ZZ$525, 506, MATCH($B$3, resultados!$A$1:$ZZ$1, 0))</f>
        <v/>
      </c>
    </row>
    <row r="513">
      <c r="A513">
        <f>INDEX(resultados!$A$2:$ZZ$525, 507, MATCH($B$1, resultados!$A$1:$ZZ$1, 0))</f>
        <v/>
      </c>
      <c r="B513">
        <f>INDEX(resultados!$A$2:$ZZ$525, 507, MATCH($B$2, resultados!$A$1:$ZZ$1, 0))</f>
        <v/>
      </c>
      <c r="C513">
        <f>INDEX(resultados!$A$2:$ZZ$525, 507, MATCH($B$3, resultados!$A$1:$ZZ$1, 0))</f>
        <v/>
      </c>
    </row>
    <row r="514">
      <c r="A514">
        <f>INDEX(resultados!$A$2:$ZZ$525, 508, MATCH($B$1, resultados!$A$1:$ZZ$1, 0))</f>
        <v/>
      </c>
      <c r="B514">
        <f>INDEX(resultados!$A$2:$ZZ$525, 508, MATCH($B$2, resultados!$A$1:$ZZ$1, 0))</f>
        <v/>
      </c>
      <c r="C514">
        <f>INDEX(resultados!$A$2:$ZZ$525, 508, MATCH($B$3, resultados!$A$1:$ZZ$1, 0))</f>
        <v/>
      </c>
    </row>
    <row r="515">
      <c r="A515">
        <f>INDEX(resultados!$A$2:$ZZ$525, 509, MATCH($B$1, resultados!$A$1:$ZZ$1, 0))</f>
        <v/>
      </c>
      <c r="B515">
        <f>INDEX(resultados!$A$2:$ZZ$525, 509, MATCH($B$2, resultados!$A$1:$ZZ$1, 0))</f>
        <v/>
      </c>
      <c r="C515">
        <f>INDEX(resultados!$A$2:$ZZ$525, 509, MATCH($B$3, resultados!$A$1:$ZZ$1, 0))</f>
        <v/>
      </c>
    </row>
    <row r="516">
      <c r="A516">
        <f>INDEX(resultados!$A$2:$ZZ$525, 510, MATCH($B$1, resultados!$A$1:$ZZ$1, 0))</f>
        <v/>
      </c>
      <c r="B516">
        <f>INDEX(resultados!$A$2:$ZZ$525, 510, MATCH($B$2, resultados!$A$1:$ZZ$1, 0))</f>
        <v/>
      </c>
      <c r="C516">
        <f>INDEX(resultados!$A$2:$ZZ$525, 510, MATCH($B$3, resultados!$A$1:$ZZ$1, 0))</f>
        <v/>
      </c>
    </row>
    <row r="517">
      <c r="A517">
        <f>INDEX(resultados!$A$2:$ZZ$525, 511, MATCH($B$1, resultados!$A$1:$ZZ$1, 0))</f>
        <v/>
      </c>
      <c r="B517">
        <f>INDEX(resultados!$A$2:$ZZ$525, 511, MATCH($B$2, resultados!$A$1:$ZZ$1, 0))</f>
        <v/>
      </c>
      <c r="C517">
        <f>INDEX(resultados!$A$2:$ZZ$525, 511, MATCH($B$3, resultados!$A$1:$ZZ$1, 0))</f>
        <v/>
      </c>
    </row>
    <row r="518">
      <c r="A518">
        <f>INDEX(resultados!$A$2:$ZZ$525, 512, MATCH($B$1, resultados!$A$1:$ZZ$1, 0))</f>
        <v/>
      </c>
      <c r="B518">
        <f>INDEX(resultados!$A$2:$ZZ$525, 512, MATCH($B$2, resultados!$A$1:$ZZ$1, 0))</f>
        <v/>
      </c>
      <c r="C518">
        <f>INDEX(resultados!$A$2:$ZZ$525, 512, MATCH($B$3, resultados!$A$1:$ZZ$1, 0))</f>
        <v/>
      </c>
    </row>
    <row r="519">
      <c r="A519">
        <f>INDEX(resultados!$A$2:$ZZ$525, 513, MATCH($B$1, resultados!$A$1:$ZZ$1, 0))</f>
        <v/>
      </c>
      <c r="B519">
        <f>INDEX(resultados!$A$2:$ZZ$525, 513, MATCH($B$2, resultados!$A$1:$ZZ$1, 0))</f>
        <v/>
      </c>
      <c r="C519">
        <f>INDEX(resultados!$A$2:$ZZ$525, 513, MATCH($B$3, resultados!$A$1:$ZZ$1, 0))</f>
        <v/>
      </c>
    </row>
    <row r="520">
      <c r="A520">
        <f>INDEX(resultados!$A$2:$ZZ$525, 514, MATCH($B$1, resultados!$A$1:$ZZ$1, 0))</f>
        <v/>
      </c>
      <c r="B520">
        <f>INDEX(resultados!$A$2:$ZZ$525, 514, MATCH($B$2, resultados!$A$1:$ZZ$1, 0))</f>
        <v/>
      </c>
      <c r="C520">
        <f>INDEX(resultados!$A$2:$ZZ$525, 514, MATCH($B$3, resultados!$A$1:$ZZ$1, 0))</f>
        <v/>
      </c>
    </row>
    <row r="521">
      <c r="A521">
        <f>INDEX(resultados!$A$2:$ZZ$525, 515, MATCH($B$1, resultados!$A$1:$ZZ$1, 0))</f>
        <v/>
      </c>
      <c r="B521">
        <f>INDEX(resultados!$A$2:$ZZ$525, 515, MATCH($B$2, resultados!$A$1:$ZZ$1, 0))</f>
        <v/>
      </c>
      <c r="C521">
        <f>INDEX(resultados!$A$2:$ZZ$525, 515, MATCH($B$3, resultados!$A$1:$ZZ$1, 0))</f>
        <v/>
      </c>
    </row>
    <row r="522">
      <c r="A522">
        <f>INDEX(resultados!$A$2:$ZZ$525, 516, MATCH($B$1, resultados!$A$1:$ZZ$1, 0))</f>
        <v/>
      </c>
      <c r="B522">
        <f>INDEX(resultados!$A$2:$ZZ$525, 516, MATCH($B$2, resultados!$A$1:$ZZ$1, 0))</f>
        <v/>
      </c>
      <c r="C522">
        <f>INDEX(resultados!$A$2:$ZZ$525, 516, MATCH($B$3, resultados!$A$1:$ZZ$1, 0))</f>
        <v/>
      </c>
    </row>
    <row r="523">
      <c r="A523">
        <f>INDEX(resultados!$A$2:$ZZ$525, 517, MATCH($B$1, resultados!$A$1:$ZZ$1, 0))</f>
        <v/>
      </c>
      <c r="B523">
        <f>INDEX(resultados!$A$2:$ZZ$525, 517, MATCH($B$2, resultados!$A$1:$ZZ$1, 0))</f>
        <v/>
      </c>
      <c r="C523">
        <f>INDEX(resultados!$A$2:$ZZ$525, 517, MATCH($B$3, resultados!$A$1:$ZZ$1, 0))</f>
        <v/>
      </c>
    </row>
    <row r="524">
      <c r="A524">
        <f>INDEX(resultados!$A$2:$ZZ$525, 518, MATCH($B$1, resultados!$A$1:$ZZ$1, 0))</f>
        <v/>
      </c>
      <c r="B524">
        <f>INDEX(resultados!$A$2:$ZZ$525, 518, MATCH($B$2, resultados!$A$1:$ZZ$1, 0))</f>
        <v/>
      </c>
      <c r="C524">
        <f>INDEX(resultados!$A$2:$ZZ$525, 518, MATCH($B$3, resultados!$A$1:$ZZ$1, 0))</f>
        <v/>
      </c>
    </row>
    <row r="525">
      <c r="A525">
        <f>INDEX(resultados!$A$2:$ZZ$525, 519, MATCH($B$1, resultados!$A$1:$ZZ$1, 0))</f>
        <v/>
      </c>
      <c r="B525">
        <f>INDEX(resultados!$A$2:$ZZ$525, 519, MATCH($B$2, resultados!$A$1:$ZZ$1, 0))</f>
        <v/>
      </c>
      <c r="C525">
        <f>INDEX(resultados!$A$2:$ZZ$525, 519, MATCH($B$3, resultados!$A$1:$ZZ$1, 0))</f>
        <v/>
      </c>
    </row>
    <row r="526">
      <c r="A526">
        <f>INDEX(resultados!$A$2:$ZZ$525, 520, MATCH($B$1, resultados!$A$1:$ZZ$1, 0))</f>
        <v/>
      </c>
      <c r="B526">
        <f>INDEX(resultados!$A$2:$ZZ$525, 520, MATCH($B$2, resultados!$A$1:$ZZ$1, 0))</f>
        <v/>
      </c>
      <c r="C526">
        <f>INDEX(resultados!$A$2:$ZZ$525, 520, MATCH($B$3, resultados!$A$1:$ZZ$1, 0))</f>
        <v/>
      </c>
    </row>
    <row r="527">
      <c r="A527">
        <f>INDEX(resultados!$A$2:$ZZ$525, 521, MATCH($B$1, resultados!$A$1:$ZZ$1, 0))</f>
        <v/>
      </c>
      <c r="B527">
        <f>INDEX(resultados!$A$2:$ZZ$525, 521, MATCH($B$2, resultados!$A$1:$ZZ$1, 0))</f>
        <v/>
      </c>
      <c r="C527">
        <f>INDEX(resultados!$A$2:$ZZ$525, 521, MATCH($B$3, resultados!$A$1:$ZZ$1, 0))</f>
        <v/>
      </c>
    </row>
    <row r="528">
      <c r="A528">
        <f>INDEX(resultados!$A$2:$ZZ$525, 522, MATCH($B$1, resultados!$A$1:$ZZ$1, 0))</f>
        <v/>
      </c>
      <c r="B528">
        <f>INDEX(resultados!$A$2:$ZZ$525, 522, MATCH($B$2, resultados!$A$1:$ZZ$1, 0))</f>
        <v/>
      </c>
      <c r="C528">
        <f>INDEX(resultados!$A$2:$ZZ$525, 522, MATCH($B$3, resultados!$A$1:$ZZ$1, 0))</f>
        <v/>
      </c>
    </row>
    <row r="529">
      <c r="A529">
        <f>INDEX(resultados!$A$2:$ZZ$525, 523, MATCH($B$1, resultados!$A$1:$ZZ$1, 0))</f>
        <v/>
      </c>
      <c r="B529">
        <f>INDEX(resultados!$A$2:$ZZ$525, 523, MATCH($B$2, resultados!$A$1:$ZZ$1, 0))</f>
        <v/>
      </c>
      <c r="C529">
        <f>INDEX(resultados!$A$2:$ZZ$525, 523, MATCH($B$3, resultados!$A$1:$ZZ$1, 0))</f>
        <v/>
      </c>
    </row>
    <row r="530">
      <c r="A530">
        <f>INDEX(resultados!$A$2:$ZZ$525, 524, MATCH($B$1, resultados!$A$1:$ZZ$1, 0))</f>
        <v/>
      </c>
      <c r="B530">
        <f>INDEX(resultados!$A$2:$ZZ$525, 524, MATCH($B$2, resultados!$A$1:$ZZ$1, 0))</f>
        <v/>
      </c>
      <c r="C530">
        <f>INDEX(resultados!$A$2:$ZZ$525, 524,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1.9801</v>
      </c>
      <c r="E2" t="n">
        <v>50.5</v>
      </c>
      <c r="F2" t="n">
        <v>45</v>
      </c>
      <c r="G2" t="n">
        <v>11.49</v>
      </c>
      <c r="H2" t="n">
        <v>0.24</v>
      </c>
      <c r="I2" t="n">
        <v>235</v>
      </c>
      <c r="J2" t="n">
        <v>71.52</v>
      </c>
      <c r="K2" t="n">
        <v>32.27</v>
      </c>
      <c r="L2" t="n">
        <v>1</v>
      </c>
      <c r="M2" t="n">
        <v>233</v>
      </c>
      <c r="N2" t="n">
        <v>8.25</v>
      </c>
      <c r="O2" t="n">
        <v>9054.6</v>
      </c>
      <c r="P2" t="n">
        <v>324.69</v>
      </c>
      <c r="Q2" t="n">
        <v>419.33</v>
      </c>
      <c r="R2" t="n">
        <v>286.8</v>
      </c>
      <c r="S2" t="n">
        <v>59.57</v>
      </c>
      <c r="T2" t="n">
        <v>110360.1</v>
      </c>
      <c r="U2" t="n">
        <v>0.21</v>
      </c>
      <c r="V2" t="n">
        <v>0.77</v>
      </c>
      <c r="W2" t="n">
        <v>7.19</v>
      </c>
      <c r="X2" t="n">
        <v>6.83</v>
      </c>
      <c r="Y2" t="n">
        <v>0.5</v>
      </c>
      <c r="Z2" t="n">
        <v>10</v>
      </c>
      <c r="AA2" t="n">
        <v>644.3185964070018</v>
      </c>
      <c r="AB2" t="n">
        <v>881.585128934375</v>
      </c>
      <c r="AC2" t="n">
        <v>797.4478815413769</v>
      </c>
      <c r="AD2" t="n">
        <v>644318.5964070018</v>
      </c>
      <c r="AE2" t="n">
        <v>881585.128934375</v>
      </c>
      <c r="AF2" t="n">
        <v>1.54222699635554e-06</v>
      </c>
      <c r="AG2" t="n">
        <v>30</v>
      </c>
      <c r="AH2" t="n">
        <v>797447.8815413769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2.2347</v>
      </c>
      <c r="E3" t="n">
        <v>44.75</v>
      </c>
      <c r="F3" t="n">
        <v>41.24</v>
      </c>
      <c r="G3" t="n">
        <v>23.13</v>
      </c>
      <c r="H3" t="n">
        <v>0.48</v>
      </c>
      <c r="I3" t="n">
        <v>107</v>
      </c>
      <c r="J3" t="n">
        <v>72.7</v>
      </c>
      <c r="K3" t="n">
        <v>32.27</v>
      </c>
      <c r="L3" t="n">
        <v>2</v>
      </c>
      <c r="M3" t="n">
        <v>105</v>
      </c>
      <c r="N3" t="n">
        <v>8.43</v>
      </c>
      <c r="O3" t="n">
        <v>9200.25</v>
      </c>
      <c r="P3" t="n">
        <v>294.34</v>
      </c>
      <c r="Q3" t="n">
        <v>419.33</v>
      </c>
      <c r="R3" t="n">
        <v>164.19</v>
      </c>
      <c r="S3" t="n">
        <v>59.57</v>
      </c>
      <c r="T3" t="n">
        <v>49697.79</v>
      </c>
      <c r="U3" t="n">
        <v>0.36</v>
      </c>
      <c r="V3" t="n">
        <v>0.84</v>
      </c>
      <c r="W3" t="n">
        <v>6.98</v>
      </c>
      <c r="X3" t="n">
        <v>3.07</v>
      </c>
      <c r="Y3" t="n">
        <v>0.5</v>
      </c>
      <c r="Z3" t="n">
        <v>10</v>
      </c>
      <c r="AA3" t="n">
        <v>530.8294099422448</v>
      </c>
      <c r="AB3" t="n">
        <v>726.304217223749</v>
      </c>
      <c r="AC3" t="n">
        <v>656.9867621062848</v>
      </c>
      <c r="AD3" t="n">
        <v>530829.4099422448</v>
      </c>
      <c r="AE3" t="n">
        <v>726304.217223749</v>
      </c>
      <c r="AF3" t="n">
        <v>1.740525563737046e-06</v>
      </c>
      <c r="AG3" t="n">
        <v>26</v>
      </c>
      <c r="AH3" t="n">
        <v>656986.7621062848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2.324</v>
      </c>
      <c r="E4" t="n">
        <v>43.03</v>
      </c>
      <c r="F4" t="n">
        <v>40.11</v>
      </c>
      <c r="G4" t="n">
        <v>34.88</v>
      </c>
      <c r="H4" t="n">
        <v>0.71</v>
      </c>
      <c r="I4" t="n">
        <v>69</v>
      </c>
      <c r="J4" t="n">
        <v>73.88</v>
      </c>
      <c r="K4" t="n">
        <v>32.27</v>
      </c>
      <c r="L4" t="n">
        <v>3</v>
      </c>
      <c r="M4" t="n">
        <v>67</v>
      </c>
      <c r="N4" t="n">
        <v>8.609999999999999</v>
      </c>
      <c r="O4" t="n">
        <v>9346.23</v>
      </c>
      <c r="P4" t="n">
        <v>282.59</v>
      </c>
      <c r="Q4" t="n">
        <v>419.26</v>
      </c>
      <c r="R4" t="n">
        <v>128.01</v>
      </c>
      <c r="S4" t="n">
        <v>59.57</v>
      </c>
      <c r="T4" t="n">
        <v>31794.38</v>
      </c>
      <c r="U4" t="n">
        <v>0.47</v>
      </c>
      <c r="V4" t="n">
        <v>0.86</v>
      </c>
      <c r="W4" t="n">
        <v>6.9</v>
      </c>
      <c r="X4" t="n">
        <v>1.95</v>
      </c>
      <c r="Y4" t="n">
        <v>0.5</v>
      </c>
      <c r="Z4" t="n">
        <v>10</v>
      </c>
      <c r="AA4" t="n">
        <v>497.2267794409455</v>
      </c>
      <c r="AB4" t="n">
        <v>680.3276157284392</v>
      </c>
      <c r="AC4" t="n">
        <v>615.398102929122</v>
      </c>
      <c r="AD4" t="n">
        <v>497226.7794409455</v>
      </c>
      <c r="AE4" t="n">
        <v>680327.6157284393</v>
      </c>
      <c r="AF4" t="n">
        <v>1.810078046326082e-06</v>
      </c>
      <c r="AG4" t="n">
        <v>25</v>
      </c>
      <c r="AH4" t="n">
        <v>615398.102929122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2.3683</v>
      </c>
      <c r="E5" t="n">
        <v>42.22</v>
      </c>
      <c r="F5" t="n">
        <v>39.59</v>
      </c>
      <c r="G5" t="n">
        <v>46.57</v>
      </c>
      <c r="H5" t="n">
        <v>0.93</v>
      </c>
      <c r="I5" t="n">
        <v>51</v>
      </c>
      <c r="J5" t="n">
        <v>75.06999999999999</v>
      </c>
      <c r="K5" t="n">
        <v>32.27</v>
      </c>
      <c r="L5" t="n">
        <v>4</v>
      </c>
      <c r="M5" t="n">
        <v>49</v>
      </c>
      <c r="N5" t="n">
        <v>8.800000000000001</v>
      </c>
      <c r="O5" t="n">
        <v>9492.549999999999</v>
      </c>
      <c r="P5" t="n">
        <v>275.61</v>
      </c>
      <c r="Q5" t="n">
        <v>419.29</v>
      </c>
      <c r="R5" t="n">
        <v>110.6</v>
      </c>
      <c r="S5" t="n">
        <v>59.57</v>
      </c>
      <c r="T5" t="n">
        <v>23179.89</v>
      </c>
      <c r="U5" t="n">
        <v>0.54</v>
      </c>
      <c r="V5" t="n">
        <v>0.87</v>
      </c>
      <c r="W5" t="n">
        <v>6.88</v>
      </c>
      <c r="X5" t="n">
        <v>1.42</v>
      </c>
      <c r="Y5" t="n">
        <v>0.5</v>
      </c>
      <c r="Z5" t="n">
        <v>10</v>
      </c>
      <c r="AA5" t="n">
        <v>483.4516879937628</v>
      </c>
      <c r="AB5" t="n">
        <v>661.4799278962596</v>
      </c>
      <c r="AC5" t="n">
        <v>598.3492119707496</v>
      </c>
      <c r="AD5" t="n">
        <v>483451.6879937628</v>
      </c>
      <c r="AE5" t="n">
        <v>661479.9278962596</v>
      </c>
      <c r="AF5" t="n">
        <v>1.844581685505189e-06</v>
      </c>
      <c r="AG5" t="n">
        <v>25</v>
      </c>
      <c r="AH5" t="n">
        <v>598349.2119707495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2.3933</v>
      </c>
      <c r="E6" t="n">
        <v>41.78</v>
      </c>
      <c r="F6" t="n">
        <v>39.32</v>
      </c>
      <c r="G6" t="n">
        <v>58.98</v>
      </c>
      <c r="H6" t="n">
        <v>1.15</v>
      </c>
      <c r="I6" t="n">
        <v>40</v>
      </c>
      <c r="J6" t="n">
        <v>76.26000000000001</v>
      </c>
      <c r="K6" t="n">
        <v>32.27</v>
      </c>
      <c r="L6" t="n">
        <v>5</v>
      </c>
      <c r="M6" t="n">
        <v>38</v>
      </c>
      <c r="N6" t="n">
        <v>8.99</v>
      </c>
      <c r="O6" t="n">
        <v>9639.200000000001</v>
      </c>
      <c r="P6" t="n">
        <v>270.34</v>
      </c>
      <c r="Q6" t="n">
        <v>419.25</v>
      </c>
      <c r="R6" t="n">
        <v>101.82</v>
      </c>
      <c r="S6" t="n">
        <v>59.57</v>
      </c>
      <c r="T6" t="n">
        <v>18846.19</v>
      </c>
      <c r="U6" t="n">
        <v>0.59</v>
      </c>
      <c r="V6" t="n">
        <v>0.88</v>
      </c>
      <c r="W6" t="n">
        <v>6.86</v>
      </c>
      <c r="X6" t="n">
        <v>1.15</v>
      </c>
      <c r="Y6" t="n">
        <v>0.5</v>
      </c>
      <c r="Z6" t="n">
        <v>10</v>
      </c>
      <c r="AA6" t="n">
        <v>474.5786806629334</v>
      </c>
      <c r="AB6" t="n">
        <v>649.3394878167626</v>
      </c>
      <c r="AC6" t="n">
        <v>587.3674384532251</v>
      </c>
      <c r="AD6" t="n">
        <v>474578.6806629334</v>
      </c>
      <c r="AE6" t="n">
        <v>649339.4878167625</v>
      </c>
      <c r="AF6" t="n">
        <v>1.864053265177371e-06</v>
      </c>
      <c r="AG6" t="n">
        <v>25</v>
      </c>
      <c r="AH6" t="n">
        <v>587367.4384532251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2.4131</v>
      </c>
      <c r="E7" t="n">
        <v>41.44</v>
      </c>
      <c r="F7" t="n">
        <v>39.08</v>
      </c>
      <c r="G7" t="n">
        <v>71.06</v>
      </c>
      <c r="H7" t="n">
        <v>1.36</v>
      </c>
      <c r="I7" t="n">
        <v>33</v>
      </c>
      <c r="J7" t="n">
        <v>77.45</v>
      </c>
      <c r="K7" t="n">
        <v>32.27</v>
      </c>
      <c r="L7" t="n">
        <v>6</v>
      </c>
      <c r="M7" t="n">
        <v>31</v>
      </c>
      <c r="N7" t="n">
        <v>9.18</v>
      </c>
      <c r="O7" t="n">
        <v>9786.190000000001</v>
      </c>
      <c r="P7" t="n">
        <v>264.94</v>
      </c>
      <c r="Q7" t="n">
        <v>419.25</v>
      </c>
      <c r="R7" t="n">
        <v>94.37</v>
      </c>
      <c r="S7" t="n">
        <v>59.57</v>
      </c>
      <c r="T7" t="n">
        <v>15154.73</v>
      </c>
      <c r="U7" t="n">
        <v>0.63</v>
      </c>
      <c r="V7" t="n">
        <v>0.88</v>
      </c>
      <c r="W7" t="n">
        <v>6.85</v>
      </c>
      <c r="X7" t="n">
        <v>0.92</v>
      </c>
      <c r="Y7" t="n">
        <v>0.5</v>
      </c>
      <c r="Z7" t="n">
        <v>10</v>
      </c>
      <c r="AA7" t="n">
        <v>459.8211505421117</v>
      </c>
      <c r="AB7" t="n">
        <v>629.1475840491747</v>
      </c>
      <c r="AC7" t="n">
        <v>569.1026216417008</v>
      </c>
      <c r="AD7" t="n">
        <v>459821.1505421117</v>
      </c>
      <c r="AE7" t="n">
        <v>629147.5840491747</v>
      </c>
      <c r="AF7" t="n">
        <v>1.87947475627774e-06</v>
      </c>
      <c r="AG7" t="n">
        <v>24</v>
      </c>
      <c r="AH7" t="n">
        <v>569102.6216417009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2.4269</v>
      </c>
      <c r="E8" t="n">
        <v>41.2</v>
      </c>
      <c r="F8" t="n">
        <v>38.92</v>
      </c>
      <c r="G8" t="n">
        <v>83.41</v>
      </c>
      <c r="H8" t="n">
        <v>1.56</v>
      </c>
      <c r="I8" t="n">
        <v>28</v>
      </c>
      <c r="J8" t="n">
        <v>78.65000000000001</v>
      </c>
      <c r="K8" t="n">
        <v>32.27</v>
      </c>
      <c r="L8" t="n">
        <v>7</v>
      </c>
      <c r="M8" t="n">
        <v>26</v>
      </c>
      <c r="N8" t="n">
        <v>9.380000000000001</v>
      </c>
      <c r="O8" t="n">
        <v>9933.52</v>
      </c>
      <c r="P8" t="n">
        <v>260.16</v>
      </c>
      <c r="Q8" t="n">
        <v>419.23</v>
      </c>
      <c r="R8" t="n">
        <v>89.01000000000001</v>
      </c>
      <c r="S8" t="n">
        <v>59.57</v>
      </c>
      <c r="T8" t="n">
        <v>12498.02</v>
      </c>
      <c r="U8" t="n">
        <v>0.67</v>
      </c>
      <c r="V8" t="n">
        <v>0.89</v>
      </c>
      <c r="W8" t="n">
        <v>6.84</v>
      </c>
      <c r="X8" t="n">
        <v>0.76</v>
      </c>
      <c r="Y8" t="n">
        <v>0.5</v>
      </c>
      <c r="Z8" t="n">
        <v>10</v>
      </c>
      <c r="AA8" t="n">
        <v>453.2137161081787</v>
      </c>
      <c r="AB8" t="n">
        <v>620.1070007572333</v>
      </c>
      <c r="AC8" t="n">
        <v>560.924858930604</v>
      </c>
      <c r="AD8" t="n">
        <v>453213.7161081787</v>
      </c>
      <c r="AE8" t="n">
        <v>620107.0007572334</v>
      </c>
      <c r="AF8" t="n">
        <v>1.890223068256785e-06</v>
      </c>
      <c r="AG8" t="n">
        <v>24</v>
      </c>
      <c r="AH8" t="n">
        <v>560924.8589306041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2.4371</v>
      </c>
      <c r="E9" t="n">
        <v>41.03</v>
      </c>
      <c r="F9" t="n">
        <v>38.81</v>
      </c>
      <c r="G9" t="n">
        <v>97.04000000000001</v>
      </c>
      <c r="H9" t="n">
        <v>1.75</v>
      </c>
      <c r="I9" t="n">
        <v>24</v>
      </c>
      <c r="J9" t="n">
        <v>79.84</v>
      </c>
      <c r="K9" t="n">
        <v>32.27</v>
      </c>
      <c r="L9" t="n">
        <v>8</v>
      </c>
      <c r="M9" t="n">
        <v>22</v>
      </c>
      <c r="N9" t="n">
        <v>9.57</v>
      </c>
      <c r="O9" t="n">
        <v>10081.19</v>
      </c>
      <c r="P9" t="n">
        <v>255.82</v>
      </c>
      <c r="Q9" t="n">
        <v>419.25</v>
      </c>
      <c r="R9" t="n">
        <v>85.58</v>
      </c>
      <c r="S9" t="n">
        <v>59.57</v>
      </c>
      <c r="T9" t="n">
        <v>10805.04</v>
      </c>
      <c r="U9" t="n">
        <v>0.7</v>
      </c>
      <c r="V9" t="n">
        <v>0.89</v>
      </c>
      <c r="W9" t="n">
        <v>6.83</v>
      </c>
      <c r="X9" t="n">
        <v>0.65</v>
      </c>
      <c r="Y9" t="n">
        <v>0.5</v>
      </c>
      <c r="Z9" t="n">
        <v>10</v>
      </c>
      <c r="AA9" t="n">
        <v>447.5843657477524</v>
      </c>
      <c r="AB9" t="n">
        <v>612.4046752446877</v>
      </c>
      <c r="AC9" t="n">
        <v>553.957632554694</v>
      </c>
      <c r="AD9" t="n">
        <v>447584.3657477524</v>
      </c>
      <c r="AE9" t="n">
        <v>612404.6752446877</v>
      </c>
      <c r="AF9" t="n">
        <v>1.898167472763035e-06</v>
      </c>
      <c r="AG9" t="n">
        <v>24</v>
      </c>
      <c r="AH9" t="n">
        <v>553957.632554694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2.4449</v>
      </c>
      <c r="E10" t="n">
        <v>40.9</v>
      </c>
      <c r="F10" t="n">
        <v>38.73</v>
      </c>
      <c r="G10" t="n">
        <v>110.66</v>
      </c>
      <c r="H10" t="n">
        <v>1.94</v>
      </c>
      <c r="I10" t="n">
        <v>21</v>
      </c>
      <c r="J10" t="n">
        <v>81.04000000000001</v>
      </c>
      <c r="K10" t="n">
        <v>32.27</v>
      </c>
      <c r="L10" t="n">
        <v>9</v>
      </c>
      <c r="M10" t="n">
        <v>19</v>
      </c>
      <c r="N10" t="n">
        <v>9.77</v>
      </c>
      <c r="O10" t="n">
        <v>10229.34</v>
      </c>
      <c r="P10" t="n">
        <v>250.79</v>
      </c>
      <c r="Q10" t="n">
        <v>419.24</v>
      </c>
      <c r="R10" t="n">
        <v>82.61</v>
      </c>
      <c r="S10" t="n">
        <v>59.57</v>
      </c>
      <c r="T10" t="n">
        <v>9336.370000000001</v>
      </c>
      <c r="U10" t="n">
        <v>0.72</v>
      </c>
      <c r="V10" t="n">
        <v>0.89</v>
      </c>
      <c r="W10" t="n">
        <v>6.83</v>
      </c>
      <c r="X10" t="n">
        <v>0.57</v>
      </c>
      <c r="Y10" t="n">
        <v>0.5</v>
      </c>
      <c r="Z10" t="n">
        <v>10</v>
      </c>
      <c r="AA10" t="n">
        <v>441.6220151963967</v>
      </c>
      <c r="AB10" t="n">
        <v>604.2467241799811</v>
      </c>
      <c r="AC10" t="n">
        <v>546.5782648898468</v>
      </c>
      <c r="AD10" t="n">
        <v>441622.0151963967</v>
      </c>
      <c r="AE10" t="n">
        <v>604246.7241799812</v>
      </c>
      <c r="AF10" t="n">
        <v>1.904242605620756e-06</v>
      </c>
      <c r="AG10" t="n">
        <v>24</v>
      </c>
      <c r="AH10" t="n">
        <v>546578.2648898468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2.4501</v>
      </c>
      <c r="E11" t="n">
        <v>40.81</v>
      </c>
      <c r="F11" t="n">
        <v>38.68</v>
      </c>
      <c r="G11" t="n">
        <v>122.13</v>
      </c>
      <c r="H11" t="n">
        <v>2.13</v>
      </c>
      <c r="I11" t="n">
        <v>19</v>
      </c>
      <c r="J11" t="n">
        <v>82.25</v>
      </c>
      <c r="K11" t="n">
        <v>32.27</v>
      </c>
      <c r="L11" t="n">
        <v>10</v>
      </c>
      <c r="M11" t="n">
        <v>17</v>
      </c>
      <c r="N11" t="n">
        <v>9.98</v>
      </c>
      <c r="O11" t="n">
        <v>10377.72</v>
      </c>
      <c r="P11" t="n">
        <v>246.63</v>
      </c>
      <c r="Q11" t="n">
        <v>419.25</v>
      </c>
      <c r="R11" t="n">
        <v>81.01000000000001</v>
      </c>
      <c r="S11" t="n">
        <v>59.57</v>
      </c>
      <c r="T11" t="n">
        <v>8546.889999999999</v>
      </c>
      <c r="U11" t="n">
        <v>0.74</v>
      </c>
      <c r="V11" t="n">
        <v>0.89</v>
      </c>
      <c r="W11" t="n">
        <v>6.82</v>
      </c>
      <c r="X11" t="n">
        <v>0.51</v>
      </c>
      <c r="Y11" t="n">
        <v>0.5</v>
      </c>
      <c r="Z11" t="n">
        <v>10</v>
      </c>
      <c r="AA11" t="n">
        <v>436.8747668480268</v>
      </c>
      <c r="AB11" t="n">
        <v>597.7513295559253</v>
      </c>
      <c r="AC11" t="n">
        <v>540.7027816123673</v>
      </c>
      <c r="AD11" t="n">
        <v>436874.7668480268</v>
      </c>
      <c r="AE11" t="n">
        <v>597751.3295559253</v>
      </c>
      <c r="AF11" t="n">
        <v>1.90829269419257e-06</v>
      </c>
      <c r="AG11" t="n">
        <v>24</v>
      </c>
      <c r="AH11" t="n">
        <v>540702.7816123673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2.4553</v>
      </c>
      <c r="E12" t="n">
        <v>40.73</v>
      </c>
      <c r="F12" t="n">
        <v>38.62</v>
      </c>
      <c r="G12" t="n">
        <v>136.31</v>
      </c>
      <c r="H12" t="n">
        <v>2.31</v>
      </c>
      <c r="I12" t="n">
        <v>17</v>
      </c>
      <c r="J12" t="n">
        <v>83.45</v>
      </c>
      <c r="K12" t="n">
        <v>32.27</v>
      </c>
      <c r="L12" t="n">
        <v>11</v>
      </c>
      <c r="M12" t="n">
        <v>14</v>
      </c>
      <c r="N12" t="n">
        <v>10.18</v>
      </c>
      <c r="O12" t="n">
        <v>10526.45</v>
      </c>
      <c r="P12" t="n">
        <v>242.07</v>
      </c>
      <c r="Q12" t="n">
        <v>419.23</v>
      </c>
      <c r="R12" t="n">
        <v>78.97</v>
      </c>
      <c r="S12" t="n">
        <v>59.57</v>
      </c>
      <c r="T12" t="n">
        <v>7535.68</v>
      </c>
      <c r="U12" t="n">
        <v>0.75</v>
      </c>
      <c r="V12" t="n">
        <v>0.9</v>
      </c>
      <c r="W12" t="n">
        <v>6.83</v>
      </c>
      <c r="X12" t="n">
        <v>0.46</v>
      </c>
      <c r="Y12" t="n">
        <v>0.5</v>
      </c>
      <c r="Z12" t="n">
        <v>10</v>
      </c>
      <c r="AA12" t="n">
        <v>431.7449965226444</v>
      </c>
      <c r="AB12" t="n">
        <v>590.7325514872424</v>
      </c>
      <c r="AC12" t="n">
        <v>534.3538658716425</v>
      </c>
      <c r="AD12" t="n">
        <v>431744.9965226444</v>
      </c>
      <c r="AE12" t="n">
        <v>590732.5514872425</v>
      </c>
      <c r="AF12" t="n">
        <v>1.912342782764384e-06</v>
      </c>
      <c r="AG12" t="n">
        <v>24</v>
      </c>
      <c r="AH12" t="n">
        <v>534353.8658716425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2.4567</v>
      </c>
      <c r="E13" t="n">
        <v>40.7</v>
      </c>
      <c r="F13" t="n">
        <v>38.61</v>
      </c>
      <c r="G13" t="n">
        <v>144.79</v>
      </c>
      <c r="H13" t="n">
        <v>2.48</v>
      </c>
      <c r="I13" t="n">
        <v>16</v>
      </c>
      <c r="J13" t="n">
        <v>84.66</v>
      </c>
      <c r="K13" t="n">
        <v>32.27</v>
      </c>
      <c r="L13" t="n">
        <v>12</v>
      </c>
      <c r="M13" t="n">
        <v>6</v>
      </c>
      <c r="N13" t="n">
        <v>10.39</v>
      </c>
      <c r="O13" t="n">
        <v>10675.53</v>
      </c>
      <c r="P13" t="n">
        <v>239.92</v>
      </c>
      <c r="Q13" t="n">
        <v>419.24</v>
      </c>
      <c r="R13" t="n">
        <v>78.61</v>
      </c>
      <c r="S13" t="n">
        <v>59.57</v>
      </c>
      <c r="T13" t="n">
        <v>7362.5</v>
      </c>
      <c r="U13" t="n">
        <v>0.76</v>
      </c>
      <c r="V13" t="n">
        <v>0.9</v>
      </c>
      <c r="W13" t="n">
        <v>6.83</v>
      </c>
      <c r="X13" t="n">
        <v>0.45</v>
      </c>
      <c r="Y13" t="n">
        <v>0.5</v>
      </c>
      <c r="Z13" t="n">
        <v>10</v>
      </c>
      <c r="AA13" t="n">
        <v>429.4648827313636</v>
      </c>
      <c r="AB13" t="n">
        <v>587.612799206491</v>
      </c>
      <c r="AC13" t="n">
        <v>531.5318583699662</v>
      </c>
      <c r="AD13" t="n">
        <v>429464.8827313636</v>
      </c>
      <c r="AE13" t="n">
        <v>587612.799206491</v>
      </c>
      <c r="AF13" t="n">
        <v>1.913433191226026e-06</v>
      </c>
      <c r="AG13" t="n">
        <v>24</v>
      </c>
      <c r="AH13" t="n">
        <v>531531.8583699663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2.4566</v>
      </c>
      <c r="E14" t="n">
        <v>40.71</v>
      </c>
      <c r="F14" t="n">
        <v>38.61</v>
      </c>
      <c r="G14" t="n">
        <v>144.8</v>
      </c>
      <c r="H14" t="n">
        <v>2.65</v>
      </c>
      <c r="I14" t="n">
        <v>16</v>
      </c>
      <c r="J14" t="n">
        <v>85.87</v>
      </c>
      <c r="K14" t="n">
        <v>32.27</v>
      </c>
      <c r="L14" t="n">
        <v>13</v>
      </c>
      <c r="M14" t="n">
        <v>3</v>
      </c>
      <c r="N14" t="n">
        <v>10.6</v>
      </c>
      <c r="O14" t="n">
        <v>10824.97</v>
      </c>
      <c r="P14" t="n">
        <v>239.53</v>
      </c>
      <c r="Q14" t="n">
        <v>419.25</v>
      </c>
      <c r="R14" t="n">
        <v>78.48</v>
      </c>
      <c r="S14" t="n">
        <v>59.57</v>
      </c>
      <c r="T14" t="n">
        <v>7296.51</v>
      </c>
      <c r="U14" t="n">
        <v>0.76</v>
      </c>
      <c r="V14" t="n">
        <v>0.9</v>
      </c>
      <c r="W14" t="n">
        <v>6.84</v>
      </c>
      <c r="X14" t="n">
        <v>0.45</v>
      </c>
      <c r="Y14" t="n">
        <v>0.5</v>
      </c>
      <c r="Z14" t="n">
        <v>10</v>
      </c>
      <c r="AA14" t="n">
        <v>429.0918739242423</v>
      </c>
      <c r="AB14" t="n">
        <v>587.1024321006006</v>
      </c>
      <c r="AC14" t="n">
        <v>531.0701999843573</v>
      </c>
      <c r="AD14" t="n">
        <v>429091.8739242423</v>
      </c>
      <c r="AE14" t="n">
        <v>587102.4321006006</v>
      </c>
      <c r="AF14" t="n">
        <v>1.913355304907337e-06</v>
      </c>
      <c r="AG14" t="n">
        <v>24</v>
      </c>
      <c r="AH14" t="n">
        <v>531070.1999843572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2.4595</v>
      </c>
      <c r="E15" t="n">
        <v>40.66</v>
      </c>
      <c r="F15" t="n">
        <v>38.58</v>
      </c>
      <c r="G15" t="n">
        <v>154.33</v>
      </c>
      <c r="H15" t="n">
        <v>2.82</v>
      </c>
      <c r="I15" t="n">
        <v>15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242.34</v>
      </c>
      <c r="Q15" t="n">
        <v>419.23</v>
      </c>
      <c r="R15" t="n">
        <v>77.44</v>
      </c>
      <c r="S15" t="n">
        <v>59.57</v>
      </c>
      <c r="T15" t="n">
        <v>6778.59</v>
      </c>
      <c r="U15" t="n">
        <v>0.77</v>
      </c>
      <c r="V15" t="n">
        <v>0.9</v>
      </c>
      <c r="W15" t="n">
        <v>6.84</v>
      </c>
      <c r="X15" t="n">
        <v>0.42</v>
      </c>
      <c r="Y15" t="n">
        <v>0.5</v>
      </c>
      <c r="Z15" t="n">
        <v>10</v>
      </c>
      <c r="AA15" t="n">
        <v>431.5122383636724</v>
      </c>
      <c r="AB15" t="n">
        <v>590.4140815055717</v>
      </c>
      <c r="AC15" t="n">
        <v>534.0657902180471</v>
      </c>
      <c r="AD15" t="n">
        <v>431512.2383636724</v>
      </c>
      <c r="AE15" t="n">
        <v>590414.0815055717</v>
      </c>
      <c r="AF15" t="n">
        <v>1.91561400814931e-06</v>
      </c>
      <c r="AG15" t="n">
        <v>24</v>
      </c>
      <c r="AH15" t="n">
        <v>534065.7902180471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2.1971</v>
      </c>
      <c r="E2" t="n">
        <v>45.51</v>
      </c>
      <c r="F2" t="n">
        <v>42.24</v>
      </c>
      <c r="G2" t="n">
        <v>17.85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140</v>
      </c>
      <c r="N2" t="n">
        <v>4.24</v>
      </c>
      <c r="O2" t="n">
        <v>5140</v>
      </c>
      <c r="P2" t="n">
        <v>196.25</v>
      </c>
      <c r="Q2" t="n">
        <v>419.26</v>
      </c>
      <c r="R2" t="n">
        <v>197.06</v>
      </c>
      <c r="S2" t="n">
        <v>59.57</v>
      </c>
      <c r="T2" t="n">
        <v>65955.09</v>
      </c>
      <c r="U2" t="n">
        <v>0.3</v>
      </c>
      <c r="V2" t="n">
        <v>0.82</v>
      </c>
      <c r="W2" t="n">
        <v>7.02</v>
      </c>
      <c r="X2" t="n">
        <v>4.07</v>
      </c>
      <c r="Y2" t="n">
        <v>0.5</v>
      </c>
      <c r="Z2" t="n">
        <v>10</v>
      </c>
      <c r="AA2" t="n">
        <v>424.0062747665044</v>
      </c>
      <c r="AB2" t="n">
        <v>580.1440909721832</v>
      </c>
      <c r="AC2" t="n">
        <v>524.7759531671429</v>
      </c>
      <c r="AD2" t="n">
        <v>424006.2747665044</v>
      </c>
      <c r="AE2" t="n">
        <v>580144.0909721833</v>
      </c>
      <c r="AF2" t="n">
        <v>1.750229869783717e-06</v>
      </c>
      <c r="AG2" t="n">
        <v>27</v>
      </c>
      <c r="AH2" t="n">
        <v>524775.9531671429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2.3585</v>
      </c>
      <c r="E3" t="n">
        <v>42.4</v>
      </c>
      <c r="F3" t="n">
        <v>39.98</v>
      </c>
      <c r="G3" t="n">
        <v>36.9</v>
      </c>
      <c r="H3" t="n">
        <v>0.84</v>
      </c>
      <c r="I3" t="n">
        <v>65</v>
      </c>
      <c r="J3" t="n">
        <v>40.89</v>
      </c>
      <c r="K3" t="n">
        <v>19.54</v>
      </c>
      <c r="L3" t="n">
        <v>2</v>
      </c>
      <c r="M3" t="n">
        <v>63</v>
      </c>
      <c r="N3" t="n">
        <v>4.35</v>
      </c>
      <c r="O3" t="n">
        <v>5277.26</v>
      </c>
      <c r="P3" t="n">
        <v>178.64</v>
      </c>
      <c r="Q3" t="n">
        <v>419.26</v>
      </c>
      <c r="R3" t="n">
        <v>123.38</v>
      </c>
      <c r="S3" t="n">
        <v>59.57</v>
      </c>
      <c r="T3" t="n">
        <v>29500.46</v>
      </c>
      <c r="U3" t="n">
        <v>0.48</v>
      </c>
      <c r="V3" t="n">
        <v>0.86</v>
      </c>
      <c r="W3" t="n">
        <v>6.9</v>
      </c>
      <c r="X3" t="n">
        <v>1.82</v>
      </c>
      <c r="Y3" t="n">
        <v>0.5</v>
      </c>
      <c r="Z3" t="n">
        <v>10</v>
      </c>
      <c r="AA3" t="n">
        <v>374.5093731816485</v>
      </c>
      <c r="AB3" t="n">
        <v>512.4202465745999</v>
      </c>
      <c r="AC3" t="n">
        <v>463.5155774278522</v>
      </c>
      <c r="AD3" t="n">
        <v>374509.3731816486</v>
      </c>
      <c r="AE3" t="n">
        <v>512420.2465745999</v>
      </c>
      <c r="AF3" t="n">
        <v>1.878802579711846e-06</v>
      </c>
      <c r="AG3" t="n">
        <v>25</v>
      </c>
      <c r="AH3" t="n">
        <v>463515.5774278522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2.4127</v>
      </c>
      <c r="E4" t="n">
        <v>41.45</v>
      </c>
      <c r="F4" t="n">
        <v>39.29</v>
      </c>
      <c r="G4" t="n">
        <v>57.5</v>
      </c>
      <c r="H4" t="n">
        <v>1.22</v>
      </c>
      <c r="I4" t="n">
        <v>41</v>
      </c>
      <c r="J4" t="n">
        <v>42.01</v>
      </c>
      <c r="K4" t="n">
        <v>19.54</v>
      </c>
      <c r="L4" t="n">
        <v>3</v>
      </c>
      <c r="M4" t="n">
        <v>39</v>
      </c>
      <c r="N4" t="n">
        <v>4.46</v>
      </c>
      <c r="O4" t="n">
        <v>5414.79</v>
      </c>
      <c r="P4" t="n">
        <v>167.54</v>
      </c>
      <c r="Q4" t="n">
        <v>419.23</v>
      </c>
      <c r="R4" t="n">
        <v>101.03</v>
      </c>
      <c r="S4" t="n">
        <v>59.57</v>
      </c>
      <c r="T4" t="n">
        <v>18443.93</v>
      </c>
      <c r="U4" t="n">
        <v>0.59</v>
      </c>
      <c r="V4" t="n">
        <v>0.88</v>
      </c>
      <c r="W4" t="n">
        <v>6.86</v>
      </c>
      <c r="X4" t="n">
        <v>1.13</v>
      </c>
      <c r="Y4" t="n">
        <v>0.5</v>
      </c>
      <c r="Z4" t="n">
        <v>10</v>
      </c>
      <c r="AA4" t="n">
        <v>351.6905476449459</v>
      </c>
      <c r="AB4" t="n">
        <v>481.1985227797496</v>
      </c>
      <c r="AC4" t="n">
        <v>435.2736111320179</v>
      </c>
      <c r="AD4" t="n">
        <v>351690.5476449459</v>
      </c>
      <c r="AE4" t="n">
        <v>481198.5227797496</v>
      </c>
      <c r="AF4" t="n">
        <v>1.921978793330834e-06</v>
      </c>
      <c r="AG4" t="n">
        <v>24</v>
      </c>
      <c r="AH4" t="n">
        <v>435273.6111320179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2.4344</v>
      </c>
      <c r="E5" t="n">
        <v>41.08</v>
      </c>
      <c r="F5" t="n">
        <v>39.03</v>
      </c>
      <c r="G5" t="n">
        <v>75.55</v>
      </c>
      <c r="H5" t="n">
        <v>1.59</v>
      </c>
      <c r="I5" t="n">
        <v>31</v>
      </c>
      <c r="J5" t="n">
        <v>43.13</v>
      </c>
      <c r="K5" t="n">
        <v>19.54</v>
      </c>
      <c r="L5" t="n">
        <v>4</v>
      </c>
      <c r="M5" t="n">
        <v>16</v>
      </c>
      <c r="N5" t="n">
        <v>4.58</v>
      </c>
      <c r="O5" t="n">
        <v>5552.61</v>
      </c>
      <c r="P5" t="n">
        <v>159.44</v>
      </c>
      <c r="Q5" t="n">
        <v>419.29</v>
      </c>
      <c r="R5" t="n">
        <v>92.05</v>
      </c>
      <c r="S5" t="n">
        <v>59.57</v>
      </c>
      <c r="T5" t="n">
        <v>14003.02</v>
      </c>
      <c r="U5" t="n">
        <v>0.65</v>
      </c>
      <c r="V5" t="n">
        <v>0.89</v>
      </c>
      <c r="W5" t="n">
        <v>6.86</v>
      </c>
      <c r="X5" t="n">
        <v>0.87</v>
      </c>
      <c r="Y5" t="n">
        <v>0.5</v>
      </c>
      <c r="Z5" t="n">
        <v>10</v>
      </c>
      <c r="AA5" t="n">
        <v>341.7435334903711</v>
      </c>
      <c r="AB5" t="n">
        <v>467.5885791821671</v>
      </c>
      <c r="AC5" t="n">
        <v>422.9625814497128</v>
      </c>
      <c r="AD5" t="n">
        <v>341743.5334903711</v>
      </c>
      <c r="AE5" t="n">
        <v>467588.5791821671</v>
      </c>
      <c r="AF5" t="n">
        <v>1.939265210960576e-06</v>
      </c>
      <c r="AG5" t="n">
        <v>24</v>
      </c>
      <c r="AH5" t="n">
        <v>422962.5814497129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2.4375</v>
      </c>
      <c r="E6" t="n">
        <v>41.03</v>
      </c>
      <c r="F6" t="n">
        <v>39.01</v>
      </c>
      <c r="G6" t="n">
        <v>80.7</v>
      </c>
      <c r="H6" t="n">
        <v>1.94</v>
      </c>
      <c r="I6" t="n">
        <v>29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160.92</v>
      </c>
      <c r="Q6" t="n">
        <v>419.29</v>
      </c>
      <c r="R6" t="n">
        <v>90.41</v>
      </c>
      <c r="S6" t="n">
        <v>59.57</v>
      </c>
      <c r="T6" t="n">
        <v>13194.08</v>
      </c>
      <c r="U6" t="n">
        <v>0.66</v>
      </c>
      <c r="V6" t="n">
        <v>0.89</v>
      </c>
      <c r="W6" t="n">
        <v>6.88</v>
      </c>
      <c r="X6" t="n">
        <v>0.84</v>
      </c>
      <c r="Y6" t="n">
        <v>0.5</v>
      </c>
      <c r="Z6" t="n">
        <v>10</v>
      </c>
      <c r="AA6" t="n">
        <v>342.9649658518132</v>
      </c>
      <c r="AB6" t="n">
        <v>469.259796824885</v>
      </c>
      <c r="AC6" t="n">
        <v>424.4743004261784</v>
      </c>
      <c r="AD6" t="n">
        <v>342964.9658518132</v>
      </c>
      <c r="AE6" t="n">
        <v>469259.796824885</v>
      </c>
      <c r="AF6" t="n">
        <v>1.941734699193396e-06</v>
      </c>
      <c r="AG6" t="n">
        <v>24</v>
      </c>
      <c r="AH6" t="n">
        <v>424474.3004261784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1.5412</v>
      </c>
      <c r="E2" t="n">
        <v>64.89</v>
      </c>
      <c r="F2" t="n">
        <v>50.55</v>
      </c>
      <c r="G2" t="n">
        <v>7.24</v>
      </c>
      <c r="H2" t="n">
        <v>0.12</v>
      </c>
      <c r="I2" t="n">
        <v>419</v>
      </c>
      <c r="J2" t="n">
        <v>141.81</v>
      </c>
      <c r="K2" t="n">
        <v>47.83</v>
      </c>
      <c r="L2" t="n">
        <v>1</v>
      </c>
      <c r="M2" t="n">
        <v>417</v>
      </c>
      <c r="N2" t="n">
        <v>22.98</v>
      </c>
      <c r="O2" t="n">
        <v>17723.39</v>
      </c>
      <c r="P2" t="n">
        <v>579.13</v>
      </c>
      <c r="Q2" t="n">
        <v>419.49</v>
      </c>
      <c r="R2" t="n">
        <v>468.26</v>
      </c>
      <c r="S2" t="n">
        <v>59.57</v>
      </c>
      <c r="T2" t="n">
        <v>200171.38</v>
      </c>
      <c r="U2" t="n">
        <v>0.13</v>
      </c>
      <c r="V2" t="n">
        <v>0.68</v>
      </c>
      <c r="W2" t="n">
        <v>7.49</v>
      </c>
      <c r="X2" t="n">
        <v>12.38</v>
      </c>
      <c r="Y2" t="n">
        <v>0.5</v>
      </c>
      <c r="Z2" t="n">
        <v>10</v>
      </c>
      <c r="AA2" t="n">
        <v>1265.105108366584</v>
      </c>
      <c r="AB2" t="n">
        <v>1730.972621765493</v>
      </c>
      <c r="AC2" t="n">
        <v>1565.771024179527</v>
      </c>
      <c r="AD2" t="n">
        <v>1265105.108366584</v>
      </c>
      <c r="AE2" t="n">
        <v>1730972.621765493</v>
      </c>
      <c r="AF2" t="n">
        <v>1.157316141093143e-06</v>
      </c>
      <c r="AG2" t="n">
        <v>38</v>
      </c>
      <c r="AH2" t="n">
        <v>1565771.024179527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1.9712</v>
      </c>
      <c r="E3" t="n">
        <v>50.73</v>
      </c>
      <c r="F3" t="n">
        <v>43.33</v>
      </c>
      <c r="G3" t="n">
        <v>14.52</v>
      </c>
      <c r="H3" t="n">
        <v>0.25</v>
      </c>
      <c r="I3" t="n">
        <v>179</v>
      </c>
      <c r="J3" t="n">
        <v>143.17</v>
      </c>
      <c r="K3" t="n">
        <v>47.83</v>
      </c>
      <c r="L3" t="n">
        <v>2</v>
      </c>
      <c r="M3" t="n">
        <v>177</v>
      </c>
      <c r="N3" t="n">
        <v>23.34</v>
      </c>
      <c r="O3" t="n">
        <v>17891.86</v>
      </c>
      <c r="P3" t="n">
        <v>495.32</v>
      </c>
      <c r="Q3" t="n">
        <v>419.28</v>
      </c>
      <c r="R3" t="n">
        <v>232.62</v>
      </c>
      <c r="S3" t="n">
        <v>59.57</v>
      </c>
      <c r="T3" t="n">
        <v>83552.42</v>
      </c>
      <c r="U3" t="n">
        <v>0.26</v>
      </c>
      <c r="V3" t="n">
        <v>0.8</v>
      </c>
      <c r="W3" t="n">
        <v>7.09</v>
      </c>
      <c r="X3" t="n">
        <v>5.16</v>
      </c>
      <c r="Y3" t="n">
        <v>0.5</v>
      </c>
      <c r="Z3" t="n">
        <v>10</v>
      </c>
      <c r="AA3" t="n">
        <v>877.6906227508673</v>
      </c>
      <c r="AB3" t="n">
        <v>1200.895031025223</v>
      </c>
      <c r="AC3" t="n">
        <v>1086.283294730937</v>
      </c>
      <c r="AD3" t="n">
        <v>877690.6227508673</v>
      </c>
      <c r="AE3" t="n">
        <v>1200895.031025223</v>
      </c>
      <c r="AF3" t="n">
        <v>1.480211249236182e-06</v>
      </c>
      <c r="AG3" t="n">
        <v>30</v>
      </c>
      <c r="AH3" t="n">
        <v>1086283.294730937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2.1298</v>
      </c>
      <c r="E4" t="n">
        <v>46.95</v>
      </c>
      <c r="F4" t="n">
        <v>41.43</v>
      </c>
      <c r="G4" t="n">
        <v>21.81</v>
      </c>
      <c r="H4" t="n">
        <v>0.37</v>
      </c>
      <c r="I4" t="n">
        <v>114</v>
      </c>
      <c r="J4" t="n">
        <v>144.54</v>
      </c>
      <c r="K4" t="n">
        <v>47.83</v>
      </c>
      <c r="L4" t="n">
        <v>3</v>
      </c>
      <c r="M4" t="n">
        <v>112</v>
      </c>
      <c r="N4" t="n">
        <v>23.71</v>
      </c>
      <c r="O4" t="n">
        <v>18060.85</v>
      </c>
      <c r="P4" t="n">
        <v>472.53</v>
      </c>
      <c r="Q4" t="n">
        <v>419.31</v>
      </c>
      <c r="R4" t="n">
        <v>170.64</v>
      </c>
      <c r="S4" t="n">
        <v>59.57</v>
      </c>
      <c r="T4" t="n">
        <v>52885.89</v>
      </c>
      <c r="U4" t="n">
        <v>0.35</v>
      </c>
      <c r="V4" t="n">
        <v>0.83</v>
      </c>
      <c r="W4" t="n">
        <v>6.98</v>
      </c>
      <c r="X4" t="n">
        <v>3.26</v>
      </c>
      <c r="Y4" t="n">
        <v>0.5</v>
      </c>
      <c r="Z4" t="n">
        <v>10</v>
      </c>
      <c r="AA4" t="n">
        <v>785.4925276253664</v>
      </c>
      <c r="AB4" t="n">
        <v>1074.745529781625</v>
      </c>
      <c r="AC4" t="n">
        <v>972.1733248340912</v>
      </c>
      <c r="AD4" t="n">
        <v>785492.5276253663</v>
      </c>
      <c r="AE4" t="n">
        <v>1074745.529781625</v>
      </c>
      <c r="AF4" t="n">
        <v>1.599306979821033e-06</v>
      </c>
      <c r="AG4" t="n">
        <v>28</v>
      </c>
      <c r="AH4" t="n">
        <v>972173.3248340912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2.212</v>
      </c>
      <c r="E5" t="n">
        <v>45.21</v>
      </c>
      <c r="F5" t="n">
        <v>40.55</v>
      </c>
      <c r="G5" t="n">
        <v>28.97</v>
      </c>
      <c r="H5" t="n">
        <v>0.49</v>
      </c>
      <c r="I5" t="n">
        <v>84</v>
      </c>
      <c r="J5" t="n">
        <v>145.92</v>
      </c>
      <c r="K5" t="n">
        <v>47.83</v>
      </c>
      <c r="L5" t="n">
        <v>4</v>
      </c>
      <c r="M5" t="n">
        <v>82</v>
      </c>
      <c r="N5" t="n">
        <v>24.09</v>
      </c>
      <c r="O5" t="n">
        <v>18230.35</v>
      </c>
      <c r="P5" t="n">
        <v>461.37</v>
      </c>
      <c r="Q5" t="n">
        <v>419.3</v>
      </c>
      <c r="R5" t="n">
        <v>142.1</v>
      </c>
      <c r="S5" t="n">
        <v>59.57</v>
      </c>
      <c r="T5" t="n">
        <v>38766.94</v>
      </c>
      <c r="U5" t="n">
        <v>0.42</v>
      </c>
      <c r="V5" t="n">
        <v>0.85</v>
      </c>
      <c r="W5" t="n">
        <v>6.93</v>
      </c>
      <c r="X5" t="n">
        <v>2.39</v>
      </c>
      <c r="Y5" t="n">
        <v>0.5</v>
      </c>
      <c r="Z5" t="n">
        <v>10</v>
      </c>
      <c r="AA5" t="n">
        <v>743.2464271410649</v>
      </c>
      <c r="AB5" t="n">
        <v>1016.942551332589</v>
      </c>
      <c r="AC5" t="n">
        <v>919.8869815212412</v>
      </c>
      <c r="AD5" t="n">
        <v>743246.4271410649</v>
      </c>
      <c r="AE5" t="n">
        <v>1016942.551332589</v>
      </c>
      <c r="AF5" t="n">
        <v>1.661032509796284e-06</v>
      </c>
      <c r="AG5" t="n">
        <v>27</v>
      </c>
      <c r="AH5" t="n">
        <v>919886.9815212411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2.2611</v>
      </c>
      <c r="E6" t="n">
        <v>44.23</v>
      </c>
      <c r="F6" t="n">
        <v>40.06</v>
      </c>
      <c r="G6" t="n">
        <v>35.88</v>
      </c>
      <c r="H6" t="n">
        <v>0.6</v>
      </c>
      <c r="I6" t="n">
        <v>67</v>
      </c>
      <c r="J6" t="n">
        <v>147.3</v>
      </c>
      <c r="K6" t="n">
        <v>47.83</v>
      </c>
      <c r="L6" t="n">
        <v>5</v>
      </c>
      <c r="M6" t="n">
        <v>65</v>
      </c>
      <c r="N6" t="n">
        <v>24.47</v>
      </c>
      <c r="O6" t="n">
        <v>18400.38</v>
      </c>
      <c r="P6" t="n">
        <v>454.47</v>
      </c>
      <c r="Q6" t="n">
        <v>419.3</v>
      </c>
      <c r="R6" t="n">
        <v>125.92</v>
      </c>
      <c r="S6" t="n">
        <v>59.57</v>
      </c>
      <c r="T6" t="n">
        <v>30761.54</v>
      </c>
      <c r="U6" t="n">
        <v>0.47</v>
      </c>
      <c r="V6" t="n">
        <v>0.86</v>
      </c>
      <c r="W6" t="n">
        <v>6.91</v>
      </c>
      <c r="X6" t="n">
        <v>1.9</v>
      </c>
      <c r="Y6" t="n">
        <v>0.5</v>
      </c>
      <c r="Z6" t="n">
        <v>10</v>
      </c>
      <c r="AA6" t="n">
        <v>716.3123881363734</v>
      </c>
      <c r="AB6" t="n">
        <v>980.0902109204314</v>
      </c>
      <c r="AC6" t="n">
        <v>886.5517767554353</v>
      </c>
      <c r="AD6" t="n">
        <v>716312.3881363735</v>
      </c>
      <c r="AE6" t="n">
        <v>980090.2109204314</v>
      </c>
      <c r="AF6" t="n">
        <v>1.697902625633082e-06</v>
      </c>
      <c r="AG6" t="n">
        <v>26</v>
      </c>
      <c r="AH6" t="n">
        <v>886551.7767554353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2.2977</v>
      </c>
      <c r="E7" t="n">
        <v>43.52</v>
      </c>
      <c r="F7" t="n">
        <v>39.71</v>
      </c>
      <c r="G7" t="n">
        <v>43.31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53</v>
      </c>
      <c r="N7" t="n">
        <v>24.85</v>
      </c>
      <c r="O7" t="n">
        <v>18570.94</v>
      </c>
      <c r="P7" t="n">
        <v>449.44</v>
      </c>
      <c r="Q7" t="n">
        <v>419.28</v>
      </c>
      <c r="R7" t="n">
        <v>114.58</v>
      </c>
      <c r="S7" t="n">
        <v>59.57</v>
      </c>
      <c r="T7" t="n">
        <v>25150.97</v>
      </c>
      <c r="U7" t="n">
        <v>0.52</v>
      </c>
      <c r="V7" t="n">
        <v>0.87</v>
      </c>
      <c r="W7" t="n">
        <v>6.88</v>
      </c>
      <c r="X7" t="n">
        <v>1.54</v>
      </c>
      <c r="Y7" t="n">
        <v>0.5</v>
      </c>
      <c r="Z7" t="n">
        <v>10</v>
      </c>
      <c r="AA7" t="n">
        <v>701.9823526224588</v>
      </c>
      <c r="AB7" t="n">
        <v>960.4832241337447</v>
      </c>
      <c r="AC7" t="n">
        <v>868.8160532690912</v>
      </c>
      <c r="AD7" t="n">
        <v>701982.3526224588</v>
      </c>
      <c r="AE7" t="n">
        <v>960483.2241337447</v>
      </c>
      <c r="AF7" t="n">
        <v>1.725386255768047e-06</v>
      </c>
      <c r="AG7" t="n">
        <v>26</v>
      </c>
      <c r="AH7" t="n">
        <v>868816.0532690912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2.322</v>
      </c>
      <c r="E8" t="n">
        <v>43.07</v>
      </c>
      <c r="F8" t="n">
        <v>39.48</v>
      </c>
      <c r="G8" t="n">
        <v>50.4</v>
      </c>
      <c r="H8" t="n">
        <v>0.83</v>
      </c>
      <c r="I8" t="n">
        <v>47</v>
      </c>
      <c r="J8" t="n">
        <v>150.07</v>
      </c>
      <c r="K8" t="n">
        <v>47.83</v>
      </c>
      <c r="L8" t="n">
        <v>7</v>
      </c>
      <c r="M8" t="n">
        <v>45</v>
      </c>
      <c r="N8" t="n">
        <v>25.24</v>
      </c>
      <c r="O8" t="n">
        <v>18742.03</v>
      </c>
      <c r="P8" t="n">
        <v>445.79</v>
      </c>
      <c r="Q8" t="n">
        <v>419.25</v>
      </c>
      <c r="R8" t="n">
        <v>107.03</v>
      </c>
      <c r="S8" t="n">
        <v>59.57</v>
      </c>
      <c r="T8" t="n">
        <v>21417.32</v>
      </c>
      <c r="U8" t="n">
        <v>0.5600000000000001</v>
      </c>
      <c r="V8" t="n">
        <v>0.88</v>
      </c>
      <c r="W8" t="n">
        <v>6.87</v>
      </c>
      <c r="X8" t="n">
        <v>1.32</v>
      </c>
      <c r="Y8" t="n">
        <v>0.5</v>
      </c>
      <c r="Z8" t="n">
        <v>10</v>
      </c>
      <c r="AA8" t="n">
        <v>685.6261475170371</v>
      </c>
      <c r="AB8" t="n">
        <v>938.1039427236644</v>
      </c>
      <c r="AC8" t="n">
        <v>848.5726190672704</v>
      </c>
      <c r="AD8" t="n">
        <v>685626.1475170371</v>
      </c>
      <c r="AE8" t="n">
        <v>938103.9427236645</v>
      </c>
      <c r="AF8" t="n">
        <v>1.74363358397241e-06</v>
      </c>
      <c r="AG8" t="n">
        <v>25</v>
      </c>
      <c r="AH8" t="n">
        <v>848572.6190672703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2.3414</v>
      </c>
      <c r="E9" t="n">
        <v>42.71</v>
      </c>
      <c r="F9" t="n">
        <v>39.3</v>
      </c>
      <c r="G9" t="n">
        <v>57.51</v>
      </c>
      <c r="H9" t="n">
        <v>0.9399999999999999</v>
      </c>
      <c r="I9" t="n">
        <v>41</v>
      </c>
      <c r="J9" t="n">
        <v>151.46</v>
      </c>
      <c r="K9" t="n">
        <v>47.83</v>
      </c>
      <c r="L9" t="n">
        <v>8</v>
      </c>
      <c r="M9" t="n">
        <v>39</v>
      </c>
      <c r="N9" t="n">
        <v>25.63</v>
      </c>
      <c r="O9" t="n">
        <v>18913.66</v>
      </c>
      <c r="P9" t="n">
        <v>442.85</v>
      </c>
      <c r="Q9" t="n">
        <v>419.29</v>
      </c>
      <c r="R9" t="n">
        <v>101.3</v>
      </c>
      <c r="S9" t="n">
        <v>59.57</v>
      </c>
      <c r="T9" t="n">
        <v>18581.18</v>
      </c>
      <c r="U9" t="n">
        <v>0.59</v>
      </c>
      <c r="V9" t="n">
        <v>0.88</v>
      </c>
      <c r="W9" t="n">
        <v>6.86</v>
      </c>
      <c r="X9" t="n">
        <v>1.13</v>
      </c>
      <c r="Y9" t="n">
        <v>0.5</v>
      </c>
      <c r="Z9" t="n">
        <v>10</v>
      </c>
      <c r="AA9" t="n">
        <v>678.0945103647339</v>
      </c>
      <c r="AB9" t="n">
        <v>927.7988244995028</v>
      </c>
      <c r="AC9" t="n">
        <v>839.2510068630982</v>
      </c>
      <c r="AD9" t="n">
        <v>678094.5103647339</v>
      </c>
      <c r="AE9" t="n">
        <v>927798.8244995028</v>
      </c>
      <c r="AF9" t="n">
        <v>1.758201409781654e-06</v>
      </c>
      <c r="AG9" t="n">
        <v>25</v>
      </c>
      <c r="AH9" t="n">
        <v>839251.0068630981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2.3533</v>
      </c>
      <c r="E10" t="n">
        <v>42.49</v>
      </c>
      <c r="F10" t="n">
        <v>39.2</v>
      </c>
      <c r="G10" t="n">
        <v>63.56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35</v>
      </c>
      <c r="N10" t="n">
        <v>26.03</v>
      </c>
      <c r="O10" t="n">
        <v>19085.83</v>
      </c>
      <c r="P10" t="n">
        <v>440.8</v>
      </c>
      <c r="Q10" t="n">
        <v>419.26</v>
      </c>
      <c r="R10" t="n">
        <v>98.06999999999999</v>
      </c>
      <c r="S10" t="n">
        <v>59.57</v>
      </c>
      <c r="T10" t="n">
        <v>16983.46</v>
      </c>
      <c r="U10" t="n">
        <v>0.61</v>
      </c>
      <c r="V10" t="n">
        <v>0.88</v>
      </c>
      <c r="W10" t="n">
        <v>6.85</v>
      </c>
      <c r="X10" t="n">
        <v>1.03</v>
      </c>
      <c r="Y10" t="n">
        <v>0.5</v>
      </c>
      <c r="Z10" t="n">
        <v>10</v>
      </c>
      <c r="AA10" t="n">
        <v>673.2957415146095</v>
      </c>
      <c r="AB10" t="n">
        <v>921.2329372520225</v>
      </c>
      <c r="AC10" t="n">
        <v>833.3117586792367</v>
      </c>
      <c r="AD10" t="n">
        <v>673295.7415146095</v>
      </c>
      <c r="AE10" t="n">
        <v>921232.9372520224</v>
      </c>
      <c r="AF10" t="n">
        <v>1.767137344169798e-06</v>
      </c>
      <c r="AG10" t="n">
        <v>25</v>
      </c>
      <c r="AH10" t="n">
        <v>833311.7586792368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2.3665</v>
      </c>
      <c r="E11" t="n">
        <v>42.26</v>
      </c>
      <c r="F11" t="n">
        <v>39.07</v>
      </c>
      <c r="G11" t="n">
        <v>71.04000000000001</v>
      </c>
      <c r="H11" t="n">
        <v>1.15</v>
      </c>
      <c r="I11" t="n">
        <v>33</v>
      </c>
      <c r="J11" t="n">
        <v>154.25</v>
      </c>
      <c r="K11" t="n">
        <v>47.83</v>
      </c>
      <c r="L11" t="n">
        <v>10</v>
      </c>
      <c r="M11" t="n">
        <v>31</v>
      </c>
      <c r="N11" t="n">
        <v>26.43</v>
      </c>
      <c r="O11" t="n">
        <v>19258.55</v>
      </c>
      <c r="P11" t="n">
        <v>438.33</v>
      </c>
      <c r="Q11" t="n">
        <v>419.24</v>
      </c>
      <c r="R11" t="n">
        <v>94.06999999999999</v>
      </c>
      <c r="S11" t="n">
        <v>59.57</v>
      </c>
      <c r="T11" t="n">
        <v>15007.6</v>
      </c>
      <c r="U11" t="n">
        <v>0.63</v>
      </c>
      <c r="V11" t="n">
        <v>0.88</v>
      </c>
      <c r="W11" t="n">
        <v>6.85</v>
      </c>
      <c r="X11" t="n">
        <v>0.91</v>
      </c>
      <c r="Y11" t="n">
        <v>0.5</v>
      </c>
      <c r="Z11" t="n">
        <v>10</v>
      </c>
      <c r="AA11" t="n">
        <v>667.8048653892399</v>
      </c>
      <c r="AB11" t="n">
        <v>913.7200782969335</v>
      </c>
      <c r="AC11" t="n">
        <v>826.5159164384576</v>
      </c>
      <c r="AD11" t="n">
        <v>667804.86538924</v>
      </c>
      <c r="AE11" t="n">
        <v>913720.0782969334</v>
      </c>
      <c r="AF11" t="n">
        <v>1.777049473070933e-06</v>
      </c>
      <c r="AG11" t="n">
        <v>25</v>
      </c>
      <c r="AH11" t="n">
        <v>826515.9164384576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2.3755</v>
      </c>
      <c r="E12" t="n">
        <v>42.1</v>
      </c>
      <c r="F12" t="n">
        <v>39</v>
      </c>
      <c r="G12" t="n">
        <v>78</v>
      </c>
      <c r="H12" t="n">
        <v>1.25</v>
      </c>
      <c r="I12" t="n">
        <v>30</v>
      </c>
      <c r="J12" t="n">
        <v>155.66</v>
      </c>
      <c r="K12" t="n">
        <v>47.83</v>
      </c>
      <c r="L12" t="n">
        <v>11</v>
      </c>
      <c r="M12" t="n">
        <v>28</v>
      </c>
      <c r="N12" t="n">
        <v>26.83</v>
      </c>
      <c r="O12" t="n">
        <v>19431.82</v>
      </c>
      <c r="P12" t="n">
        <v>436.63</v>
      </c>
      <c r="Q12" t="n">
        <v>419.23</v>
      </c>
      <c r="R12" t="n">
        <v>91.8</v>
      </c>
      <c r="S12" t="n">
        <v>59.57</v>
      </c>
      <c r="T12" t="n">
        <v>13885.5</v>
      </c>
      <c r="U12" t="n">
        <v>0.65</v>
      </c>
      <c r="V12" t="n">
        <v>0.89</v>
      </c>
      <c r="W12" t="n">
        <v>6.84</v>
      </c>
      <c r="X12" t="n">
        <v>0.84</v>
      </c>
      <c r="Y12" t="n">
        <v>0.5</v>
      </c>
      <c r="Z12" t="n">
        <v>10</v>
      </c>
      <c r="AA12" t="n">
        <v>664.1031940997394</v>
      </c>
      <c r="AB12" t="n">
        <v>908.6552883324272</v>
      </c>
      <c r="AC12" t="n">
        <v>821.9345029196865</v>
      </c>
      <c r="AD12" t="n">
        <v>664103.1940997394</v>
      </c>
      <c r="AE12" t="n">
        <v>908655.2883324272</v>
      </c>
      <c r="AF12" t="n">
        <v>1.783807742776253e-06</v>
      </c>
      <c r="AG12" t="n">
        <v>25</v>
      </c>
      <c r="AH12" t="n">
        <v>821934.5029196865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2.3852</v>
      </c>
      <c r="E13" t="n">
        <v>41.93</v>
      </c>
      <c r="F13" t="n">
        <v>38.92</v>
      </c>
      <c r="G13" t="n">
        <v>86.48</v>
      </c>
      <c r="H13" t="n">
        <v>1.35</v>
      </c>
      <c r="I13" t="n">
        <v>27</v>
      </c>
      <c r="J13" t="n">
        <v>157.07</v>
      </c>
      <c r="K13" t="n">
        <v>47.83</v>
      </c>
      <c r="L13" t="n">
        <v>12</v>
      </c>
      <c r="M13" t="n">
        <v>25</v>
      </c>
      <c r="N13" t="n">
        <v>27.24</v>
      </c>
      <c r="O13" t="n">
        <v>19605.66</v>
      </c>
      <c r="P13" t="n">
        <v>434.16</v>
      </c>
      <c r="Q13" t="n">
        <v>419.24</v>
      </c>
      <c r="R13" t="n">
        <v>88.70999999999999</v>
      </c>
      <c r="S13" t="n">
        <v>59.57</v>
      </c>
      <c r="T13" t="n">
        <v>12353.58</v>
      </c>
      <c r="U13" t="n">
        <v>0.67</v>
      </c>
      <c r="V13" t="n">
        <v>0.89</v>
      </c>
      <c r="W13" t="n">
        <v>6.85</v>
      </c>
      <c r="X13" t="n">
        <v>0.75</v>
      </c>
      <c r="Y13" t="n">
        <v>0.5</v>
      </c>
      <c r="Z13" t="n">
        <v>10</v>
      </c>
      <c r="AA13" t="n">
        <v>659.4924949251103</v>
      </c>
      <c r="AB13" t="n">
        <v>902.3467263120079</v>
      </c>
      <c r="AC13" t="n">
        <v>816.2280212043738</v>
      </c>
      <c r="AD13" t="n">
        <v>659492.4949251104</v>
      </c>
      <c r="AE13" t="n">
        <v>902346.726312008</v>
      </c>
      <c r="AF13" t="n">
        <v>1.791091655680875e-06</v>
      </c>
      <c r="AG13" t="n">
        <v>25</v>
      </c>
      <c r="AH13" t="n">
        <v>816228.0212043738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2.3914</v>
      </c>
      <c r="E14" t="n">
        <v>41.82</v>
      </c>
      <c r="F14" t="n">
        <v>38.87</v>
      </c>
      <c r="G14" t="n">
        <v>93.28</v>
      </c>
      <c r="H14" t="n">
        <v>1.45</v>
      </c>
      <c r="I14" t="n">
        <v>25</v>
      </c>
      <c r="J14" t="n">
        <v>158.48</v>
      </c>
      <c r="K14" t="n">
        <v>47.83</v>
      </c>
      <c r="L14" t="n">
        <v>13</v>
      </c>
      <c r="M14" t="n">
        <v>23</v>
      </c>
      <c r="N14" t="n">
        <v>27.65</v>
      </c>
      <c r="O14" t="n">
        <v>19780.06</v>
      </c>
      <c r="P14" t="n">
        <v>432.55</v>
      </c>
      <c r="Q14" t="n">
        <v>419.25</v>
      </c>
      <c r="R14" t="n">
        <v>87.20999999999999</v>
      </c>
      <c r="S14" t="n">
        <v>59.57</v>
      </c>
      <c r="T14" t="n">
        <v>11614.48</v>
      </c>
      <c r="U14" t="n">
        <v>0.68</v>
      </c>
      <c r="V14" t="n">
        <v>0.89</v>
      </c>
      <c r="W14" t="n">
        <v>6.84</v>
      </c>
      <c r="X14" t="n">
        <v>0.7</v>
      </c>
      <c r="Y14" t="n">
        <v>0.5</v>
      </c>
      <c r="Z14" t="n">
        <v>10</v>
      </c>
      <c r="AA14" t="n">
        <v>656.5348609535154</v>
      </c>
      <c r="AB14" t="n">
        <v>898.2999610304697</v>
      </c>
      <c r="AC14" t="n">
        <v>812.5674735216347</v>
      </c>
      <c r="AD14" t="n">
        <v>656534.8609535154</v>
      </c>
      <c r="AE14" t="n">
        <v>898299.9610304697</v>
      </c>
      <c r="AF14" t="n">
        <v>1.795747352588984e-06</v>
      </c>
      <c r="AG14" t="n">
        <v>25</v>
      </c>
      <c r="AH14" t="n">
        <v>812567.4735216347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2.3996</v>
      </c>
      <c r="E15" t="n">
        <v>41.67</v>
      </c>
      <c r="F15" t="n">
        <v>38.78</v>
      </c>
      <c r="G15" t="n">
        <v>101.17</v>
      </c>
      <c r="H15" t="n">
        <v>1.55</v>
      </c>
      <c r="I15" t="n">
        <v>23</v>
      </c>
      <c r="J15" t="n">
        <v>159.9</v>
      </c>
      <c r="K15" t="n">
        <v>47.83</v>
      </c>
      <c r="L15" t="n">
        <v>14</v>
      </c>
      <c r="M15" t="n">
        <v>21</v>
      </c>
      <c r="N15" t="n">
        <v>28.07</v>
      </c>
      <c r="O15" t="n">
        <v>19955.16</v>
      </c>
      <c r="P15" t="n">
        <v>430.2</v>
      </c>
      <c r="Q15" t="n">
        <v>419.25</v>
      </c>
      <c r="R15" t="n">
        <v>84.43000000000001</v>
      </c>
      <c r="S15" t="n">
        <v>59.57</v>
      </c>
      <c r="T15" t="n">
        <v>10235.45</v>
      </c>
      <c r="U15" t="n">
        <v>0.71</v>
      </c>
      <c r="V15" t="n">
        <v>0.89</v>
      </c>
      <c r="W15" t="n">
        <v>6.83</v>
      </c>
      <c r="X15" t="n">
        <v>0.62</v>
      </c>
      <c r="Y15" t="n">
        <v>0.5</v>
      </c>
      <c r="Z15" t="n">
        <v>10</v>
      </c>
      <c r="AA15" t="n">
        <v>652.3946603419741</v>
      </c>
      <c r="AB15" t="n">
        <v>892.6351559009991</v>
      </c>
      <c r="AC15" t="n">
        <v>807.4433094431168</v>
      </c>
      <c r="AD15" t="n">
        <v>652394.6603419741</v>
      </c>
      <c r="AE15" t="n">
        <v>892635.1559009991</v>
      </c>
      <c r="AF15" t="n">
        <v>1.801904887209386e-06</v>
      </c>
      <c r="AG15" t="n">
        <v>25</v>
      </c>
      <c r="AH15" t="n">
        <v>807443.3094431169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2.4029</v>
      </c>
      <c r="E16" t="n">
        <v>41.62</v>
      </c>
      <c r="F16" t="n">
        <v>38.75</v>
      </c>
      <c r="G16" t="n">
        <v>105.69</v>
      </c>
      <c r="H16" t="n">
        <v>1.65</v>
      </c>
      <c r="I16" t="n">
        <v>22</v>
      </c>
      <c r="J16" t="n">
        <v>161.32</v>
      </c>
      <c r="K16" t="n">
        <v>47.83</v>
      </c>
      <c r="L16" t="n">
        <v>15</v>
      </c>
      <c r="M16" t="n">
        <v>20</v>
      </c>
      <c r="N16" t="n">
        <v>28.5</v>
      </c>
      <c r="O16" t="n">
        <v>20130.71</v>
      </c>
      <c r="P16" t="n">
        <v>429.5</v>
      </c>
      <c r="Q16" t="n">
        <v>419.25</v>
      </c>
      <c r="R16" t="n">
        <v>83.64</v>
      </c>
      <c r="S16" t="n">
        <v>59.57</v>
      </c>
      <c r="T16" t="n">
        <v>9845.139999999999</v>
      </c>
      <c r="U16" t="n">
        <v>0.71</v>
      </c>
      <c r="V16" t="n">
        <v>0.89</v>
      </c>
      <c r="W16" t="n">
        <v>6.83</v>
      </c>
      <c r="X16" t="n">
        <v>0.59</v>
      </c>
      <c r="Y16" t="n">
        <v>0.5</v>
      </c>
      <c r="Z16" t="n">
        <v>10</v>
      </c>
      <c r="AA16" t="n">
        <v>650.9914918314605</v>
      </c>
      <c r="AB16" t="n">
        <v>890.7152788414886</v>
      </c>
      <c r="AC16" t="n">
        <v>805.7066627556018</v>
      </c>
      <c r="AD16" t="n">
        <v>650991.4918314605</v>
      </c>
      <c r="AE16" t="n">
        <v>890715.2788414886</v>
      </c>
      <c r="AF16" t="n">
        <v>1.80438291943467e-06</v>
      </c>
      <c r="AG16" t="n">
        <v>25</v>
      </c>
      <c r="AH16" t="n">
        <v>805706.6627556018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2.4053</v>
      </c>
      <c r="E17" t="n">
        <v>41.57</v>
      </c>
      <c r="F17" t="n">
        <v>38.74</v>
      </c>
      <c r="G17" t="n">
        <v>110.68</v>
      </c>
      <c r="H17" t="n">
        <v>1.74</v>
      </c>
      <c r="I17" t="n">
        <v>21</v>
      </c>
      <c r="J17" t="n">
        <v>162.75</v>
      </c>
      <c r="K17" t="n">
        <v>47.83</v>
      </c>
      <c r="L17" t="n">
        <v>16</v>
      </c>
      <c r="M17" t="n">
        <v>19</v>
      </c>
      <c r="N17" t="n">
        <v>28.92</v>
      </c>
      <c r="O17" t="n">
        <v>20306.85</v>
      </c>
      <c r="P17" t="n">
        <v>428.08</v>
      </c>
      <c r="Q17" t="n">
        <v>419.25</v>
      </c>
      <c r="R17" t="n">
        <v>82.98</v>
      </c>
      <c r="S17" t="n">
        <v>59.57</v>
      </c>
      <c r="T17" t="n">
        <v>9519.59</v>
      </c>
      <c r="U17" t="n">
        <v>0.72</v>
      </c>
      <c r="V17" t="n">
        <v>0.89</v>
      </c>
      <c r="W17" t="n">
        <v>6.83</v>
      </c>
      <c r="X17" t="n">
        <v>0.58</v>
      </c>
      <c r="Y17" t="n">
        <v>0.5</v>
      </c>
      <c r="Z17" t="n">
        <v>10</v>
      </c>
      <c r="AA17" t="n">
        <v>649.0720641040457</v>
      </c>
      <c r="AB17" t="n">
        <v>888.0890331456649</v>
      </c>
      <c r="AC17" t="n">
        <v>803.3310622630282</v>
      </c>
      <c r="AD17" t="n">
        <v>649072.0641040457</v>
      </c>
      <c r="AE17" t="n">
        <v>888089.0331456648</v>
      </c>
      <c r="AF17" t="n">
        <v>1.806185124689422e-06</v>
      </c>
      <c r="AG17" t="n">
        <v>25</v>
      </c>
      <c r="AH17" t="n">
        <v>803331.0622630282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2.4106</v>
      </c>
      <c r="E18" t="n">
        <v>41.48</v>
      </c>
      <c r="F18" t="n">
        <v>38.71</v>
      </c>
      <c r="G18" t="n">
        <v>122.23</v>
      </c>
      <c r="H18" t="n">
        <v>1.83</v>
      </c>
      <c r="I18" t="n">
        <v>19</v>
      </c>
      <c r="J18" t="n">
        <v>164.19</v>
      </c>
      <c r="K18" t="n">
        <v>47.83</v>
      </c>
      <c r="L18" t="n">
        <v>17</v>
      </c>
      <c r="M18" t="n">
        <v>17</v>
      </c>
      <c r="N18" t="n">
        <v>29.36</v>
      </c>
      <c r="O18" t="n">
        <v>20483.57</v>
      </c>
      <c r="P18" t="n">
        <v>425.69</v>
      </c>
      <c r="Q18" t="n">
        <v>419.25</v>
      </c>
      <c r="R18" t="n">
        <v>81.7</v>
      </c>
      <c r="S18" t="n">
        <v>59.57</v>
      </c>
      <c r="T18" t="n">
        <v>8889.799999999999</v>
      </c>
      <c r="U18" t="n">
        <v>0.73</v>
      </c>
      <c r="V18" t="n">
        <v>0.89</v>
      </c>
      <c r="W18" t="n">
        <v>6.84</v>
      </c>
      <c r="X18" t="n">
        <v>0.54</v>
      </c>
      <c r="Y18" t="n">
        <v>0.5</v>
      </c>
      <c r="Z18" t="n">
        <v>10</v>
      </c>
      <c r="AA18" t="n">
        <v>645.5854292647618</v>
      </c>
      <c r="AB18" t="n">
        <v>883.3184655390835</v>
      </c>
      <c r="AC18" t="n">
        <v>799.0157909332854</v>
      </c>
      <c r="AD18" t="n">
        <v>645585.4292647619</v>
      </c>
      <c r="AE18" t="n">
        <v>883318.4655390835</v>
      </c>
      <c r="AF18" t="n">
        <v>1.810164994626999e-06</v>
      </c>
      <c r="AG18" t="n">
        <v>25</v>
      </c>
      <c r="AH18" t="n">
        <v>799015.7909332854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2.4164</v>
      </c>
      <c r="E19" t="n">
        <v>41.38</v>
      </c>
      <c r="F19" t="n">
        <v>38.64</v>
      </c>
      <c r="G19" t="n">
        <v>128.79</v>
      </c>
      <c r="H19" t="n">
        <v>1.93</v>
      </c>
      <c r="I19" t="n">
        <v>18</v>
      </c>
      <c r="J19" t="n">
        <v>165.62</v>
      </c>
      <c r="K19" t="n">
        <v>47.83</v>
      </c>
      <c r="L19" t="n">
        <v>18</v>
      </c>
      <c r="M19" t="n">
        <v>16</v>
      </c>
      <c r="N19" t="n">
        <v>29.8</v>
      </c>
      <c r="O19" t="n">
        <v>20660.89</v>
      </c>
      <c r="P19" t="n">
        <v>424.83</v>
      </c>
      <c r="Q19" t="n">
        <v>419.23</v>
      </c>
      <c r="R19" t="n">
        <v>79.54000000000001</v>
      </c>
      <c r="S19" t="n">
        <v>59.57</v>
      </c>
      <c r="T19" t="n">
        <v>7816.8</v>
      </c>
      <c r="U19" t="n">
        <v>0.75</v>
      </c>
      <c r="V19" t="n">
        <v>0.89</v>
      </c>
      <c r="W19" t="n">
        <v>6.83</v>
      </c>
      <c r="X19" t="n">
        <v>0.47</v>
      </c>
      <c r="Y19" t="n">
        <v>0.5</v>
      </c>
      <c r="Z19" t="n">
        <v>10</v>
      </c>
      <c r="AA19" t="n">
        <v>636.7275303722513</v>
      </c>
      <c r="AB19" t="n">
        <v>871.1986974914316</v>
      </c>
      <c r="AC19" t="n">
        <v>788.0527165379</v>
      </c>
      <c r="AD19" t="n">
        <v>636727.5303722513</v>
      </c>
      <c r="AE19" t="n">
        <v>871198.6974914316</v>
      </c>
      <c r="AF19" t="n">
        <v>1.814520323992649e-06</v>
      </c>
      <c r="AG19" t="n">
        <v>24</v>
      </c>
      <c r="AH19" t="n">
        <v>788052.7165379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2.4192</v>
      </c>
      <c r="E20" t="n">
        <v>41.34</v>
      </c>
      <c r="F20" t="n">
        <v>38.62</v>
      </c>
      <c r="G20" t="n">
        <v>136.3</v>
      </c>
      <c r="H20" t="n">
        <v>2.02</v>
      </c>
      <c r="I20" t="n">
        <v>17</v>
      </c>
      <c r="J20" t="n">
        <v>167.07</v>
      </c>
      <c r="K20" t="n">
        <v>47.83</v>
      </c>
      <c r="L20" t="n">
        <v>19</v>
      </c>
      <c r="M20" t="n">
        <v>15</v>
      </c>
      <c r="N20" t="n">
        <v>30.24</v>
      </c>
      <c r="O20" t="n">
        <v>20838.81</v>
      </c>
      <c r="P20" t="n">
        <v>423.22</v>
      </c>
      <c r="Q20" t="n">
        <v>419.26</v>
      </c>
      <c r="R20" t="n">
        <v>79.04000000000001</v>
      </c>
      <c r="S20" t="n">
        <v>59.57</v>
      </c>
      <c r="T20" t="n">
        <v>7570.81</v>
      </c>
      <c r="U20" t="n">
        <v>0.75</v>
      </c>
      <c r="V20" t="n">
        <v>0.9</v>
      </c>
      <c r="W20" t="n">
        <v>6.82</v>
      </c>
      <c r="X20" t="n">
        <v>0.45</v>
      </c>
      <c r="Y20" t="n">
        <v>0.5</v>
      </c>
      <c r="Z20" t="n">
        <v>10</v>
      </c>
      <c r="AA20" t="n">
        <v>634.5461539388805</v>
      </c>
      <c r="AB20" t="n">
        <v>868.2140420197574</v>
      </c>
      <c r="AC20" t="n">
        <v>785.3529123954521</v>
      </c>
      <c r="AD20" t="n">
        <v>634546.1539388804</v>
      </c>
      <c r="AE20" t="n">
        <v>868214.0420197573</v>
      </c>
      <c r="AF20" t="n">
        <v>1.816622896789859e-06</v>
      </c>
      <c r="AG20" t="n">
        <v>24</v>
      </c>
      <c r="AH20" t="n">
        <v>785352.9123954521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2.4186</v>
      </c>
      <c r="E21" t="n">
        <v>41.35</v>
      </c>
      <c r="F21" t="n">
        <v>38.63</v>
      </c>
      <c r="G21" t="n">
        <v>136.33</v>
      </c>
      <c r="H21" t="n">
        <v>2.1</v>
      </c>
      <c r="I21" t="n">
        <v>17</v>
      </c>
      <c r="J21" t="n">
        <v>168.51</v>
      </c>
      <c r="K21" t="n">
        <v>47.83</v>
      </c>
      <c r="L21" t="n">
        <v>20</v>
      </c>
      <c r="M21" t="n">
        <v>15</v>
      </c>
      <c r="N21" t="n">
        <v>30.69</v>
      </c>
      <c r="O21" t="n">
        <v>21017.33</v>
      </c>
      <c r="P21" t="n">
        <v>423.16</v>
      </c>
      <c r="Q21" t="n">
        <v>419.23</v>
      </c>
      <c r="R21" t="n">
        <v>79.44</v>
      </c>
      <c r="S21" t="n">
        <v>59.57</v>
      </c>
      <c r="T21" t="n">
        <v>7768.2</v>
      </c>
      <c r="U21" t="n">
        <v>0.75</v>
      </c>
      <c r="V21" t="n">
        <v>0.9</v>
      </c>
      <c r="W21" t="n">
        <v>6.82</v>
      </c>
      <c r="X21" t="n">
        <v>0.46</v>
      </c>
      <c r="Y21" t="n">
        <v>0.5</v>
      </c>
      <c r="Z21" t="n">
        <v>10</v>
      </c>
      <c r="AA21" t="n">
        <v>634.615181086396</v>
      </c>
      <c r="AB21" t="n">
        <v>868.3084880082508</v>
      </c>
      <c r="AC21" t="n">
        <v>785.4383445913595</v>
      </c>
      <c r="AD21" t="n">
        <v>634615.181086396</v>
      </c>
      <c r="AE21" t="n">
        <v>868308.4880082508</v>
      </c>
      <c r="AF21" t="n">
        <v>1.816172345476171e-06</v>
      </c>
      <c r="AG21" t="n">
        <v>24</v>
      </c>
      <c r="AH21" t="n">
        <v>785438.3445913595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2.4213</v>
      </c>
      <c r="E22" t="n">
        <v>41.3</v>
      </c>
      <c r="F22" t="n">
        <v>38.61</v>
      </c>
      <c r="G22" t="n">
        <v>144.78</v>
      </c>
      <c r="H22" t="n">
        <v>2.19</v>
      </c>
      <c r="I22" t="n">
        <v>16</v>
      </c>
      <c r="J22" t="n">
        <v>169.97</v>
      </c>
      <c r="K22" t="n">
        <v>47.83</v>
      </c>
      <c r="L22" t="n">
        <v>21</v>
      </c>
      <c r="M22" t="n">
        <v>14</v>
      </c>
      <c r="N22" t="n">
        <v>31.14</v>
      </c>
      <c r="O22" t="n">
        <v>21196.47</v>
      </c>
      <c r="P22" t="n">
        <v>422.38</v>
      </c>
      <c r="Q22" t="n">
        <v>419.26</v>
      </c>
      <c r="R22" t="n">
        <v>78.7</v>
      </c>
      <c r="S22" t="n">
        <v>59.57</v>
      </c>
      <c r="T22" t="n">
        <v>7404.57</v>
      </c>
      <c r="U22" t="n">
        <v>0.76</v>
      </c>
      <c r="V22" t="n">
        <v>0.9</v>
      </c>
      <c r="W22" t="n">
        <v>6.83</v>
      </c>
      <c r="X22" t="n">
        <v>0.45</v>
      </c>
      <c r="Y22" t="n">
        <v>0.5</v>
      </c>
      <c r="Z22" t="n">
        <v>10</v>
      </c>
      <c r="AA22" t="n">
        <v>633.2866679172228</v>
      </c>
      <c r="AB22" t="n">
        <v>866.4907576803236</v>
      </c>
      <c r="AC22" t="n">
        <v>783.794095894729</v>
      </c>
      <c r="AD22" t="n">
        <v>633286.6679172227</v>
      </c>
      <c r="AE22" t="n">
        <v>866490.7576803236</v>
      </c>
      <c r="AF22" t="n">
        <v>1.818199826387767e-06</v>
      </c>
      <c r="AG22" t="n">
        <v>24</v>
      </c>
      <c r="AH22" t="n">
        <v>783794.095894729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2.4256</v>
      </c>
      <c r="E23" t="n">
        <v>41.23</v>
      </c>
      <c r="F23" t="n">
        <v>38.56</v>
      </c>
      <c r="G23" t="n">
        <v>154.26</v>
      </c>
      <c r="H23" t="n">
        <v>2.28</v>
      </c>
      <c r="I23" t="n">
        <v>15</v>
      </c>
      <c r="J23" t="n">
        <v>171.42</v>
      </c>
      <c r="K23" t="n">
        <v>47.83</v>
      </c>
      <c r="L23" t="n">
        <v>22</v>
      </c>
      <c r="M23" t="n">
        <v>13</v>
      </c>
      <c r="N23" t="n">
        <v>31.6</v>
      </c>
      <c r="O23" t="n">
        <v>21376.23</v>
      </c>
      <c r="P23" t="n">
        <v>420.76</v>
      </c>
      <c r="Q23" t="n">
        <v>419.23</v>
      </c>
      <c r="R23" t="n">
        <v>77.48999999999999</v>
      </c>
      <c r="S23" t="n">
        <v>59.57</v>
      </c>
      <c r="T23" t="n">
        <v>6805.99</v>
      </c>
      <c r="U23" t="n">
        <v>0.77</v>
      </c>
      <c r="V23" t="n">
        <v>0.9</v>
      </c>
      <c r="W23" t="n">
        <v>6.82</v>
      </c>
      <c r="X23" t="n">
        <v>0.4</v>
      </c>
      <c r="Y23" t="n">
        <v>0.5</v>
      </c>
      <c r="Z23" t="n">
        <v>10</v>
      </c>
      <c r="AA23" t="n">
        <v>630.7780595873954</v>
      </c>
      <c r="AB23" t="n">
        <v>863.0583690914652</v>
      </c>
      <c r="AC23" t="n">
        <v>780.6892896554037</v>
      </c>
      <c r="AD23" t="n">
        <v>630778.0595873954</v>
      </c>
      <c r="AE23" t="n">
        <v>863058.3690914653</v>
      </c>
      <c r="AF23" t="n">
        <v>1.821428777469198e-06</v>
      </c>
      <c r="AG23" t="n">
        <v>24</v>
      </c>
      <c r="AH23" t="n">
        <v>780689.2896554037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2.4259</v>
      </c>
      <c r="E24" t="n">
        <v>41.22</v>
      </c>
      <c r="F24" t="n">
        <v>38.56</v>
      </c>
      <c r="G24" t="n">
        <v>154.24</v>
      </c>
      <c r="H24" t="n">
        <v>2.36</v>
      </c>
      <c r="I24" t="n">
        <v>15</v>
      </c>
      <c r="J24" t="n">
        <v>172.89</v>
      </c>
      <c r="K24" t="n">
        <v>47.83</v>
      </c>
      <c r="L24" t="n">
        <v>23</v>
      </c>
      <c r="M24" t="n">
        <v>13</v>
      </c>
      <c r="N24" t="n">
        <v>32.06</v>
      </c>
      <c r="O24" t="n">
        <v>21556.61</v>
      </c>
      <c r="P24" t="n">
        <v>419.07</v>
      </c>
      <c r="Q24" t="n">
        <v>419.23</v>
      </c>
      <c r="R24" t="n">
        <v>77.2</v>
      </c>
      <c r="S24" t="n">
        <v>59.57</v>
      </c>
      <c r="T24" t="n">
        <v>6662.75</v>
      </c>
      <c r="U24" t="n">
        <v>0.77</v>
      </c>
      <c r="V24" t="n">
        <v>0.9</v>
      </c>
      <c r="W24" t="n">
        <v>6.82</v>
      </c>
      <c r="X24" t="n">
        <v>0.4</v>
      </c>
      <c r="Y24" t="n">
        <v>0.5</v>
      </c>
      <c r="Z24" t="n">
        <v>10</v>
      </c>
      <c r="AA24" t="n">
        <v>629.0353837469904</v>
      </c>
      <c r="AB24" t="n">
        <v>860.6739631251908</v>
      </c>
      <c r="AC24" t="n">
        <v>778.532448048016</v>
      </c>
      <c r="AD24" t="n">
        <v>629035.3837469905</v>
      </c>
      <c r="AE24" t="n">
        <v>860673.9631251908</v>
      </c>
      <c r="AF24" t="n">
        <v>1.821654053126042e-06</v>
      </c>
      <c r="AG24" t="n">
        <v>24</v>
      </c>
      <c r="AH24" t="n">
        <v>778532.4480480161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2.429</v>
      </c>
      <c r="E25" t="n">
        <v>41.17</v>
      </c>
      <c r="F25" t="n">
        <v>38.54</v>
      </c>
      <c r="G25" t="n">
        <v>165.16</v>
      </c>
      <c r="H25" t="n">
        <v>2.44</v>
      </c>
      <c r="I25" t="n">
        <v>14</v>
      </c>
      <c r="J25" t="n">
        <v>174.35</v>
      </c>
      <c r="K25" t="n">
        <v>47.83</v>
      </c>
      <c r="L25" t="n">
        <v>24</v>
      </c>
      <c r="M25" t="n">
        <v>12</v>
      </c>
      <c r="N25" t="n">
        <v>32.53</v>
      </c>
      <c r="O25" t="n">
        <v>21737.62</v>
      </c>
      <c r="P25" t="n">
        <v>418.47</v>
      </c>
      <c r="Q25" t="n">
        <v>419.23</v>
      </c>
      <c r="R25" t="n">
        <v>76.58</v>
      </c>
      <c r="S25" t="n">
        <v>59.57</v>
      </c>
      <c r="T25" t="n">
        <v>6354.51</v>
      </c>
      <c r="U25" t="n">
        <v>0.78</v>
      </c>
      <c r="V25" t="n">
        <v>0.9</v>
      </c>
      <c r="W25" t="n">
        <v>6.82</v>
      </c>
      <c r="X25" t="n">
        <v>0.37</v>
      </c>
      <c r="Y25" t="n">
        <v>0.5</v>
      </c>
      <c r="Z25" t="n">
        <v>10</v>
      </c>
      <c r="AA25" t="n">
        <v>627.8199320816153</v>
      </c>
      <c r="AB25" t="n">
        <v>859.0109285346816</v>
      </c>
      <c r="AC25" t="n">
        <v>777.0281311447413</v>
      </c>
      <c r="AD25" t="n">
        <v>627819.9320816153</v>
      </c>
      <c r="AE25" t="n">
        <v>859010.9285346817</v>
      </c>
      <c r="AF25" t="n">
        <v>1.823981901580096e-06</v>
      </c>
      <c r="AG25" t="n">
        <v>24</v>
      </c>
      <c r="AH25" t="n">
        <v>777028.1311447413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2.4314</v>
      </c>
      <c r="E26" t="n">
        <v>41.13</v>
      </c>
      <c r="F26" t="n">
        <v>38.52</v>
      </c>
      <c r="G26" t="n">
        <v>177.8</v>
      </c>
      <c r="H26" t="n">
        <v>2.52</v>
      </c>
      <c r="I26" t="n">
        <v>13</v>
      </c>
      <c r="J26" t="n">
        <v>175.83</v>
      </c>
      <c r="K26" t="n">
        <v>47.83</v>
      </c>
      <c r="L26" t="n">
        <v>25</v>
      </c>
      <c r="M26" t="n">
        <v>11</v>
      </c>
      <c r="N26" t="n">
        <v>33</v>
      </c>
      <c r="O26" t="n">
        <v>21919.27</v>
      </c>
      <c r="P26" t="n">
        <v>416.19</v>
      </c>
      <c r="Q26" t="n">
        <v>419.24</v>
      </c>
      <c r="R26" t="n">
        <v>76.14</v>
      </c>
      <c r="S26" t="n">
        <v>59.57</v>
      </c>
      <c r="T26" t="n">
        <v>6142.07</v>
      </c>
      <c r="U26" t="n">
        <v>0.78</v>
      </c>
      <c r="V26" t="n">
        <v>0.9</v>
      </c>
      <c r="W26" t="n">
        <v>6.82</v>
      </c>
      <c r="X26" t="n">
        <v>0.36</v>
      </c>
      <c r="Y26" t="n">
        <v>0.5</v>
      </c>
      <c r="Z26" t="n">
        <v>10</v>
      </c>
      <c r="AA26" t="n">
        <v>625.069582568972</v>
      </c>
      <c r="AB26" t="n">
        <v>855.2477789946263</v>
      </c>
      <c r="AC26" t="n">
        <v>773.6241313151751</v>
      </c>
      <c r="AD26" t="n">
        <v>625069.582568972</v>
      </c>
      <c r="AE26" t="n">
        <v>855247.7789946262</v>
      </c>
      <c r="AF26" t="n">
        <v>1.825784106834848e-06</v>
      </c>
      <c r="AG26" t="n">
        <v>24</v>
      </c>
      <c r="AH26" t="n">
        <v>773624.1313151751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2.4321</v>
      </c>
      <c r="E27" t="n">
        <v>41.12</v>
      </c>
      <c r="F27" t="n">
        <v>38.51</v>
      </c>
      <c r="G27" t="n">
        <v>177.75</v>
      </c>
      <c r="H27" t="n">
        <v>2.6</v>
      </c>
      <c r="I27" t="n">
        <v>13</v>
      </c>
      <c r="J27" t="n">
        <v>177.3</v>
      </c>
      <c r="K27" t="n">
        <v>47.83</v>
      </c>
      <c r="L27" t="n">
        <v>26</v>
      </c>
      <c r="M27" t="n">
        <v>11</v>
      </c>
      <c r="N27" t="n">
        <v>33.48</v>
      </c>
      <c r="O27" t="n">
        <v>22101.56</v>
      </c>
      <c r="P27" t="n">
        <v>418.06</v>
      </c>
      <c r="Q27" t="n">
        <v>419.23</v>
      </c>
      <c r="R27" t="n">
        <v>75.63</v>
      </c>
      <c r="S27" t="n">
        <v>59.57</v>
      </c>
      <c r="T27" t="n">
        <v>5884.33</v>
      </c>
      <c r="U27" t="n">
        <v>0.79</v>
      </c>
      <c r="V27" t="n">
        <v>0.9</v>
      </c>
      <c r="W27" t="n">
        <v>6.82</v>
      </c>
      <c r="X27" t="n">
        <v>0.35</v>
      </c>
      <c r="Y27" t="n">
        <v>0.5</v>
      </c>
      <c r="Z27" t="n">
        <v>10</v>
      </c>
      <c r="AA27" t="n">
        <v>626.7843066657742</v>
      </c>
      <c r="AB27" t="n">
        <v>857.5939401521592</v>
      </c>
      <c r="AC27" t="n">
        <v>775.746378144691</v>
      </c>
      <c r="AD27" t="n">
        <v>626784.3066657742</v>
      </c>
      <c r="AE27" t="n">
        <v>857593.9401521592</v>
      </c>
      <c r="AF27" t="n">
        <v>1.826309750034151e-06</v>
      </c>
      <c r="AG27" t="n">
        <v>24</v>
      </c>
      <c r="AH27" t="n">
        <v>775746.378144691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2.4374</v>
      </c>
      <c r="E28" t="n">
        <v>41.03</v>
      </c>
      <c r="F28" t="n">
        <v>38.45</v>
      </c>
      <c r="G28" t="n">
        <v>192.26</v>
      </c>
      <c r="H28" t="n">
        <v>2.68</v>
      </c>
      <c r="I28" t="n">
        <v>12</v>
      </c>
      <c r="J28" t="n">
        <v>178.79</v>
      </c>
      <c r="K28" t="n">
        <v>47.83</v>
      </c>
      <c r="L28" t="n">
        <v>27</v>
      </c>
      <c r="M28" t="n">
        <v>10</v>
      </c>
      <c r="N28" t="n">
        <v>33.96</v>
      </c>
      <c r="O28" t="n">
        <v>22284.51</v>
      </c>
      <c r="P28" t="n">
        <v>413.23</v>
      </c>
      <c r="Q28" t="n">
        <v>419.23</v>
      </c>
      <c r="R28" t="n">
        <v>73.75</v>
      </c>
      <c r="S28" t="n">
        <v>59.57</v>
      </c>
      <c r="T28" t="n">
        <v>4949.96</v>
      </c>
      <c r="U28" t="n">
        <v>0.8100000000000001</v>
      </c>
      <c r="V28" t="n">
        <v>0.9</v>
      </c>
      <c r="W28" t="n">
        <v>6.81</v>
      </c>
      <c r="X28" t="n">
        <v>0.29</v>
      </c>
      <c r="Y28" t="n">
        <v>0.5</v>
      </c>
      <c r="Z28" t="n">
        <v>10</v>
      </c>
      <c r="AA28" t="n">
        <v>620.9119357738148</v>
      </c>
      <c r="AB28" t="n">
        <v>849.5591032270607</v>
      </c>
      <c r="AC28" t="n">
        <v>768.4783747787594</v>
      </c>
      <c r="AD28" t="n">
        <v>620911.9357738148</v>
      </c>
      <c r="AE28" t="n">
        <v>849559.1032270608</v>
      </c>
      <c r="AF28" t="n">
        <v>1.830289619971727e-06</v>
      </c>
      <c r="AG28" t="n">
        <v>24</v>
      </c>
      <c r="AH28" t="n">
        <v>768478.3747787594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2.4362</v>
      </c>
      <c r="E29" t="n">
        <v>41.05</v>
      </c>
      <c r="F29" t="n">
        <v>38.47</v>
      </c>
      <c r="G29" t="n">
        <v>192.36</v>
      </c>
      <c r="H29" t="n">
        <v>2.75</v>
      </c>
      <c r="I29" t="n">
        <v>12</v>
      </c>
      <c r="J29" t="n">
        <v>180.28</v>
      </c>
      <c r="K29" t="n">
        <v>47.83</v>
      </c>
      <c r="L29" t="n">
        <v>28</v>
      </c>
      <c r="M29" t="n">
        <v>10</v>
      </c>
      <c r="N29" t="n">
        <v>34.45</v>
      </c>
      <c r="O29" t="n">
        <v>22468.11</v>
      </c>
      <c r="P29" t="n">
        <v>415.29</v>
      </c>
      <c r="Q29" t="n">
        <v>419.23</v>
      </c>
      <c r="R29" t="n">
        <v>74.39</v>
      </c>
      <c r="S29" t="n">
        <v>59.57</v>
      </c>
      <c r="T29" t="n">
        <v>5268.08</v>
      </c>
      <c r="U29" t="n">
        <v>0.8</v>
      </c>
      <c r="V29" t="n">
        <v>0.9</v>
      </c>
      <c r="W29" t="n">
        <v>6.82</v>
      </c>
      <c r="X29" t="n">
        <v>0.31</v>
      </c>
      <c r="Y29" t="n">
        <v>0.5</v>
      </c>
      <c r="Z29" t="n">
        <v>10</v>
      </c>
      <c r="AA29" t="n">
        <v>623.2065709620113</v>
      </c>
      <c r="AB29" t="n">
        <v>852.698724323711</v>
      </c>
      <c r="AC29" t="n">
        <v>771.3183548444313</v>
      </c>
      <c r="AD29" t="n">
        <v>623206.5709620112</v>
      </c>
      <c r="AE29" t="n">
        <v>852698.724323711</v>
      </c>
      <c r="AF29" t="n">
        <v>1.829388517344351e-06</v>
      </c>
      <c r="AG29" t="n">
        <v>24</v>
      </c>
      <c r="AH29" t="n">
        <v>771318.3548444313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2.4354</v>
      </c>
      <c r="E30" t="n">
        <v>41.06</v>
      </c>
      <c r="F30" t="n">
        <v>38.49</v>
      </c>
      <c r="G30" t="n">
        <v>192.43</v>
      </c>
      <c r="H30" t="n">
        <v>2.83</v>
      </c>
      <c r="I30" t="n">
        <v>12</v>
      </c>
      <c r="J30" t="n">
        <v>181.77</v>
      </c>
      <c r="K30" t="n">
        <v>47.83</v>
      </c>
      <c r="L30" t="n">
        <v>29</v>
      </c>
      <c r="M30" t="n">
        <v>10</v>
      </c>
      <c r="N30" t="n">
        <v>34.94</v>
      </c>
      <c r="O30" t="n">
        <v>22652.51</v>
      </c>
      <c r="P30" t="n">
        <v>413.68</v>
      </c>
      <c r="Q30" t="n">
        <v>419.23</v>
      </c>
      <c r="R30" t="n">
        <v>74.97</v>
      </c>
      <c r="S30" t="n">
        <v>59.57</v>
      </c>
      <c r="T30" t="n">
        <v>5559.44</v>
      </c>
      <c r="U30" t="n">
        <v>0.79</v>
      </c>
      <c r="V30" t="n">
        <v>0.9</v>
      </c>
      <c r="W30" t="n">
        <v>6.81</v>
      </c>
      <c r="X30" t="n">
        <v>0.32</v>
      </c>
      <c r="Y30" t="n">
        <v>0.5</v>
      </c>
      <c r="Z30" t="n">
        <v>10</v>
      </c>
      <c r="AA30" t="n">
        <v>621.7829078886767</v>
      </c>
      <c r="AB30" t="n">
        <v>850.7508056991928</v>
      </c>
      <c r="AC30" t="n">
        <v>769.5563428395161</v>
      </c>
      <c r="AD30" t="n">
        <v>621782.9078886767</v>
      </c>
      <c r="AE30" t="n">
        <v>850750.8056991928</v>
      </c>
      <c r="AF30" t="n">
        <v>1.828787782259434e-06</v>
      </c>
      <c r="AG30" t="n">
        <v>24</v>
      </c>
      <c r="AH30" t="n">
        <v>769556.3428395161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2.4394</v>
      </c>
      <c r="E31" t="n">
        <v>40.99</v>
      </c>
      <c r="F31" t="n">
        <v>38.45</v>
      </c>
      <c r="G31" t="n">
        <v>209.72</v>
      </c>
      <c r="H31" t="n">
        <v>2.9</v>
      </c>
      <c r="I31" t="n">
        <v>11</v>
      </c>
      <c r="J31" t="n">
        <v>183.27</v>
      </c>
      <c r="K31" t="n">
        <v>47.83</v>
      </c>
      <c r="L31" t="n">
        <v>30</v>
      </c>
      <c r="M31" t="n">
        <v>9</v>
      </c>
      <c r="N31" t="n">
        <v>35.44</v>
      </c>
      <c r="O31" t="n">
        <v>22837.46</v>
      </c>
      <c r="P31" t="n">
        <v>412.09</v>
      </c>
      <c r="Q31" t="n">
        <v>419.23</v>
      </c>
      <c r="R31" t="n">
        <v>73.51000000000001</v>
      </c>
      <c r="S31" t="n">
        <v>59.57</v>
      </c>
      <c r="T31" t="n">
        <v>4833.06</v>
      </c>
      <c r="U31" t="n">
        <v>0.8100000000000001</v>
      </c>
      <c r="V31" t="n">
        <v>0.9</v>
      </c>
      <c r="W31" t="n">
        <v>6.82</v>
      </c>
      <c r="X31" t="n">
        <v>0.29</v>
      </c>
      <c r="Y31" t="n">
        <v>0.5</v>
      </c>
      <c r="Z31" t="n">
        <v>10</v>
      </c>
      <c r="AA31" t="n">
        <v>619.4070007096341</v>
      </c>
      <c r="AB31" t="n">
        <v>847.4999846791994</v>
      </c>
      <c r="AC31" t="n">
        <v>766.6157756151149</v>
      </c>
      <c r="AD31" t="n">
        <v>619407.000709634</v>
      </c>
      <c r="AE31" t="n">
        <v>847499.9846791994</v>
      </c>
      <c r="AF31" t="n">
        <v>1.831791457684021e-06</v>
      </c>
      <c r="AG31" t="n">
        <v>24</v>
      </c>
      <c r="AH31" t="n">
        <v>766615.775615115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2.44</v>
      </c>
      <c r="E32" t="n">
        <v>40.98</v>
      </c>
      <c r="F32" t="n">
        <v>38.44</v>
      </c>
      <c r="G32" t="n">
        <v>209.66</v>
      </c>
      <c r="H32" t="n">
        <v>2.98</v>
      </c>
      <c r="I32" t="n">
        <v>11</v>
      </c>
      <c r="J32" t="n">
        <v>184.78</v>
      </c>
      <c r="K32" t="n">
        <v>47.83</v>
      </c>
      <c r="L32" t="n">
        <v>31</v>
      </c>
      <c r="M32" t="n">
        <v>9</v>
      </c>
      <c r="N32" t="n">
        <v>35.95</v>
      </c>
      <c r="O32" t="n">
        <v>23023.09</v>
      </c>
      <c r="P32" t="n">
        <v>412.3</v>
      </c>
      <c r="Q32" t="n">
        <v>419.23</v>
      </c>
      <c r="R32" t="n">
        <v>73.38</v>
      </c>
      <c r="S32" t="n">
        <v>59.57</v>
      </c>
      <c r="T32" t="n">
        <v>4770.07</v>
      </c>
      <c r="U32" t="n">
        <v>0.8100000000000001</v>
      </c>
      <c r="V32" t="n">
        <v>0.9</v>
      </c>
      <c r="W32" t="n">
        <v>6.81</v>
      </c>
      <c r="X32" t="n">
        <v>0.28</v>
      </c>
      <c r="Y32" t="n">
        <v>0.5</v>
      </c>
      <c r="Z32" t="n">
        <v>10</v>
      </c>
      <c r="AA32" t="n">
        <v>619.490989099287</v>
      </c>
      <c r="AB32" t="n">
        <v>847.614901299229</v>
      </c>
      <c r="AC32" t="n">
        <v>766.7197247542153</v>
      </c>
      <c r="AD32" t="n">
        <v>619490.9890992871</v>
      </c>
      <c r="AE32" t="n">
        <v>847614.901299229</v>
      </c>
      <c r="AF32" t="n">
        <v>1.832242008997709e-06</v>
      </c>
      <c r="AG32" t="n">
        <v>24</v>
      </c>
      <c r="AH32" t="n">
        <v>766719.7247542153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2.4398</v>
      </c>
      <c r="E33" t="n">
        <v>40.99</v>
      </c>
      <c r="F33" t="n">
        <v>38.44</v>
      </c>
      <c r="G33" t="n">
        <v>209.68</v>
      </c>
      <c r="H33" t="n">
        <v>3.05</v>
      </c>
      <c r="I33" t="n">
        <v>11</v>
      </c>
      <c r="J33" t="n">
        <v>186.29</v>
      </c>
      <c r="K33" t="n">
        <v>47.83</v>
      </c>
      <c r="L33" t="n">
        <v>32</v>
      </c>
      <c r="M33" t="n">
        <v>9</v>
      </c>
      <c r="N33" t="n">
        <v>36.46</v>
      </c>
      <c r="O33" t="n">
        <v>23209.42</v>
      </c>
      <c r="P33" t="n">
        <v>410.3</v>
      </c>
      <c r="Q33" t="n">
        <v>419.23</v>
      </c>
      <c r="R33" t="n">
        <v>73.42</v>
      </c>
      <c r="S33" t="n">
        <v>59.57</v>
      </c>
      <c r="T33" t="n">
        <v>4790.32</v>
      </c>
      <c r="U33" t="n">
        <v>0.8100000000000001</v>
      </c>
      <c r="V33" t="n">
        <v>0.9</v>
      </c>
      <c r="W33" t="n">
        <v>6.81</v>
      </c>
      <c r="X33" t="n">
        <v>0.28</v>
      </c>
      <c r="Y33" t="n">
        <v>0.5</v>
      </c>
      <c r="Z33" t="n">
        <v>10</v>
      </c>
      <c r="AA33" t="n">
        <v>617.5456686900455</v>
      </c>
      <c r="AB33" t="n">
        <v>844.9532280938251</v>
      </c>
      <c r="AC33" t="n">
        <v>764.3120779038536</v>
      </c>
      <c r="AD33" t="n">
        <v>617545.6686900456</v>
      </c>
      <c r="AE33" t="n">
        <v>844953.2280938252</v>
      </c>
      <c r="AF33" t="n">
        <v>1.832091825226479e-06</v>
      </c>
      <c r="AG33" t="n">
        <v>24</v>
      </c>
      <c r="AH33" t="n">
        <v>764312.0779038536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2.4433</v>
      </c>
      <c r="E34" t="n">
        <v>40.93</v>
      </c>
      <c r="F34" t="n">
        <v>38.41</v>
      </c>
      <c r="G34" t="n">
        <v>230.47</v>
      </c>
      <c r="H34" t="n">
        <v>3.12</v>
      </c>
      <c r="I34" t="n">
        <v>10</v>
      </c>
      <c r="J34" t="n">
        <v>187.8</v>
      </c>
      <c r="K34" t="n">
        <v>47.83</v>
      </c>
      <c r="L34" t="n">
        <v>33</v>
      </c>
      <c r="M34" t="n">
        <v>8</v>
      </c>
      <c r="N34" t="n">
        <v>36.98</v>
      </c>
      <c r="O34" t="n">
        <v>23396.44</v>
      </c>
      <c r="P34" t="n">
        <v>408.75</v>
      </c>
      <c r="Q34" t="n">
        <v>419.23</v>
      </c>
      <c r="R34" t="n">
        <v>72.48</v>
      </c>
      <c r="S34" t="n">
        <v>59.57</v>
      </c>
      <c r="T34" t="n">
        <v>4325.06</v>
      </c>
      <c r="U34" t="n">
        <v>0.82</v>
      </c>
      <c r="V34" t="n">
        <v>0.9</v>
      </c>
      <c r="W34" t="n">
        <v>6.81</v>
      </c>
      <c r="X34" t="n">
        <v>0.25</v>
      </c>
      <c r="Y34" t="n">
        <v>0.5</v>
      </c>
      <c r="Z34" t="n">
        <v>10</v>
      </c>
      <c r="AA34" t="n">
        <v>615.3250724573113</v>
      </c>
      <c r="AB34" t="n">
        <v>841.9149103624068</v>
      </c>
      <c r="AC34" t="n">
        <v>761.5637329524161</v>
      </c>
      <c r="AD34" t="n">
        <v>615325.0724573113</v>
      </c>
      <c r="AE34" t="n">
        <v>841914.9103624068</v>
      </c>
      <c r="AF34" t="n">
        <v>1.834720041222992e-06</v>
      </c>
      <c r="AG34" t="n">
        <v>24</v>
      </c>
      <c r="AH34" t="n">
        <v>761563.7329524161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2.4427</v>
      </c>
      <c r="E35" t="n">
        <v>40.94</v>
      </c>
      <c r="F35" t="n">
        <v>38.42</v>
      </c>
      <c r="G35" t="n">
        <v>230.52</v>
      </c>
      <c r="H35" t="n">
        <v>3.19</v>
      </c>
      <c r="I35" t="n">
        <v>10</v>
      </c>
      <c r="J35" t="n">
        <v>189.33</v>
      </c>
      <c r="K35" t="n">
        <v>47.83</v>
      </c>
      <c r="L35" t="n">
        <v>34</v>
      </c>
      <c r="M35" t="n">
        <v>8</v>
      </c>
      <c r="N35" t="n">
        <v>37.5</v>
      </c>
      <c r="O35" t="n">
        <v>23584.16</v>
      </c>
      <c r="P35" t="n">
        <v>409.76</v>
      </c>
      <c r="Q35" t="n">
        <v>419.23</v>
      </c>
      <c r="R35" t="n">
        <v>72.7</v>
      </c>
      <c r="S35" t="n">
        <v>59.57</v>
      </c>
      <c r="T35" t="n">
        <v>4434.48</v>
      </c>
      <c r="U35" t="n">
        <v>0.82</v>
      </c>
      <c r="V35" t="n">
        <v>0.9</v>
      </c>
      <c r="W35" t="n">
        <v>6.81</v>
      </c>
      <c r="X35" t="n">
        <v>0.26</v>
      </c>
      <c r="Y35" t="n">
        <v>0.5</v>
      </c>
      <c r="Z35" t="n">
        <v>10</v>
      </c>
      <c r="AA35" t="n">
        <v>616.4481616781377</v>
      </c>
      <c r="AB35" t="n">
        <v>843.4515705815409</v>
      </c>
      <c r="AC35" t="n">
        <v>762.9537364769521</v>
      </c>
      <c r="AD35" t="n">
        <v>616448.1616781377</v>
      </c>
      <c r="AE35" t="n">
        <v>843451.5705815408</v>
      </c>
      <c r="AF35" t="n">
        <v>1.834269489909304e-06</v>
      </c>
      <c r="AG35" t="n">
        <v>24</v>
      </c>
      <c r="AH35" t="n">
        <v>762953.7364769521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2.4429</v>
      </c>
      <c r="E36" t="n">
        <v>40.93</v>
      </c>
      <c r="F36" t="n">
        <v>38.42</v>
      </c>
      <c r="G36" t="n">
        <v>230.5</v>
      </c>
      <c r="H36" t="n">
        <v>3.25</v>
      </c>
      <c r="I36" t="n">
        <v>10</v>
      </c>
      <c r="J36" t="n">
        <v>190.85</v>
      </c>
      <c r="K36" t="n">
        <v>47.83</v>
      </c>
      <c r="L36" t="n">
        <v>35</v>
      </c>
      <c r="M36" t="n">
        <v>8</v>
      </c>
      <c r="N36" t="n">
        <v>38.03</v>
      </c>
      <c r="O36" t="n">
        <v>23772.6</v>
      </c>
      <c r="P36" t="n">
        <v>408.22</v>
      </c>
      <c r="Q36" t="n">
        <v>419.24</v>
      </c>
      <c r="R36" t="n">
        <v>72.73</v>
      </c>
      <c r="S36" t="n">
        <v>59.57</v>
      </c>
      <c r="T36" t="n">
        <v>4452.63</v>
      </c>
      <c r="U36" t="n">
        <v>0.82</v>
      </c>
      <c r="V36" t="n">
        <v>0.9</v>
      </c>
      <c r="W36" t="n">
        <v>6.81</v>
      </c>
      <c r="X36" t="n">
        <v>0.25</v>
      </c>
      <c r="Y36" t="n">
        <v>0.5</v>
      </c>
      <c r="Z36" t="n">
        <v>10</v>
      </c>
      <c r="AA36" t="n">
        <v>614.8864057683327</v>
      </c>
      <c r="AB36" t="n">
        <v>841.3147072459375</v>
      </c>
      <c r="AC36" t="n">
        <v>761.0208123789922</v>
      </c>
      <c r="AD36" t="n">
        <v>614886.4057683327</v>
      </c>
      <c r="AE36" t="n">
        <v>841314.7072459374</v>
      </c>
      <c r="AF36" t="n">
        <v>1.834419673680534e-06</v>
      </c>
      <c r="AG36" t="n">
        <v>24</v>
      </c>
      <c r="AH36" t="n">
        <v>761020.8123789922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2.4427</v>
      </c>
      <c r="E37" t="n">
        <v>40.94</v>
      </c>
      <c r="F37" t="n">
        <v>38.42</v>
      </c>
      <c r="G37" t="n">
        <v>230.53</v>
      </c>
      <c r="H37" t="n">
        <v>3.32</v>
      </c>
      <c r="I37" t="n">
        <v>10</v>
      </c>
      <c r="J37" t="n">
        <v>192.39</v>
      </c>
      <c r="K37" t="n">
        <v>47.83</v>
      </c>
      <c r="L37" t="n">
        <v>36</v>
      </c>
      <c r="M37" t="n">
        <v>8</v>
      </c>
      <c r="N37" t="n">
        <v>38.56</v>
      </c>
      <c r="O37" t="n">
        <v>23961.75</v>
      </c>
      <c r="P37" t="n">
        <v>403.57</v>
      </c>
      <c r="Q37" t="n">
        <v>419.25</v>
      </c>
      <c r="R37" t="n">
        <v>72.73</v>
      </c>
      <c r="S37" t="n">
        <v>59.57</v>
      </c>
      <c r="T37" t="n">
        <v>4450.32</v>
      </c>
      <c r="U37" t="n">
        <v>0.82</v>
      </c>
      <c r="V37" t="n">
        <v>0.9</v>
      </c>
      <c r="W37" t="n">
        <v>6.81</v>
      </c>
      <c r="X37" t="n">
        <v>0.26</v>
      </c>
      <c r="Y37" t="n">
        <v>0.5</v>
      </c>
      <c r="Z37" t="n">
        <v>10</v>
      </c>
      <c r="AA37" t="n">
        <v>610.3191107591686</v>
      </c>
      <c r="AB37" t="n">
        <v>835.0655327195641</v>
      </c>
      <c r="AC37" t="n">
        <v>755.3680502986443</v>
      </c>
      <c r="AD37" t="n">
        <v>610319.1107591685</v>
      </c>
      <c r="AE37" t="n">
        <v>835065.532719564</v>
      </c>
      <c r="AF37" t="n">
        <v>1.834269489909304e-06</v>
      </c>
      <c r="AG37" t="n">
        <v>24</v>
      </c>
      <c r="AH37" t="n">
        <v>755368.0502986443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2.4464</v>
      </c>
      <c r="E38" t="n">
        <v>40.88</v>
      </c>
      <c r="F38" t="n">
        <v>38.39</v>
      </c>
      <c r="G38" t="n">
        <v>255.92</v>
      </c>
      <c r="H38" t="n">
        <v>3.39</v>
      </c>
      <c r="I38" t="n">
        <v>9</v>
      </c>
      <c r="J38" t="n">
        <v>193.93</v>
      </c>
      <c r="K38" t="n">
        <v>47.83</v>
      </c>
      <c r="L38" t="n">
        <v>37</v>
      </c>
      <c r="M38" t="n">
        <v>7</v>
      </c>
      <c r="N38" t="n">
        <v>39.1</v>
      </c>
      <c r="O38" t="n">
        <v>24151.64</v>
      </c>
      <c r="P38" t="n">
        <v>405.5</v>
      </c>
      <c r="Q38" t="n">
        <v>419.23</v>
      </c>
      <c r="R38" t="n">
        <v>71.7</v>
      </c>
      <c r="S38" t="n">
        <v>59.57</v>
      </c>
      <c r="T38" t="n">
        <v>3938.29</v>
      </c>
      <c r="U38" t="n">
        <v>0.83</v>
      </c>
      <c r="V38" t="n">
        <v>0.9</v>
      </c>
      <c r="W38" t="n">
        <v>6.81</v>
      </c>
      <c r="X38" t="n">
        <v>0.23</v>
      </c>
      <c r="Y38" t="n">
        <v>0.5</v>
      </c>
      <c r="Z38" t="n">
        <v>10</v>
      </c>
      <c r="AA38" t="n">
        <v>611.5157003194968</v>
      </c>
      <c r="AB38" t="n">
        <v>836.7027593458109</v>
      </c>
      <c r="AC38" t="n">
        <v>756.8490223135443</v>
      </c>
      <c r="AD38" t="n">
        <v>611515.7003194968</v>
      </c>
      <c r="AE38" t="n">
        <v>836702.759345811</v>
      </c>
      <c r="AF38" t="n">
        <v>1.837047889677047e-06</v>
      </c>
      <c r="AG38" t="n">
        <v>24</v>
      </c>
      <c r="AH38" t="n">
        <v>756849.0223135443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2.4468</v>
      </c>
      <c r="E39" t="n">
        <v>40.87</v>
      </c>
      <c r="F39" t="n">
        <v>38.38</v>
      </c>
      <c r="G39" t="n">
        <v>255.88</v>
      </c>
      <c r="H39" t="n">
        <v>3.45</v>
      </c>
      <c r="I39" t="n">
        <v>9</v>
      </c>
      <c r="J39" t="n">
        <v>195.47</v>
      </c>
      <c r="K39" t="n">
        <v>47.83</v>
      </c>
      <c r="L39" t="n">
        <v>38</v>
      </c>
      <c r="M39" t="n">
        <v>7</v>
      </c>
      <c r="N39" t="n">
        <v>39.64</v>
      </c>
      <c r="O39" t="n">
        <v>24342.26</v>
      </c>
      <c r="P39" t="n">
        <v>407.11</v>
      </c>
      <c r="Q39" t="n">
        <v>419.23</v>
      </c>
      <c r="R39" t="n">
        <v>71.48</v>
      </c>
      <c r="S39" t="n">
        <v>59.57</v>
      </c>
      <c r="T39" t="n">
        <v>3829.88</v>
      </c>
      <c r="U39" t="n">
        <v>0.83</v>
      </c>
      <c r="V39" t="n">
        <v>0.9</v>
      </c>
      <c r="W39" t="n">
        <v>6.81</v>
      </c>
      <c r="X39" t="n">
        <v>0.22</v>
      </c>
      <c r="Y39" t="n">
        <v>0.5</v>
      </c>
      <c r="Z39" t="n">
        <v>10</v>
      </c>
      <c r="AA39" t="n">
        <v>613.0218645811864</v>
      </c>
      <c r="AB39" t="n">
        <v>838.7635597359321</v>
      </c>
      <c r="AC39" t="n">
        <v>758.7131428067837</v>
      </c>
      <c r="AD39" t="n">
        <v>613021.8645811863</v>
      </c>
      <c r="AE39" t="n">
        <v>838763.559735932</v>
      </c>
      <c r="AF39" t="n">
        <v>1.837348257219506e-06</v>
      </c>
      <c r="AG39" t="n">
        <v>24</v>
      </c>
      <c r="AH39" t="n">
        <v>758713.1428067837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2.4464</v>
      </c>
      <c r="E40" t="n">
        <v>40.88</v>
      </c>
      <c r="F40" t="n">
        <v>38.39</v>
      </c>
      <c r="G40" t="n">
        <v>255.93</v>
      </c>
      <c r="H40" t="n">
        <v>3.51</v>
      </c>
      <c r="I40" t="n">
        <v>9</v>
      </c>
      <c r="J40" t="n">
        <v>197.02</v>
      </c>
      <c r="K40" t="n">
        <v>47.83</v>
      </c>
      <c r="L40" t="n">
        <v>39</v>
      </c>
      <c r="M40" t="n">
        <v>7</v>
      </c>
      <c r="N40" t="n">
        <v>40.2</v>
      </c>
      <c r="O40" t="n">
        <v>24533.63</v>
      </c>
      <c r="P40" t="n">
        <v>406.3</v>
      </c>
      <c r="Q40" t="n">
        <v>419.23</v>
      </c>
      <c r="R40" t="n">
        <v>71.65000000000001</v>
      </c>
      <c r="S40" t="n">
        <v>59.57</v>
      </c>
      <c r="T40" t="n">
        <v>3917.99</v>
      </c>
      <c r="U40" t="n">
        <v>0.83</v>
      </c>
      <c r="V40" t="n">
        <v>0.9</v>
      </c>
      <c r="W40" t="n">
        <v>6.81</v>
      </c>
      <c r="X40" t="n">
        <v>0.23</v>
      </c>
      <c r="Y40" t="n">
        <v>0.5</v>
      </c>
      <c r="Z40" t="n">
        <v>10</v>
      </c>
      <c r="AA40" t="n">
        <v>612.3066251893405</v>
      </c>
      <c r="AB40" t="n">
        <v>837.7849376458736</v>
      </c>
      <c r="AC40" t="n">
        <v>757.8279190354957</v>
      </c>
      <c r="AD40" t="n">
        <v>612306.6251893404</v>
      </c>
      <c r="AE40" t="n">
        <v>837784.9376458736</v>
      </c>
      <c r="AF40" t="n">
        <v>1.837047889677047e-06</v>
      </c>
      <c r="AG40" t="n">
        <v>24</v>
      </c>
      <c r="AH40" t="n">
        <v>757827.9190354957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2.4457</v>
      </c>
      <c r="E41" t="n">
        <v>40.89</v>
      </c>
      <c r="F41" t="n">
        <v>38.4</v>
      </c>
      <c r="G41" t="n">
        <v>256</v>
      </c>
      <c r="H41" t="n">
        <v>3.58</v>
      </c>
      <c r="I41" t="n">
        <v>9</v>
      </c>
      <c r="J41" t="n">
        <v>198.58</v>
      </c>
      <c r="K41" t="n">
        <v>47.83</v>
      </c>
      <c r="L41" t="n">
        <v>40</v>
      </c>
      <c r="M41" t="n">
        <v>7</v>
      </c>
      <c r="N41" t="n">
        <v>40.75</v>
      </c>
      <c r="O41" t="n">
        <v>24725.75</v>
      </c>
      <c r="P41" t="n">
        <v>404.13</v>
      </c>
      <c r="Q41" t="n">
        <v>419.23</v>
      </c>
      <c r="R41" t="n">
        <v>72.04000000000001</v>
      </c>
      <c r="S41" t="n">
        <v>59.57</v>
      </c>
      <c r="T41" t="n">
        <v>4110.34</v>
      </c>
      <c r="U41" t="n">
        <v>0.83</v>
      </c>
      <c r="V41" t="n">
        <v>0.9</v>
      </c>
      <c r="W41" t="n">
        <v>6.81</v>
      </c>
      <c r="X41" t="n">
        <v>0.24</v>
      </c>
      <c r="Y41" t="n">
        <v>0.5</v>
      </c>
      <c r="Z41" t="n">
        <v>10</v>
      </c>
      <c r="AA41" t="n">
        <v>610.3011016085279</v>
      </c>
      <c r="AB41" t="n">
        <v>835.0408918051498</v>
      </c>
      <c r="AC41" t="n">
        <v>755.3457610785181</v>
      </c>
      <c r="AD41" t="n">
        <v>610301.1016085279</v>
      </c>
      <c r="AE41" t="n">
        <v>835040.8918051498</v>
      </c>
      <c r="AF41" t="n">
        <v>1.836522246477745e-06</v>
      </c>
      <c r="AG41" t="n">
        <v>24</v>
      </c>
      <c r="AH41" t="n">
        <v>755345.7610785181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1.352</v>
      </c>
      <c r="E2" t="n">
        <v>73.95999999999999</v>
      </c>
      <c r="F2" t="n">
        <v>53.41</v>
      </c>
      <c r="G2" t="n">
        <v>6.28</v>
      </c>
      <c r="H2" t="n">
        <v>0.1</v>
      </c>
      <c r="I2" t="n">
        <v>510</v>
      </c>
      <c r="J2" t="n">
        <v>176.73</v>
      </c>
      <c r="K2" t="n">
        <v>52.44</v>
      </c>
      <c r="L2" t="n">
        <v>1</v>
      </c>
      <c r="M2" t="n">
        <v>508</v>
      </c>
      <c r="N2" t="n">
        <v>33.29</v>
      </c>
      <c r="O2" t="n">
        <v>22031.19</v>
      </c>
      <c r="P2" t="n">
        <v>705.0700000000001</v>
      </c>
      <c r="Q2" t="n">
        <v>419.53</v>
      </c>
      <c r="R2" t="n">
        <v>560.64</v>
      </c>
      <c r="S2" t="n">
        <v>59.57</v>
      </c>
      <c r="T2" t="n">
        <v>245904.98</v>
      </c>
      <c r="U2" t="n">
        <v>0.11</v>
      </c>
      <c r="V2" t="n">
        <v>0.65</v>
      </c>
      <c r="W2" t="n">
        <v>7.67</v>
      </c>
      <c r="X2" t="n">
        <v>15.23</v>
      </c>
      <c r="Y2" t="n">
        <v>0.5</v>
      </c>
      <c r="Z2" t="n">
        <v>10</v>
      </c>
      <c r="AA2" t="n">
        <v>1686.480131652131</v>
      </c>
      <c r="AB2" t="n">
        <v>2307.516518378806</v>
      </c>
      <c r="AC2" t="n">
        <v>2087.290380484506</v>
      </c>
      <c r="AD2" t="n">
        <v>1686480.131652131</v>
      </c>
      <c r="AE2" t="n">
        <v>2307516.518378806</v>
      </c>
      <c r="AF2" t="n">
        <v>1.001993146410905e-06</v>
      </c>
      <c r="AG2" t="n">
        <v>43</v>
      </c>
      <c r="AH2" t="n">
        <v>2087290.380484506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1.8451</v>
      </c>
      <c r="E3" t="n">
        <v>54.2</v>
      </c>
      <c r="F3" t="n">
        <v>44.28</v>
      </c>
      <c r="G3" t="n">
        <v>12.59</v>
      </c>
      <c r="H3" t="n">
        <v>0.2</v>
      </c>
      <c r="I3" t="n">
        <v>211</v>
      </c>
      <c r="J3" t="n">
        <v>178.21</v>
      </c>
      <c r="K3" t="n">
        <v>52.44</v>
      </c>
      <c r="L3" t="n">
        <v>2</v>
      </c>
      <c r="M3" t="n">
        <v>209</v>
      </c>
      <c r="N3" t="n">
        <v>33.77</v>
      </c>
      <c r="O3" t="n">
        <v>22213.89</v>
      </c>
      <c r="P3" t="n">
        <v>583.97</v>
      </c>
      <c r="Q3" t="n">
        <v>419.36</v>
      </c>
      <c r="R3" t="n">
        <v>263.64</v>
      </c>
      <c r="S3" t="n">
        <v>59.57</v>
      </c>
      <c r="T3" t="n">
        <v>98902.78999999999</v>
      </c>
      <c r="U3" t="n">
        <v>0.23</v>
      </c>
      <c r="V3" t="n">
        <v>0.78</v>
      </c>
      <c r="W3" t="n">
        <v>7.13</v>
      </c>
      <c r="X3" t="n">
        <v>6.11</v>
      </c>
      <c r="Y3" t="n">
        <v>0.5</v>
      </c>
      <c r="Z3" t="n">
        <v>10</v>
      </c>
      <c r="AA3" t="n">
        <v>1064.499467429006</v>
      </c>
      <c r="AB3" t="n">
        <v>1456.49513373843</v>
      </c>
      <c r="AC3" t="n">
        <v>1317.489282378192</v>
      </c>
      <c r="AD3" t="n">
        <v>1064499.467429006</v>
      </c>
      <c r="AE3" t="n">
        <v>1456495.13373843</v>
      </c>
      <c r="AF3" t="n">
        <v>1.367439019558255e-06</v>
      </c>
      <c r="AG3" t="n">
        <v>32</v>
      </c>
      <c r="AH3" t="n">
        <v>1317489.282378192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2.0327</v>
      </c>
      <c r="E4" t="n">
        <v>49.2</v>
      </c>
      <c r="F4" t="n">
        <v>42.01</v>
      </c>
      <c r="G4" t="n">
        <v>18.81</v>
      </c>
      <c r="H4" t="n">
        <v>0.3</v>
      </c>
      <c r="I4" t="n">
        <v>134</v>
      </c>
      <c r="J4" t="n">
        <v>179.7</v>
      </c>
      <c r="K4" t="n">
        <v>52.44</v>
      </c>
      <c r="L4" t="n">
        <v>3</v>
      </c>
      <c r="M4" t="n">
        <v>132</v>
      </c>
      <c r="N4" t="n">
        <v>34.26</v>
      </c>
      <c r="O4" t="n">
        <v>22397.24</v>
      </c>
      <c r="P4" t="n">
        <v>553.6</v>
      </c>
      <c r="Q4" t="n">
        <v>419.32</v>
      </c>
      <c r="R4" t="n">
        <v>189.5</v>
      </c>
      <c r="S4" t="n">
        <v>59.57</v>
      </c>
      <c r="T4" t="n">
        <v>62214.36</v>
      </c>
      <c r="U4" t="n">
        <v>0.31</v>
      </c>
      <c r="V4" t="n">
        <v>0.82</v>
      </c>
      <c r="W4" t="n">
        <v>7.01</v>
      </c>
      <c r="X4" t="n">
        <v>3.84</v>
      </c>
      <c r="Y4" t="n">
        <v>0.5</v>
      </c>
      <c r="Z4" t="n">
        <v>10</v>
      </c>
      <c r="AA4" t="n">
        <v>926.26186719235</v>
      </c>
      <c r="AB4" t="n">
        <v>1267.352350482133</v>
      </c>
      <c r="AC4" t="n">
        <v>1146.398020892313</v>
      </c>
      <c r="AD4" t="n">
        <v>926261.86719235</v>
      </c>
      <c r="AE4" t="n">
        <v>1267352.350482133</v>
      </c>
      <c r="AF4" t="n">
        <v>1.506472979814679e-06</v>
      </c>
      <c r="AG4" t="n">
        <v>29</v>
      </c>
      <c r="AH4" t="n">
        <v>1146398.020892313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2.133</v>
      </c>
      <c r="E5" t="n">
        <v>46.88</v>
      </c>
      <c r="F5" t="n">
        <v>40.98</v>
      </c>
      <c r="G5" t="n">
        <v>25.09</v>
      </c>
      <c r="H5" t="n">
        <v>0.39</v>
      </c>
      <c r="I5" t="n">
        <v>98</v>
      </c>
      <c r="J5" t="n">
        <v>181.19</v>
      </c>
      <c r="K5" t="n">
        <v>52.44</v>
      </c>
      <c r="L5" t="n">
        <v>4</v>
      </c>
      <c r="M5" t="n">
        <v>96</v>
      </c>
      <c r="N5" t="n">
        <v>34.75</v>
      </c>
      <c r="O5" t="n">
        <v>22581.25</v>
      </c>
      <c r="P5" t="n">
        <v>539.3</v>
      </c>
      <c r="Q5" t="n">
        <v>419.28</v>
      </c>
      <c r="R5" t="n">
        <v>155.72</v>
      </c>
      <c r="S5" t="n">
        <v>59.57</v>
      </c>
      <c r="T5" t="n">
        <v>45504.52</v>
      </c>
      <c r="U5" t="n">
        <v>0.38</v>
      </c>
      <c r="V5" t="n">
        <v>0.84</v>
      </c>
      <c r="W5" t="n">
        <v>6.96</v>
      </c>
      <c r="X5" t="n">
        <v>2.81</v>
      </c>
      <c r="Y5" t="n">
        <v>0.5</v>
      </c>
      <c r="Z5" t="n">
        <v>10</v>
      </c>
      <c r="AA5" t="n">
        <v>867.4558043155006</v>
      </c>
      <c r="AB5" t="n">
        <v>1186.891300913633</v>
      </c>
      <c r="AC5" t="n">
        <v>1073.616060966838</v>
      </c>
      <c r="AD5" t="n">
        <v>867455.8043155005</v>
      </c>
      <c r="AE5" t="n">
        <v>1186891.300913633</v>
      </c>
      <c r="AF5" t="n">
        <v>1.580807234685252e-06</v>
      </c>
      <c r="AG5" t="n">
        <v>28</v>
      </c>
      <c r="AH5" t="n">
        <v>1073616.060966838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2.1974</v>
      </c>
      <c r="E6" t="n">
        <v>45.51</v>
      </c>
      <c r="F6" t="n">
        <v>40.35</v>
      </c>
      <c r="G6" t="n">
        <v>31.44</v>
      </c>
      <c r="H6" t="n">
        <v>0.49</v>
      </c>
      <c r="I6" t="n">
        <v>77</v>
      </c>
      <c r="J6" t="n">
        <v>182.69</v>
      </c>
      <c r="K6" t="n">
        <v>52.44</v>
      </c>
      <c r="L6" t="n">
        <v>5</v>
      </c>
      <c r="M6" t="n">
        <v>75</v>
      </c>
      <c r="N6" t="n">
        <v>35.25</v>
      </c>
      <c r="O6" t="n">
        <v>22766.06</v>
      </c>
      <c r="P6" t="n">
        <v>530.41</v>
      </c>
      <c r="Q6" t="n">
        <v>419.26</v>
      </c>
      <c r="R6" t="n">
        <v>135.79</v>
      </c>
      <c r="S6" t="n">
        <v>59.57</v>
      </c>
      <c r="T6" t="n">
        <v>35643.31</v>
      </c>
      <c r="U6" t="n">
        <v>0.44</v>
      </c>
      <c r="V6" t="n">
        <v>0.86</v>
      </c>
      <c r="W6" t="n">
        <v>6.91</v>
      </c>
      <c r="X6" t="n">
        <v>2.19</v>
      </c>
      <c r="Y6" t="n">
        <v>0.5</v>
      </c>
      <c r="Z6" t="n">
        <v>10</v>
      </c>
      <c r="AA6" t="n">
        <v>830.1221403619039</v>
      </c>
      <c r="AB6" t="n">
        <v>1135.809734847311</v>
      </c>
      <c r="AC6" t="n">
        <v>1027.409647872458</v>
      </c>
      <c r="AD6" t="n">
        <v>830122.1403619039</v>
      </c>
      <c r="AE6" t="n">
        <v>1135809.734847311</v>
      </c>
      <c r="AF6" t="n">
        <v>1.628535310594173e-06</v>
      </c>
      <c r="AG6" t="n">
        <v>27</v>
      </c>
      <c r="AH6" t="n">
        <v>1027409.647872458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2.2385</v>
      </c>
      <c r="E7" t="n">
        <v>44.67</v>
      </c>
      <c r="F7" t="n">
        <v>39.98</v>
      </c>
      <c r="G7" t="n">
        <v>37.48</v>
      </c>
      <c r="H7" t="n">
        <v>0.58</v>
      </c>
      <c r="I7" t="n">
        <v>64</v>
      </c>
      <c r="J7" t="n">
        <v>184.19</v>
      </c>
      <c r="K7" t="n">
        <v>52.44</v>
      </c>
      <c r="L7" t="n">
        <v>6</v>
      </c>
      <c r="M7" t="n">
        <v>62</v>
      </c>
      <c r="N7" t="n">
        <v>35.75</v>
      </c>
      <c r="O7" t="n">
        <v>22951.43</v>
      </c>
      <c r="P7" t="n">
        <v>525.22</v>
      </c>
      <c r="Q7" t="n">
        <v>419.35</v>
      </c>
      <c r="R7" t="n">
        <v>123.37</v>
      </c>
      <c r="S7" t="n">
        <v>59.57</v>
      </c>
      <c r="T7" t="n">
        <v>29502.55</v>
      </c>
      <c r="U7" t="n">
        <v>0.48</v>
      </c>
      <c r="V7" t="n">
        <v>0.87</v>
      </c>
      <c r="W7" t="n">
        <v>6.9</v>
      </c>
      <c r="X7" t="n">
        <v>1.81</v>
      </c>
      <c r="Y7" t="n">
        <v>0.5</v>
      </c>
      <c r="Z7" t="n">
        <v>10</v>
      </c>
      <c r="AA7" t="n">
        <v>805.3114074841752</v>
      </c>
      <c r="AB7" t="n">
        <v>1101.862595551719</v>
      </c>
      <c r="AC7" t="n">
        <v>996.7023759061276</v>
      </c>
      <c r="AD7" t="n">
        <v>805311.4074841752</v>
      </c>
      <c r="AE7" t="n">
        <v>1101862.595551719</v>
      </c>
      <c r="AF7" t="n">
        <v>1.658995309349712e-06</v>
      </c>
      <c r="AG7" t="n">
        <v>26</v>
      </c>
      <c r="AH7" t="n">
        <v>996702.3759061276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2.2689</v>
      </c>
      <c r="E8" t="n">
        <v>44.07</v>
      </c>
      <c r="F8" t="n">
        <v>39.7</v>
      </c>
      <c r="G8" t="n">
        <v>43.31</v>
      </c>
      <c r="H8" t="n">
        <v>0.67</v>
      </c>
      <c r="I8" t="n">
        <v>55</v>
      </c>
      <c r="J8" t="n">
        <v>185.7</v>
      </c>
      <c r="K8" t="n">
        <v>52.44</v>
      </c>
      <c r="L8" t="n">
        <v>7</v>
      </c>
      <c r="M8" t="n">
        <v>53</v>
      </c>
      <c r="N8" t="n">
        <v>36.26</v>
      </c>
      <c r="O8" t="n">
        <v>23137.49</v>
      </c>
      <c r="P8" t="n">
        <v>520.9299999999999</v>
      </c>
      <c r="Q8" t="n">
        <v>419.24</v>
      </c>
      <c r="R8" t="n">
        <v>114.3</v>
      </c>
      <c r="S8" t="n">
        <v>59.57</v>
      </c>
      <c r="T8" t="n">
        <v>25012.97</v>
      </c>
      <c r="U8" t="n">
        <v>0.52</v>
      </c>
      <c r="V8" t="n">
        <v>0.87</v>
      </c>
      <c r="W8" t="n">
        <v>6.88</v>
      </c>
      <c r="X8" t="n">
        <v>1.53</v>
      </c>
      <c r="Y8" t="n">
        <v>0.5</v>
      </c>
      <c r="Z8" t="n">
        <v>10</v>
      </c>
      <c r="AA8" t="n">
        <v>791.9416102446977</v>
      </c>
      <c r="AB8" t="n">
        <v>1083.56944913484</v>
      </c>
      <c r="AC8" t="n">
        <v>980.1551017086834</v>
      </c>
      <c r="AD8" t="n">
        <v>791941.6102446977</v>
      </c>
      <c r="AE8" t="n">
        <v>1083569.44913484</v>
      </c>
      <c r="AF8" t="n">
        <v>1.681525332760134e-06</v>
      </c>
      <c r="AG8" t="n">
        <v>26</v>
      </c>
      <c r="AH8" t="n">
        <v>980155.1017086834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2.2933</v>
      </c>
      <c r="E9" t="n">
        <v>43.6</v>
      </c>
      <c r="F9" t="n">
        <v>39.48</v>
      </c>
      <c r="G9" t="n">
        <v>49.35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46</v>
      </c>
      <c r="N9" t="n">
        <v>36.78</v>
      </c>
      <c r="O9" t="n">
        <v>23324.24</v>
      </c>
      <c r="P9" t="n">
        <v>517.36</v>
      </c>
      <c r="Q9" t="n">
        <v>419.26</v>
      </c>
      <c r="R9" t="n">
        <v>107.35</v>
      </c>
      <c r="S9" t="n">
        <v>59.57</v>
      </c>
      <c r="T9" t="n">
        <v>21570.96</v>
      </c>
      <c r="U9" t="n">
        <v>0.55</v>
      </c>
      <c r="V9" t="n">
        <v>0.88</v>
      </c>
      <c r="W9" t="n">
        <v>6.86</v>
      </c>
      <c r="X9" t="n">
        <v>1.31</v>
      </c>
      <c r="Y9" t="n">
        <v>0.5</v>
      </c>
      <c r="Z9" t="n">
        <v>10</v>
      </c>
      <c r="AA9" t="n">
        <v>781.3401721764611</v>
      </c>
      <c r="AB9" t="n">
        <v>1069.06409386744</v>
      </c>
      <c r="AC9" t="n">
        <v>967.03411718961</v>
      </c>
      <c r="AD9" t="n">
        <v>781340.1721764611</v>
      </c>
      <c r="AE9" t="n">
        <v>1069064.09386744</v>
      </c>
      <c r="AF9" t="n">
        <v>1.699608641023763e-06</v>
      </c>
      <c r="AG9" t="n">
        <v>26</v>
      </c>
      <c r="AH9" t="n">
        <v>967034.11718961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2.3126</v>
      </c>
      <c r="E10" t="n">
        <v>43.24</v>
      </c>
      <c r="F10" t="n">
        <v>39.33</v>
      </c>
      <c r="G10" t="n">
        <v>56.18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40</v>
      </c>
      <c r="N10" t="n">
        <v>37.3</v>
      </c>
      <c r="O10" t="n">
        <v>23511.69</v>
      </c>
      <c r="P10" t="n">
        <v>514.9299999999999</v>
      </c>
      <c r="Q10" t="n">
        <v>419.31</v>
      </c>
      <c r="R10" t="n">
        <v>102.44</v>
      </c>
      <c r="S10" t="n">
        <v>59.57</v>
      </c>
      <c r="T10" t="n">
        <v>19148</v>
      </c>
      <c r="U10" t="n">
        <v>0.58</v>
      </c>
      <c r="V10" t="n">
        <v>0.88</v>
      </c>
      <c r="W10" t="n">
        <v>6.85</v>
      </c>
      <c r="X10" t="n">
        <v>1.16</v>
      </c>
      <c r="Y10" t="n">
        <v>0.5</v>
      </c>
      <c r="Z10" t="n">
        <v>10</v>
      </c>
      <c r="AA10" t="n">
        <v>773.5590979629173</v>
      </c>
      <c r="AB10" t="n">
        <v>1058.417684851702</v>
      </c>
      <c r="AC10" t="n">
        <v>957.4037865080055</v>
      </c>
      <c r="AD10" t="n">
        <v>773559.0979629173</v>
      </c>
      <c r="AE10" t="n">
        <v>1058417.684851702</v>
      </c>
      <c r="AF10" t="n">
        <v>1.713912241412617e-06</v>
      </c>
      <c r="AG10" t="n">
        <v>26</v>
      </c>
      <c r="AH10" t="n">
        <v>957403.7865080055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2.3256</v>
      </c>
      <c r="E11" t="n">
        <v>43</v>
      </c>
      <c r="F11" t="n">
        <v>39.23</v>
      </c>
      <c r="G11" t="n">
        <v>61.94</v>
      </c>
      <c r="H11" t="n">
        <v>0.93</v>
      </c>
      <c r="I11" t="n">
        <v>38</v>
      </c>
      <c r="J11" t="n">
        <v>190.26</v>
      </c>
      <c r="K11" t="n">
        <v>52.44</v>
      </c>
      <c r="L11" t="n">
        <v>10</v>
      </c>
      <c r="M11" t="n">
        <v>36</v>
      </c>
      <c r="N11" t="n">
        <v>37.82</v>
      </c>
      <c r="O11" t="n">
        <v>23699.85</v>
      </c>
      <c r="P11" t="n">
        <v>513.34</v>
      </c>
      <c r="Q11" t="n">
        <v>419.27</v>
      </c>
      <c r="R11" t="n">
        <v>99</v>
      </c>
      <c r="S11" t="n">
        <v>59.57</v>
      </c>
      <c r="T11" t="n">
        <v>17445.01</v>
      </c>
      <c r="U11" t="n">
        <v>0.6</v>
      </c>
      <c r="V11" t="n">
        <v>0.88</v>
      </c>
      <c r="W11" t="n">
        <v>6.86</v>
      </c>
      <c r="X11" t="n">
        <v>1.06</v>
      </c>
      <c r="Y11" t="n">
        <v>0.5</v>
      </c>
      <c r="Z11" t="n">
        <v>10</v>
      </c>
      <c r="AA11" t="n">
        <v>761.6097267713982</v>
      </c>
      <c r="AB11" t="n">
        <v>1042.068028018414</v>
      </c>
      <c r="AC11" t="n">
        <v>942.6145179759994</v>
      </c>
      <c r="AD11" t="n">
        <v>761609.7267713982</v>
      </c>
      <c r="AE11" t="n">
        <v>1042068.028018415</v>
      </c>
      <c r="AF11" t="n">
        <v>1.723546790897337e-06</v>
      </c>
      <c r="AG11" t="n">
        <v>25</v>
      </c>
      <c r="AH11" t="n">
        <v>942614.5179759994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2.3352</v>
      </c>
      <c r="E12" t="n">
        <v>42.82</v>
      </c>
      <c r="F12" t="n">
        <v>39.16</v>
      </c>
      <c r="G12" t="n">
        <v>67.13</v>
      </c>
      <c r="H12" t="n">
        <v>1.02</v>
      </c>
      <c r="I12" t="n">
        <v>35</v>
      </c>
      <c r="J12" t="n">
        <v>191.79</v>
      </c>
      <c r="K12" t="n">
        <v>52.44</v>
      </c>
      <c r="L12" t="n">
        <v>11</v>
      </c>
      <c r="M12" t="n">
        <v>33</v>
      </c>
      <c r="N12" t="n">
        <v>38.35</v>
      </c>
      <c r="O12" t="n">
        <v>23888.73</v>
      </c>
      <c r="P12" t="n">
        <v>511.98</v>
      </c>
      <c r="Q12" t="n">
        <v>419.27</v>
      </c>
      <c r="R12" t="n">
        <v>96.78</v>
      </c>
      <c r="S12" t="n">
        <v>59.57</v>
      </c>
      <c r="T12" t="n">
        <v>16349</v>
      </c>
      <c r="U12" t="n">
        <v>0.62</v>
      </c>
      <c r="V12" t="n">
        <v>0.88</v>
      </c>
      <c r="W12" t="n">
        <v>6.85</v>
      </c>
      <c r="X12" t="n">
        <v>0.99</v>
      </c>
      <c r="Y12" t="n">
        <v>0.5</v>
      </c>
      <c r="Z12" t="n">
        <v>10</v>
      </c>
      <c r="AA12" t="n">
        <v>757.6796282754445</v>
      </c>
      <c r="AB12" t="n">
        <v>1036.690693872542</v>
      </c>
      <c r="AC12" t="n">
        <v>937.7503890538728</v>
      </c>
      <c r="AD12" t="n">
        <v>757679.6282754445</v>
      </c>
      <c r="AE12" t="n">
        <v>1036690.693872542</v>
      </c>
      <c r="AF12" t="n">
        <v>1.730661535132208e-06</v>
      </c>
      <c r="AG12" t="n">
        <v>25</v>
      </c>
      <c r="AH12" t="n">
        <v>937750.3890538728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2.3465</v>
      </c>
      <c r="E13" t="n">
        <v>42.62</v>
      </c>
      <c r="F13" t="n">
        <v>39.06</v>
      </c>
      <c r="G13" t="n">
        <v>73.23</v>
      </c>
      <c r="H13" t="n">
        <v>1.1</v>
      </c>
      <c r="I13" t="n">
        <v>32</v>
      </c>
      <c r="J13" t="n">
        <v>193.33</v>
      </c>
      <c r="K13" t="n">
        <v>52.44</v>
      </c>
      <c r="L13" t="n">
        <v>12</v>
      </c>
      <c r="M13" t="n">
        <v>30</v>
      </c>
      <c r="N13" t="n">
        <v>38.89</v>
      </c>
      <c r="O13" t="n">
        <v>24078.33</v>
      </c>
      <c r="P13" t="n">
        <v>510.06</v>
      </c>
      <c r="Q13" t="n">
        <v>419.24</v>
      </c>
      <c r="R13" t="n">
        <v>93.47</v>
      </c>
      <c r="S13" t="n">
        <v>59.57</v>
      </c>
      <c r="T13" t="n">
        <v>14710.19</v>
      </c>
      <c r="U13" t="n">
        <v>0.64</v>
      </c>
      <c r="V13" t="n">
        <v>0.89</v>
      </c>
      <c r="W13" t="n">
        <v>6.85</v>
      </c>
      <c r="X13" t="n">
        <v>0.9</v>
      </c>
      <c r="Y13" t="n">
        <v>0.5</v>
      </c>
      <c r="Z13" t="n">
        <v>10</v>
      </c>
      <c r="AA13" t="n">
        <v>752.7411195897408</v>
      </c>
      <c r="AB13" t="n">
        <v>1029.933608417135</v>
      </c>
      <c r="AC13" t="n">
        <v>931.6381903507016</v>
      </c>
      <c r="AD13" t="n">
        <v>752741.1195897409</v>
      </c>
      <c r="AE13" t="n">
        <v>1029933.608417135</v>
      </c>
      <c r="AF13" t="n">
        <v>1.739036181992003e-06</v>
      </c>
      <c r="AG13" t="n">
        <v>25</v>
      </c>
      <c r="AH13" t="n">
        <v>931638.1903507016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2.3572</v>
      </c>
      <c r="E14" t="n">
        <v>42.42</v>
      </c>
      <c r="F14" t="n">
        <v>38.97</v>
      </c>
      <c r="G14" t="n">
        <v>80.63</v>
      </c>
      <c r="H14" t="n">
        <v>1.18</v>
      </c>
      <c r="I14" t="n">
        <v>29</v>
      </c>
      <c r="J14" t="n">
        <v>194.88</v>
      </c>
      <c r="K14" t="n">
        <v>52.44</v>
      </c>
      <c r="L14" t="n">
        <v>13</v>
      </c>
      <c r="M14" t="n">
        <v>27</v>
      </c>
      <c r="N14" t="n">
        <v>39.43</v>
      </c>
      <c r="O14" t="n">
        <v>24268.67</v>
      </c>
      <c r="P14" t="n">
        <v>508.13</v>
      </c>
      <c r="Q14" t="n">
        <v>419.23</v>
      </c>
      <c r="R14" t="n">
        <v>90.52</v>
      </c>
      <c r="S14" t="n">
        <v>59.57</v>
      </c>
      <c r="T14" t="n">
        <v>13251.05</v>
      </c>
      <c r="U14" t="n">
        <v>0.66</v>
      </c>
      <c r="V14" t="n">
        <v>0.89</v>
      </c>
      <c r="W14" t="n">
        <v>6.84</v>
      </c>
      <c r="X14" t="n">
        <v>0.8100000000000001</v>
      </c>
      <c r="Y14" t="n">
        <v>0.5</v>
      </c>
      <c r="Z14" t="n">
        <v>10</v>
      </c>
      <c r="AA14" t="n">
        <v>748.0001570348453</v>
      </c>
      <c r="AB14" t="n">
        <v>1023.446814293021</v>
      </c>
      <c r="AC14" t="n">
        <v>925.7704867535199</v>
      </c>
      <c r="AD14" t="n">
        <v>748000.1570348453</v>
      </c>
      <c r="AE14" t="n">
        <v>1023446.814293021</v>
      </c>
      <c r="AF14" t="n">
        <v>1.746966157337119e-06</v>
      </c>
      <c r="AG14" t="n">
        <v>25</v>
      </c>
      <c r="AH14" t="n">
        <v>925770.4867535199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2.3648</v>
      </c>
      <c r="E15" t="n">
        <v>42.29</v>
      </c>
      <c r="F15" t="n">
        <v>38.91</v>
      </c>
      <c r="G15" t="n">
        <v>86.45999999999999</v>
      </c>
      <c r="H15" t="n">
        <v>1.27</v>
      </c>
      <c r="I15" t="n">
        <v>27</v>
      </c>
      <c r="J15" t="n">
        <v>196.42</v>
      </c>
      <c r="K15" t="n">
        <v>52.44</v>
      </c>
      <c r="L15" t="n">
        <v>14</v>
      </c>
      <c r="M15" t="n">
        <v>25</v>
      </c>
      <c r="N15" t="n">
        <v>39.98</v>
      </c>
      <c r="O15" t="n">
        <v>24459.75</v>
      </c>
      <c r="P15" t="n">
        <v>507.14</v>
      </c>
      <c r="Q15" t="n">
        <v>419.25</v>
      </c>
      <c r="R15" t="n">
        <v>88.59999999999999</v>
      </c>
      <c r="S15" t="n">
        <v>59.57</v>
      </c>
      <c r="T15" t="n">
        <v>12298.03</v>
      </c>
      <c r="U15" t="n">
        <v>0.67</v>
      </c>
      <c r="V15" t="n">
        <v>0.89</v>
      </c>
      <c r="W15" t="n">
        <v>6.84</v>
      </c>
      <c r="X15" t="n">
        <v>0.74</v>
      </c>
      <c r="Y15" t="n">
        <v>0.5</v>
      </c>
      <c r="Z15" t="n">
        <v>10</v>
      </c>
      <c r="AA15" t="n">
        <v>745.0537763517574</v>
      </c>
      <c r="AB15" t="n">
        <v>1019.415446257278</v>
      </c>
      <c r="AC15" t="n">
        <v>922.1238668250478</v>
      </c>
      <c r="AD15" t="n">
        <v>745053.7763517573</v>
      </c>
      <c r="AE15" t="n">
        <v>1019415.446257278</v>
      </c>
      <c r="AF15" t="n">
        <v>1.752598663189724e-06</v>
      </c>
      <c r="AG15" t="n">
        <v>25</v>
      </c>
      <c r="AH15" t="n">
        <v>922123.8668250478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2.3674</v>
      </c>
      <c r="E16" t="n">
        <v>42.24</v>
      </c>
      <c r="F16" t="n">
        <v>38.9</v>
      </c>
      <c r="G16" t="n">
        <v>89.76000000000001</v>
      </c>
      <c r="H16" t="n">
        <v>1.35</v>
      </c>
      <c r="I16" t="n">
        <v>26</v>
      </c>
      <c r="J16" t="n">
        <v>197.98</v>
      </c>
      <c r="K16" t="n">
        <v>52.44</v>
      </c>
      <c r="L16" t="n">
        <v>15</v>
      </c>
      <c r="M16" t="n">
        <v>24</v>
      </c>
      <c r="N16" t="n">
        <v>40.54</v>
      </c>
      <c r="O16" t="n">
        <v>24651.58</v>
      </c>
      <c r="P16" t="n">
        <v>506.07</v>
      </c>
      <c r="Q16" t="n">
        <v>419.23</v>
      </c>
      <c r="R16" t="n">
        <v>88.12</v>
      </c>
      <c r="S16" t="n">
        <v>59.57</v>
      </c>
      <c r="T16" t="n">
        <v>12067.28</v>
      </c>
      <c r="U16" t="n">
        <v>0.68</v>
      </c>
      <c r="V16" t="n">
        <v>0.89</v>
      </c>
      <c r="W16" t="n">
        <v>6.84</v>
      </c>
      <c r="X16" t="n">
        <v>0.73</v>
      </c>
      <c r="Y16" t="n">
        <v>0.5</v>
      </c>
      <c r="Z16" t="n">
        <v>10</v>
      </c>
      <c r="AA16" t="n">
        <v>743.3176262428137</v>
      </c>
      <c r="AB16" t="n">
        <v>1017.039969084684</v>
      </c>
      <c r="AC16" t="n">
        <v>919.9751018598032</v>
      </c>
      <c r="AD16" t="n">
        <v>743317.6262428138</v>
      </c>
      <c r="AE16" t="n">
        <v>1017039.969084685</v>
      </c>
      <c r="AF16" t="n">
        <v>1.754525573086668e-06</v>
      </c>
      <c r="AG16" t="n">
        <v>25</v>
      </c>
      <c r="AH16" t="n">
        <v>919975.1018598032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2.3753</v>
      </c>
      <c r="E17" t="n">
        <v>42.1</v>
      </c>
      <c r="F17" t="n">
        <v>38.83</v>
      </c>
      <c r="G17" t="n">
        <v>97.06</v>
      </c>
      <c r="H17" t="n">
        <v>1.42</v>
      </c>
      <c r="I17" t="n">
        <v>24</v>
      </c>
      <c r="J17" t="n">
        <v>199.54</v>
      </c>
      <c r="K17" t="n">
        <v>52.44</v>
      </c>
      <c r="L17" t="n">
        <v>16</v>
      </c>
      <c r="M17" t="n">
        <v>22</v>
      </c>
      <c r="N17" t="n">
        <v>41.1</v>
      </c>
      <c r="O17" t="n">
        <v>24844.17</v>
      </c>
      <c r="P17" t="n">
        <v>505.74</v>
      </c>
      <c r="Q17" t="n">
        <v>419.24</v>
      </c>
      <c r="R17" t="n">
        <v>85.81</v>
      </c>
      <c r="S17" t="n">
        <v>59.57</v>
      </c>
      <c r="T17" t="n">
        <v>10922.21</v>
      </c>
      <c r="U17" t="n">
        <v>0.6899999999999999</v>
      </c>
      <c r="V17" t="n">
        <v>0.89</v>
      </c>
      <c r="W17" t="n">
        <v>6.84</v>
      </c>
      <c r="X17" t="n">
        <v>0.66</v>
      </c>
      <c r="Y17" t="n">
        <v>0.5</v>
      </c>
      <c r="Z17" t="n">
        <v>10</v>
      </c>
      <c r="AA17" t="n">
        <v>740.9853213078372</v>
      </c>
      <c r="AB17" t="n">
        <v>1013.848806578618</v>
      </c>
      <c r="AC17" t="n">
        <v>917.0884994244908</v>
      </c>
      <c r="AD17" t="n">
        <v>740985.3213078373</v>
      </c>
      <c r="AE17" t="n">
        <v>1013848.806578618</v>
      </c>
      <c r="AF17" t="n">
        <v>1.760380414696614e-06</v>
      </c>
      <c r="AG17" t="n">
        <v>25</v>
      </c>
      <c r="AH17" t="n">
        <v>917088.4994244908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2.3802</v>
      </c>
      <c r="E18" t="n">
        <v>42.01</v>
      </c>
      <c r="F18" t="n">
        <v>38.77</v>
      </c>
      <c r="G18" t="n">
        <v>101.15</v>
      </c>
      <c r="H18" t="n">
        <v>1.5</v>
      </c>
      <c r="I18" t="n">
        <v>23</v>
      </c>
      <c r="J18" t="n">
        <v>201.11</v>
      </c>
      <c r="K18" t="n">
        <v>52.44</v>
      </c>
      <c r="L18" t="n">
        <v>17</v>
      </c>
      <c r="M18" t="n">
        <v>21</v>
      </c>
      <c r="N18" t="n">
        <v>41.67</v>
      </c>
      <c r="O18" t="n">
        <v>25037.53</v>
      </c>
      <c r="P18" t="n">
        <v>503.9</v>
      </c>
      <c r="Q18" t="n">
        <v>419.24</v>
      </c>
      <c r="R18" t="n">
        <v>84.14</v>
      </c>
      <c r="S18" t="n">
        <v>59.57</v>
      </c>
      <c r="T18" t="n">
        <v>10089.46</v>
      </c>
      <c r="U18" t="n">
        <v>0.71</v>
      </c>
      <c r="V18" t="n">
        <v>0.89</v>
      </c>
      <c r="W18" t="n">
        <v>6.83</v>
      </c>
      <c r="X18" t="n">
        <v>0.61</v>
      </c>
      <c r="Y18" t="n">
        <v>0.5</v>
      </c>
      <c r="Z18" t="n">
        <v>10</v>
      </c>
      <c r="AA18" t="n">
        <v>737.8618318163063</v>
      </c>
      <c r="AB18" t="n">
        <v>1009.575110457674</v>
      </c>
      <c r="AC18" t="n">
        <v>913.2226788631599</v>
      </c>
      <c r="AD18" t="n">
        <v>737861.8318163063</v>
      </c>
      <c r="AE18" t="n">
        <v>1009575.110457674</v>
      </c>
      <c r="AF18" t="n">
        <v>1.764011898733162e-06</v>
      </c>
      <c r="AG18" t="n">
        <v>25</v>
      </c>
      <c r="AH18" t="n">
        <v>913222.6788631598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2.3869</v>
      </c>
      <c r="E19" t="n">
        <v>41.9</v>
      </c>
      <c r="F19" t="n">
        <v>38.73</v>
      </c>
      <c r="G19" t="n">
        <v>110.65</v>
      </c>
      <c r="H19" t="n">
        <v>1.58</v>
      </c>
      <c r="I19" t="n">
        <v>21</v>
      </c>
      <c r="J19" t="n">
        <v>202.68</v>
      </c>
      <c r="K19" t="n">
        <v>52.44</v>
      </c>
      <c r="L19" t="n">
        <v>18</v>
      </c>
      <c r="M19" t="n">
        <v>19</v>
      </c>
      <c r="N19" t="n">
        <v>42.24</v>
      </c>
      <c r="O19" t="n">
        <v>25231.66</v>
      </c>
      <c r="P19" t="n">
        <v>502.81</v>
      </c>
      <c r="Q19" t="n">
        <v>419.24</v>
      </c>
      <c r="R19" t="n">
        <v>82.79000000000001</v>
      </c>
      <c r="S19" t="n">
        <v>59.57</v>
      </c>
      <c r="T19" t="n">
        <v>9424.76</v>
      </c>
      <c r="U19" t="n">
        <v>0.72</v>
      </c>
      <c r="V19" t="n">
        <v>0.89</v>
      </c>
      <c r="W19" t="n">
        <v>6.83</v>
      </c>
      <c r="X19" t="n">
        <v>0.5600000000000001</v>
      </c>
      <c r="Y19" t="n">
        <v>0.5</v>
      </c>
      <c r="Z19" t="n">
        <v>10</v>
      </c>
      <c r="AA19" t="n">
        <v>735.1145169225483</v>
      </c>
      <c r="AB19" t="n">
        <v>1005.816113017055</v>
      </c>
      <c r="AC19" t="n">
        <v>909.8224348624877</v>
      </c>
      <c r="AD19" t="n">
        <v>735114.5169225483</v>
      </c>
      <c r="AE19" t="n">
        <v>1005816.113017055</v>
      </c>
      <c r="AF19" t="n">
        <v>1.768977397313749e-06</v>
      </c>
      <c r="AG19" t="n">
        <v>25</v>
      </c>
      <c r="AH19" t="n">
        <v>909822.4348624877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2.3907</v>
      </c>
      <c r="E20" t="n">
        <v>41.83</v>
      </c>
      <c r="F20" t="n">
        <v>38.7</v>
      </c>
      <c r="G20" t="n">
        <v>116.09</v>
      </c>
      <c r="H20" t="n">
        <v>1.65</v>
      </c>
      <c r="I20" t="n">
        <v>20</v>
      </c>
      <c r="J20" t="n">
        <v>204.26</v>
      </c>
      <c r="K20" t="n">
        <v>52.44</v>
      </c>
      <c r="L20" t="n">
        <v>19</v>
      </c>
      <c r="M20" t="n">
        <v>18</v>
      </c>
      <c r="N20" t="n">
        <v>42.82</v>
      </c>
      <c r="O20" t="n">
        <v>25426.72</v>
      </c>
      <c r="P20" t="n">
        <v>502.12</v>
      </c>
      <c r="Q20" t="n">
        <v>419.24</v>
      </c>
      <c r="R20" t="n">
        <v>81.73999999999999</v>
      </c>
      <c r="S20" t="n">
        <v>59.57</v>
      </c>
      <c r="T20" t="n">
        <v>8907.67</v>
      </c>
      <c r="U20" t="n">
        <v>0.73</v>
      </c>
      <c r="V20" t="n">
        <v>0.89</v>
      </c>
      <c r="W20" t="n">
        <v>6.83</v>
      </c>
      <c r="X20" t="n">
        <v>0.53</v>
      </c>
      <c r="Y20" t="n">
        <v>0.5</v>
      </c>
      <c r="Z20" t="n">
        <v>10</v>
      </c>
      <c r="AA20" t="n">
        <v>733.4804886059914</v>
      </c>
      <c r="AB20" t="n">
        <v>1003.5803633861</v>
      </c>
      <c r="AC20" t="n">
        <v>907.8000620384167</v>
      </c>
      <c r="AD20" t="n">
        <v>733480.4886059914</v>
      </c>
      <c r="AE20" t="n">
        <v>1003580.3633861</v>
      </c>
      <c r="AF20" t="n">
        <v>1.771793650240052e-06</v>
      </c>
      <c r="AG20" t="n">
        <v>25</v>
      </c>
      <c r="AH20" t="n">
        <v>907800.0620384167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2.3929</v>
      </c>
      <c r="E21" t="n">
        <v>41.79</v>
      </c>
      <c r="F21" t="n">
        <v>38.69</v>
      </c>
      <c r="G21" t="n">
        <v>122.19</v>
      </c>
      <c r="H21" t="n">
        <v>1.73</v>
      </c>
      <c r="I21" t="n">
        <v>19</v>
      </c>
      <c r="J21" t="n">
        <v>205.85</v>
      </c>
      <c r="K21" t="n">
        <v>52.44</v>
      </c>
      <c r="L21" t="n">
        <v>20</v>
      </c>
      <c r="M21" t="n">
        <v>17</v>
      </c>
      <c r="N21" t="n">
        <v>43.41</v>
      </c>
      <c r="O21" t="n">
        <v>25622.45</v>
      </c>
      <c r="P21" t="n">
        <v>501.09</v>
      </c>
      <c r="Q21" t="n">
        <v>419.23</v>
      </c>
      <c r="R21" t="n">
        <v>81.63</v>
      </c>
      <c r="S21" t="n">
        <v>59.57</v>
      </c>
      <c r="T21" t="n">
        <v>8854.799999999999</v>
      </c>
      <c r="U21" t="n">
        <v>0.73</v>
      </c>
      <c r="V21" t="n">
        <v>0.89</v>
      </c>
      <c r="W21" t="n">
        <v>6.83</v>
      </c>
      <c r="X21" t="n">
        <v>0.53</v>
      </c>
      <c r="Y21" t="n">
        <v>0.5</v>
      </c>
      <c r="Z21" t="n">
        <v>10</v>
      </c>
      <c r="AA21" t="n">
        <v>731.9096626198901</v>
      </c>
      <c r="AB21" t="n">
        <v>1001.431089971965</v>
      </c>
      <c r="AC21" t="n">
        <v>905.8559122624026</v>
      </c>
      <c r="AD21" t="n">
        <v>731909.6626198902</v>
      </c>
      <c r="AE21" t="n">
        <v>1001431.089971965</v>
      </c>
      <c r="AF21" t="n">
        <v>1.773424112460543e-06</v>
      </c>
      <c r="AG21" t="n">
        <v>25</v>
      </c>
      <c r="AH21" t="n">
        <v>905855.9122624026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2.3933</v>
      </c>
      <c r="E22" t="n">
        <v>41.78</v>
      </c>
      <c r="F22" t="n">
        <v>38.69</v>
      </c>
      <c r="G22" t="n">
        <v>122.17</v>
      </c>
      <c r="H22" t="n">
        <v>1.8</v>
      </c>
      <c r="I22" t="n">
        <v>19</v>
      </c>
      <c r="J22" t="n">
        <v>207.45</v>
      </c>
      <c r="K22" t="n">
        <v>52.44</v>
      </c>
      <c r="L22" t="n">
        <v>21</v>
      </c>
      <c r="M22" t="n">
        <v>17</v>
      </c>
      <c r="N22" t="n">
        <v>44</v>
      </c>
      <c r="O22" t="n">
        <v>25818.99</v>
      </c>
      <c r="P22" t="n">
        <v>501.2</v>
      </c>
      <c r="Q22" t="n">
        <v>419.23</v>
      </c>
      <c r="R22" t="n">
        <v>81.28</v>
      </c>
      <c r="S22" t="n">
        <v>59.57</v>
      </c>
      <c r="T22" t="n">
        <v>8682.92</v>
      </c>
      <c r="U22" t="n">
        <v>0.73</v>
      </c>
      <c r="V22" t="n">
        <v>0.89</v>
      </c>
      <c r="W22" t="n">
        <v>6.83</v>
      </c>
      <c r="X22" t="n">
        <v>0.52</v>
      </c>
      <c r="Y22" t="n">
        <v>0.5</v>
      </c>
      <c r="Z22" t="n">
        <v>10</v>
      </c>
      <c r="AA22" t="n">
        <v>731.9272884296753</v>
      </c>
      <c r="AB22" t="n">
        <v>1001.455206382509</v>
      </c>
      <c r="AC22" t="n">
        <v>905.8777270365717</v>
      </c>
      <c r="AD22" t="n">
        <v>731927.2884296753</v>
      </c>
      <c r="AE22" t="n">
        <v>1001455.206382509</v>
      </c>
      <c r="AF22" t="n">
        <v>1.773720560136996e-06</v>
      </c>
      <c r="AG22" t="n">
        <v>25</v>
      </c>
      <c r="AH22" t="n">
        <v>905877.7270365717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2.398</v>
      </c>
      <c r="E23" t="n">
        <v>41.7</v>
      </c>
      <c r="F23" t="n">
        <v>38.64</v>
      </c>
      <c r="G23" t="n">
        <v>128.8</v>
      </c>
      <c r="H23" t="n">
        <v>1.87</v>
      </c>
      <c r="I23" t="n">
        <v>18</v>
      </c>
      <c r="J23" t="n">
        <v>209.05</v>
      </c>
      <c r="K23" t="n">
        <v>52.44</v>
      </c>
      <c r="L23" t="n">
        <v>22</v>
      </c>
      <c r="M23" t="n">
        <v>16</v>
      </c>
      <c r="N23" t="n">
        <v>44.6</v>
      </c>
      <c r="O23" t="n">
        <v>26016.35</v>
      </c>
      <c r="P23" t="n">
        <v>500.88</v>
      </c>
      <c r="Q23" t="n">
        <v>419.25</v>
      </c>
      <c r="R23" t="n">
        <v>79.73999999999999</v>
      </c>
      <c r="S23" t="n">
        <v>59.57</v>
      </c>
      <c r="T23" t="n">
        <v>7917.83</v>
      </c>
      <c r="U23" t="n">
        <v>0.75</v>
      </c>
      <c r="V23" t="n">
        <v>0.89</v>
      </c>
      <c r="W23" t="n">
        <v>6.83</v>
      </c>
      <c r="X23" t="n">
        <v>0.48</v>
      </c>
      <c r="Y23" t="n">
        <v>0.5</v>
      </c>
      <c r="Z23" t="n">
        <v>10</v>
      </c>
      <c r="AA23" t="n">
        <v>730.438978271697</v>
      </c>
      <c r="AB23" t="n">
        <v>999.4188347647532</v>
      </c>
      <c r="AC23" t="n">
        <v>904.035703867949</v>
      </c>
      <c r="AD23" t="n">
        <v>730438.9782716971</v>
      </c>
      <c r="AE23" t="n">
        <v>999418.8347647532</v>
      </c>
      <c r="AF23" t="n">
        <v>1.777203820335318e-06</v>
      </c>
      <c r="AG23" t="n">
        <v>25</v>
      </c>
      <c r="AH23" t="n">
        <v>904035.703867949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2.4019</v>
      </c>
      <c r="E24" t="n">
        <v>41.63</v>
      </c>
      <c r="F24" t="n">
        <v>38.61</v>
      </c>
      <c r="G24" t="n">
        <v>136.26</v>
      </c>
      <c r="H24" t="n">
        <v>1.94</v>
      </c>
      <c r="I24" t="n">
        <v>17</v>
      </c>
      <c r="J24" t="n">
        <v>210.65</v>
      </c>
      <c r="K24" t="n">
        <v>52.44</v>
      </c>
      <c r="L24" t="n">
        <v>23</v>
      </c>
      <c r="M24" t="n">
        <v>15</v>
      </c>
      <c r="N24" t="n">
        <v>45.21</v>
      </c>
      <c r="O24" t="n">
        <v>26214.54</v>
      </c>
      <c r="P24" t="n">
        <v>500.62</v>
      </c>
      <c r="Q24" t="n">
        <v>419.24</v>
      </c>
      <c r="R24" t="n">
        <v>78.76000000000001</v>
      </c>
      <c r="S24" t="n">
        <v>59.57</v>
      </c>
      <c r="T24" t="n">
        <v>7428.44</v>
      </c>
      <c r="U24" t="n">
        <v>0.76</v>
      </c>
      <c r="V24" t="n">
        <v>0.9</v>
      </c>
      <c r="W24" t="n">
        <v>6.82</v>
      </c>
      <c r="X24" t="n">
        <v>0.45</v>
      </c>
      <c r="Y24" t="n">
        <v>0.5</v>
      </c>
      <c r="Z24" t="n">
        <v>10</v>
      </c>
      <c r="AA24" t="n">
        <v>729.2297249734653</v>
      </c>
      <c r="AB24" t="n">
        <v>997.7642810536222</v>
      </c>
      <c r="AC24" t="n">
        <v>902.5390584408275</v>
      </c>
      <c r="AD24" t="n">
        <v>729229.7249734653</v>
      </c>
      <c r="AE24" t="n">
        <v>997764.2810536223</v>
      </c>
      <c r="AF24" t="n">
        <v>1.780094185180734e-06</v>
      </c>
      <c r="AG24" t="n">
        <v>25</v>
      </c>
      <c r="AH24" t="n">
        <v>902539.0584408275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2.4045</v>
      </c>
      <c r="E25" t="n">
        <v>41.59</v>
      </c>
      <c r="F25" t="n">
        <v>38.6</v>
      </c>
      <c r="G25" t="n">
        <v>144.75</v>
      </c>
      <c r="H25" t="n">
        <v>2.01</v>
      </c>
      <c r="I25" t="n">
        <v>16</v>
      </c>
      <c r="J25" t="n">
        <v>212.27</v>
      </c>
      <c r="K25" t="n">
        <v>52.44</v>
      </c>
      <c r="L25" t="n">
        <v>24</v>
      </c>
      <c r="M25" t="n">
        <v>14</v>
      </c>
      <c r="N25" t="n">
        <v>45.82</v>
      </c>
      <c r="O25" t="n">
        <v>26413.56</v>
      </c>
      <c r="P25" t="n">
        <v>499.89</v>
      </c>
      <c r="Q25" t="n">
        <v>419.26</v>
      </c>
      <c r="R25" t="n">
        <v>78.63</v>
      </c>
      <c r="S25" t="n">
        <v>59.57</v>
      </c>
      <c r="T25" t="n">
        <v>7369.24</v>
      </c>
      <c r="U25" t="n">
        <v>0.76</v>
      </c>
      <c r="V25" t="n">
        <v>0.9</v>
      </c>
      <c r="W25" t="n">
        <v>6.82</v>
      </c>
      <c r="X25" t="n">
        <v>0.44</v>
      </c>
      <c r="Y25" t="n">
        <v>0.5</v>
      </c>
      <c r="Z25" t="n">
        <v>10</v>
      </c>
      <c r="AA25" t="n">
        <v>727.8794738490503</v>
      </c>
      <c r="AB25" t="n">
        <v>995.9168078963223</v>
      </c>
      <c r="AC25" t="n">
        <v>900.8679055287154</v>
      </c>
      <c r="AD25" t="n">
        <v>727879.4738490504</v>
      </c>
      <c r="AE25" t="n">
        <v>995916.8078963223</v>
      </c>
      <c r="AF25" t="n">
        <v>1.782021095077678e-06</v>
      </c>
      <c r="AG25" t="n">
        <v>25</v>
      </c>
      <c r="AH25" t="n">
        <v>900867.9055287153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2.4044</v>
      </c>
      <c r="E26" t="n">
        <v>41.59</v>
      </c>
      <c r="F26" t="n">
        <v>38.6</v>
      </c>
      <c r="G26" t="n">
        <v>144.75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14</v>
      </c>
      <c r="N26" t="n">
        <v>46.44</v>
      </c>
      <c r="O26" t="n">
        <v>26613.43</v>
      </c>
      <c r="P26" t="n">
        <v>500.22</v>
      </c>
      <c r="Q26" t="n">
        <v>419.23</v>
      </c>
      <c r="R26" t="n">
        <v>78.77</v>
      </c>
      <c r="S26" t="n">
        <v>59.57</v>
      </c>
      <c r="T26" t="n">
        <v>7438.52</v>
      </c>
      <c r="U26" t="n">
        <v>0.76</v>
      </c>
      <c r="V26" t="n">
        <v>0.9</v>
      </c>
      <c r="W26" t="n">
        <v>6.82</v>
      </c>
      <c r="X26" t="n">
        <v>0.44</v>
      </c>
      <c r="Y26" t="n">
        <v>0.5</v>
      </c>
      <c r="Z26" t="n">
        <v>10</v>
      </c>
      <c r="AA26" t="n">
        <v>728.2345386338477</v>
      </c>
      <c r="AB26" t="n">
        <v>996.4026231992348</v>
      </c>
      <c r="AC26" t="n">
        <v>901.307355300964</v>
      </c>
      <c r="AD26" t="n">
        <v>728234.5386338477</v>
      </c>
      <c r="AE26" t="n">
        <v>996402.6231992347</v>
      </c>
      <c r="AF26" t="n">
        <v>1.781946983158564e-06</v>
      </c>
      <c r="AG26" t="n">
        <v>25</v>
      </c>
      <c r="AH26" t="n">
        <v>901307.355300964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2.4088</v>
      </c>
      <c r="E27" t="n">
        <v>41.51</v>
      </c>
      <c r="F27" t="n">
        <v>38.56</v>
      </c>
      <c r="G27" t="n">
        <v>154.24</v>
      </c>
      <c r="H27" t="n">
        <v>2.14</v>
      </c>
      <c r="I27" t="n">
        <v>15</v>
      </c>
      <c r="J27" t="n">
        <v>215.51</v>
      </c>
      <c r="K27" t="n">
        <v>52.44</v>
      </c>
      <c r="L27" t="n">
        <v>26</v>
      </c>
      <c r="M27" t="n">
        <v>13</v>
      </c>
      <c r="N27" t="n">
        <v>47.07</v>
      </c>
      <c r="O27" t="n">
        <v>26814.17</v>
      </c>
      <c r="P27" t="n">
        <v>498.67</v>
      </c>
      <c r="Q27" t="n">
        <v>419.27</v>
      </c>
      <c r="R27" t="n">
        <v>77.18000000000001</v>
      </c>
      <c r="S27" t="n">
        <v>59.57</v>
      </c>
      <c r="T27" t="n">
        <v>6650.08</v>
      </c>
      <c r="U27" t="n">
        <v>0.77</v>
      </c>
      <c r="V27" t="n">
        <v>0.9</v>
      </c>
      <c r="W27" t="n">
        <v>6.82</v>
      </c>
      <c r="X27" t="n">
        <v>0.4</v>
      </c>
      <c r="Y27" t="n">
        <v>0.5</v>
      </c>
      <c r="Z27" t="n">
        <v>10</v>
      </c>
      <c r="AA27" t="n">
        <v>725.6079792856239</v>
      </c>
      <c r="AB27" t="n">
        <v>992.8088488233745</v>
      </c>
      <c r="AC27" t="n">
        <v>898.0565657076418</v>
      </c>
      <c r="AD27" t="n">
        <v>725607.9792856239</v>
      </c>
      <c r="AE27" t="n">
        <v>992808.8488233746</v>
      </c>
      <c r="AF27" t="n">
        <v>1.785207907599547e-06</v>
      </c>
      <c r="AG27" t="n">
        <v>25</v>
      </c>
      <c r="AH27" t="n">
        <v>898056.5657076418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2.409</v>
      </c>
      <c r="E28" t="n">
        <v>41.51</v>
      </c>
      <c r="F28" t="n">
        <v>38.56</v>
      </c>
      <c r="G28" t="n">
        <v>154.23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13</v>
      </c>
      <c r="N28" t="n">
        <v>47.71</v>
      </c>
      <c r="O28" t="n">
        <v>27015.77</v>
      </c>
      <c r="P28" t="n">
        <v>498.14</v>
      </c>
      <c r="Q28" t="n">
        <v>419.25</v>
      </c>
      <c r="R28" t="n">
        <v>77.08</v>
      </c>
      <c r="S28" t="n">
        <v>59.57</v>
      </c>
      <c r="T28" t="n">
        <v>6600.85</v>
      </c>
      <c r="U28" t="n">
        <v>0.77</v>
      </c>
      <c r="V28" t="n">
        <v>0.9</v>
      </c>
      <c r="W28" t="n">
        <v>6.82</v>
      </c>
      <c r="X28" t="n">
        <v>0.39</v>
      </c>
      <c r="Y28" t="n">
        <v>0.5</v>
      </c>
      <c r="Z28" t="n">
        <v>10</v>
      </c>
      <c r="AA28" t="n">
        <v>725.02991495791</v>
      </c>
      <c r="AB28" t="n">
        <v>992.0179157077982</v>
      </c>
      <c r="AC28" t="n">
        <v>897.3411181385345</v>
      </c>
      <c r="AD28" t="n">
        <v>725029.9149579101</v>
      </c>
      <c r="AE28" t="n">
        <v>992017.9157077982</v>
      </c>
      <c r="AF28" t="n">
        <v>1.785356131437773e-06</v>
      </c>
      <c r="AG28" t="n">
        <v>25</v>
      </c>
      <c r="AH28" t="n">
        <v>897341.1181385345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2.413</v>
      </c>
      <c r="E29" t="n">
        <v>41.44</v>
      </c>
      <c r="F29" t="n">
        <v>38.52</v>
      </c>
      <c r="G29" t="n">
        <v>165.1</v>
      </c>
      <c r="H29" t="n">
        <v>2.27</v>
      </c>
      <c r="I29" t="n">
        <v>14</v>
      </c>
      <c r="J29" t="n">
        <v>218.79</v>
      </c>
      <c r="K29" t="n">
        <v>52.44</v>
      </c>
      <c r="L29" t="n">
        <v>28</v>
      </c>
      <c r="M29" t="n">
        <v>12</v>
      </c>
      <c r="N29" t="n">
        <v>48.35</v>
      </c>
      <c r="O29" t="n">
        <v>27218.26</v>
      </c>
      <c r="P29" t="n">
        <v>498.42</v>
      </c>
      <c r="Q29" t="n">
        <v>419.23</v>
      </c>
      <c r="R29" t="n">
        <v>76.06</v>
      </c>
      <c r="S29" t="n">
        <v>59.57</v>
      </c>
      <c r="T29" t="n">
        <v>6097.98</v>
      </c>
      <c r="U29" t="n">
        <v>0.78</v>
      </c>
      <c r="V29" t="n">
        <v>0.9</v>
      </c>
      <c r="W29" t="n">
        <v>6.82</v>
      </c>
      <c r="X29" t="n">
        <v>0.36</v>
      </c>
      <c r="Y29" t="n">
        <v>0.5</v>
      </c>
      <c r="Z29" t="n">
        <v>10</v>
      </c>
      <c r="AA29" t="n">
        <v>717.5085374968555</v>
      </c>
      <c r="AB29" t="n">
        <v>981.7268352458284</v>
      </c>
      <c r="AC29" t="n">
        <v>888.0322039522329</v>
      </c>
      <c r="AD29" t="n">
        <v>717508.5374968555</v>
      </c>
      <c r="AE29" t="n">
        <v>981726.8352458284</v>
      </c>
      <c r="AF29" t="n">
        <v>1.788320608202302e-06</v>
      </c>
      <c r="AG29" t="n">
        <v>24</v>
      </c>
      <c r="AH29" t="n">
        <v>888032.2039522328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2.4119</v>
      </c>
      <c r="E30" t="n">
        <v>41.46</v>
      </c>
      <c r="F30" t="n">
        <v>38.54</v>
      </c>
      <c r="G30" t="n">
        <v>165.18</v>
      </c>
      <c r="H30" t="n">
        <v>2.34</v>
      </c>
      <c r="I30" t="n">
        <v>14</v>
      </c>
      <c r="J30" t="n">
        <v>220.44</v>
      </c>
      <c r="K30" t="n">
        <v>52.44</v>
      </c>
      <c r="L30" t="n">
        <v>29</v>
      </c>
      <c r="M30" t="n">
        <v>12</v>
      </c>
      <c r="N30" t="n">
        <v>49</v>
      </c>
      <c r="O30" t="n">
        <v>27421.64</v>
      </c>
      <c r="P30" t="n">
        <v>497.73</v>
      </c>
      <c r="Q30" t="n">
        <v>419.25</v>
      </c>
      <c r="R30" t="n">
        <v>76.56</v>
      </c>
      <c r="S30" t="n">
        <v>59.57</v>
      </c>
      <c r="T30" t="n">
        <v>6345.43</v>
      </c>
      <c r="U30" t="n">
        <v>0.78</v>
      </c>
      <c r="V30" t="n">
        <v>0.9</v>
      </c>
      <c r="W30" t="n">
        <v>6.82</v>
      </c>
      <c r="X30" t="n">
        <v>0.38</v>
      </c>
      <c r="Y30" t="n">
        <v>0.5</v>
      </c>
      <c r="Z30" t="n">
        <v>10</v>
      </c>
      <c r="AA30" t="n">
        <v>717.0956809045551</v>
      </c>
      <c r="AB30" t="n">
        <v>981.1619466422956</v>
      </c>
      <c r="AC30" t="n">
        <v>887.5212275241951</v>
      </c>
      <c r="AD30" t="n">
        <v>717095.6809045551</v>
      </c>
      <c r="AE30" t="n">
        <v>981161.9466422956</v>
      </c>
      <c r="AF30" t="n">
        <v>1.787505377092057e-06</v>
      </c>
      <c r="AG30" t="n">
        <v>24</v>
      </c>
      <c r="AH30" t="n">
        <v>887521.2275241951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2.4155</v>
      </c>
      <c r="E31" t="n">
        <v>41.4</v>
      </c>
      <c r="F31" t="n">
        <v>38.52</v>
      </c>
      <c r="G31" t="n">
        <v>177.77</v>
      </c>
      <c r="H31" t="n">
        <v>2.4</v>
      </c>
      <c r="I31" t="n">
        <v>13</v>
      </c>
      <c r="J31" t="n">
        <v>222.1</v>
      </c>
      <c r="K31" t="n">
        <v>52.44</v>
      </c>
      <c r="L31" t="n">
        <v>30</v>
      </c>
      <c r="M31" t="n">
        <v>11</v>
      </c>
      <c r="N31" t="n">
        <v>49.65</v>
      </c>
      <c r="O31" t="n">
        <v>27625.93</v>
      </c>
      <c r="P31" t="n">
        <v>497.18</v>
      </c>
      <c r="Q31" t="n">
        <v>419.23</v>
      </c>
      <c r="R31" t="n">
        <v>75.95999999999999</v>
      </c>
      <c r="S31" t="n">
        <v>59.57</v>
      </c>
      <c r="T31" t="n">
        <v>6050.5</v>
      </c>
      <c r="U31" t="n">
        <v>0.78</v>
      </c>
      <c r="V31" t="n">
        <v>0.9</v>
      </c>
      <c r="W31" t="n">
        <v>6.81</v>
      </c>
      <c r="X31" t="n">
        <v>0.35</v>
      </c>
      <c r="Y31" t="n">
        <v>0.5</v>
      </c>
      <c r="Z31" t="n">
        <v>10</v>
      </c>
      <c r="AA31" t="n">
        <v>715.6955089284505</v>
      </c>
      <c r="AB31" t="n">
        <v>979.2461695733613</v>
      </c>
      <c r="AC31" t="n">
        <v>885.7882895299099</v>
      </c>
      <c r="AD31" t="n">
        <v>715695.5089284505</v>
      </c>
      <c r="AE31" t="n">
        <v>979246.1695733613</v>
      </c>
      <c r="AF31" t="n">
        <v>1.790173406180134e-06</v>
      </c>
      <c r="AG31" t="n">
        <v>24</v>
      </c>
      <c r="AH31" t="n">
        <v>885788.2895299098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2.4159</v>
      </c>
      <c r="E32" t="n">
        <v>41.39</v>
      </c>
      <c r="F32" t="n">
        <v>38.51</v>
      </c>
      <c r="G32" t="n">
        <v>177.74</v>
      </c>
      <c r="H32" t="n">
        <v>2.46</v>
      </c>
      <c r="I32" t="n">
        <v>13</v>
      </c>
      <c r="J32" t="n">
        <v>223.76</v>
      </c>
      <c r="K32" t="n">
        <v>52.44</v>
      </c>
      <c r="L32" t="n">
        <v>31</v>
      </c>
      <c r="M32" t="n">
        <v>11</v>
      </c>
      <c r="N32" t="n">
        <v>50.32</v>
      </c>
      <c r="O32" t="n">
        <v>27831.27</v>
      </c>
      <c r="P32" t="n">
        <v>499.29</v>
      </c>
      <c r="Q32" t="n">
        <v>419.23</v>
      </c>
      <c r="R32" t="n">
        <v>75.54000000000001</v>
      </c>
      <c r="S32" t="n">
        <v>59.57</v>
      </c>
      <c r="T32" t="n">
        <v>5842.29</v>
      </c>
      <c r="U32" t="n">
        <v>0.79</v>
      </c>
      <c r="V32" t="n">
        <v>0.9</v>
      </c>
      <c r="W32" t="n">
        <v>6.82</v>
      </c>
      <c r="X32" t="n">
        <v>0.35</v>
      </c>
      <c r="Y32" t="n">
        <v>0.5</v>
      </c>
      <c r="Z32" t="n">
        <v>10</v>
      </c>
      <c r="AA32" t="n">
        <v>717.7031825010865</v>
      </c>
      <c r="AB32" t="n">
        <v>981.9931571277488</v>
      </c>
      <c r="AC32" t="n">
        <v>888.2731084475278</v>
      </c>
      <c r="AD32" t="n">
        <v>717703.1825010865</v>
      </c>
      <c r="AE32" t="n">
        <v>981993.1571277487</v>
      </c>
      <c r="AF32" t="n">
        <v>1.790469853856586e-06</v>
      </c>
      <c r="AG32" t="n">
        <v>24</v>
      </c>
      <c r="AH32" t="n">
        <v>888273.1084475277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2.4158</v>
      </c>
      <c r="E33" t="n">
        <v>41.39</v>
      </c>
      <c r="F33" t="n">
        <v>38.51</v>
      </c>
      <c r="G33" t="n">
        <v>177.74</v>
      </c>
      <c r="H33" t="n">
        <v>2.52</v>
      </c>
      <c r="I33" t="n">
        <v>13</v>
      </c>
      <c r="J33" t="n">
        <v>225.43</v>
      </c>
      <c r="K33" t="n">
        <v>52.44</v>
      </c>
      <c r="L33" t="n">
        <v>32</v>
      </c>
      <c r="M33" t="n">
        <v>11</v>
      </c>
      <c r="N33" t="n">
        <v>50.99</v>
      </c>
      <c r="O33" t="n">
        <v>28037.42</v>
      </c>
      <c r="P33" t="n">
        <v>496.54</v>
      </c>
      <c r="Q33" t="n">
        <v>419.24</v>
      </c>
      <c r="R33" t="n">
        <v>75.76000000000001</v>
      </c>
      <c r="S33" t="n">
        <v>59.57</v>
      </c>
      <c r="T33" t="n">
        <v>5948.69</v>
      </c>
      <c r="U33" t="n">
        <v>0.79</v>
      </c>
      <c r="V33" t="n">
        <v>0.9</v>
      </c>
      <c r="W33" t="n">
        <v>6.81</v>
      </c>
      <c r="X33" t="n">
        <v>0.35</v>
      </c>
      <c r="Y33" t="n">
        <v>0.5</v>
      </c>
      <c r="Z33" t="n">
        <v>10</v>
      </c>
      <c r="AA33" t="n">
        <v>714.972801939174</v>
      </c>
      <c r="AB33" t="n">
        <v>978.2573299870512</v>
      </c>
      <c r="AC33" t="n">
        <v>884.8938234058721</v>
      </c>
      <c r="AD33" t="n">
        <v>714972.8019391741</v>
      </c>
      <c r="AE33" t="n">
        <v>978257.3299870512</v>
      </c>
      <c r="AF33" t="n">
        <v>1.790395741937473e-06</v>
      </c>
      <c r="AG33" t="n">
        <v>24</v>
      </c>
      <c r="AH33" t="n">
        <v>884893.8234058721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2.4207</v>
      </c>
      <c r="E34" t="n">
        <v>41.31</v>
      </c>
      <c r="F34" t="n">
        <v>38.46</v>
      </c>
      <c r="G34" t="n">
        <v>192.32</v>
      </c>
      <c r="H34" t="n">
        <v>2.58</v>
      </c>
      <c r="I34" t="n">
        <v>12</v>
      </c>
      <c r="J34" t="n">
        <v>227.11</v>
      </c>
      <c r="K34" t="n">
        <v>52.44</v>
      </c>
      <c r="L34" t="n">
        <v>33</v>
      </c>
      <c r="M34" t="n">
        <v>10</v>
      </c>
      <c r="N34" t="n">
        <v>51.67</v>
      </c>
      <c r="O34" t="n">
        <v>28244.51</v>
      </c>
      <c r="P34" t="n">
        <v>496.61</v>
      </c>
      <c r="Q34" t="n">
        <v>419.23</v>
      </c>
      <c r="R34" t="n">
        <v>74.04000000000001</v>
      </c>
      <c r="S34" t="n">
        <v>59.57</v>
      </c>
      <c r="T34" t="n">
        <v>5096.07</v>
      </c>
      <c r="U34" t="n">
        <v>0.8</v>
      </c>
      <c r="V34" t="n">
        <v>0.9</v>
      </c>
      <c r="W34" t="n">
        <v>6.82</v>
      </c>
      <c r="X34" t="n">
        <v>0.3</v>
      </c>
      <c r="Y34" t="n">
        <v>0.5</v>
      </c>
      <c r="Z34" t="n">
        <v>10</v>
      </c>
      <c r="AA34" t="n">
        <v>713.8623678269479</v>
      </c>
      <c r="AB34" t="n">
        <v>976.7379850458078</v>
      </c>
      <c r="AC34" t="n">
        <v>883.5194826134073</v>
      </c>
      <c r="AD34" t="n">
        <v>713862.3678269479</v>
      </c>
      <c r="AE34" t="n">
        <v>976737.9850458078</v>
      </c>
      <c r="AF34" t="n">
        <v>1.794027225974022e-06</v>
      </c>
      <c r="AG34" t="n">
        <v>24</v>
      </c>
      <c r="AH34" t="n">
        <v>883519.4826134073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2.4199</v>
      </c>
      <c r="E35" t="n">
        <v>41.32</v>
      </c>
      <c r="F35" t="n">
        <v>38.48</v>
      </c>
      <c r="G35" t="n">
        <v>192.38</v>
      </c>
      <c r="H35" t="n">
        <v>2.64</v>
      </c>
      <c r="I35" t="n">
        <v>12</v>
      </c>
      <c r="J35" t="n">
        <v>228.8</v>
      </c>
      <c r="K35" t="n">
        <v>52.44</v>
      </c>
      <c r="L35" t="n">
        <v>34</v>
      </c>
      <c r="M35" t="n">
        <v>10</v>
      </c>
      <c r="N35" t="n">
        <v>52.36</v>
      </c>
      <c r="O35" t="n">
        <v>28452.56</v>
      </c>
      <c r="P35" t="n">
        <v>497.63</v>
      </c>
      <c r="Q35" t="n">
        <v>419.23</v>
      </c>
      <c r="R35" t="n">
        <v>74.61</v>
      </c>
      <c r="S35" t="n">
        <v>59.57</v>
      </c>
      <c r="T35" t="n">
        <v>5378.21</v>
      </c>
      <c r="U35" t="n">
        <v>0.8</v>
      </c>
      <c r="V35" t="n">
        <v>0.9</v>
      </c>
      <c r="W35" t="n">
        <v>6.81</v>
      </c>
      <c r="X35" t="n">
        <v>0.31</v>
      </c>
      <c r="Y35" t="n">
        <v>0.5</v>
      </c>
      <c r="Z35" t="n">
        <v>10</v>
      </c>
      <c r="AA35" t="n">
        <v>715.0903413627306</v>
      </c>
      <c r="AB35" t="n">
        <v>978.4181526118347</v>
      </c>
      <c r="AC35" t="n">
        <v>885.0392973450624</v>
      </c>
      <c r="AD35" t="n">
        <v>715090.3413627306</v>
      </c>
      <c r="AE35" t="n">
        <v>978418.1526118347</v>
      </c>
      <c r="AF35" t="n">
        <v>1.793434330621116e-06</v>
      </c>
      <c r="AG35" t="n">
        <v>24</v>
      </c>
      <c r="AH35" t="n">
        <v>885039.2973450625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2.4203</v>
      </c>
      <c r="E36" t="n">
        <v>41.32</v>
      </c>
      <c r="F36" t="n">
        <v>38.47</v>
      </c>
      <c r="G36" t="n">
        <v>192.35</v>
      </c>
      <c r="H36" t="n">
        <v>2.7</v>
      </c>
      <c r="I36" t="n">
        <v>12</v>
      </c>
      <c r="J36" t="n">
        <v>230.49</v>
      </c>
      <c r="K36" t="n">
        <v>52.44</v>
      </c>
      <c r="L36" t="n">
        <v>35</v>
      </c>
      <c r="M36" t="n">
        <v>10</v>
      </c>
      <c r="N36" t="n">
        <v>53.05</v>
      </c>
      <c r="O36" t="n">
        <v>28661.58</v>
      </c>
      <c r="P36" t="n">
        <v>495.68</v>
      </c>
      <c r="Q36" t="n">
        <v>419.23</v>
      </c>
      <c r="R36" t="n">
        <v>74.43000000000001</v>
      </c>
      <c r="S36" t="n">
        <v>59.57</v>
      </c>
      <c r="T36" t="n">
        <v>5289.12</v>
      </c>
      <c r="U36" t="n">
        <v>0.8</v>
      </c>
      <c r="V36" t="n">
        <v>0.9</v>
      </c>
      <c r="W36" t="n">
        <v>6.81</v>
      </c>
      <c r="X36" t="n">
        <v>0.31</v>
      </c>
      <c r="Y36" t="n">
        <v>0.5</v>
      </c>
      <c r="Z36" t="n">
        <v>10</v>
      </c>
      <c r="AA36" t="n">
        <v>713.0372358585005</v>
      </c>
      <c r="AB36" t="n">
        <v>975.6090030843249</v>
      </c>
      <c r="AC36" t="n">
        <v>882.4982491057921</v>
      </c>
      <c r="AD36" t="n">
        <v>713037.2358585005</v>
      </c>
      <c r="AE36" t="n">
        <v>975609.0030843249</v>
      </c>
      <c r="AF36" t="n">
        <v>1.793730778297569e-06</v>
      </c>
      <c r="AG36" t="n">
        <v>24</v>
      </c>
      <c r="AH36" t="n">
        <v>882498.249105792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2.4244</v>
      </c>
      <c r="E37" t="n">
        <v>41.25</v>
      </c>
      <c r="F37" t="n">
        <v>38.44</v>
      </c>
      <c r="G37" t="n">
        <v>209.65</v>
      </c>
      <c r="H37" t="n">
        <v>2.76</v>
      </c>
      <c r="I37" t="n">
        <v>11</v>
      </c>
      <c r="J37" t="n">
        <v>232.2</v>
      </c>
      <c r="K37" t="n">
        <v>52.44</v>
      </c>
      <c r="L37" t="n">
        <v>36</v>
      </c>
      <c r="M37" t="n">
        <v>9</v>
      </c>
      <c r="N37" t="n">
        <v>53.75</v>
      </c>
      <c r="O37" t="n">
        <v>28871.58</v>
      </c>
      <c r="P37" t="n">
        <v>495.71</v>
      </c>
      <c r="Q37" t="n">
        <v>419.23</v>
      </c>
      <c r="R37" t="n">
        <v>73.25</v>
      </c>
      <c r="S37" t="n">
        <v>59.57</v>
      </c>
      <c r="T37" t="n">
        <v>4706.17</v>
      </c>
      <c r="U37" t="n">
        <v>0.8100000000000001</v>
      </c>
      <c r="V37" t="n">
        <v>0.9</v>
      </c>
      <c r="W37" t="n">
        <v>6.81</v>
      </c>
      <c r="X37" t="n">
        <v>0.27</v>
      </c>
      <c r="Y37" t="n">
        <v>0.5</v>
      </c>
      <c r="Z37" t="n">
        <v>10</v>
      </c>
      <c r="AA37" t="n">
        <v>712.1003452154116</v>
      </c>
      <c r="AB37" t="n">
        <v>974.3271079737525</v>
      </c>
      <c r="AC37" t="n">
        <v>881.3386962654216</v>
      </c>
      <c r="AD37" t="n">
        <v>712100.3452154116</v>
      </c>
      <c r="AE37" t="n">
        <v>974327.1079737525</v>
      </c>
      <c r="AF37" t="n">
        <v>1.796769366981211e-06</v>
      </c>
      <c r="AG37" t="n">
        <v>24</v>
      </c>
      <c r="AH37" t="n">
        <v>881338.6962654216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2.4234</v>
      </c>
      <c r="E38" t="n">
        <v>41.26</v>
      </c>
      <c r="F38" t="n">
        <v>38.45</v>
      </c>
      <c r="G38" t="n">
        <v>209.75</v>
      </c>
      <c r="H38" t="n">
        <v>2.81</v>
      </c>
      <c r="I38" t="n">
        <v>11</v>
      </c>
      <c r="J38" t="n">
        <v>233.91</v>
      </c>
      <c r="K38" t="n">
        <v>52.44</v>
      </c>
      <c r="L38" t="n">
        <v>37</v>
      </c>
      <c r="M38" t="n">
        <v>9</v>
      </c>
      <c r="N38" t="n">
        <v>54.46</v>
      </c>
      <c r="O38" t="n">
        <v>29082.59</v>
      </c>
      <c r="P38" t="n">
        <v>497.51</v>
      </c>
      <c r="Q38" t="n">
        <v>419.28</v>
      </c>
      <c r="R38" t="n">
        <v>73.8</v>
      </c>
      <c r="S38" t="n">
        <v>59.57</v>
      </c>
      <c r="T38" t="n">
        <v>4978.74</v>
      </c>
      <c r="U38" t="n">
        <v>0.8100000000000001</v>
      </c>
      <c r="V38" t="n">
        <v>0.9</v>
      </c>
      <c r="W38" t="n">
        <v>6.81</v>
      </c>
      <c r="X38" t="n">
        <v>0.29</v>
      </c>
      <c r="Y38" t="n">
        <v>0.5</v>
      </c>
      <c r="Z38" t="n">
        <v>10</v>
      </c>
      <c r="AA38" t="n">
        <v>714.135977922414</v>
      </c>
      <c r="AB38" t="n">
        <v>977.1123504492497</v>
      </c>
      <c r="AC38" t="n">
        <v>883.8581191081696</v>
      </c>
      <c r="AD38" t="n">
        <v>714135.977922414</v>
      </c>
      <c r="AE38" t="n">
        <v>977112.3504492497</v>
      </c>
      <c r="AF38" t="n">
        <v>1.796028247790079e-06</v>
      </c>
      <c r="AG38" t="n">
        <v>24</v>
      </c>
      <c r="AH38" t="n">
        <v>883858.1191081696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2.4243</v>
      </c>
      <c r="E39" t="n">
        <v>41.25</v>
      </c>
      <c r="F39" t="n">
        <v>38.44</v>
      </c>
      <c r="G39" t="n">
        <v>209.66</v>
      </c>
      <c r="H39" t="n">
        <v>2.87</v>
      </c>
      <c r="I39" t="n">
        <v>11</v>
      </c>
      <c r="J39" t="n">
        <v>235.63</v>
      </c>
      <c r="K39" t="n">
        <v>52.44</v>
      </c>
      <c r="L39" t="n">
        <v>38</v>
      </c>
      <c r="M39" t="n">
        <v>9</v>
      </c>
      <c r="N39" t="n">
        <v>55.18</v>
      </c>
      <c r="O39" t="n">
        <v>29294.6</v>
      </c>
      <c r="P39" t="n">
        <v>497.03</v>
      </c>
      <c r="Q39" t="n">
        <v>419.25</v>
      </c>
      <c r="R39" t="n">
        <v>73.19</v>
      </c>
      <c r="S39" t="n">
        <v>59.57</v>
      </c>
      <c r="T39" t="n">
        <v>4676.81</v>
      </c>
      <c r="U39" t="n">
        <v>0.8100000000000001</v>
      </c>
      <c r="V39" t="n">
        <v>0.9</v>
      </c>
      <c r="W39" t="n">
        <v>6.81</v>
      </c>
      <c r="X39" t="n">
        <v>0.27</v>
      </c>
      <c r="Y39" t="n">
        <v>0.5</v>
      </c>
      <c r="Z39" t="n">
        <v>10</v>
      </c>
      <c r="AA39" t="n">
        <v>713.4398183583265</v>
      </c>
      <c r="AB39" t="n">
        <v>976.1598342212729</v>
      </c>
      <c r="AC39" t="n">
        <v>882.996509692126</v>
      </c>
      <c r="AD39" t="n">
        <v>713439.8183583266</v>
      </c>
      <c r="AE39" t="n">
        <v>976159.834221273</v>
      </c>
      <c r="AF39" t="n">
        <v>1.796695255062098e-06</v>
      </c>
      <c r="AG39" t="n">
        <v>24</v>
      </c>
      <c r="AH39" t="n">
        <v>882996.509692126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2.4235</v>
      </c>
      <c r="E40" t="n">
        <v>41.26</v>
      </c>
      <c r="F40" t="n">
        <v>38.45</v>
      </c>
      <c r="G40" t="n">
        <v>209.73</v>
      </c>
      <c r="H40" t="n">
        <v>2.92</v>
      </c>
      <c r="I40" t="n">
        <v>11</v>
      </c>
      <c r="J40" t="n">
        <v>237.35</v>
      </c>
      <c r="K40" t="n">
        <v>52.44</v>
      </c>
      <c r="L40" t="n">
        <v>39</v>
      </c>
      <c r="M40" t="n">
        <v>9</v>
      </c>
      <c r="N40" t="n">
        <v>55.91</v>
      </c>
      <c r="O40" t="n">
        <v>29507.65</v>
      </c>
      <c r="P40" t="n">
        <v>494.69</v>
      </c>
      <c r="Q40" t="n">
        <v>419.23</v>
      </c>
      <c r="R40" t="n">
        <v>73.59999999999999</v>
      </c>
      <c r="S40" t="n">
        <v>59.57</v>
      </c>
      <c r="T40" t="n">
        <v>4879.8</v>
      </c>
      <c r="U40" t="n">
        <v>0.8100000000000001</v>
      </c>
      <c r="V40" t="n">
        <v>0.9</v>
      </c>
      <c r="W40" t="n">
        <v>6.82</v>
      </c>
      <c r="X40" t="n">
        <v>0.29</v>
      </c>
      <c r="Y40" t="n">
        <v>0.5</v>
      </c>
      <c r="Z40" t="n">
        <v>10</v>
      </c>
      <c r="AA40" t="n">
        <v>711.2989815611134</v>
      </c>
      <c r="AB40" t="n">
        <v>973.2306468682722</v>
      </c>
      <c r="AC40" t="n">
        <v>880.3468798689556</v>
      </c>
      <c r="AD40" t="n">
        <v>711298.9815611134</v>
      </c>
      <c r="AE40" t="n">
        <v>973230.6468682722</v>
      </c>
      <c r="AF40" t="n">
        <v>1.796102359709192e-06</v>
      </c>
      <c r="AG40" t="n">
        <v>24</v>
      </c>
      <c r="AH40" t="n">
        <v>880346.8798689556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2.4278</v>
      </c>
      <c r="E41" t="n">
        <v>41.19</v>
      </c>
      <c r="F41" t="n">
        <v>38.41</v>
      </c>
      <c r="G41" t="n">
        <v>230.48</v>
      </c>
      <c r="H41" t="n">
        <v>2.98</v>
      </c>
      <c r="I41" t="n">
        <v>10</v>
      </c>
      <c r="J41" t="n">
        <v>239.09</v>
      </c>
      <c r="K41" t="n">
        <v>52.44</v>
      </c>
      <c r="L41" t="n">
        <v>40</v>
      </c>
      <c r="M41" t="n">
        <v>8</v>
      </c>
      <c r="N41" t="n">
        <v>56.65</v>
      </c>
      <c r="O41" t="n">
        <v>29721.73</v>
      </c>
      <c r="P41" t="n">
        <v>495.35</v>
      </c>
      <c r="Q41" t="n">
        <v>419.24</v>
      </c>
      <c r="R41" t="n">
        <v>72.51000000000001</v>
      </c>
      <c r="S41" t="n">
        <v>59.57</v>
      </c>
      <c r="T41" t="n">
        <v>4340.71</v>
      </c>
      <c r="U41" t="n">
        <v>0.82</v>
      </c>
      <c r="V41" t="n">
        <v>0.9</v>
      </c>
      <c r="W41" t="n">
        <v>6.81</v>
      </c>
      <c r="X41" t="n">
        <v>0.25</v>
      </c>
      <c r="Y41" t="n">
        <v>0.5</v>
      </c>
      <c r="Z41" t="n">
        <v>10</v>
      </c>
      <c r="AA41" t="n">
        <v>710.9354445203498</v>
      </c>
      <c r="AB41" t="n">
        <v>972.7332394509771</v>
      </c>
      <c r="AC41" t="n">
        <v>879.8969443174512</v>
      </c>
      <c r="AD41" t="n">
        <v>710935.4445203498</v>
      </c>
      <c r="AE41" t="n">
        <v>972733.2394509771</v>
      </c>
      <c r="AF41" t="n">
        <v>1.799289172231061e-06</v>
      </c>
      <c r="AG41" t="n">
        <v>24</v>
      </c>
      <c r="AH41" t="n">
        <v>879896.9443174512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2.2894</v>
      </c>
      <c r="E2" t="n">
        <v>43.68</v>
      </c>
      <c r="F2" t="n">
        <v>40.95</v>
      </c>
      <c r="G2" t="n">
        <v>25.33</v>
      </c>
      <c r="H2" t="n">
        <v>0.64</v>
      </c>
      <c r="I2" t="n">
        <v>97</v>
      </c>
      <c r="J2" t="n">
        <v>26.11</v>
      </c>
      <c r="K2" t="n">
        <v>12.1</v>
      </c>
      <c r="L2" t="n">
        <v>1</v>
      </c>
      <c r="M2" t="n">
        <v>95</v>
      </c>
      <c r="N2" t="n">
        <v>3.01</v>
      </c>
      <c r="O2" t="n">
        <v>3454.41</v>
      </c>
      <c r="P2" t="n">
        <v>132.85</v>
      </c>
      <c r="Q2" t="n">
        <v>419.28</v>
      </c>
      <c r="R2" t="n">
        <v>155.02</v>
      </c>
      <c r="S2" t="n">
        <v>59.57</v>
      </c>
      <c r="T2" t="n">
        <v>45160.26</v>
      </c>
      <c r="U2" t="n">
        <v>0.38</v>
      </c>
      <c r="V2" t="n">
        <v>0.84</v>
      </c>
      <c r="W2" t="n">
        <v>6.96</v>
      </c>
      <c r="X2" t="n">
        <v>2.79</v>
      </c>
      <c r="Y2" t="n">
        <v>0.5</v>
      </c>
      <c r="Z2" t="n">
        <v>10</v>
      </c>
      <c r="AA2" t="n">
        <v>334.1758993614641</v>
      </c>
      <c r="AB2" t="n">
        <v>457.2342083065413</v>
      </c>
      <c r="AC2" t="n">
        <v>413.5964171980061</v>
      </c>
      <c r="AD2" t="n">
        <v>334175.8993614641</v>
      </c>
      <c r="AE2" t="n">
        <v>457234.2083065414</v>
      </c>
      <c r="AF2" t="n">
        <v>1.843400434095294e-06</v>
      </c>
      <c r="AG2" t="n">
        <v>26</v>
      </c>
      <c r="AH2" t="n">
        <v>413596.4171980061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2.4027</v>
      </c>
      <c r="E3" t="n">
        <v>41.62</v>
      </c>
      <c r="F3" t="n">
        <v>39.47</v>
      </c>
      <c r="G3" t="n">
        <v>52.63</v>
      </c>
      <c r="H3" t="n">
        <v>1.23</v>
      </c>
      <c r="I3" t="n">
        <v>45</v>
      </c>
      <c r="J3" t="n">
        <v>27.2</v>
      </c>
      <c r="K3" t="n">
        <v>12.1</v>
      </c>
      <c r="L3" t="n">
        <v>2</v>
      </c>
      <c r="M3" t="n">
        <v>18</v>
      </c>
      <c r="N3" t="n">
        <v>3.1</v>
      </c>
      <c r="O3" t="n">
        <v>3588.35</v>
      </c>
      <c r="P3" t="n">
        <v>116.52</v>
      </c>
      <c r="Q3" t="n">
        <v>419.32</v>
      </c>
      <c r="R3" t="n">
        <v>106</v>
      </c>
      <c r="S3" t="n">
        <v>59.57</v>
      </c>
      <c r="T3" t="n">
        <v>20908.98</v>
      </c>
      <c r="U3" t="n">
        <v>0.5600000000000001</v>
      </c>
      <c r="V3" t="n">
        <v>0.88</v>
      </c>
      <c r="W3" t="n">
        <v>6.9</v>
      </c>
      <c r="X3" t="n">
        <v>1.31</v>
      </c>
      <c r="Y3" t="n">
        <v>0.5</v>
      </c>
      <c r="Z3" t="n">
        <v>10</v>
      </c>
      <c r="AA3" t="n">
        <v>302.6747089903058</v>
      </c>
      <c r="AB3" t="n">
        <v>414.1328899062861</v>
      </c>
      <c r="AC3" t="n">
        <v>374.6086281327909</v>
      </c>
      <c r="AD3" t="n">
        <v>302674.7089903058</v>
      </c>
      <c r="AE3" t="n">
        <v>414132.8899062861</v>
      </c>
      <c r="AF3" t="n">
        <v>1.93462838429316e-06</v>
      </c>
      <c r="AG3" t="n">
        <v>25</v>
      </c>
      <c r="AH3" t="n">
        <v>374608.6281327909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2.4076</v>
      </c>
      <c r="E4" t="n">
        <v>41.54</v>
      </c>
      <c r="F4" t="n">
        <v>39.41</v>
      </c>
      <c r="G4" t="n">
        <v>54.99</v>
      </c>
      <c r="H4" t="n">
        <v>1.78</v>
      </c>
      <c r="I4" t="n">
        <v>43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119.23</v>
      </c>
      <c r="Q4" t="n">
        <v>419.33</v>
      </c>
      <c r="R4" t="n">
        <v>103.1</v>
      </c>
      <c r="S4" t="n">
        <v>59.57</v>
      </c>
      <c r="T4" t="n">
        <v>19469.64</v>
      </c>
      <c r="U4" t="n">
        <v>0.58</v>
      </c>
      <c r="V4" t="n">
        <v>0.88</v>
      </c>
      <c r="W4" t="n">
        <v>6.92</v>
      </c>
      <c r="X4" t="n">
        <v>1.24</v>
      </c>
      <c r="Y4" t="n">
        <v>0.5</v>
      </c>
      <c r="Z4" t="n">
        <v>10</v>
      </c>
      <c r="AA4" t="n">
        <v>305.0793113019344</v>
      </c>
      <c r="AB4" t="n">
        <v>417.4229728726232</v>
      </c>
      <c r="AC4" t="n">
        <v>377.5847101984812</v>
      </c>
      <c r="AD4" t="n">
        <v>305079.3113019344</v>
      </c>
      <c r="AE4" t="n">
        <v>417422.9728726232</v>
      </c>
      <c r="AF4" t="n">
        <v>1.938573811971621e-06</v>
      </c>
      <c r="AG4" t="n">
        <v>25</v>
      </c>
      <c r="AH4" t="n">
        <v>377584.7101984812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1.8044</v>
      </c>
      <c r="E2" t="n">
        <v>55.42</v>
      </c>
      <c r="F2" t="n">
        <v>47.12</v>
      </c>
      <c r="G2" t="n">
        <v>9.210000000000001</v>
      </c>
      <c r="H2" t="n">
        <v>0.18</v>
      </c>
      <c r="I2" t="n">
        <v>307</v>
      </c>
      <c r="J2" t="n">
        <v>98.70999999999999</v>
      </c>
      <c r="K2" t="n">
        <v>39.72</v>
      </c>
      <c r="L2" t="n">
        <v>1</v>
      </c>
      <c r="M2" t="n">
        <v>305</v>
      </c>
      <c r="N2" t="n">
        <v>12.99</v>
      </c>
      <c r="O2" t="n">
        <v>12407.75</v>
      </c>
      <c r="P2" t="n">
        <v>424.68</v>
      </c>
      <c r="Q2" t="n">
        <v>419.54</v>
      </c>
      <c r="R2" t="n">
        <v>356.9</v>
      </c>
      <c r="S2" t="n">
        <v>59.57</v>
      </c>
      <c r="T2" t="n">
        <v>145049.38</v>
      </c>
      <c r="U2" t="n">
        <v>0.17</v>
      </c>
      <c r="V2" t="n">
        <v>0.73</v>
      </c>
      <c r="W2" t="n">
        <v>7.29</v>
      </c>
      <c r="X2" t="n">
        <v>8.949999999999999</v>
      </c>
      <c r="Y2" t="n">
        <v>0.5</v>
      </c>
      <c r="Z2" t="n">
        <v>10</v>
      </c>
      <c r="AA2" t="n">
        <v>856.0849585564121</v>
      </c>
      <c r="AB2" t="n">
        <v>1171.333208099737</v>
      </c>
      <c r="AC2" t="n">
        <v>1059.54281069518</v>
      </c>
      <c r="AD2" t="n">
        <v>856084.958556412</v>
      </c>
      <c r="AE2" t="n">
        <v>1171333.208099737</v>
      </c>
      <c r="AF2" t="n">
        <v>1.382937302504245e-06</v>
      </c>
      <c r="AG2" t="n">
        <v>33</v>
      </c>
      <c r="AH2" t="n">
        <v>1059542.81069518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2.1317</v>
      </c>
      <c r="E3" t="n">
        <v>46.91</v>
      </c>
      <c r="F3" t="n">
        <v>42.11</v>
      </c>
      <c r="G3" t="n">
        <v>18.44</v>
      </c>
      <c r="H3" t="n">
        <v>0.35</v>
      </c>
      <c r="I3" t="n">
        <v>137</v>
      </c>
      <c r="J3" t="n">
        <v>99.95</v>
      </c>
      <c r="K3" t="n">
        <v>39.72</v>
      </c>
      <c r="L3" t="n">
        <v>2</v>
      </c>
      <c r="M3" t="n">
        <v>135</v>
      </c>
      <c r="N3" t="n">
        <v>13.24</v>
      </c>
      <c r="O3" t="n">
        <v>12561.45</v>
      </c>
      <c r="P3" t="n">
        <v>377.39</v>
      </c>
      <c r="Q3" t="n">
        <v>419.31</v>
      </c>
      <c r="R3" t="n">
        <v>192.39</v>
      </c>
      <c r="S3" t="n">
        <v>59.57</v>
      </c>
      <c r="T3" t="n">
        <v>63647.39</v>
      </c>
      <c r="U3" t="n">
        <v>0.31</v>
      </c>
      <c r="V3" t="n">
        <v>0.82</v>
      </c>
      <c r="W3" t="n">
        <v>7.03</v>
      </c>
      <c r="X3" t="n">
        <v>3.94</v>
      </c>
      <c r="Y3" t="n">
        <v>0.5</v>
      </c>
      <c r="Z3" t="n">
        <v>10</v>
      </c>
      <c r="AA3" t="n">
        <v>665.811881620399</v>
      </c>
      <c r="AB3" t="n">
        <v>910.993189980167</v>
      </c>
      <c r="AC3" t="n">
        <v>824.0492785154315</v>
      </c>
      <c r="AD3" t="n">
        <v>665811.8816203991</v>
      </c>
      <c r="AE3" t="n">
        <v>910993.189980167</v>
      </c>
      <c r="AF3" t="n">
        <v>1.633788210900188e-06</v>
      </c>
      <c r="AG3" t="n">
        <v>28</v>
      </c>
      <c r="AH3" t="n">
        <v>824049.2785154316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2.2489</v>
      </c>
      <c r="E4" t="n">
        <v>44.47</v>
      </c>
      <c r="F4" t="n">
        <v>40.67</v>
      </c>
      <c r="G4" t="n">
        <v>27.73</v>
      </c>
      <c r="H4" t="n">
        <v>0.52</v>
      </c>
      <c r="I4" t="n">
        <v>88</v>
      </c>
      <c r="J4" t="n">
        <v>101.2</v>
      </c>
      <c r="K4" t="n">
        <v>39.72</v>
      </c>
      <c r="L4" t="n">
        <v>3</v>
      </c>
      <c r="M4" t="n">
        <v>86</v>
      </c>
      <c r="N4" t="n">
        <v>13.49</v>
      </c>
      <c r="O4" t="n">
        <v>12715.54</v>
      </c>
      <c r="P4" t="n">
        <v>362.29</v>
      </c>
      <c r="Q4" t="n">
        <v>419.32</v>
      </c>
      <c r="R4" t="n">
        <v>146.12</v>
      </c>
      <c r="S4" t="n">
        <v>59.57</v>
      </c>
      <c r="T4" t="n">
        <v>40756.31</v>
      </c>
      <c r="U4" t="n">
        <v>0.41</v>
      </c>
      <c r="V4" t="n">
        <v>0.85</v>
      </c>
      <c r="W4" t="n">
        <v>6.93</v>
      </c>
      <c r="X4" t="n">
        <v>2.5</v>
      </c>
      <c r="Y4" t="n">
        <v>0.5</v>
      </c>
      <c r="Z4" t="n">
        <v>10</v>
      </c>
      <c r="AA4" t="n">
        <v>609.7451317911112</v>
      </c>
      <c r="AB4" t="n">
        <v>834.280189373303</v>
      </c>
      <c r="AC4" t="n">
        <v>754.6576590191141</v>
      </c>
      <c r="AD4" t="n">
        <v>609745.1317911112</v>
      </c>
      <c r="AE4" t="n">
        <v>834280.189373303</v>
      </c>
      <c r="AF4" t="n">
        <v>1.723613223011415e-06</v>
      </c>
      <c r="AG4" t="n">
        <v>26</v>
      </c>
      <c r="AH4" t="n">
        <v>754657.6590191141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2.3072</v>
      </c>
      <c r="E5" t="n">
        <v>43.34</v>
      </c>
      <c r="F5" t="n">
        <v>40.02</v>
      </c>
      <c r="G5" t="n">
        <v>36.94</v>
      </c>
      <c r="H5" t="n">
        <v>0.6899999999999999</v>
      </c>
      <c r="I5" t="n">
        <v>65</v>
      </c>
      <c r="J5" t="n">
        <v>102.45</v>
      </c>
      <c r="K5" t="n">
        <v>39.72</v>
      </c>
      <c r="L5" t="n">
        <v>4</v>
      </c>
      <c r="M5" t="n">
        <v>63</v>
      </c>
      <c r="N5" t="n">
        <v>13.74</v>
      </c>
      <c r="O5" t="n">
        <v>12870.03</v>
      </c>
      <c r="P5" t="n">
        <v>354.41</v>
      </c>
      <c r="Q5" t="n">
        <v>419.29</v>
      </c>
      <c r="R5" t="n">
        <v>124.53</v>
      </c>
      <c r="S5" t="n">
        <v>59.57</v>
      </c>
      <c r="T5" t="n">
        <v>30073.76</v>
      </c>
      <c r="U5" t="n">
        <v>0.48</v>
      </c>
      <c r="V5" t="n">
        <v>0.86</v>
      </c>
      <c r="W5" t="n">
        <v>6.91</v>
      </c>
      <c r="X5" t="n">
        <v>1.85</v>
      </c>
      <c r="Y5" t="n">
        <v>0.5</v>
      </c>
      <c r="Z5" t="n">
        <v>10</v>
      </c>
      <c r="AA5" t="n">
        <v>589.8016760331067</v>
      </c>
      <c r="AB5" t="n">
        <v>806.9926733620292</v>
      </c>
      <c r="AC5" t="n">
        <v>729.9744252376872</v>
      </c>
      <c r="AD5" t="n">
        <v>589801.6760331066</v>
      </c>
      <c r="AE5" t="n">
        <v>806992.6733620293</v>
      </c>
      <c r="AF5" t="n">
        <v>1.768295801561624e-06</v>
      </c>
      <c r="AG5" t="n">
        <v>26</v>
      </c>
      <c r="AH5" t="n">
        <v>729974.4252376872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2.3459</v>
      </c>
      <c r="E6" t="n">
        <v>42.63</v>
      </c>
      <c r="F6" t="n">
        <v>39.59</v>
      </c>
      <c r="G6" t="n">
        <v>46.58</v>
      </c>
      <c r="H6" t="n">
        <v>0.85</v>
      </c>
      <c r="I6" t="n">
        <v>51</v>
      </c>
      <c r="J6" t="n">
        <v>103.71</v>
      </c>
      <c r="K6" t="n">
        <v>39.72</v>
      </c>
      <c r="L6" t="n">
        <v>5</v>
      </c>
      <c r="M6" t="n">
        <v>49</v>
      </c>
      <c r="N6" t="n">
        <v>14</v>
      </c>
      <c r="O6" t="n">
        <v>13024.91</v>
      </c>
      <c r="P6" t="n">
        <v>348.1</v>
      </c>
      <c r="Q6" t="n">
        <v>419.25</v>
      </c>
      <c r="R6" t="n">
        <v>110.93</v>
      </c>
      <c r="S6" t="n">
        <v>59.57</v>
      </c>
      <c r="T6" t="n">
        <v>23347.18</v>
      </c>
      <c r="U6" t="n">
        <v>0.54</v>
      </c>
      <c r="V6" t="n">
        <v>0.87</v>
      </c>
      <c r="W6" t="n">
        <v>6.87</v>
      </c>
      <c r="X6" t="n">
        <v>1.43</v>
      </c>
      <c r="Y6" t="n">
        <v>0.5</v>
      </c>
      <c r="Z6" t="n">
        <v>10</v>
      </c>
      <c r="AA6" t="n">
        <v>569.3197689905863</v>
      </c>
      <c r="AB6" t="n">
        <v>778.9684245484872</v>
      </c>
      <c r="AC6" t="n">
        <v>704.6247713986292</v>
      </c>
      <c r="AD6" t="n">
        <v>569319.7689905864</v>
      </c>
      <c r="AE6" t="n">
        <v>778968.4245484872</v>
      </c>
      <c r="AF6" t="n">
        <v>1.797956449758761e-06</v>
      </c>
      <c r="AG6" t="n">
        <v>25</v>
      </c>
      <c r="AH6" t="n">
        <v>704624.7713986292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2.3675</v>
      </c>
      <c r="E7" t="n">
        <v>42.24</v>
      </c>
      <c r="F7" t="n">
        <v>39.37</v>
      </c>
      <c r="G7" t="n">
        <v>54.93</v>
      </c>
      <c r="H7" t="n">
        <v>1.01</v>
      </c>
      <c r="I7" t="n">
        <v>43</v>
      </c>
      <c r="J7" t="n">
        <v>104.97</v>
      </c>
      <c r="K7" t="n">
        <v>39.72</v>
      </c>
      <c r="L7" t="n">
        <v>6</v>
      </c>
      <c r="M7" t="n">
        <v>41</v>
      </c>
      <c r="N7" t="n">
        <v>14.25</v>
      </c>
      <c r="O7" t="n">
        <v>13180.19</v>
      </c>
      <c r="P7" t="n">
        <v>344.09</v>
      </c>
      <c r="Q7" t="n">
        <v>419.28</v>
      </c>
      <c r="R7" t="n">
        <v>103.46</v>
      </c>
      <c r="S7" t="n">
        <v>59.57</v>
      </c>
      <c r="T7" t="n">
        <v>19649.04</v>
      </c>
      <c r="U7" t="n">
        <v>0.58</v>
      </c>
      <c r="V7" t="n">
        <v>0.88</v>
      </c>
      <c r="W7" t="n">
        <v>6.87</v>
      </c>
      <c r="X7" t="n">
        <v>1.2</v>
      </c>
      <c r="Y7" t="n">
        <v>0.5</v>
      </c>
      <c r="Z7" t="n">
        <v>10</v>
      </c>
      <c r="AA7" t="n">
        <v>561.3346841867043</v>
      </c>
      <c r="AB7" t="n">
        <v>768.0428792427366</v>
      </c>
      <c r="AC7" t="n">
        <v>694.7419448027604</v>
      </c>
      <c r="AD7" t="n">
        <v>561334.6841867043</v>
      </c>
      <c r="AE7" t="n">
        <v>768042.8792427366</v>
      </c>
      <c r="AF7" t="n">
        <v>1.814511230147861e-06</v>
      </c>
      <c r="AG7" t="n">
        <v>25</v>
      </c>
      <c r="AH7" t="n">
        <v>694741.9448027604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2.3867</v>
      </c>
      <c r="E8" t="n">
        <v>41.9</v>
      </c>
      <c r="F8" t="n">
        <v>39.17</v>
      </c>
      <c r="G8" t="n">
        <v>65.29000000000001</v>
      </c>
      <c r="H8" t="n">
        <v>1.16</v>
      </c>
      <c r="I8" t="n">
        <v>36</v>
      </c>
      <c r="J8" t="n">
        <v>106.23</v>
      </c>
      <c r="K8" t="n">
        <v>39.72</v>
      </c>
      <c r="L8" t="n">
        <v>7</v>
      </c>
      <c r="M8" t="n">
        <v>34</v>
      </c>
      <c r="N8" t="n">
        <v>14.52</v>
      </c>
      <c r="O8" t="n">
        <v>13335.87</v>
      </c>
      <c r="P8" t="n">
        <v>340.36</v>
      </c>
      <c r="Q8" t="n">
        <v>419.26</v>
      </c>
      <c r="R8" t="n">
        <v>96.88</v>
      </c>
      <c r="S8" t="n">
        <v>59.57</v>
      </c>
      <c r="T8" t="n">
        <v>16393.18</v>
      </c>
      <c r="U8" t="n">
        <v>0.61</v>
      </c>
      <c r="V8" t="n">
        <v>0.88</v>
      </c>
      <c r="W8" t="n">
        <v>6.86</v>
      </c>
      <c r="X8" t="n">
        <v>1.01</v>
      </c>
      <c r="Y8" t="n">
        <v>0.5</v>
      </c>
      <c r="Z8" t="n">
        <v>10</v>
      </c>
      <c r="AA8" t="n">
        <v>554.1857638456875</v>
      </c>
      <c r="AB8" t="n">
        <v>758.2614110440512</v>
      </c>
      <c r="AC8" t="n">
        <v>685.8940062005804</v>
      </c>
      <c r="AD8" t="n">
        <v>554185.7638456875</v>
      </c>
      <c r="AE8" t="n">
        <v>758261.4110440512</v>
      </c>
      <c r="AF8" t="n">
        <v>1.829226590493727e-06</v>
      </c>
      <c r="AG8" t="n">
        <v>25</v>
      </c>
      <c r="AH8" t="n">
        <v>685894.0062005804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2.397</v>
      </c>
      <c r="E9" t="n">
        <v>41.72</v>
      </c>
      <c r="F9" t="n">
        <v>39.07</v>
      </c>
      <c r="G9" t="n">
        <v>73.26000000000001</v>
      </c>
      <c r="H9" t="n">
        <v>1.31</v>
      </c>
      <c r="I9" t="n">
        <v>32</v>
      </c>
      <c r="J9" t="n">
        <v>107.5</v>
      </c>
      <c r="K9" t="n">
        <v>39.72</v>
      </c>
      <c r="L9" t="n">
        <v>8</v>
      </c>
      <c r="M9" t="n">
        <v>30</v>
      </c>
      <c r="N9" t="n">
        <v>14.78</v>
      </c>
      <c r="O9" t="n">
        <v>13491.96</v>
      </c>
      <c r="P9" t="n">
        <v>337.23</v>
      </c>
      <c r="Q9" t="n">
        <v>419.24</v>
      </c>
      <c r="R9" t="n">
        <v>93.81999999999999</v>
      </c>
      <c r="S9" t="n">
        <v>59.57</v>
      </c>
      <c r="T9" t="n">
        <v>14885.64</v>
      </c>
      <c r="U9" t="n">
        <v>0.63</v>
      </c>
      <c r="V9" t="n">
        <v>0.88</v>
      </c>
      <c r="W9" t="n">
        <v>6.85</v>
      </c>
      <c r="X9" t="n">
        <v>0.91</v>
      </c>
      <c r="Y9" t="n">
        <v>0.5</v>
      </c>
      <c r="Z9" t="n">
        <v>10</v>
      </c>
      <c r="AA9" t="n">
        <v>549.2662235067654</v>
      </c>
      <c r="AB9" t="n">
        <v>751.5302789175357</v>
      </c>
      <c r="AC9" t="n">
        <v>679.8052838770164</v>
      </c>
      <c r="AD9" t="n">
        <v>549266.2235067654</v>
      </c>
      <c r="AE9" t="n">
        <v>751530.2789175357</v>
      </c>
      <c r="AF9" t="n">
        <v>1.83712076817927e-06</v>
      </c>
      <c r="AG9" t="n">
        <v>25</v>
      </c>
      <c r="AH9" t="n">
        <v>679805.2838770164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2.4104</v>
      </c>
      <c r="E10" t="n">
        <v>41.49</v>
      </c>
      <c r="F10" t="n">
        <v>38.92</v>
      </c>
      <c r="G10" t="n">
        <v>83.41</v>
      </c>
      <c r="H10" t="n">
        <v>1.46</v>
      </c>
      <c r="I10" t="n">
        <v>28</v>
      </c>
      <c r="J10" t="n">
        <v>108.77</v>
      </c>
      <c r="K10" t="n">
        <v>39.72</v>
      </c>
      <c r="L10" t="n">
        <v>9</v>
      </c>
      <c r="M10" t="n">
        <v>26</v>
      </c>
      <c r="N10" t="n">
        <v>15.05</v>
      </c>
      <c r="O10" t="n">
        <v>13648.58</v>
      </c>
      <c r="P10" t="n">
        <v>333.71</v>
      </c>
      <c r="Q10" t="n">
        <v>419.25</v>
      </c>
      <c r="R10" t="n">
        <v>88.87</v>
      </c>
      <c r="S10" t="n">
        <v>59.57</v>
      </c>
      <c r="T10" t="n">
        <v>12429.67</v>
      </c>
      <c r="U10" t="n">
        <v>0.67</v>
      </c>
      <c r="V10" t="n">
        <v>0.89</v>
      </c>
      <c r="W10" t="n">
        <v>6.84</v>
      </c>
      <c r="X10" t="n">
        <v>0.76</v>
      </c>
      <c r="Y10" t="n">
        <v>0.5</v>
      </c>
      <c r="Z10" t="n">
        <v>10</v>
      </c>
      <c r="AA10" t="n">
        <v>543.4623654977432</v>
      </c>
      <c r="AB10" t="n">
        <v>743.589184341447</v>
      </c>
      <c r="AC10" t="n">
        <v>672.6220762218735</v>
      </c>
      <c r="AD10" t="n">
        <v>543462.3654977432</v>
      </c>
      <c r="AE10" t="n">
        <v>743589.184341447</v>
      </c>
      <c r="AF10" t="n">
        <v>1.847390863420657e-06</v>
      </c>
      <c r="AG10" t="n">
        <v>25</v>
      </c>
      <c r="AH10" t="n">
        <v>672622.0762218735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2.418</v>
      </c>
      <c r="E11" t="n">
        <v>41.36</v>
      </c>
      <c r="F11" t="n">
        <v>38.85</v>
      </c>
      <c r="G11" t="n">
        <v>93.25</v>
      </c>
      <c r="H11" t="n">
        <v>1.6</v>
      </c>
      <c r="I11" t="n">
        <v>25</v>
      </c>
      <c r="J11" t="n">
        <v>110.04</v>
      </c>
      <c r="K11" t="n">
        <v>39.72</v>
      </c>
      <c r="L11" t="n">
        <v>10</v>
      </c>
      <c r="M11" t="n">
        <v>23</v>
      </c>
      <c r="N11" t="n">
        <v>15.32</v>
      </c>
      <c r="O11" t="n">
        <v>13805.5</v>
      </c>
      <c r="P11" t="n">
        <v>330.38</v>
      </c>
      <c r="Q11" t="n">
        <v>419.25</v>
      </c>
      <c r="R11" t="n">
        <v>86.95</v>
      </c>
      <c r="S11" t="n">
        <v>59.57</v>
      </c>
      <c r="T11" t="n">
        <v>11484.03</v>
      </c>
      <c r="U11" t="n">
        <v>0.6899999999999999</v>
      </c>
      <c r="V11" t="n">
        <v>0.89</v>
      </c>
      <c r="W11" t="n">
        <v>6.83</v>
      </c>
      <c r="X11" t="n">
        <v>0.6899999999999999</v>
      </c>
      <c r="Y11" t="n">
        <v>0.5</v>
      </c>
      <c r="Z11" t="n">
        <v>10</v>
      </c>
      <c r="AA11" t="n">
        <v>532.201191765781</v>
      </c>
      <c r="AB11" t="n">
        <v>728.1811496334544</v>
      </c>
      <c r="AC11" t="n">
        <v>658.6845627210992</v>
      </c>
      <c r="AD11" t="n">
        <v>532201.191765781</v>
      </c>
      <c r="AE11" t="n">
        <v>728181.1496334544</v>
      </c>
      <c r="AF11" t="n">
        <v>1.853215693557562e-06</v>
      </c>
      <c r="AG11" t="n">
        <v>24</v>
      </c>
      <c r="AH11" t="n">
        <v>658684.5627210991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2.4257</v>
      </c>
      <c r="E12" t="n">
        <v>41.23</v>
      </c>
      <c r="F12" t="n">
        <v>38.76</v>
      </c>
      <c r="G12" t="n">
        <v>101.12</v>
      </c>
      <c r="H12" t="n">
        <v>1.74</v>
      </c>
      <c r="I12" t="n">
        <v>23</v>
      </c>
      <c r="J12" t="n">
        <v>111.32</v>
      </c>
      <c r="K12" t="n">
        <v>39.72</v>
      </c>
      <c r="L12" t="n">
        <v>11</v>
      </c>
      <c r="M12" t="n">
        <v>21</v>
      </c>
      <c r="N12" t="n">
        <v>15.6</v>
      </c>
      <c r="O12" t="n">
        <v>13962.83</v>
      </c>
      <c r="P12" t="n">
        <v>327.91</v>
      </c>
      <c r="Q12" t="n">
        <v>419.27</v>
      </c>
      <c r="R12" t="n">
        <v>84</v>
      </c>
      <c r="S12" t="n">
        <v>59.57</v>
      </c>
      <c r="T12" t="n">
        <v>10022.67</v>
      </c>
      <c r="U12" t="n">
        <v>0.71</v>
      </c>
      <c r="V12" t="n">
        <v>0.89</v>
      </c>
      <c r="W12" t="n">
        <v>6.83</v>
      </c>
      <c r="X12" t="n">
        <v>0.6</v>
      </c>
      <c r="Y12" t="n">
        <v>0.5</v>
      </c>
      <c r="Z12" t="n">
        <v>10</v>
      </c>
      <c r="AA12" t="n">
        <v>528.4702263154162</v>
      </c>
      <c r="AB12" t="n">
        <v>723.0762781056865</v>
      </c>
      <c r="AC12" t="n">
        <v>654.066892967209</v>
      </c>
      <c r="AD12" t="n">
        <v>528470.2263154162</v>
      </c>
      <c r="AE12" t="n">
        <v>723076.2781056864</v>
      </c>
      <c r="AF12" t="n">
        <v>1.859117166196269e-06</v>
      </c>
      <c r="AG12" t="n">
        <v>24</v>
      </c>
      <c r="AH12" t="n">
        <v>654066.892967209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2.4294</v>
      </c>
      <c r="E13" t="n">
        <v>41.16</v>
      </c>
      <c r="F13" t="n">
        <v>38.74</v>
      </c>
      <c r="G13" t="n">
        <v>110.69</v>
      </c>
      <c r="H13" t="n">
        <v>1.88</v>
      </c>
      <c r="I13" t="n">
        <v>21</v>
      </c>
      <c r="J13" t="n">
        <v>112.59</v>
      </c>
      <c r="K13" t="n">
        <v>39.72</v>
      </c>
      <c r="L13" t="n">
        <v>12</v>
      </c>
      <c r="M13" t="n">
        <v>19</v>
      </c>
      <c r="N13" t="n">
        <v>15.88</v>
      </c>
      <c r="O13" t="n">
        <v>14120.58</v>
      </c>
      <c r="P13" t="n">
        <v>325.33</v>
      </c>
      <c r="Q13" t="n">
        <v>419.23</v>
      </c>
      <c r="R13" t="n">
        <v>83.08</v>
      </c>
      <c r="S13" t="n">
        <v>59.57</v>
      </c>
      <c r="T13" t="n">
        <v>9568.700000000001</v>
      </c>
      <c r="U13" t="n">
        <v>0.72</v>
      </c>
      <c r="V13" t="n">
        <v>0.89</v>
      </c>
      <c r="W13" t="n">
        <v>6.83</v>
      </c>
      <c r="X13" t="n">
        <v>0.58</v>
      </c>
      <c r="Y13" t="n">
        <v>0.5</v>
      </c>
      <c r="Z13" t="n">
        <v>10</v>
      </c>
      <c r="AA13" t="n">
        <v>525.3226850157455</v>
      </c>
      <c r="AB13" t="n">
        <v>718.7696732397549</v>
      </c>
      <c r="AC13" t="n">
        <v>650.1713044253244</v>
      </c>
      <c r="AD13" t="n">
        <v>525322.6850157455</v>
      </c>
      <c r="AE13" t="n">
        <v>718769.6732397549</v>
      </c>
      <c r="AF13" t="n">
        <v>1.86195293876292e-06</v>
      </c>
      <c r="AG13" t="n">
        <v>24</v>
      </c>
      <c r="AH13" t="n">
        <v>650171.3044253243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2.4356</v>
      </c>
      <c r="E14" t="n">
        <v>41.06</v>
      </c>
      <c r="F14" t="n">
        <v>38.68</v>
      </c>
      <c r="G14" t="n">
        <v>122.14</v>
      </c>
      <c r="H14" t="n">
        <v>2.01</v>
      </c>
      <c r="I14" t="n">
        <v>19</v>
      </c>
      <c r="J14" t="n">
        <v>113.88</v>
      </c>
      <c r="K14" t="n">
        <v>39.72</v>
      </c>
      <c r="L14" t="n">
        <v>13</v>
      </c>
      <c r="M14" t="n">
        <v>17</v>
      </c>
      <c r="N14" t="n">
        <v>16.16</v>
      </c>
      <c r="O14" t="n">
        <v>14278.75</v>
      </c>
      <c r="P14" t="n">
        <v>321.71</v>
      </c>
      <c r="Q14" t="n">
        <v>419.23</v>
      </c>
      <c r="R14" t="n">
        <v>81.2</v>
      </c>
      <c r="S14" t="n">
        <v>59.57</v>
      </c>
      <c r="T14" t="n">
        <v>8642.459999999999</v>
      </c>
      <c r="U14" t="n">
        <v>0.73</v>
      </c>
      <c r="V14" t="n">
        <v>0.89</v>
      </c>
      <c r="W14" t="n">
        <v>6.82</v>
      </c>
      <c r="X14" t="n">
        <v>0.52</v>
      </c>
      <c r="Y14" t="n">
        <v>0.5</v>
      </c>
      <c r="Z14" t="n">
        <v>10</v>
      </c>
      <c r="AA14" t="n">
        <v>520.7411670319287</v>
      </c>
      <c r="AB14" t="n">
        <v>712.5010382119884</v>
      </c>
      <c r="AC14" t="n">
        <v>644.5009391265232</v>
      </c>
      <c r="AD14" t="n">
        <v>520741.1670319287</v>
      </c>
      <c r="AE14" t="n">
        <v>712501.0382119884</v>
      </c>
      <c r="AF14" t="n">
        <v>1.866704773874606e-06</v>
      </c>
      <c r="AG14" t="n">
        <v>24</v>
      </c>
      <c r="AH14" t="n">
        <v>644500.9391265232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2.4388</v>
      </c>
      <c r="E15" t="n">
        <v>41</v>
      </c>
      <c r="F15" t="n">
        <v>38.65</v>
      </c>
      <c r="G15" t="n">
        <v>128.82</v>
      </c>
      <c r="H15" t="n">
        <v>2.14</v>
      </c>
      <c r="I15" t="n">
        <v>18</v>
      </c>
      <c r="J15" t="n">
        <v>115.16</v>
      </c>
      <c r="K15" t="n">
        <v>39.72</v>
      </c>
      <c r="L15" t="n">
        <v>14</v>
      </c>
      <c r="M15" t="n">
        <v>16</v>
      </c>
      <c r="N15" t="n">
        <v>16.45</v>
      </c>
      <c r="O15" t="n">
        <v>14437.35</v>
      </c>
      <c r="P15" t="n">
        <v>320.27</v>
      </c>
      <c r="Q15" t="n">
        <v>419.25</v>
      </c>
      <c r="R15" t="n">
        <v>80.12</v>
      </c>
      <c r="S15" t="n">
        <v>59.57</v>
      </c>
      <c r="T15" t="n">
        <v>8104.38</v>
      </c>
      <c r="U15" t="n">
        <v>0.74</v>
      </c>
      <c r="V15" t="n">
        <v>0.89</v>
      </c>
      <c r="W15" t="n">
        <v>6.82</v>
      </c>
      <c r="X15" t="n">
        <v>0.48</v>
      </c>
      <c r="Y15" t="n">
        <v>0.5</v>
      </c>
      <c r="Z15" t="n">
        <v>10</v>
      </c>
      <c r="AA15" t="n">
        <v>518.8114610591192</v>
      </c>
      <c r="AB15" t="n">
        <v>709.8607293673713</v>
      </c>
      <c r="AC15" t="n">
        <v>642.1126176523396</v>
      </c>
      <c r="AD15" t="n">
        <v>518811.4610591192</v>
      </c>
      <c r="AE15" t="n">
        <v>709860.7293673713</v>
      </c>
      <c r="AF15" t="n">
        <v>1.869157333932251e-06</v>
      </c>
      <c r="AG15" t="n">
        <v>24</v>
      </c>
      <c r="AH15" t="n">
        <v>642112.6176523396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2.4409</v>
      </c>
      <c r="E16" t="n">
        <v>40.97</v>
      </c>
      <c r="F16" t="n">
        <v>38.63</v>
      </c>
      <c r="G16" t="n">
        <v>136.35</v>
      </c>
      <c r="H16" t="n">
        <v>2.27</v>
      </c>
      <c r="I16" t="n">
        <v>17</v>
      </c>
      <c r="J16" t="n">
        <v>116.45</v>
      </c>
      <c r="K16" t="n">
        <v>39.72</v>
      </c>
      <c r="L16" t="n">
        <v>15</v>
      </c>
      <c r="M16" t="n">
        <v>15</v>
      </c>
      <c r="N16" t="n">
        <v>16.74</v>
      </c>
      <c r="O16" t="n">
        <v>14596.38</v>
      </c>
      <c r="P16" t="n">
        <v>317.6</v>
      </c>
      <c r="Q16" t="n">
        <v>419.25</v>
      </c>
      <c r="R16" t="n">
        <v>79.56999999999999</v>
      </c>
      <c r="S16" t="n">
        <v>59.57</v>
      </c>
      <c r="T16" t="n">
        <v>7835.72</v>
      </c>
      <c r="U16" t="n">
        <v>0.75</v>
      </c>
      <c r="V16" t="n">
        <v>0.9</v>
      </c>
      <c r="W16" t="n">
        <v>6.82</v>
      </c>
      <c r="X16" t="n">
        <v>0.47</v>
      </c>
      <c r="Y16" t="n">
        <v>0.5</v>
      </c>
      <c r="Z16" t="n">
        <v>10</v>
      </c>
      <c r="AA16" t="n">
        <v>515.8382482614853</v>
      </c>
      <c r="AB16" t="n">
        <v>705.7926484487574</v>
      </c>
      <c r="AC16" t="n">
        <v>638.4327886670109</v>
      </c>
      <c r="AD16" t="n">
        <v>515838.2482614853</v>
      </c>
      <c r="AE16" t="n">
        <v>705792.6484487574</v>
      </c>
      <c r="AF16" t="n">
        <v>1.87076682647008e-06</v>
      </c>
      <c r="AG16" t="n">
        <v>24</v>
      </c>
      <c r="AH16" t="n">
        <v>638432.7886670108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2.4435</v>
      </c>
      <c r="E17" t="n">
        <v>40.92</v>
      </c>
      <c r="F17" t="n">
        <v>38.61</v>
      </c>
      <c r="G17" t="n">
        <v>144.78</v>
      </c>
      <c r="H17" t="n">
        <v>2.4</v>
      </c>
      <c r="I17" t="n">
        <v>16</v>
      </c>
      <c r="J17" t="n">
        <v>117.75</v>
      </c>
      <c r="K17" t="n">
        <v>39.72</v>
      </c>
      <c r="L17" t="n">
        <v>16</v>
      </c>
      <c r="M17" t="n">
        <v>14</v>
      </c>
      <c r="N17" t="n">
        <v>17.03</v>
      </c>
      <c r="O17" t="n">
        <v>14755.84</v>
      </c>
      <c r="P17" t="n">
        <v>314.66</v>
      </c>
      <c r="Q17" t="n">
        <v>419.23</v>
      </c>
      <c r="R17" t="n">
        <v>78.89</v>
      </c>
      <c r="S17" t="n">
        <v>59.57</v>
      </c>
      <c r="T17" t="n">
        <v>7499.34</v>
      </c>
      <c r="U17" t="n">
        <v>0.76</v>
      </c>
      <c r="V17" t="n">
        <v>0.9</v>
      </c>
      <c r="W17" t="n">
        <v>6.82</v>
      </c>
      <c r="X17" t="n">
        <v>0.44</v>
      </c>
      <c r="Y17" t="n">
        <v>0.5</v>
      </c>
      <c r="Z17" t="n">
        <v>10</v>
      </c>
      <c r="AA17" t="n">
        <v>512.5310498316045</v>
      </c>
      <c r="AB17" t="n">
        <v>701.2675936536971</v>
      </c>
      <c r="AC17" t="n">
        <v>634.3395987506368</v>
      </c>
      <c r="AD17" t="n">
        <v>512531.0498316045</v>
      </c>
      <c r="AE17" t="n">
        <v>701267.5936536971</v>
      </c>
      <c r="AF17" t="n">
        <v>1.872759531516916e-06</v>
      </c>
      <c r="AG17" t="n">
        <v>24</v>
      </c>
      <c r="AH17" t="n">
        <v>634339.5987506368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2.4475</v>
      </c>
      <c r="E18" t="n">
        <v>40.86</v>
      </c>
      <c r="F18" t="n">
        <v>38.56</v>
      </c>
      <c r="G18" t="n">
        <v>154.25</v>
      </c>
      <c r="H18" t="n">
        <v>2.52</v>
      </c>
      <c r="I18" t="n">
        <v>15</v>
      </c>
      <c r="J18" t="n">
        <v>119.04</v>
      </c>
      <c r="K18" t="n">
        <v>39.72</v>
      </c>
      <c r="L18" t="n">
        <v>17</v>
      </c>
      <c r="M18" t="n">
        <v>13</v>
      </c>
      <c r="N18" t="n">
        <v>17.33</v>
      </c>
      <c r="O18" t="n">
        <v>14915.73</v>
      </c>
      <c r="P18" t="n">
        <v>311.32</v>
      </c>
      <c r="Q18" t="n">
        <v>419.23</v>
      </c>
      <c r="R18" t="n">
        <v>77.18000000000001</v>
      </c>
      <c r="S18" t="n">
        <v>59.57</v>
      </c>
      <c r="T18" t="n">
        <v>6650.41</v>
      </c>
      <c r="U18" t="n">
        <v>0.77</v>
      </c>
      <c r="V18" t="n">
        <v>0.9</v>
      </c>
      <c r="W18" t="n">
        <v>6.82</v>
      </c>
      <c r="X18" t="n">
        <v>0.4</v>
      </c>
      <c r="Y18" t="n">
        <v>0.5</v>
      </c>
      <c r="Z18" t="n">
        <v>10</v>
      </c>
      <c r="AA18" t="n">
        <v>508.6063612506758</v>
      </c>
      <c r="AB18" t="n">
        <v>695.8976615922302</v>
      </c>
      <c r="AC18" t="n">
        <v>629.4821654683694</v>
      </c>
      <c r="AD18" t="n">
        <v>508606.3612506758</v>
      </c>
      <c r="AE18" t="n">
        <v>695897.6615922302</v>
      </c>
      <c r="AF18" t="n">
        <v>1.875825231588971e-06</v>
      </c>
      <c r="AG18" t="n">
        <v>24</v>
      </c>
      <c r="AH18" t="n">
        <v>629482.1654683694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2.45</v>
      </c>
      <c r="E19" t="n">
        <v>40.82</v>
      </c>
      <c r="F19" t="n">
        <v>38.54</v>
      </c>
      <c r="G19" t="n">
        <v>165.18</v>
      </c>
      <c r="H19" t="n">
        <v>2.64</v>
      </c>
      <c r="I19" t="n">
        <v>14</v>
      </c>
      <c r="J19" t="n">
        <v>120.34</v>
      </c>
      <c r="K19" t="n">
        <v>39.72</v>
      </c>
      <c r="L19" t="n">
        <v>18</v>
      </c>
      <c r="M19" t="n">
        <v>12</v>
      </c>
      <c r="N19" t="n">
        <v>17.63</v>
      </c>
      <c r="O19" t="n">
        <v>15076.07</v>
      </c>
      <c r="P19" t="n">
        <v>308.18</v>
      </c>
      <c r="Q19" t="n">
        <v>419.23</v>
      </c>
      <c r="R19" t="n">
        <v>76.68000000000001</v>
      </c>
      <c r="S19" t="n">
        <v>59.57</v>
      </c>
      <c r="T19" t="n">
        <v>6405.47</v>
      </c>
      <c r="U19" t="n">
        <v>0.78</v>
      </c>
      <c r="V19" t="n">
        <v>0.9</v>
      </c>
      <c r="W19" t="n">
        <v>6.82</v>
      </c>
      <c r="X19" t="n">
        <v>0.38</v>
      </c>
      <c r="Y19" t="n">
        <v>0.5</v>
      </c>
      <c r="Z19" t="n">
        <v>10</v>
      </c>
      <c r="AA19" t="n">
        <v>505.1323274941936</v>
      </c>
      <c r="AB19" t="n">
        <v>691.1443353430589</v>
      </c>
      <c r="AC19" t="n">
        <v>625.1824900050835</v>
      </c>
      <c r="AD19" t="n">
        <v>505132.3274941936</v>
      </c>
      <c r="AE19" t="n">
        <v>691144.3353430588</v>
      </c>
      <c r="AF19" t="n">
        <v>1.877741294134006e-06</v>
      </c>
      <c r="AG19" t="n">
        <v>24</v>
      </c>
      <c r="AH19" t="n">
        <v>625182.4900050835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2.4536</v>
      </c>
      <c r="E20" t="n">
        <v>40.76</v>
      </c>
      <c r="F20" t="n">
        <v>38.5</v>
      </c>
      <c r="G20" t="n">
        <v>177.7</v>
      </c>
      <c r="H20" t="n">
        <v>2.76</v>
      </c>
      <c r="I20" t="n">
        <v>13</v>
      </c>
      <c r="J20" t="n">
        <v>121.65</v>
      </c>
      <c r="K20" t="n">
        <v>39.72</v>
      </c>
      <c r="L20" t="n">
        <v>19</v>
      </c>
      <c r="M20" t="n">
        <v>11</v>
      </c>
      <c r="N20" t="n">
        <v>17.93</v>
      </c>
      <c r="O20" t="n">
        <v>15236.84</v>
      </c>
      <c r="P20" t="n">
        <v>308.74</v>
      </c>
      <c r="Q20" t="n">
        <v>419.24</v>
      </c>
      <c r="R20" t="n">
        <v>75.04000000000001</v>
      </c>
      <c r="S20" t="n">
        <v>59.57</v>
      </c>
      <c r="T20" t="n">
        <v>5590.59</v>
      </c>
      <c r="U20" t="n">
        <v>0.79</v>
      </c>
      <c r="V20" t="n">
        <v>0.9</v>
      </c>
      <c r="W20" t="n">
        <v>6.82</v>
      </c>
      <c r="X20" t="n">
        <v>0.34</v>
      </c>
      <c r="Y20" t="n">
        <v>0.5</v>
      </c>
      <c r="Z20" t="n">
        <v>10</v>
      </c>
      <c r="AA20" t="n">
        <v>505.1400153068467</v>
      </c>
      <c r="AB20" t="n">
        <v>691.1548541474931</v>
      </c>
      <c r="AC20" t="n">
        <v>625.1920049095859</v>
      </c>
      <c r="AD20" t="n">
        <v>505140.0153068468</v>
      </c>
      <c r="AE20" t="n">
        <v>691154.8541474931</v>
      </c>
      <c r="AF20" t="n">
        <v>1.880500424198856e-06</v>
      </c>
      <c r="AG20" t="n">
        <v>24</v>
      </c>
      <c r="AH20" t="n">
        <v>625192.0049095859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2.4571</v>
      </c>
      <c r="E21" t="n">
        <v>40.7</v>
      </c>
      <c r="F21" t="n">
        <v>38.46</v>
      </c>
      <c r="G21" t="n">
        <v>192.32</v>
      </c>
      <c r="H21" t="n">
        <v>2.87</v>
      </c>
      <c r="I21" t="n">
        <v>12</v>
      </c>
      <c r="J21" t="n">
        <v>122.95</v>
      </c>
      <c r="K21" t="n">
        <v>39.72</v>
      </c>
      <c r="L21" t="n">
        <v>20</v>
      </c>
      <c r="M21" t="n">
        <v>10</v>
      </c>
      <c r="N21" t="n">
        <v>18.24</v>
      </c>
      <c r="O21" t="n">
        <v>15398.07</v>
      </c>
      <c r="P21" t="n">
        <v>303.05</v>
      </c>
      <c r="Q21" t="n">
        <v>419.23</v>
      </c>
      <c r="R21" t="n">
        <v>74.14</v>
      </c>
      <c r="S21" t="n">
        <v>59.57</v>
      </c>
      <c r="T21" t="n">
        <v>5145.53</v>
      </c>
      <c r="U21" t="n">
        <v>0.8</v>
      </c>
      <c r="V21" t="n">
        <v>0.9</v>
      </c>
      <c r="W21" t="n">
        <v>6.81</v>
      </c>
      <c r="X21" t="n">
        <v>0.3</v>
      </c>
      <c r="Y21" t="n">
        <v>0.5</v>
      </c>
      <c r="Z21" t="n">
        <v>10</v>
      </c>
      <c r="AA21" t="n">
        <v>499.0094631664052</v>
      </c>
      <c r="AB21" t="n">
        <v>682.7667622480687</v>
      </c>
      <c r="AC21" t="n">
        <v>617.6044607282817</v>
      </c>
      <c r="AD21" t="n">
        <v>499009.4631664052</v>
      </c>
      <c r="AE21" t="n">
        <v>682766.7622480687</v>
      </c>
      <c r="AF21" t="n">
        <v>1.883182911761905e-06</v>
      </c>
      <c r="AG21" t="n">
        <v>24</v>
      </c>
      <c r="AH21" t="n">
        <v>617604.4607282816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2.4563</v>
      </c>
      <c r="E22" t="n">
        <v>40.71</v>
      </c>
      <c r="F22" t="n">
        <v>38.48</v>
      </c>
      <c r="G22" t="n">
        <v>192.39</v>
      </c>
      <c r="H22" t="n">
        <v>2.98</v>
      </c>
      <c r="I22" t="n">
        <v>12</v>
      </c>
      <c r="J22" t="n">
        <v>124.26</v>
      </c>
      <c r="K22" t="n">
        <v>39.72</v>
      </c>
      <c r="L22" t="n">
        <v>21</v>
      </c>
      <c r="M22" t="n">
        <v>9</v>
      </c>
      <c r="N22" t="n">
        <v>18.55</v>
      </c>
      <c r="O22" t="n">
        <v>15559.74</v>
      </c>
      <c r="P22" t="n">
        <v>302.27</v>
      </c>
      <c r="Q22" t="n">
        <v>419.23</v>
      </c>
      <c r="R22" t="n">
        <v>74.59</v>
      </c>
      <c r="S22" t="n">
        <v>59.57</v>
      </c>
      <c r="T22" t="n">
        <v>5372.41</v>
      </c>
      <c r="U22" t="n">
        <v>0.8</v>
      </c>
      <c r="V22" t="n">
        <v>0.9</v>
      </c>
      <c r="W22" t="n">
        <v>6.81</v>
      </c>
      <c r="X22" t="n">
        <v>0.31</v>
      </c>
      <c r="Y22" t="n">
        <v>0.5</v>
      </c>
      <c r="Z22" t="n">
        <v>10</v>
      </c>
      <c r="AA22" t="n">
        <v>498.371506143946</v>
      </c>
      <c r="AB22" t="n">
        <v>681.8938813052624</v>
      </c>
      <c r="AC22" t="n">
        <v>616.8148863175606</v>
      </c>
      <c r="AD22" t="n">
        <v>498371.506143946</v>
      </c>
      <c r="AE22" t="n">
        <v>681893.8813052624</v>
      </c>
      <c r="AF22" t="n">
        <v>1.882569771747494e-06</v>
      </c>
      <c r="AG22" t="n">
        <v>24</v>
      </c>
      <c r="AH22" t="n">
        <v>616814.8863175607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2.4593</v>
      </c>
      <c r="E23" t="n">
        <v>40.66</v>
      </c>
      <c r="F23" t="n">
        <v>38.45</v>
      </c>
      <c r="G23" t="n">
        <v>209.71</v>
      </c>
      <c r="H23" t="n">
        <v>3.09</v>
      </c>
      <c r="I23" t="n">
        <v>11</v>
      </c>
      <c r="J23" t="n">
        <v>125.58</v>
      </c>
      <c r="K23" t="n">
        <v>39.72</v>
      </c>
      <c r="L23" t="n">
        <v>22</v>
      </c>
      <c r="M23" t="n">
        <v>5</v>
      </c>
      <c r="N23" t="n">
        <v>18.86</v>
      </c>
      <c r="O23" t="n">
        <v>15721.87</v>
      </c>
      <c r="P23" t="n">
        <v>299.71</v>
      </c>
      <c r="Q23" t="n">
        <v>419.25</v>
      </c>
      <c r="R23" t="n">
        <v>73.37</v>
      </c>
      <c r="S23" t="n">
        <v>59.57</v>
      </c>
      <c r="T23" t="n">
        <v>4763.67</v>
      </c>
      <c r="U23" t="n">
        <v>0.8100000000000001</v>
      </c>
      <c r="V23" t="n">
        <v>0.9</v>
      </c>
      <c r="W23" t="n">
        <v>6.82</v>
      </c>
      <c r="X23" t="n">
        <v>0.28</v>
      </c>
      <c r="Y23" t="n">
        <v>0.5</v>
      </c>
      <c r="Z23" t="n">
        <v>10</v>
      </c>
      <c r="AA23" t="n">
        <v>495.4128796175012</v>
      </c>
      <c r="AB23" t="n">
        <v>677.8457579663905</v>
      </c>
      <c r="AC23" t="n">
        <v>613.1531101885738</v>
      </c>
      <c r="AD23" t="n">
        <v>495412.8796175012</v>
      </c>
      <c r="AE23" t="n">
        <v>677845.7579663905</v>
      </c>
      <c r="AF23" t="n">
        <v>1.884869046801535e-06</v>
      </c>
      <c r="AG23" t="n">
        <v>24</v>
      </c>
      <c r="AH23" t="n">
        <v>613153.1101885738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2.4594</v>
      </c>
      <c r="E24" t="n">
        <v>40.66</v>
      </c>
      <c r="F24" t="n">
        <v>38.45</v>
      </c>
      <c r="G24" t="n">
        <v>209.71</v>
      </c>
      <c r="H24" t="n">
        <v>3.2</v>
      </c>
      <c r="I24" t="n">
        <v>11</v>
      </c>
      <c r="J24" t="n">
        <v>126.9</v>
      </c>
      <c r="K24" t="n">
        <v>39.72</v>
      </c>
      <c r="L24" t="n">
        <v>23</v>
      </c>
      <c r="M24" t="n">
        <v>3</v>
      </c>
      <c r="N24" t="n">
        <v>19.18</v>
      </c>
      <c r="O24" t="n">
        <v>15884.46</v>
      </c>
      <c r="P24" t="n">
        <v>300.98</v>
      </c>
      <c r="Q24" t="n">
        <v>419.24</v>
      </c>
      <c r="R24" t="n">
        <v>73.34999999999999</v>
      </c>
      <c r="S24" t="n">
        <v>59.57</v>
      </c>
      <c r="T24" t="n">
        <v>4754.15</v>
      </c>
      <c r="U24" t="n">
        <v>0.8100000000000001</v>
      </c>
      <c r="V24" t="n">
        <v>0.9</v>
      </c>
      <c r="W24" t="n">
        <v>6.82</v>
      </c>
      <c r="X24" t="n">
        <v>0.28</v>
      </c>
      <c r="Y24" t="n">
        <v>0.5</v>
      </c>
      <c r="Z24" t="n">
        <v>10</v>
      </c>
      <c r="AA24" t="n">
        <v>496.6482700476791</v>
      </c>
      <c r="AB24" t="n">
        <v>679.5360736545391</v>
      </c>
      <c r="AC24" t="n">
        <v>614.6821045198185</v>
      </c>
      <c r="AD24" t="n">
        <v>496648.2700476791</v>
      </c>
      <c r="AE24" t="n">
        <v>679536.0736545391</v>
      </c>
      <c r="AF24" t="n">
        <v>1.884945689303337e-06</v>
      </c>
      <c r="AG24" t="n">
        <v>24</v>
      </c>
      <c r="AH24" t="n">
        <v>614682.1045198184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2.4585</v>
      </c>
      <c r="E25" t="n">
        <v>40.67</v>
      </c>
      <c r="F25" t="n">
        <v>38.46</v>
      </c>
      <c r="G25" t="n">
        <v>209.78</v>
      </c>
      <c r="H25" t="n">
        <v>3.31</v>
      </c>
      <c r="I25" t="n">
        <v>11</v>
      </c>
      <c r="J25" t="n">
        <v>128.22</v>
      </c>
      <c r="K25" t="n">
        <v>39.72</v>
      </c>
      <c r="L25" t="n">
        <v>24</v>
      </c>
      <c r="M25" t="n">
        <v>0</v>
      </c>
      <c r="N25" t="n">
        <v>19.5</v>
      </c>
      <c r="O25" t="n">
        <v>16047.51</v>
      </c>
      <c r="P25" t="n">
        <v>302.11</v>
      </c>
      <c r="Q25" t="n">
        <v>419.24</v>
      </c>
      <c r="R25" t="n">
        <v>73.7</v>
      </c>
      <c r="S25" t="n">
        <v>59.57</v>
      </c>
      <c r="T25" t="n">
        <v>4932.22</v>
      </c>
      <c r="U25" t="n">
        <v>0.8100000000000001</v>
      </c>
      <c r="V25" t="n">
        <v>0.9</v>
      </c>
      <c r="W25" t="n">
        <v>6.82</v>
      </c>
      <c r="X25" t="n">
        <v>0.3</v>
      </c>
      <c r="Y25" t="n">
        <v>0.5</v>
      </c>
      <c r="Z25" t="n">
        <v>10</v>
      </c>
      <c r="AA25" t="n">
        <v>497.8926596852765</v>
      </c>
      <c r="AB25" t="n">
        <v>681.2387024552962</v>
      </c>
      <c r="AC25" t="n">
        <v>616.2222368174859</v>
      </c>
      <c r="AD25" t="n">
        <v>497892.6596852765</v>
      </c>
      <c r="AE25" t="n">
        <v>681238.7024552962</v>
      </c>
      <c r="AF25" t="n">
        <v>1.884255906787124e-06</v>
      </c>
      <c r="AG25" t="n">
        <v>24</v>
      </c>
      <c r="AH25" t="n">
        <v>616222.2368174859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1.6412</v>
      </c>
      <c r="E2" t="n">
        <v>60.93</v>
      </c>
      <c r="F2" t="n">
        <v>49.22</v>
      </c>
      <c r="G2" t="n">
        <v>7.87</v>
      </c>
      <c r="H2" t="n">
        <v>0.14</v>
      </c>
      <c r="I2" t="n">
        <v>375</v>
      </c>
      <c r="J2" t="n">
        <v>124.63</v>
      </c>
      <c r="K2" t="n">
        <v>45</v>
      </c>
      <c r="L2" t="n">
        <v>1</v>
      </c>
      <c r="M2" t="n">
        <v>373</v>
      </c>
      <c r="N2" t="n">
        <v>18.64</v>
      </c>
      <c r="O2" t="n">
        <v>15605.44</v>
      </c>
      <c r="P2" t="n">
        <v>518.14</v>
      </c>
      <c r="Q2" t="n">
        <v>419.47</v>
      </c>
      <c r="R2" t="n">
        <v>424.76</v>
      </c>
      <c r="S2" t="n">
        <v>59.57</v>
      </c>
      <c r="T2" t="n">
        <v>178642.15</v>
      </c>
      <c r="U2" t="n">
        <v>0.14</v>
      </c>
      <c r="V2" t="n">
        <v>0.7</v>
      </c>
      <c r="W2" t="n">
        <v>7.41</v>
      </c>
      <c r="X2" t="n">
        <v>11.04</v>
      </c>
      <c r="Y2" t="n">
        <v>0.5</v>
      </c>
      <c r="Z2" t="n">
        <v>10</v>
      </c>
      <c r="AA2" t="n">
        <v>1091.362424850221</v>
      </c>
      <c r="AB2" t="n">
        <v>1493.250217192175</v>
      </c>
      <c r="AC2" t="n">
        <v>1350.736512253196</v>
      </c>
      <c r="AD2" t="n">
        <v>1091362.424850221</v>
      </c>
      <c r="AE2" t="n">
        <v>1493250.217192175</v>
      </c>
      <c r="AF2" t="n">
        <v>1.241685488898271e-06</v>
      </c>
      <c r="AG2" t="n">
        <v>36</v>
      </c>
      <c r="AH2" t="n">
        <v>1350736.512253196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2.0332</v>
      </c>
      <c r="E3" t="n">
        <v>49.18</v>
      </c>
      <c r="F3" t="n">
        <v>42.89</v>
      </c>
      <c r="G3" t="n">
        <v>15.79</v>
      </c>
      <c r="H3" t="n">
        <v>0.28</v>
      </c>
      <c r="I3" t="n">
        <v>163</v>
      </c>
      <c r="J3" t="n">
        <v>125.95</v>
      </c>
      <c r="K3" t="n">
        <v>45</v>
      </c>
      <c r="L3" t="n">
        <v>2</v>
      </c>
      <c r="M3" t="n">
        <v>161</v>
      </c>
      <c r="N3" t="n">
        <v>18.95</v>
      </c>
      <c r="O3" t="n">
        <v>15767.7</v>
      </c>
      <c r="P3" t="n">
        <v>450.1</v>
      </c>
      <c r="Q3" t="n">
        <v>419.31</v>
      </c>
      <c r="R3" t="n">
        <v>218.21</v>
      </c>
      <c r="S3" t="n">
        <v>59.57</v>
      </c>
      <c r="T3" t="n">
        <v>76424.96000000001</v>
      </c>
      <c r="U3" t="n">
        <v>0.27</v>
      </c>
      <c r="V3" t="n">
        <v>0.8100000000000001</v>
      </c>
      <c r="W3" t="n">
        <v>7.06</v>
      </c>
      <c r="X3" t="n">
        <v>4.72</v>
      </c>
      <c r="Y3" t="n">
        <v>0.5</v>
      </c>
      <c r="Z3" t="n">
        <v>10</v>
      </c>
      <c r="AA3" t="n">
        <v>791.1964149524872</v>
      </c>
      <c r="AB3" t="n">
        <v>1082.549840060341</v>
      </c>
      <c r="AC3" t="n">
        <v>979.2328026932246</v>
      </c>
      <c r="AD3" t="n">
        <v>791196.4149524872</v>
      </c>
      <c r="AE3" t="n">
        <v>1082549.840060341</v>
      </c>
      <c r="AF3" t="n">
        <v>1.538261598847163e-06</v>
      </c>
      <c r="AG3" t="n">
        <v>29</v>
      </c>
      <c r="AH3" t="n">
        <v>979232.8026932246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2.1787</v>
      </c>
      <c r="E4" t="n">
        <v>45.9</v>
      </c>
      <c r="F4" t="n">
        <v>41.11</v>
      </c>
      <c r="G4" t="n">
        <v>23.72</v>
      </c>
      <c r="H4" t="n">
        <v>0.42</v>
      </c>
      <c r="I4" t="n">
        <v>104</v>
      </c>
      <c r="J4" t="n">
        <v>127.27</v>
      </c>
      <c r="K4" t="n">
        <v>45</v>
      </c>
      <c r="L4" t="n">
        <v>3</v>
      </c>
      <c r="M4" t="n">
        <v>102</v>
      </c>
      <c r="N4" t="n">
        <v>19.27</v>
      </c>
      <c r="O4" t="n">
        <v>15930.42</v>
      </c>
      <c r="P4" t="n">
        <v>429.81</v>
      </c>
      <c r="Q4" t="n">
        <v>419.27</v>
      </c>
      <c r="R4" t="n">
        <v>159.8</v>
      </c>
      <c r="S4" t="n">
        <v>59.57</v>
      </c>
      <c r="T4" t="n">
        <v>47515</v>
      </c>
      <c r="U4" t="n">
        <v>0.37</v>
      </c>
      <c r="V4" t="n">
        <v>0.84</v>
      </c>
      <c r="W4" t="n">
        <v>6.97</v>
      </c>
      <c r="X4" t="n">
        <v>2.94</v>
      </c>
      <c r="Y4" t="n">
        <v>0.5</v>
      </c>
      <c r="Z4" t="n">
        <v>10</v>
      </c>
      <c r="AA4" t="n">
        <v>713.2225805652165</v>
      </c>
      <c r="AB4" t="n">
        <v>975.862599888885</v>
      </c>
      <c r="AC4" t="n">
        <v>882.7276429872501</v>
      </c>
      <c r="AD4" t="n">
        <v>713222.5805652165</v>
      </c>
      <c r="AE4" t="n">
        <v>975862.599888885</v>
      </c>
      <c r="AF4" t="n">
        <v>1.648342782514418e-06</v>
      </c>
      <c r="AG4" t="n">
        <v>27</v>
      </c>
      <c r="AH4" t="n">
        <v>882727.6429872501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2.2495</v>
      </c>
      <c r="E5" t="n">
        <v>44.45</v>
      </c>
      <c r="F5" t="n">
        <v>40.35</v>
      </c>
      <c r="G5" t="n">
        <v>31.44</v>
      </c>
      <c r="H5" t="n">
        <v>0.55</v>
      </c>
      <c r="I5" t="n">
        <v>77</v>
      </c>
      <c r="J5" t="n">
        <v>128.59</v>
      </c>
      <c r="K5" t="n">
        <v>45</v>
      </c>
      <c r="L5" t="n">
        <v>4</v>
      </c>
      <c r="M5" t="n">
        <v>75</v>
      </c>
      <c r="N5" t="n">
        <v>19.59</v>
      </c>
      <c r="O5" t="n">
        <v>16093.6</v>
      </c>
      <c r="P5" t="n">
        <v>420.53</v>
      </c>
      <c r="Q5" t="n">
        <v>419.29</v>
      </c>
      <c r="R5" t="n">
        <v>135.58</v>
      </c>
      <c r="S5" t="n">
        <v>59.57</v>
      </c>
      <c r="T5" t="n">
        <v>35538.7</v>
      </c>
      <c r="U5" t="n">
        <v>0.44</v>
      </c>
      <c r="V5" t="n">
        <v>0.86</v>
      </c>
      <c r="W5" t="n">
        <v>6.92</v>
      </c>
      <c r="X5" t="n">
        <v>2.19</v>
      </c>
      <c r="Y5" t="n">
        <v>0.5</v>
      </c>
      <c r="Z5" t="n">
        <v>10</v>
      </c>
      <c r="AA5" t="n">
        <v>678.8873727786105</v>
      </c>
      <c r="AB5" t="n">
        <v>928.8836538327896</v>
      </c>
      <c r="AC5" t="n">
        <v>840.2323016073836</v>
      </c>
      <c r="AD5" t="n">
        <v>678887.3727786104</v>
      </c>
      <c r="AE5" t="n">
        <v>928883.6538327896</v>
      </c>
      <c r="AF5" t="n">
        <v>1.701908059515391e-06</v>
      </c>
      <c r="AG5" t="n">
        <v>26</v>
      </c>
      <c r="AH5" t="n">
        <v>840232.3016073836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2.2943</v>
      </c>
      <c r="E6" t="n">
        <v>43.59</v>
      </c>
      <c r="F6" t="n">
        <v>39.9</v>
      </c>
      <c r="G6" t="n">
        <v>39.24</v>
      </c>
      <c r="H6" t="n">
        <v>0.68</v>
      </c>
      <c r="I6" t="n">
        <v>61</v>
      </c>
      <c r="J6" t="n">
        <v>129.92</v>
      </c>
      <c r="K6" t="n">
        <v>45</v>
      </c>
      <c r="L6" t="n">
        <v>5</v>
      </c>
      <c r="M6" t="n">
        <v>59</v>
      </c>
      <c r="N6" t="n">
        <v>19.92</v>
      </c>
      <c r="O6" t="n">
        <v>16257.24</v>
      </c>
      <c r="P6" t="n">
        <v>414.18</v>
      </c>
      <c r="Q6" t="n">
        <v>419.3</v>
      </c>
      <c r="R6" t="n">
        <v>120.26</v>
      </c>
      <c r="S6" t="n">
        <v>59.57</v>
      </c>
      <c r="T6" t="n">
        <v>27962.71</v>
      </c>
      <c r="U6" t="n">
        <v>0.5</v>
      </c>
      <c r="V6" t="n">
        <v>0.87</v>
      </c>
      <c r="W6" t="n">
        <v>6.91</v>
      </c>
      <c r="X6" t="n">
        <v>1.73</v>
      </c>
      <c r="Y6" t="n">
        <v>0.5</v>
      </c>
      <c r="Z6" t="n">
        <v>10</v>
      </c>
      <c r="AA6" t="n">
        <v>661.8380500283791</v>
      </c>
      <c r="AB6" t="n">
        <v>905.5560182828885</v>
      </c>
      <c r="AC6" t="n">
        <v>819.131022853823</v>
      </c>
      <c r="AD6" t="n">
        <v>661838.0500283792</v>
      </c>
      <c r="AE6" t="n">
        <v>905556.0182828886</v>
      </c>
      <c r="AF6" t="n">
        <v>1.735802472080979e-06</v>
      </c>
      <c r="AG6" t="n">
        <v>26</v>
      </c>
      <c r="AH6" t="n">
        <v>819131.0228538229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2.3265</v>
      </c>
      <c r="E7" t="n">
        <v>42.98</v>
      </c>
      <c r="F7" t="n">
        <v>39.57</v>
      </c>
      <c r="G7" t="n">
        <v>47.49</v>
      </c>
      <c r="H7" t="n">
        <v>0.8100000000000001</v>
      </c>
      <c r="I7" t="n">
        <v>50</v>
      </c>
      <c r="J7" t="n">
        <v>131.25</v>
      </c>
      <c r="K7" t="n">
        <v>45</v>
      </c>
      <c r="L7" t="n">
        <v>6</v>
      </c>
      <c r="M7" t="n">
        <v>48</v>
      </c>
      <c r="N7" t="n">
        <v>20.25</v>
      </c>
      <c r="O7" t="n">
        <v>16421.36</v>
      </c>
      <c r="P7" t="n">
        <v>409.61</v>
      </c>
      <c r="Q7" t="n">
        <v>419.25</v>
      </c>
      <c r="R7" t="n">
        <v>110.12</v>
      </c>
      <c r="S7" t="n">
        <v>59.57</v>
      </c>
      <c r="T7" t="n">
        <v>22947.87</v>
      </c>
      <c r="U7" t="n">
        <v>0.54</v>
      </c>
      <c r="V7" t="n">
        <v>0.87</v>
      </c>
      <c r="W7" t="n">
        <v>6.88</v>
      </c>
      <c r="X7" t="n">
        <v>1.41</v>
      </c>
      <c r="Y7" t="n">
        <v>0.5</v>
      </c>
      <c r="Z7" t="n">
        <v>10</v>
      </c>
      <c r="AA7" t="n">
        <v>643.2379774721071</v>
      </c>
      <c r="AB7" t="n">
        <v>880.1065784341092</v>
      </c>
      <c r="AC7" t="n">
        <v>796.1104418256981</v>
      </c>
      <c r="AD7" t="n">
        <v>643237.9774721072</v>
      </c>
      <c r="AE7" t="n">
        <v>880106.5784341092</v>
      </c>
      <c r="AF7" t="n">
        <v>1.760164081112495e-06</v>
      </c>
      <c r="AG7" t="n">
        <v>25</v>
      </c>
      <c r="AH7" t="n">
        <v>796110.4418256981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2.3477</v>
      </c>
      <c r="E8" t="n">
        <v>42.6</v>
      </c>
      <c r="F8" t="n">
        <v>39.36</v>
      </c>
      <c r="G8" t="n">
        <v>54.93</v>
      </c>
      <c r="H8" t="n">
        <v>0.93</v>
      </c>
      <c r="I8" t="n">
        <v>43</v>
      </c>
      <c r="J8" t="n">
        <v>132.58</v>
      </c>
      <c r="K8" t="n">
        <v>45</v>
      </c>
      <c r="L8" t="n">
        <v>7</v>
      </c>
      <c r="M8" t="n">
        <v>41</v>
      </c>
      <c r="N8" t="n">
        <v>20.59</v>
      </c>
      <c r="O8" t="n">
        <v>16585.95</v>
      </c>
      <c r="P8" t="n">
        <v>406.18</v>
      </c>
      <c r="Q8" t="n">
        <v>419.25</v>
      </c>
      <c r="R8" t="n">
        <v>103.18</v>
      </c>
      <c r="S8" t="n">
        <v>59.57</v>
      </c>
      <c r="T8" t="n">
        <v>19510.36</v>
      </c>
      <c r="U8" t="n">
        <v>0.58</v>
      </c>
      <c r="V8" t="n">
        <v>0.88</v>
      </c>
      <c r="W8" t="n">
        <v>6.87</v>
      </c>
      <c r="X8" t="n">
        <v>1.2</v>
      </c>
      <c r="Y8" t="n">
        <v>0.5</v>
      </c>
      <c r="Z8" t="n">
        <v>10</v>
      </c>
      <c r="AA8" t="n">
        <v>635.1801545529639</v>
      </c>
      <c r="AB8" t="n">
        <v>869.0815096300792</v>
      </c>
      <c r="AC8" t="n">
        <v>786.1375901145434</v>
      </c>
      <c r="AD8" t="n">
        <v>635180.1545529639</v>
      </c>
      <c r="AE8" t="n">
        <v>869081.5096300791</v>
      </c>
      <c r="AF8" t="n">
        <v>1.776203401344425e-06</v>
      </c>
      <c r="AG8" t="n">
        <v>25</v>
      </c>
      <c r="AH8" t="n">
        <v>786137.5901145434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2.3659</v>
      </c>
      <c r="E9" t="n">
        <v>42.27</v>
      </c>
      <c r="F9" t="n">
        <v>39.19</v>
      </c>
      <c r="G9" t="n">
        <v>63.55</v>
      </c>
      <c r="H9" t="n">
        <v>1.06</v>
      </c>
      <c r="I9" t="n">
        <v>37</v>
      </c>
      <c r="J9" t="n">
        <v>133.92</v>
      </c>
      <c r="K9" t="n">
        <v>45</v>
      </c>
      <c r="L9" t="n">
        <v>8</v>
      </c>
      <c r="M9" t="n">
        <v>35</v>
      </c>
      <c r="N9" t="n">
        <v>20.93</v>
      </c>
      <c r="O9" t="n">
        <v>16751.02</v>
      </c>
      <c r="P9" t="n">
        <v>401.82</v>
      </c>
      <c r="Q9" t="n">
        <v>419.25</v>
      </c>
      <c r="R9" t="n">
        <v>97.88</v>
      </c>
      <c r="S9" t="n">
        <v>59.57</v>
      </c>
      <c r="T9" t="n">
        <v>16890.36</v>
      </c>
      <c r="U9" t="n">
        <v>0.61</v>
      </c>
      <c r="V9" t="n">
        <v>0.88</v>
      </c>
      <c r="W9" t="n">
        <v>6.85</v>
      </c>
      <c r="X9" t="n">
        <v>1.03</v>
      </c>
      <c r="Y9" t="n">
        <v>0.5</v>
      </c>
      <c r="Z9" t="n">
        <v>10</v>
      </c>
      <c r="AA9" t="n">
        <v>626.9429962477275</v>
      </c>
      <c r="AB9" t="n">
        <v>857.8110662390778</v>
      </c>
      <c r="AC9" t="n">
        <v>775.9427820226124</v>
      </c>
      <c r="AD9" t="n">
        <v>626942.9962477274</v>
      </c>
      <c r="AE9" t="n">
        <v>857811.0662390778</v>
      </c>
      <c r="AF9" t="n">
        <v>1.789973006449195e-06</v>
      </c>
      <c r="AG9" t="n">
        <v>25</v>
      </c>
      <c r="AH9" t="n">
        <v>775942.7820226124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2.3787</v>
      </c>
      <c r="E10" t="n">
        <v>42.04</v>
      </c>
      <c r="F10" t="n">
        <v>39.06</v>
      </c>
      <c r="G10" t="n">
        <v>71.03</v>
      </c>
      <c r="H10" t="n">
        <v>1.18</v>
      </c>
      <c r="I10" t="n">
        <v>33</v>
      </c>
      <c r="J10" t="n">
        <v>135.27</v>
      </c>
      <c r="K10" t="n">
        <v>45</v>
      </c>
      <c r="L10" t="n">
        <v>9</v>
      </c>
      <c r="M10" t="n">
        <v>31</v>
      </c>
      <c r="N10" t="n">
        <v>21.27</v>
      </c>
      <c r="O10" t="n">
        <v>16916.71</v>
      </c>
      <c r="P10" t="n">
        <v>399.7</v>
      </c>
      <c r="Q10" t="n">
        <v>419.23</v>
      </c>
      <c r="R10" t="n">
        <v>93.84</v>
      </c>
      <c r="S10" t="n">
        <v>59.57</v>
      </c>
      <c r="T10" t="n">
        <v>14892.66</v>
      </c>
      <c r="U10" t="n">
        <v>0.63</v>
      </c>
      <c r="V10" t="n">
        <v>0.89</v>
      </c>
      <c r="W10" t="n">
        <v>6.84</v>
      </c>
      <c r="X10" t="n">
        <v>0.9</v>
      </c>
      <c r="Y10" t="n">
        <v>0.5</v>
      </c>
      <c r="Z10" t="n">
        <v>10</v>
      </c>
      <c r="AA10" t="n">
        <v>622.175337097581</v>
      </c>
      <c r="AB10" t="n">
        <v>851.28774465557</v>
      </c>
      <c r="AC10" t="n">
        <v>770.0420370954953</v>
      </c>
      <c r="AD10" t="n">
        <v>622175.3370975809</v>
      </c>
      <c r="AE10" t="n">
        <v>851287.74465557</v>
      </c>
      <c r="AF10" t="n">
        <v>1.799657124325077e-06</v>
      </c>
      <c r="AG10" t="n">
        <v>25</v>
      </c>
      <c r="AH10" t="n">
        <v>770042.0370954953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2.386</v>
      </c>
      <c r="E11" t="n">
        <v>41.91</v>
      </c>
      <c r="F11" t="n">
        <v>39.01</v>
      </c>
      <c r="G11" t="n">
        <v>78.02</v>
      </c>
      <c r="H11" t="n">
        <v>1.29</v>
      </c>
      <c r="I11" t="n">
        <v>30</v>
      </c>
      <c r="J11" t="n">
        <v>136.61</v>
      </c>
      <c r="K11" t="n">
        <v>45</v>
      </c>
      <c r="L11" t="n">
        <v>10</v>
      </c>
      <c r="M11" t="n">
        <v>28</v>
      </c>
      <c r="N11" t="n">
        <v>21.61</v>
      </c>
      <c r="O11" t="n">
        <v>17082.76</v>
      </c>
      <c r="P11" t="n">
        <v>398.41</v>
      </c>
      <c r="Q11" t="n">
        <v>419.24</v>
      </c>
      <c r="R11" t="n">
        <v>91.76000000000001</v>
      </c>
      <c r="S11" t="n">
        <v>59.57</v>
      </c>
      <c r="T11" t="n">
        <v>13867.02</v>
      </c>
      <c r="U11" t="n">
        <v>0.65</v>
      </c>
      <c r="V11" t="n">
        <v>0.89</v>
      </c>
      <c r="W11" t="n">
        <v>6.85</v>
      </c>
      <c r="X11" t="n">
        <v>0.85</v>
      </c>
      <c r="Y11" t="n">
        <v>0.5</v>
      </c>
      <c r="Z11" t="n">
        <v>10</v>
      </c>
      <c r="AA11" t="n">
        <v>619.4254022207334</v>
      </c>
      <c r="AB11" t="n">
        <v>847.525162438503</v>
      </c>
      <c r="AC11" t="n">
        <v>766.6385504444079</v>
      </c>
      <c r="AD11" t="n">
        <v>619425.4022207335</v>
      </c>
      <c r="AE11" t="n">
        <v>847525.162438503</v>
      </c>
      <c r="AF11" t="n">
        <v>1.805180097801166e-06</v>
      </c>
      <c r="AG11" t="n">
        <v>25</v>
      </c>
      <c r="AH11" t="n">
        <v>766638.5504444079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2.3955</v>
      </c>
      <c r="E12" t="n">
        <v>41.75</v>
      </c>
      <c r="F12" t="n">
        <v>38.92</v>
      </c>
      <c r="G12" t="n">
        <v>86.5</v>
      </c>
      <c r="H12" t="n">
        <v>1.41</v>
      </c>
      <c r="I12" t="n">
        <v>27</v>
      </c>
      <c r="J12" t="n">
        <v>137.96</v>
      </c>
      <c r="K12" t="n">
        <v>45</v>
      </c>
      <c r="L12" t="n">
        <v>11</v>
      </c>
      <c r="M12" t="n">
        <v>25</v>
      </c>
      <c r="N12" t="n">
        <v>21.96</v>
      </c>
      <c r="O12" t="n">
        <v>17249.3</v>
      </c>
      <c r="P12" t="n">
        <v>395.9</v>
      </c>
      <c r="Q12" t="n">
        <v>419.26</v>
      </c>
      <c r="R12" t="n">
        <v>88.90000000000001</v>
      </c>
      <c r="S12" t="n">
        <v>59.57</v>
      </c>
      <c r="T12" t="n">
        <v>12450.81</v>
      </c>
      <c r="U12" t="n">
        <v>0.67</v>
      </c>
      <c r="V12" t="n">
        <v>0.89</v>
      </c>
      <c r="W12" t="n">
        <v>6.84</v>
      </c>
      <c r="X12" t="n">
        <v>0.76</v>
      </c>
      <c r="Y12" t="n">
        <v>0.5</v>
      </c>
      <c r="Z12" t="n">
        <v>10</v>
      </c>
      <c r="AA12" t="n">
        <v>615.0034823078618</v>
      </c>
      <c r="AB12" t="n">
        <v>841.4748965323735</v>
      </c>
      <c r="AC12" t="n">
        <v>761.1657134247578</v>
      </c>
      <c r="AD12" t="n">
        <v>615003.4823078618</v>
      </c>
      <c r="AE12" t="n">
        <v>841474.8965323735</v>
      </c>
      <c r="AF12" t="n">
        <v>1.812367529037173e-06</v>
      </c>
      <c r="AG12" t="n">
        <v>25</v>
      </c>
      <c r="AH12" t="n">
        <v>761165.7134247578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2.4016</v>
      </c>
      <c r="E13" t="n">
        <v>41.64</v>
      </c>
      <c r="F13" t="n">
        <v>38.87</v>
      </c>
      <c r="G13" t="n">
        <v>93.28</v>
      </c>
      <c r="H13" t="n">
        <v>1.52</v>
      </c>
      <c r="I13" t="n">
        <v>25</v>
      </c>
      <c r="J13" t="n">
        <v>139.32</v>
      </c>
      <c r="K13" t="n">
        <v>45</v>
      </c>
      <c r="L13" t="n">
        <v>12</v>
      </c>
      <c r="M13" t="n">
        <v>23</v>
      </c>
      <c r="N13" t="n">
        <v>22.32</v>
      </c>
      <c r="O13" t="n">
        <v>17416.34</v>
      </c>
      <c r="P13" t="n">
        <v>393.54</v>
      </c>
      <c r="Q13" t="n">
        <v>419.25</v>
      </c>
      <c r="R13" t="n">
        <v>87.28</v>
      </c>
      <c r="S13" t="n">
        <v>59.57</v>
      </c>
      <c r="T13" t="n">
        <v>11649.24</v>
      </c>
      <c r="U13" t="n">
        <v>0.68</v>
      </c>
      <c r="V13" t="n">
        <v>0.89</v>
      </c>
      <c r="W13" t="n">
        <v>6.84</v>
      </c>
      <c r="X13" t="n">
        <v>0.7</v>
      </c>
      <c r="Y13" t="n">
        <v>0.5</v>
      </c>
      <c r="Z13" t="n">
        <v>10</v>
      </c>
      <c r="AA13" t="n">
        <v>611.4380192450653</v>
      </c>
      <c r="AB13" t="n">
        <v>836.5964726727265</v>
      </c>
      <c r="AC13" t="n">
        <v>756.7528794913646</v>
      </c>
      <c r="AD13" t="n">
        <v>611438.0192450653</v>
      </c>
      <c r="AE13" t="n">
        <v>836596.4726727265</v>
      </c>
      <c r="AF13" t="n">
        <v>1.816982616462398e-06</v>
      </c>
      <c r="AG13" t="n">
        <v>25</v>
      </c>
      <c r="AH13" t="n">
        <v>756752.8794913646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2.4091</v>
      </c>
      <c r="E14" t="n">
        <v>41.51</v>
      </c>
      <c r="F14" t="n">
        <v>38.79</v>
      </c>
      <c r="G14" t="n">
        <v>101.19</v>
      </c>
      <c r="H14" t="n">
        <v>1.63</v>
      </c>
      <c r="I14" t="n">
        <v>23</v>
      </c>
      <c r="J14" t="n">
        <v>140.67</v>
      </c>
      <c r="K14" t="n">
        <v>45</v>
      </c>
      <c r="L14" t="n">
        <v>13</v>
      </c>
      <c r="M14" t="n">
        <v>21</v>
      </c>
      <c r="N14" t="n">
        <v>22.68</v>
      </c>
      <c r="O14" t="n">
        <v>17583.88</v>
      </c>
      <c r="P14" t="n">
        <v>391.58</v>
      </c>
      <c r="Q14" t="n">
        <v>419.23</v>
      </c>
      <c r="R14" t="n">
        <v>84.78</v>
      </c>
      <c r="S14" t="n">
        <v>59.57</v>
      </c>
      <c r="T14" t="n">
        <v>10408.81</v>
      </c>
      <c r="U14" t="n">
        <v>0.7</v>
      </c>
      <c r="V14" t="n">
        <v>0.89</v>
      </c>
      <c r="W14" t="n">
        <v>6.83</v>
      </c>
      <c r="X14" t="n">
        <v>0.63</v>
      </c>
      <c r="Y14" t="n">
        <v>0.5</v>
      </c>
      <c r="Z14" t="n">
        <v>10</v>
      </c>
      <c r="AA14" t="n">
        <v>608.0028944233752</v>
      </c>
      <c r="AB14" t="n">
        <v>831.8963833446787</v>
      </c>
      <c r="AC14" t="n">
        <v>752.5013600921689</v>
      </c>
      <c r="AD14" t="n">
        <v>608002.8944233753</v>
      </c>
      <c r="AE14" t="n">
        <v>831896.3833446787</v>
      </c>
      <c r="AF14" t="n">
        <v>1.822656904280297e-06</v>
      </c>
      <c r="AG14" t="n">
        <v>25</v>
      </c>
      <c r="AH14" t="n">
        <v>752501.3600921689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2.4151</v>
      </c>
      <c r="E15" t="n">
        <v>41.41</v>
      </c>
      <c r="F15" t="n">
        <v>38.74</v>
      </c>
      <c r="G15" t="n">
        <v>110.68</v>
      </c>
      <c r="H15" t="n">
        <v>1.74</v>
      </c>
      <c r="I15" t="n">
        <v>21</v>
      </c>
      <c r="J15" t="n">
        <v>142.04</v>
      </c>
      <c r="K15" t="n">
        <v>45</v>
      </c>
      <c r="L15" t="n">
        <v>14</v>
      </c>
      <c r="M15" t="n">
        <v>19</v>
      </c>
      <c r="N15" t="n">
        <v>23.04</v>
      </c>
      <c r="O15" t="n">
        <v>17751.93</v>
      </c>
      <c r="P15" t="n">
        <v>389.54</v>
      </c>
      <c r="Q15" t="n">
        <v>419.25</v>
      </c>
      <c r="R15" t="n">
        <v>82.84</v>
      </c>
      <c r="S15" t="n">
        <v>59.57</v>
      </c>
      <c r="T15" t="n">
        <v>9451.77</v>
      </c>
      <c r="U15" t="n">
        <v>0.72</v>
      </c>
      <c r="V15" t="n">
        <v>0.89</v>
      </c>
      <c r="W15" t="n">
        <v>6.83</v>
      </c>
      <c r="X15" t="n">
        <v>0.57</v>
      </c>
      <c r="Y15" t="n">
        <v>0.5</v>
      </c>
      <c r="Z15" t="n">
        <v>10</v>
      </c>
      <c r="AA15" t="n">
        <v>598.0762572925915</v>
      </c>
      <c r="AB15" t="n">
        <v>818.3143204900178</v>
      </c>
      <c r="AC15" t="n">
        <v>740.215550253812</v>
      </c>
      <c r="AD15" t="n">
        <v>598076.2572925915</v>
      </c>
      <c r="AE15" t="n">
        <v>818314.3204900179</v>
      </c>
      <c r="AF15" t="n">
        <v>1.827196334534617e-06</v>
      </c>
      <c r="AG15" t="n">
        <v>24</v>
      </c>
      <c r="AH15" t="n">
        <v>740215.550253812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2.4189</v>
      </c>
      <c r="E16" t="n">
        <v>41.34</v>
      </c>
      <c r="F16" t="n">
        <v>38.7</v>
      </c>
      <c r="G16" t="n">
        <v>116.09</v>
      </c>
      <c r="H16" t="n">
        <v>1.85</v>
      </c>
      <c r="I16" t="n">
        <v>20</v>
      </c>
      <c r="J16" t="n">
        <v>143.4</v>
      </c>
      <c r="K16" t="n">
        <v>45</v>
      </c>
      <c r="L16" t="n">
        <v>15</v>
      </c>
      <c r="M16" t="n">
        <v>18</v>
      </c>
      <c r="N16" t="n">
        <v>23.41</v>
      </c>
      <c r="O16" t="n">
        <v>17920.49</v>
      </c>
      <c r="P16" t="n">
        <v>388.4</v>
      </c>
      <c r="Q16" t="n">
        <v>419.26</v>
      </c>
      <c r="R16" t="n">
        <v>81.90000000000001</v>
      </c>
      <c r="S16" t="n">
        <v>59.57</v>
      </c>
      <c r="T16" t="n">
        <v>8983.719999999999</v>
      </c>
      <c r="U16" t="n">
        <v>0.73</v>
      </c>
      <c r="V16" t="n">
        <v>0.89</v>
      </c>
      <c r="W16" t="n">
        <v>6.82</v>
      </c>
      <c r="X16" t="n">
        <v>0.54</v>
      </c>
      <c r="Y16" t="n">
        <v>0.5</v>
      </c>
      <c r="Z16" t="n">
        <v>10</v>
      </c>
      <c r="AA16" t="n">
        <v>596.2069498468317</v>
      </c>
      <c r="AB16" t="n">
        <v>815.7566515747052</v>
      </c>
      <c r="AC16" t="n">
        <v>737.9019816700658</v>
      </c>
      <c r="AD16" t="n">
        <v>596206.9498468316</v>
      </c>
      <c r="AE16" t="n">
        <v>815756.6515747051</v>
      </c>
      <c r="AF16" t="n">
        <v>1.830071307029019e-06</v>
      </c>
      <c r="AG16" t="n">
        <v>24</v>
      </c>
      <c r="AH16" t="n">
        <v>737901.9816700658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2.4214</v>
      </c>
      <c r="E17" t="n">
        <v>41.3</v>
      </c>
      <c r="F17" t="n">
        <v>38.68</v>
      </c>
      <c r="G17" t="n">
        <v>122.15</v>
      </c>
      <c r="H17" t="n">
        <v>1.96</v>
      </c>
      <c r="I17" t="n">
        <v>19</v>
      </c>
      <c r="J17" t="n">
        <v>144.77</v>
      </c>
      <c r="K17" t="n">
        <v>45</v>
      </c>
      <c r="L17" t="n">
        <v>16</v>
      </c>
      <c r="M17" t="n">
        <v>17</v>
      </c>
      <c r="N17" t="n">
        <v>23.78</v>
      </c>
      <c r="O17" t="n">
        <v>18089.56</v>
      </c>
      <c r="P17" t="n">
        <v>385.86</v>
      </c>
      <c r="Q17" t="n">
        <v>419.23</v>
      </c>
      <c r="R17" t="n">
        <v>81.12</v>
      </c>
      <c r="S17" t="n">
        <v>59.57</v>
      </c>
      <c r="T17" t="n">
        <v>8602.370000000001</v>
      </c>
      <c r="U17" t="n">
        <v>0.73</v>
      </c>
      <c r="V17" t="n">
        <v>0.89</v>
      </c>
      <c r="W17" t="n">
        <v>6.83</v>
      </c>
      <c r="X17" t="n">
        <v>0.52</v>
      </c>
      <c r="Y17" t="n">
        <v>0.5</v>
      </c>
      <c r="Z17" t="n">
        <v>10</v>
      </c>
      <c r="AA17" t="n">
        <v>593.1996616713163</v>
      </c>
      <c r="AB17" t="n">
        <v>811.6419472207745</v>
      </c>
      <c r="AC17" t="n">
        <v>734.1799789246504</v>
      </c>
      <c r="AD17" t="n">
        <v>593199.6616713164</v>
      </c>
      <c r="AE17" t="n">
        <v>811641.9472207745</v>
      </c>
      <c r="AF17" t="n">
        <v>1.831962736301653e-06</v>
      </c>
      <c r="AG17" t="n">
        <v>24</v>
      </c>
      <c r="AH17" t="n">
        <v>734179.9789246505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2.4255</v>
      </c>
      <c r="E18" t="n">
        <v>41.23</v>
      </c>
      <c r="F18" t="n">
        <v>38.64</v>
      </c>
      <c r="G18" t="n">
        <v>128.79</v>
      </c>
      <c r="H18" t="n">
        <v>2.06</v>
      </c>
      <c r="I18" t="n">
        <v>18</v>
      </c>
      <c r="J18" t="n">
        <v>146.15</v>
      </c>
      <c r="K18" t="n">
        <v>45</v>
      </c>
      <c r="L18" t="n">
        <v>17</v>
      </c>
      <c r="M18" t="n">
        <v>16</v>
      </c>
      <c r="N18" t="n">
        <v>24.15</v>
      </c>
      <c r="O18" t="n">
        <v>18259.16</v>
      </c>
      <c r="P18" t="n">
        <v>383.8</v>
      </c>
      <c r="Q18" t="n">
        <v>419.24</v>
      </c>
      <c r="R18" t="n">
        <v>79.90000000000001</v>
      </c>
      <c r="S18" t="n">
        <v>59.57</v>
      </c>
      <c r="T18" t="n">
        <v>7995.7</v>
      </c>
      <c r="U18" t="n">
        <v>0.75</v>
      </c>
      <c r="V18" t="n">
        <v>0.89</v>
      </c>
      <c r="W18" t="n">
        <v>6.82</v>
      </c>
      <c r="X18" t="n">
        <v>0.47</v>
      </c>
      <c r="Y18" t="n">
        <v>0.5</v>
      </c>
      <c r="Z18" t="n">
        <v>10</v>
      </c>
      <c r="AA18" t="n">
        <v>590.3724899189402</v>
      </c>
      <c r="AB18" t="n">
        <v>807.7736861031583</v>
      </c>
      <c r="AC18" t="n">
        <v>730.680899218961</v>
      </c>
      <c r="AD18" t="n">
        <v>590372.4899189402</v>
      </c>
      <c r="AE18" t="n">
        <v>807773.6861031583</v>
      </c>
      <c r="AF18" t="n">
        <v>1.835064680308771e-06</v>
      </c>
      <c r="AG18" t="n">
        <v>24</v>
      </c>
      <c r="AH18" t="n">
        <v>730680.899218961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2.4273</v>
      </c>
      <c r="E19" t="n">
        <v>41.2</v>
      </c>
      <c r="F19" t="n">
        <v>38.63</v>
      </c>
      <c r="G19" t="n">
        <v>136.34</v>
      </c>
      <c r="H19" t="n">
        <v>2.16</v>
      </c>
      <c r="I19" t="n">
        <v>17</v>
      </c>
      <c r="J19" t="n">
        <v>147.53</v>
      </c>
      <c r="K19" t="n">
        <v>45</v>
      </c>
      <c r="L19" t="n">
        <v>18</v>
      </c>
      <c r="M19" t="n">
        <v>15</v>
      </c>
      <c r="N19" t="n">
        <v>24.53</v>
      </c>
      <c r="O19" t="n">
        <v>18429.27</v>
      </c>
      <c r="P19" t="n">
        <v>383.32</v>
      </c>
      <c r="Q19" t="n">
        <v>419.23</v>
      </c>
      <c r="R19" t="n">
        <v>79.48</v>
      </c>
      <c r="S19" t="n">
        <v>59.57</v>
      </c>
      <c r="T19" t="n">
        <v>7791.77</v>
      </c>
      <c r="U19" t="n">
        <v>0.75</v>
      </c>
      <c r="V19" t="n">
        <v>0.9</v>
      </c>
      <c r="W19" t="n">
        <v>6.83</v>
      </c>
      <c r="X19" t="n">
        <v>0.47</v>
      </c>
      <c r="Y19" t="n">
        <v>0.5</v>
      </c>
      <c r="Z19" t="n">
        <v>10</v>
      </c>
      <c r="AA19" t="n">
        <v>589.5658876809181</v>
      </c>
      <c r="AB19" t="n">
        <v>806.670057336317</v>
      </c>
      <c r="AC19" t="n">
        <v>729.6825992326743</v>
      </c>
      <c r="AD19" t="n">
        <v>589565.8876809181</v>
      </c>
      <c r="AE19" t="n">
        <v>806670.057336317</v>
      </c>
      <c r="AF19" t="n">
        <v>1.836426509385067e-06</v>
      </c>
      <c r="AG19" t="n">
        <v>24</v>
      </c>
      <c r="AH19" t="n">
        <v>729682.5992326743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2.4304</v>
      </c>
      <c r="E20" t="n">
        <v>41.15</v>
      </c>
      <c r="F20" t="n">
        <v>38.6</v>
      </c>
      <c r="G20" t="n">
        <v>144.77</v>
      </c>
      <c r="H20" t="n">
        <v>2.26</v>
      </c>
      <c r="I20" t="n">
        <v>16</v>
      </c>
      <c r="J20" t="n">
        <v>148.91</v>
      </c>
      <c r="K20" t="n">
        <v>45</v>
      </c>
      <c r="L20" t="n">
        <v>19</v>
      </c>
      <c r="M20" t="n">
        <v>14</v>
      </c>
      <c r="N20" t="n">
        <v>24.92</v>
      </c>
      <c r="O20" t="n">
        <v>18599.92</v>
      </c>
      <c r="P20" t="n">
        <v>381.89</v>
      </c>
      <c r="Q20" t="n">
        <v>419.24</v>
      </c>
      <c r="R20" t="n">
        <v>78.8</v>
      </c>
      <c r="S20" t="n">
        <v>59.57</v>
      </c>
      <c r="T20" t="n">
        <v>7457.22</v>
      </c>
      <c r="U20" t="n">
        <v>0.76</v>
      </c>
      <c r="V20" t="n">
        <v>0.9</v>
      </c>
      <c r="W20" t="n">
        <v>6.82</v>
      </c>
      <c r="X20" t="n">
        <v>0.44</v>
      </c>
      <c r="Y20" t="n">
        <v>0.5</v>
      </c>
      <c r="Z20" t="n">
        <v>10</v>
      </c>
      <c r="AA20" t="n">
        <v>587.5644391277067</v>
      </c>
      <c r="AB20" t="n">
        <v>803.9315871281347</v>
      </c>
      <c r="AC20" t="n">
        <v>727.205484777694</v>
      </c>
      <c r="AD20" t="n">
        <v>587564.4391277067</v>
      </c>
      <c r="AE20" t="n">
        <v>803931.5871281347</v>
      </c>
      <c r="AF20" t="n">
        <v>1.838771881683133e-06</v>
      </c>
      <c r="AG20" t="n">
        <v>24</v>
      </c>
      <c r="AH20" t="n">
        <v>727205.484777694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2.4343</v>
      </c>
      <c r="E21" t="n">
        <v>41.08</v>
      </c>
      <c r="F21" t="n">
        <v>38.56</v>
      </c>
      <c r="G21" t="n">
        <v>154.26</v>
      </c>
      <c r="H21" t="n">
        <v>2.36</v>
      </c>
      <c r="I21" t="n">
        <v>15</v>
      </c>
      <c r="J21" t="n">
        <v>150.3</v>
      </c>
      <c r="K21" t="n">
        <v>45</v>
      </c>
      <c r="L21" t="n">
        <v>20</v>
      </c>
      <c r="M21" t="n">
        <v>13</v>
      </c>
      <c r="N21" t="n">
        <v>25.3</v>
      </c>
      <c r="O21" t="n">
        <v>18771.1</v>
      </c>
      <c r="P21" t="n">
        <v>379.14</v>
      </c>
      <c r="Q21" t="n">
        <v>419.23</v>
      </c>
      <c r="R21" t="n">
        <v>77.31</v>
      </c>
      <c r="S21" t="n">
        <v>59.57</v>
      </c>
      <c r="T21" t="n">
        <v>6714.58</v>
      </c>
      <c r="U21" t="n">
        <v>0.77</v>
      </c>
      <c r="V21" t="n">
        <v>0.9</v>
      </c>
      <c r="W21" t="n">
        <v>6.82</v>
      </c>
      <c r="X21" t="n">
        <v>0.4</v>
      </c>
      <c r="Y21" t="n">
        <v>0.5</v>
      </c>
      <c r="Z21" t="n">
        <v>10</v>
      </c>
      <c r="AA21" t="n">
        <v>584.1062840001204</v>
      </c>
      <c r="AB21" t="n">
        <v>799.1999867195344</v>
      </c>
      <c r="AC21" t="n">
        <v>722.9254616712475</v>
      </c>
      <c r="AD21" t="n">
        <v>584106.2840001204</v>
      </c>
      <c r="AE21" t="n">
        <v>799199.9867195344</v>
      </c>
      <c r="AF21" t="n">
        <v>1.84172251134844e-06</v>
      </c>
      <c r="AG21" t="n">
        <v>24</v>
      </c>
      <c r="AH21" t="n">
        <v>722925.4616712475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2.4369</v>
      </c>
      <c r="E22" t="n">
        <v>41.04</v>
      </c>
      <c r="F22" t="n">
        <v>38.55</v>
      </c>
      <c r="G22" t="n">
        <v>165.19</v>
      </c>
      <c r="H22" t="n">
        <v>2.45</v>
      </c>
      <c r="I22" t="n">
        <v>14</v>
      </c>
      <c r="J22" t="n">
        <v>151.69</v>
      </c>
      <c r="K22" t="n">
        <v>45</v>
      </c>
      <c r="L22" t="n">
        <v>21</v>
      </c>
      <c r="M22" t="n">
        <v>12</v>
      </c>
      <c r="N22" t="n">
        <v>25.7</v>
      </c>
      <c r="O22" t="n">
        <v>18942.82</v>
      </c>
      <c r="P22" t="n">
        <v>378.62</v>
      </c>
      <c r="Q22" t="n">
        <v>419.24</v>
      </c>
      <c r="R22" t="n">
        <v>76.92</v>
      </c>
      <c r="S22" t="n">
        <v>59.57</v>
      </c>
      <c r="T22" t="n">
        <v>6525.88</v>
      </c>
      <c r="U22" t="n">
        <v>0.77</v>
      </c>
      <c r="V22" t="n">
        <v>0.9</v>
      </c>
      <c r="W22" t="n">
        <v>6.82</v>
      </c>
      <c r="X22" t="n">
        <v>0.38</v>
      </c>
      <c r="Y22" t="n">
        <v>0.5</v>
      </c>
      <c r="Z22" t="n">
        <v>10</v>
      </c>
      <c r="AA22" t="n">
        <v>583.1295965666399</v>
      </c>
      <c r="AB22" t="n">
        <v>797.8636398846377</v>
      </c>
      <c r="AC22" t="n">
        <v>721.7166539026988</v>
      </c>
      <c r="AD22" t="n">
        <v>583129.5965666398</v>
      </c>
      <c r="AE22" t="n">
        <v>797863.6398846377</v>
      </c>
      <c r="AF22" t="n">
        <v>1.843689597791979e-06</v>
      </c>
      <c r="AG22" t="n">
        <v>24</v>
      </c>
      <c r="AH22" t="n">
        <v>721716.6539026988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2.4375</v>
      </c>
      <c r="E23" t="n">
        <v>41.03</v>
      </c>
      <c r="F23" t="n">
        <v>38.54</v>
      </c>
      <c r="G23" t="n">
        <v>165.15</v>
      </c>
      <c r="H23" t="n">
        <v>2.54</v>
      </c>
      <c r="I23" t="n">
        <v>14</v>
      </c>
      <c r="J23" t="n">
        <v>153.09</v>
      </c>
      <c r="K23" t="n">
        <v>45</v>
      </c>
      <c r="L23" t="n">
        <v>22</v>
      </c>
      <c r="M23" t="n">
        <v>12</v>
      </c>
      <c r="N23" t="n">
        <v>26.09</v>
      </c>
      <c r="O23" t="n">
        <v>19115.09</v>
      </c>
      <c r="P23" t="n">
        <v>375.1</v>
      </c>
      <c r="Q23" t="n">
        <v>419.23</v>
      </c>
      <c r="R23" t="n">
        <v>76.5</v>
      </c>
      <c r="S23" t="n">
        <v>59.57</v>
      </c>
      <c r="T23" t="n">
        <v>6313.65</v>
      </c>
      <c r="U23" t="n">
        <v>0.78</v>
      </c>
      <c r="V23" t="n">
        <v>0.9</v>
      </c>
      <c r="W23" t="n">
        <v>6.82</v>
      </c>
      <c r="X23" t="n">
        <v>0.37</v>
      </c>
      <c r="Y23" t="n">
        <v>0.5</v>
      </c>
      <c r="Z23" t="n">
        <v>10</v>
      </c>
      <c r="AA23" t="n">
        <v>579.5219841510695</v>
      </c>
      <c r="AB23" t="n">
        <v>792.9275454210274</v>
      </c>
      <c r="AC23" t="n">
        <v>717.2516533668435</v>
      </c>
      <c r="AD23" t="n">
        <v>579521.9841510695</v>
      </c>
      <c r="AE23" t="n">
        <v>792927.5454210273</v>
      </c>
      <c r="AF23" t="n">
        <v>1.844143540817411e-06</v>
      </c>
      <c r="AG23" t="n">
        <v>24</v>
      </c>
      <c r="AH23" t="n">
        <v>717251.6533668435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2.441</v>
      </c>
      <c r="E24" t="n">
        <v>40.97</v>
      </c>
      <c r="F24" t="n">
        <v>38.5</v>
      </c>
      <c r="G24" t="n">
        <v>177.7</v>
      </c>
      <c r="H24" t="n">
        <v>2.64</v>
      </c>
      <c r="I24" t="n">
        <v>13</v>
      </c>
      <c r="J24" t="n">
        <v>154.49</v>
      </c>
      <c r="K24" t="n">
        <v>45</v>
      </c>
      <c r="L24" t="n">
        <v>23</v>
      </c>
      <c r="M24" t="n">
        <v>11</v>
      </c>
      <c r="N24" t="n">
        <v>26.49</v>
      </c>
      <c r="O24" t="n">
        <v>19287.9</v>
      </c>
      <c r="P24" t="n">
        <v>376.13</v>
      </c>
      <c r="Q24" t="n">
        <v>419.23</v>
      </c>
      <c r="R24" t="n">
        <v>75.55</v>
      </c>
      <c r="S24" t="n">
        <v>59.57</v>
      </c>
      <c r="T24" t="n">
        <v>5844.43</v>
      </c>
      <c r="U24" t="n">
        <v>0.79</v>
      </c>
      <c r="V24" t="n">
        <v>0.9</v>
      </c>
      <c r="W24" t="n">
        <v>6.81</v>
      </c>
      <c r="X24" t="n">
        <v>0.34</v>
      </c>
      <c r="Y24" t="n">
        <v>0.5</v>
      </c>
      <c r="Z24" t="n">
        <v>10</v>
      </c>
      <c r="AA24" t="n">
        <v>579.8997858050277</v>
      </c>
      <c r="AB24" t="n">
        <v>793.4444703114057</v>
      </c>
      <c r="AC24" t="n">
        <v>717.7192436711925</v>
      </c>
      <c r="AD24" t="n">
        <v>579899.7858050277</v>
      </c>
      <c r="AE24" t="n">
        <v>793444.4703114057</v>
      </c>
      <c r="AF24" t="n">
        <v>1.846791541799097e-06</v>
      </c>
      <c r="AG24" t="n">
        <v>24</v>
      </c>
      <c r="AH24" t="n">
        <v>717719.2436711926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2.4403</v>
      </c>
      <c r="E25" t="n">
        <v>40.98</v>
      </c>
      <c r="F25" t="n">
        <v>38.51</v>
      </c>
      <c r="G25" t="n">
        <v>177.76</v>
      </c>
      <c r="H25" t="n">
        <v>2.73</v>
      </c>
      <c r="I25" t="n">
        <v>13</v>
      </c>
      <c r="J25" t="n">
        <v>155.9</v>
      </c>
      <c r="K25" t="n">
        <v>45</v>
      </c>
      <c r="L25" t="n">
        <v>24</v>
      </c>
      <c r="M25" t="n">
        <v>11</v>
      </c>
      <c r="N25" t="n">
        <v>26.9</v>
      </c>
      <c r="O25" t="n">
        <v>19461.27</v>
      </c>
      <c r="P25" t="n">
        <v>372.7</v>
      </c>
      <c r="Q25" t="n">
        <v>419.24</v>
      </c>
      <c r="R25" t="n">
        <v>75.61</v>
      </c>
      <c r="S25" t="n">
        <v>59.57</v>
      </c>
      <c r="T25" t="n">
        <v>5876.49</v>
      </c>
      <c r="U25" t="n">
        <v>0.79</v>
      </c>
      <c r="V25" t="n">
        <v>0.9</v>
      </c>
      <c r="W25" t="n">
        <v>6.82</v>
      </c>
      <c r="X25" t="n">
        <v>0.35</v>
      </c>
      <c r="Y25" t="n">
        <v>0.5</v>
      </c>
      <c r="Z25" t="n">
        <v>10</v>
      </c>
      <c r="AA25" t="n">
        <v>576.6312065441841</v>
      </c>
      <c r="AB25" t="n">
        <v>788.9722559671795</v>
      </c>
      <c r="AC25" t="n">
        <v>713.6738511871871</v>
      </c>
      <c r="AD25" t="n">
        <v>576631.2065441841</v>
      </c>
      <c r="AE25" t="n">
        <v>788972.2559671795</v>
      </c>
      <c r="AF25" t="n">
        <v>1.84626194160276e-06</v>
      </c>
      <c r="AG25" t="n">
        <v>24</v>
      </c>
      <c r="AH25" t="n">
        <v>713673.8511871871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2.4454</v>
      </c>
      <c r="E26" t="n">
        <v>40.89</v>
      </c>
      <c r="F26" t="n">
        <v>38.45</v>
      </c>
      <c r="G26" t="n">
        <v>192.27</v>
      </c>
      <c r="H26" t="n">
        <v>2.81</v>
      </c>
      <c r="I26" t="n">
        <v>12</v>
      </c>
      <c r="J26" t="n">
        <v>157.31</v>
      </c>
      <c r="K26" t="n">
        <v>45</v>
      </c>
      <c r="L26" t="n">
        <v>25</v>
      </c>
      <c r="M26" t="n">
        <v>10</v>
      </c>
      <c r="N26" t="n">
        <v>27.31</v>
      </c>
      <c r="O26" t="n">
        <v>19635.2</v>
      </c>
      <c r="P26" t="n">
        <v>372.34</v>
      </c>
      <c r="Q26" t="n">
        <v>419.23</v>
      </c>
      <c r="R26" t="n">
        <v>73.79000000000001</v>
      </c>
      <c r="S26" t="n">
        <v>59.57</v>
      </c>
      <c r="T26" t="n">
        <v>4970.89</v>
      </c>
      <c r="U26" t="n">
        <v>0.8100000000000001</v>
      </c>
      <c r="V26" t="n">
        <v>0.9</v>
      </c>
      <c r="W26" t="n">
        <v>6.81</v>
      </c>
      <c r="X26" t="n">
        <v>0.29</v>
      </c>
      <c r="Y26" t="n">
        <v>0.5</v>
      </c>
      <c r="Z26" t="n">
        <v>10</v>
      </c>
      <c r="AA26" t="n">
        <v>575.3442977105781</v>
      </c>
      <c r="AB26" t="n">
        <v>787.2114505266289</v>
      </c>
      <c r="AC26" t="n">
        <v>712.0810945465769</v>
      </c>
      <c r="AD26" t="n">
        <v>575344.2977105781</v>
      </c>
      <c r="AE26" t="n">
        <v>787211.450526629</v>
      </c>
      <c r="AF26" t="n">
        <v>1.850120457318932e-06</v>
      </c>
      <c r="AG26" t="n">
        <v>24</v>
      </c>
      <c r="AH26" t="n">
        <v>712081.0945465768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2.444</v>
      </c>
      <c r="E27" t="n">
        <v>40.92</v>
      </c>
      <c r="F27" t="n">
        <v>38.48</v>
      </c>
      <c r="G27" t="n">
        <v>192.39</v>
      </c>
      <c r="H27" t="n">
        <v>2.9</v>
      </c>
      <c r="I27" t="n">
        <v>12</v>
      </c>
      <c r="J27" t="n">
        <v>158.72</v>
      </c>
      <c r="K27" t="n">
        <v>45</v>
      </c>
      <c r="L27" t="n">
        <v>26</v>
      </c>
      <c r="M27" t="n">
        <v>10</v>
      </c>
      <c r="N27" t="n">
        <v>27.72</v>
      </c>
      <c r="O27" t="n">
        <v>19809.69</v>
      </c>
      <c r="P27" t="n">
        <v>370.45</v>
      </c>
      <c r="Q27" t="n">
        <v>419.23</v>
      </c>
      <c r="R27" t="n">
        <v>74.65000000000001</v>
      </c>
      <c r="S27" t="n">
        <v>59.57</v>
      </c>
      <c r="T27" t="n">
        <v>5401.83</v>
      </c>
      <c r="U27" t="n">
        <v>0.8</v>
      </c>
      <c r="V27" t="n">
        <v>0.9</v>
      </c>
      <c r="W27" t="n">
        <v>6.81</v>
      </c>
      <c r="X27" t="n">
        <v>0.32</v>
      </c>
      <c r="Y27" t="n">
        <v>0.5</v>
      </c>
      <c r="Z27" t="n">
        <v>10</v>
      </c>
      <c r="AA27" t="n">
        <v>573.7443008573975</v>
      </c>
      <c r="AB27" t="n">
        <v>785.0222642452279</v>
      </c>
      <c r="AC27" t="n">
        <v>710.1008411313302</v>
      </c>
      <c r="AD27" t="n">
        <v>573744.3008573975</v>
      </c>
      <c r="AE27" t="n">
        <v>785022.2642452279</v>
      </c>
      <c r="AF27" t="n">
        <v>1.849061256926257e-06</v>
      </c>
      <c r="AG27" t="n">
        <v>24</v>
      </c>
      <c r="AH27" t="n">
        <v>710100.8411313302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2.4472</v>
      </c>
      <c r="E28" t="n">
        <v>40.86</v>
      </c>
      <c r="F28" t="n">
        <v>38.45</v>
      </c>
      <c r="G28" t="n">
        <v>209.72</v>
      </c>
      <c r="H28" t="n">
        <v>2.99</v>
      </c>
      <c r="I28" t="n">
        <v>11</v>
      </c>
      <c r="J28" t="n">
        <v>160.14</v>
      </c>
      <c r="K28" t="n">
        <v>45</v>
      </c>
      <c r="L28" t="n">
        <v>27</v>
      </c>
      <c r="M28" t="n">
        <v>9</v>
      </c>
      <c r="N28" t="n">
        <v>28.14</v>
      </c>
      <c r="O28" t="n">
        <v>19984.89</v>
      </c>
      <c r="P28" t="n">
        <v>368.91</v>
      </c>
      <c r="Q28" t="n">
        <v>419.23</v>
      </c>
      <c r="R28" t="n">
        <v>73.52</v>
      </c>
      <c r="S28" t="n">
        <v>59.57</v>
      </c>
      <c r="T28" t="n">
        <v>4839.62</v>
      </c>
      <c r="U28" t="n">
        <v>0.8100000000000001</v>
      </c>
      <c r="V28" t="n">
        <v>0.9</v>
      </c>
      <c r="W28" t="n">
        <v>6.82</v>
      </c>
      <c r="X28" t="n">
        <v>0.29</v>
      </c>
      <c r="Y28" t="n">
        <v>0.5</v>
      </c>
      <c r="Z28" t="n">
        <v>10</v>
      </c>
      <c r="AA28" t="n">
        <v>571.6511399353909</v>
      </c>
      <c r="AB28" t="n">
        <v>782.1583091279958</v>
      </c>
      <c r="AC28" t="n">
        <v>707.5102178709009</v>
      </c>
      <c r="AD28" t="n">
        <v>571651.1399353909</v>
      </c>
      <c r="AE28" t="n">
        <v>782158.3091279959</v>
      </c>
      <c r="AF28" t="n">
        <v>1.851482286395228e-06</v>
      </c>
      <c r="AG28" t="n">
        <v>24</v>
      </c>
      <c r="AH28" t="n">
        <v>707510.2178709009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2.4473</v>
      </c>
      <c r="E29" t="n">
        <v>40.86</v>
      </c>
      <c r="F29" t="n">
        <v>38.45</v>
      </c>
      <c r="G29" t="n">
        <v>209.72</v>
      </c>
      <c r="H29" t="n">
        <v>3.07</v>
      </c>
      <c r="I29" t="n">
        <v>11</v>
      </c>
      <c r="J29" t="n">
        <v>161.57</v>
      </c>
      <c r="K29" t="n">
        <v>45</v>
      </c>
      <c r="L29" t="n">
        <v>28</v>
      </c>
      <c r="M29" t="n">
        <v>9</v>
      </c>
      <c r="N29" t="n">
        <v>28.57</v>
      </c>
      <c r="O29" t="n">
        <v>20160.55</v>
      </c>
      <c r="P29" t="n">
        <v>368.14</v>
      </c>
      <c r="Q29" t="n">
        <v>419.23</v>
      </c>
      <c r="R29" t="n">
        <v>73.45</v>
      </c>
      <c r="S29" t="n">
        <v>59.57</v>
      </c>
      <c r="T29" t="n">
        <v>4805.88</v>
      </c>
      <c r="U29" t="n">
        <v>0.8100000000000001</v>
      </c>
      <c r="V29" t="n">
        <v>0.9</v>
      </c>
      <c r="W29" t="n">
        <v>6.82</v>
      </c>
      <c r="X29" t="n">
        <v>0.29</v>
      </c>
      <c r="Y29" t="n">
        <v>0.5</v>
      </c>
      <c r="Z29" t="n">
        <v>10</v>
      </c>
      <c r="AA29" t="n">
        <v>570.8734631920498</v>
      </c>
      <c r="AB29" t="n">
        <v>781.0942574990802</v>
      </c>
      <c r="AC29" t="n">
        <v>706.5477178360429</v>
      </c>
      <c r="AD29" t="n">
        <v>570873.4631920499</v>
      </c>
      <c r="AE29" t="n">
        <v>781094.2574990802</v>
      </c>
      <c r="AF29" t="n">
        <v>1.851557943566133e-06</v>
      </c>
      <c r="AG29" t="n">
        <v>24</v>
      </c>
      <c r="AH29" t="n">
        <v>706547.7178360429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2.4504</v>
      </c>
      <c r="E30" t="n">
        <v>40.81</v>
      </c>
      <c r="F30" t="n">
        <v>38.42</v>
      </c>
      <c r="G30" t="n">
        <v>230.53</v>
      </c>
      <c r="H30" t="n">
        <v>3.15</v>
      </c>
      <c r="I30" t="n">
        <v>10</v>
      </c>
      <c r="J30" t="n">
        <v>163</v>
      </c>
      <c r="K30" t="n">
        <v>45</v>
      </c>
      <c r="L30" t="n">
        <v>29</v>
      </c>
      <c r="M30" t="n">
        <v>8</v>
      </c>
      <c r="N30" t="n">
        <v>29</v>
      </c>
      <c r="O30" t="n">
        <v>20336.78</v>
      </c>
      <c r="P30" t="n">
        <v>364</v>
      </c>
      <c r="Q30" t="n">
        <v>419.25</v>
      </c>
      <c r="R30" t="n">
        <v>72.73</v>
      </c>
      <c r="S30" t="n">
        <v>59.57</v>
      </c>
      <c r="T30" t="n">
        <v>4450.06</v>
      </c>
      <c r="U30" t="n">
        <v>0.82</v>
      </c>
      <c r="V30" t="n">
        <v>0.9</v>
      </c>
      <c r="W30" t="n">
        <v>6.81</v>
      </c>
      <c r="X30" t="n">
        <v>0.26</v>
      </c>
      <c r="Y30" t="n">
        <v>0.5</v>
      </c>
      <c r="Z30" t="n">
        <v>10</v>
      </c>
      <c r="AA30" t="n">
        <v>566.2371136937313</v>
      </c>
      <c r="AB30" t="n">
        <v>774.7505995741768</v>
      </c>
      <c r="AC30" t="n">
        <v>700.8094897201124</v>
      </c>
      <c r="AD30" t="n">
        <v>566237.1136937314</v>
      </c>
      <c r="AE30" t="n">
        <v>774750.5995741768</v>
      </c>
      <c r="AF30" t="n">
        <v>1.853903315864198e-06</v>
      </c>
      <c r="AG30" t="n">
        <v>24</v>
      </c>
      <c r="AH30" t="n">
        <v>700809.4897201124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2.4505</v>
      </c>
      <c r="E31" t="n">
        <v>40.81</v>
      </c>
      <c r="F31" t="n">
        <v>38.42</v>
      </c>
      <c r="G31" t="n">
        <v>230.53</v>
      </c>
      <c r="H31" t="n">
        <v>3.23</v>
      </c>
      <c r="I31" t="n">
        <v>10</v>
      </c>
      <c r="J31" t="n">
        <v>164.43</v>
      </c>
      <c r="K31" t="n">
        <v>45</v>
      </c>
      <c r="L31" t="n">
        <v>30</v>
      </c>
      <c r="M31" t="n">
        <v>8</v>
      </c>
      <c r="N31" t="n">
        <v>29.43</v>
      </c>
      <c r="O31" t="n">
        <v>20513.61</v>
      </c>
      <c r="P31" t="n">
        <v>364.7</v>
      </c>
      <c r="Q31" t="n">
        <v>419.24</v>
      </c>
      <c r="R31" t="n">
        <v>72.73</v>
      </c>
      <c r="S31" t="n">
        <v>59.57</v>
      </c>
      <c r="T31" t="n">
        <v>4450.35</v>
      </c>
      <c r="U31" t="n">
        <v>0.82</v>
      </c>
      <c r="V31" t="n">
        <v>0.9</v>
      </c>
      <c r="W31" t="n">
        <v>6.81</v>
      </c>
      <c r="X31" t="n">
        <v>0.26</v>
      </c>
      <c r="Y31" t="n">
        <v>0.5</v>
      </c>
      <c r="Z31" t="n">
        <v>10</v>
      </c>
      <c r="AA31" t="n">
        <v>566.9115662703724</v>
      </c>
      <c r="AB31" t="n">
        <v>775.6734153442848</v>
      </c>
      <c r="AC31" t="n">
        <v>701.6442332483015</v>
      </c>
      <c r="AD31" t="n">
        <v>566911.5662703724</v>
      </c>
      <c r="AE31" t="n">
        <v>775673.4153442847</v>
      </c>
      <c r="AF31" t="n">
        <v>1.853978973035104e-06</v>
      </c>
      <c r="AG31" t="n">
        <v>24</v>
      </c>
      <c r="AH31" t="n">
        <v>701644.2332483014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2.4501</v>
      </c>
      <c r="E32" t="n">
        <v>40.81</v>
      </c>
      <c r="F32" t="n">
        <v>38.43</v>
      </c>
      <c r="G32" t="n">
        <v>230.56</v>
      </c>
      <c r="H32" t="n">
        <v>3.31</v>
      </c>
      <c r="I32" t="n">
        <v>10</v>
      </c>
      <c r="J32" t="n">
        <v>165.87</v>
      </c>
      <c r="K32" t="n">
        <v>45</v>
      </c>
      <c r="L32" t="n">
        <v>31</v>
      </c>
      <c r="M32" t="n">
        <v>8</v>
      </c>
      <c r="N32" t="n">
        <v>29.87</v>
      </c>
      <c r="O32" t="n">
        <v>20691.03</v>
      </c>
      <c r="P32" t="n">
        <v>363.65</v>
      </c>
      <c r="Q32" t="n">
        <v>419.23</v>
      </c>
      <c r="R32" t="n">
        <v>72.87</v>
      </c>
      <c r="S32" t="n">
        <v>59.57</v>
      </c>
      <c r="T32" t="n">
        <v>4521.26</v>
      </c>
      <c r="U32" t="n">
        <v>0.82</v>
      </c>
      <c r="V32" t="n">
        <v>0.9</v>
      </c>
      <c r="W32" t="n">
        <v>6.81</v>
      </c>
      <c r="X32" t="n">
        <v>0.26</v>
      </c>
      <c r="Y32" t="n">
        <v>0.5</v>
      </c>
      <c r="Z32" t="n">
        <v>10</v>
      </c>
      <c r="AA32" t="n">
        <v>565.9523611636613</v>
      </c>
      <c r="AB32" t="n">
        <v>774.3609886001399</v>
      </c>
      <c r="AC32" t="n">
        <v>700.4570626706153</v>
      </c>
      <c r="AD32" t="n">
        <v>565952.3611636613</v>
      </c>
      <c r="AE32" t="n">
        <v>774360.9886001399</v>
      </c>
      <c r="AF32" t="n">
        <v>1.853676344351482e-06</v>
      </c>
      <c r="AG32" t="n">
        <v>24</v>
      </c>
      <c r="AH32" t="n">
        <v>700457.0626706153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2.4538</v>
      </c>
      <c r="E33" t="n">
        <v>40.75</v>
      </c>
      <c r="F33" t="n">
        <v>38.39</v>
      </c>
      <c r="G33" t="n">
        <v>255.94</v>
      </c>
      <c r="H33" t="n">
        <v>3.39</v>
      </c>
      <c r="I33" t="n">
        <v>9</v>
      </c>
      <c r="J33" t="n">
        <v>167.31</v>
      </c>
      <c r="K33" t="n">
        <v>45</v>
      </c>
      <c r="L33" t="n">
        <v>32</v>
      </c>
      <c r="M33" t="n">
        <v>7</v>
      </c>
      <c r="N33" t="n">
        <v>30.31</v>
      </c>
      <c r="O33" t="n">
        <v>20869.05</v>
      </c>
      <c r="P33" t="n">
        <v>357.83</v>
      </c>
      <c r="Q33" t="n">
        <v>419.23</v>
      </c>
      <c r="R33" t="n">
        <v>71.68000000000001</v>
      </c>
      <c r="S33" t="n">
        <v>59.57</v>
      </c>
      <c r="T33" t="n">
        <v>3931.01</v>
      </c>
      <c r="U33" t="n">
        <v>0.83</v>
      </c>
      <c r="V33" t="n">
        <v>0.9</v>
      </c>
      <c r="W33" t="n">
        <v>6.81</v>
      </c>
      <c r="X33" t="n">
        <v>0.23</v>
      </c>
      <c r="Y33" t="n">
        <v>0.5</v>
      </c>
      <c r="Z33" t="n">
        <v>10</v>
      </c>
      <c r="AA33" t="n">
        <v>559.5628463162994</v>
      </c>
      <c r="AB33" t="n">
        <v>765.6185725004788</v>
      </c>
      <c r="AC33" t="n">
        <v>692.5490104934477</v>
      </c>
      <c r="AD33" t="n">
        <v>559562.8463162994</v>
      </c>
      <c r="AE33" t="n">
        <v>765618.5725004787</v>
      </c>
      <c r="AF33" t="n">
        <v>1.85647565967498e-06</v>
      </c>
      <c r="AG33" t="n">
        <v>24</v>
      </c>
      <c r="AH33" t="n">
        <v>692549.0104934477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2.4539</v>
      </c>
      <c r="E34" t="n">
        <v>40.75</v>
      </c>
      <c r="F34" t="n">
        <v>38.39</v>
      </c>
      <c r="G34" t="n">
        <v>255.93</v>
      </c>
      <c r="H34" t="n">
        <v>3.47</v>
      </c>
      <c r="I34" t="n">
        <v>9</v>
      </c>
      <c r="J34" t="n">
        <v>168.76</v>
      </c>
      <c r="K34" t="n">
        <v>45</v>
      </c>
      <c r="L34" t="n">
        <v>33</v>
      </c>
      <c r="M34" t="n">
        <v>7</v>
      </c>
      <c r="N34" t="n">
        <v>30.76</v>
      </c>
      <c r="O34" t="n">
        <v>21047.68</v>
      </c>
      <c r="P34" t="n">
        <v>360.35</v>
      </c>
      <c r="Q34" t="n">
        <v>419.23</v>
      </c>
      <c r="R34" t="n">
        <v>71.7</v>
      </c>
      <c r="S34" t="n">
        <v>59.57</v>
      </c>
      <c r="T34" t="n">
        <v>3942.57</v>
      </c>
      <c r="U34" t="n">
        <v>0.83</v>
      </c>
      <c r="V34" t="n">
        <v>0.9</v>
      </c>
      <c r="W34" t="n">
        <v>6.81</v>
      </c>
      <c r="X34" t="n">
        <v>0.23</v>
      </c>
      <c r="Y34" t="n">
        <v>0.5</v>
      </c>
      <c r="Z34" t="n">
        <v>10</v>
      </c>
      <c r="AA34" t="n">
        <v>562.0304909979911</v>
      </c>
      <c r="AB34" t="n">
        <v>768.9949128187694</v>
      </c>
      <c r="AC34" t="n">
        <v>695.6031176304841</v>
      </c>
      <c r="AD34" t="n">
        <v>562030.4909979912</v>
      </c>
      <c r="AE34" t="n">
        <v>768994.9128187695</v>
      </c>
      <c r="AF34" t="n">
        <v>1.856551316845885e-06</v>
      </c>
      <c r="AG34" t="n">
        <v>24</v>
      </c>
      <c r="AH34" t="n">
        <v>695603.1176304842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2.4534</v>
      </c>
      <c r="E35" t="n">
        <v>40.76</v>
      </c>
      <c r="F35" t="n">
        <v>38.4</v>
      </c>
      <c r="G35" t="n">
        <v>255.99</v>
      </c>
      <c r="H35" t="n">
        <v>3.54</v>
      </c>
      <c r="I35" t="n">
        <v>9</v>
      </c>
      <c r="J35" t="n">
        <v>170.21</v>
      </c>
      <c r="K35" t="n">
        <v>45</v>
      </c>
      <c r="L35" t="n">
        <v>34</v>
      </c>
      <c r="M35" t="n">
        <v>6</v>
      </c>
      <c r="N35" t="n">
        <v>31.22</v>
      </c>
      <c r="O35" t="n">
        <v>21226.92</v>
      </c>
      <c r="P35" t="n">
        <v>360.87</v>
      </c>
      <c r="Q35" t="n">
        <v>419.23</v>
      </c>
      <c r="R35" t="n">
        <v>71.95</v>
      </c>
      <c r="S35" t="n">
        <v>59.57</v>
      </c>
      <c r="T35" t="n">
        <v>4064.07</v>
      </c>
      <c r="U35" t="n">
        <v>0.83</v>
      </c>
      <c r="V35" t="n">
        <v>0.9</v>
      </c>
      <c r="W35" t="n">
        <v>6.81</v>
      </c>
      <c r="X35" t="n">
        <v>0.24</v>
      </c>
      <c r="Y35" t="n">
        <v>0.5</v>
      </c>
      <c r="Z35" t="n">
        <v>10</v>
      </c>
      <c r="AA35" t="n">
        <v>562.6357995365939</v>
      </c>
      <c r="AB35" t="n">
        <v>769.8231226656137</v>
      </c>
      <c r="AC35" t="n">
        <v>696.3522842919454</v>
      </c>
      <c r="AD35" t="n">
        <v>562635.799536594</v>
      </c>
      <c r="AE35" t="n">
        <v>769823.1226656137</v>
      </c>
      <c r="AF35" t="n">
        <v>1.856173030991358e-06</v>
      </c>
      <c r="AG35" t="n">
        <v>24</v>
      </c>
      <c r="AH35" t="n">
        <v>696352.2842919454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2.4535</v>
      </c>
      <c r="E36" t="n">
        <v>40.76</v>
      </c>
      <c r="F36" t="n">
        <v>38.4</v>
      </c>
      <c r="G36" t="n">
        <v>255.97</v>
      </c>
      <c r="H36" t="n">
        <v>3.61</v>
      </c>
      <c r="I36" t="n">
        <v>9</v>
      </c>
      <c r="J36" t="n">
        <v>171.67</v>
      </c>
      <c r="K36" t="n">
        <v>45</v>
      </c>
      <c r="L36" t="n">
        <v>35</v>
      </c>
      <c r="M36" t="n">
        <v>6</v>
      </c>
      <c r="N36" t="n">
        <v>31.67</v>
      </c>
      <c r="O36" t="n">
        <v>21406.78</v>
      </c>
      <c r="P36" t="n">
        <v>359.41</v>
      </c>
      <c r="Q36" t="n">
        <v>419.24</v>
      </c>
      <c r="R36" t="n">
        <v>71.91</v>
      </c>
      <c r="S36" t="n">
        <v>59.57</v>
      </c>
      <c r="T36" t="n">
        <v>4046</v>
      </c>
      <c r="U36" t="n">
        <v>0.83</v>
      </c>
      <c r="V36" t="n">
        <v>0.9</v>
      </c>
      <c r="W36" t="n">
        <v>6.81</v>
      </c>
      <c r="X36" t="n">
        <v>0.23</v>
      </c>
      <c r="Y36" t="n">
        <v>0.5</v>
      </c>
      <c r="Z36" t="n">
        <v>10</v>
      </c>
      <c r="AA36" t="n">
        <v>561.1802568205533</v>
      </c>
      <c r="AB36" t="n">
        <v>767.8315849075143</v>
      </c>
      <c r="AC36" t="n">
        <v>694.5508161023381</v>
      </c>
      <c r="AD36" t="n">
        <v>561180.2568205532</v>
      </c>
      <c r="AE36" t="n">
        <v>767831.5849075143</v>
      </c>
      <c r="AF36" t="n">
        <v>1.856248688162263e-06</v>
      </c>
      <c r="AG36" t="n">
        <v>24</v>
      </c>
      <c r="AH36" t="n">
        <v>694550.8161023381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2.4535</v>
      </c>
      <c r="E37" t="n">
        <v>40.76</v>
      </c>
      <c r="F37" t="n">
        <v>38.4</v>
      </c>
      <c r="G37" t="n">
        <v>255.98</v>
      </c>
      <c r="H37" t="n">
        <v>3.69</v>
      </c>
      <c r="I37" t="n">
        <v>9</v>
      </c>
      <c r="J37" t="n">
        <v>173.13</v>
      </c>
      <c r="K37" t="n">
        <v>45</v>
      </c>
      <c r="L37" t="n">
        <v>36</v>
      </c>
      <c r="M37" t="n">
        <v>5</v>
      </c>
      <c r="N37" t="n">
        <v>32.14</v>
      </c>
      <c r="O37" t="n">
        <v>21587.26</v>
      </c>
      <c r="P37" t="n">
        <v>357.42</v>
      </c>
      <c r="Q37" t="n">
        <v>419.23</v>
      </c>
      <c r="R37" t="n">
        <v>71.94</v>
      </c>
      <c r="S37" t="n">
        <v>59.57</v>
      </c>
      <c r="T37" t="n">
        <v>4058.01</v>
      </c>
      <c r="U37" t="n">
        <v>0.83</v>
      </c>
      <c r="V37" t="n">
        <v>0.9</v>
      </c>
      <c r="W37" t="n">
        <v>6.81</v>
      </c>
      <c r="X37" t="n">
        <v>0.23</v>
      </c>
      <c r="Y37" t="n">
        <v>0.5</v>
      </c>
      <c r="Z37" t="n">
        <v>10</v>
      </c>
      <c r="AA37" t="n">
        <v>559.2185245925349</v>
      </c>
      <c r="AB37" t="n">
        <v>765.1474563276217</v>
      </c>
      <c r="AC37" t="n">
        <v>692.1228569869123</v>
      </c>
      <c r="AD37" t="n">
        <v>559218.5245925349</v>
      </c>
      <c r="AE37" t="n">
        <v>765147.4563276217</v>
      </c>
      <c r="AF37" t="n">
        <v>1.856248688162263e-06</v>
      </c>
      <c r="AG37" t="n">
        <v>24</v>
      </c>
      <c r="AH37" t="n">
        <v>692122.8569869123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2.4531</v>
      </c>
      <c r="E38" t="n">
        <v>40.77</v>
      </c>
      <c r="F38" t="n">
        <v>38.4</v>
      </c>
      <c r="G38" t="n">
        <v>256.02</v>
      </c>
      <c r="H38" t="n">
        <v>3.76</v>
      </c>
      <c r="I38" t="n">
        <v>9</v>
      </c>
      <c r="J38" t="n">
        <v>174.6</v>
      </c>
      <c r="K38" t="n">
        <v>45</v>
      </c>
      <c r="L38" t="n">
        <v>37</v>
      </c>
      <c r="M38" t="n">
        <v>1</v>
      </c>
      <c r="N38" t="n">
        <v>32.61</v>
      </c>
      <c r="O38" t="n">
        <v>21768.38</v>
      </c>
      <c r="P38" t="n">
        <v>357.45</v>
      </c>
      <c r="Q38" t="n">
        <v>419.23</v>
      </c>
      <c r="R38" t="n">
        <v>71.84</v>
      </c>
      <c r="S38" t="n">
        <v>59.57</v>
      </c>
      <c r="T38" t="n">
        <v>4011.85</v>
      </c>
      <c r="U38" t="n">
        <v>0.83</v>
      </c>
      <c r="V38" t="n">
        <v>0.9</v>
      </c>
      <c r="W38" t="n">
        <v>6.82</v>
      </c>
      <c r="X38" t="n">
        <v>0.24</v>
      </c>
      <c r="Y38" t="n">
        <v>0.5</v>
      </c>
      <c r="Z38" t="n">
        <v>10</v>
      </c>
      <c r="AA38" t="n">
        <v>559.3126842114792</v>
      </c>
      <c r="AB38" t="n">
        <v>765.2762896722905</v>
      </c>
      <c r="AC38" t="n">
        <v>692.2393946579848</v>
      </c>
      <c r="AD38" t="n">
        <v>559312.6842114793</v>
      </c>
      <c r="AE38" t="n">
        <v>765276.2896722906</v>
      </c>
      <c r="AF38" t="n">
        <v>1.855946059478642e-06</v>
      </c>
      <c r="AG38" t="n">
        <v>24</v>
      </c>
      <c r="AH38" t="n">
        <v>692239.3946579848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2.4564</v>
      </c>
      <c r="E39" t="n">
        <v>40.71</v>
      </c>
      <c r="F39" t="n">
        <v>38.37</v>
      </c>
      <c r="G39" t="n">
        <v>287.79</v>
      </c>
      <c r="H39" t="n">
        <v>3.83</v>
      </c>
      <c r="I39" t="n">
        <v>8</v>
      </c>
      <c r="J39" t="n">
        <v>176.08</v>
      </c>
      <c r="K39" t="n">
        <v>45</v>
      </c>
      <c r="L39" t="n">
        <v>38</v>
      </c>
      <c r="M39" t="n">
        <v>1</v>
      </c>
      <c r="N39" t="n">
        <v>33.08</v>
      </c>
      <c r="O39" t="n">
        <v>21950.14</v>
      </c>
      <c r="P39" t="n">
        <v>358.67</v>
      </c>
      <c r="Q39" t="n">
        <v>419.25</v>
      </c>
      <c r="R39" t="n">
        <v>70.81</v>
      </c>
      <c r="S39" t="n">
        <v>59.57</v>
      </c>
      <c r="T39" t="n">
        <v>3502.36</v>
      </c>
      <c r="U39" t="n">
        <v>0.84</v>
      </c>
      <c r="V39" t="n">
        <v>0.9</v>
      </c>
      <c r="W39" t="n">
        <v>6.82</v>
      </c>
      <c r="X39" t="n">
        <v>0.21</v>
      </c>
      <c r="Y39" t="n">
        <v>0.5</v>
      </c>
      <c r="Z39" t="n">
        <v>10</v>
      </c>
      <c r="AA39" t="n">
        <v>559.9476181172035</v>
      </c>
      <c r="AB39" t="n">
        <v>766.1450342534096</v>
      </c>
      <c r="AC39" t="n">
        <v>693.0252274755726</v>
      </c>
      <c r="AD39" t="n">
        <v>559947.6181172036</v>
      </c>
      <c r="AE39" t="n">
        <v>766145.0342534096</v>
      </c>
      <c r="AF39" t="n">
        <v>1.858442746118518e-06</v>
      </c>
      <c r="AG39" t="n">
        <v>24</v>
      </c>
      <c r="AH39" t="n">
        <v>693025.2274755726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2.4563</v>
      </c>
      <c r="E40" t="n">
        <v>40.71</v>
      </c>
      <c r="F40" t="n">
        <v>38.38</v>
      </c>
      <c r="G40" t="n">
        <v>287.81</v>
      </c>
      <c r="H40" t="n">
        <v>3.9</v>
      </c>
      <c r="I40" t="n">
        <v>8</v>
      </c>
      <c r="J40" t="n">
        <v>177.56</v>
      </c>
      <c r="K40" t="n">
        <v>45</v>
      </c>
      <c r="L40" t="n">
        <v>39</v>
      </c>
      <c r="M40" t="n">
        <v>0</v>
      </c>
      <c r="N40" t="n">
        <v>33.56</v>
      </c>
      <c r="O40" t="n">
        <v>22132.55</v>
      </c>
      <c r="P40" t="n">
        <v>361.42</v>
      </c>
      <c r="Q40" t="n">
        <v>419.23</v>
      </c>
      <c r="R40" t="n">
        <v>70.87</v>
      </c>
      <c r="S40" t="n">
        <v>59.57</v>
      </c>
      <c r="T40" t="n">
        <v>3529.89</v>
      </c>
      <c r="U40" t="n">
        <v>0.84</v>
      </c>
      <c r="V40" t="n">
        <v>0.9</v>
      </c>
      <c r="W40" t="n">
        <v>6.82</v>
      </c>
      <c r="X40" t="n">
        <v>0.21</v>
      </c>
      <c r="Y40" t="n">
        <v>0.5</v>
      </c>
      <c r="Z40" t="n">
        <v>10</v>
      </c>
      <c r="AA40" t="n">
        <v>562.6829896039941</v>
      </c>
      <c r="AB40" t="n">
        <v>769.8876901977096</v>
      </c>
      <c r="AC40" t="n">
        <v>696.4106895893991</v>
      </c>
      <c r="AD40" t="n">
        <v>562682.9896039941</v>
      </c>
      <c r="AE40" t="n">
        <v>769887.6901977096</v>
      </c>
      <c r="AF40" t="n">
        <v>1.858367088947613e-06</v>
      </c>
      <c r="AG40" t="n">
        <v>24</v>
      </c>
      <c r="AH40" t="n">
        <v>696410.6895893991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2024-09-25T21:26:57Z</dcterms:created>
  <dcterms:modified xmlns:dcterms="http://purl.org/dc/terms/" xmlns:xsi="http://www.w3.org/2001/XMLSchema-instance" xsi:type="dcterms:W3CDTF">2024-09-25T21:26:57Z</dcterms:modified>
</cp:coreProperties>
</file>