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xVal>
          <yVal>
            <numRef>
              <f>gráficos!$B$7:$B$317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  <c r="AA2" t="n">
        <v>18769.01725369774</v>
      </c>
      <c r="AB2" t="n">
        <v>25680.59743711249</v>
      </c>
      <c r="AC2" t="n">
        <v>23229.67726065838</v>
      </c>
      <c r="AD2" t="n">
        <v>18769017.25369775</v>
      </c>
      <c r="AE2" t="n">
        <v>25680597.43711249</v>
      </c>
      <c r="AF2" t="n">
        <v>4.699076182614662e-07</v>
      </c>
      <c r="AG2" t="n">
        <v>91</v>
      </c>
      <c r="AH2" t="n">
        <v>23229677.26065838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  <c r="AA3" t="n">
        <v>6239.261999487262</v>
      </c>
      <c r="AB3" t="n">
        <v>8536.833524511729</v>
      </c>
      <c r="AC3" t="n">
        <v>7722.090114453109</v>
      </c>
      <c r="AD3" t="n">
        <v>6239261.999487262</v>
      </c>
      <c r="AE3" t="n">
        <v>8536833.524511728</v>
      </c>
      <c r="AF3" t="n">
        <v>8.890586645155963e-07</v>
      </c>
      <c r="AG3" t="n">
        <v>48</v>
      </c>
      <c r="AH3" t="n">
        <v>7722090.114453109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  <c r="AA4" t="n">
        <v>4794.477776389535</v>
      </c>
      <c r="AB4" t="n">
        <v>6560.01601108788</v>
      </c>
      <c r="AC4" t="n">
        <v>5933.937290029702</v>
      </c>
      <c r="AD4" t="n">
        <v>4794477.776389536</v>
      </c>
      <c r="AE4" t="n">
        <v>6560016.01108788</v>
      </c>
      <c r="AF4" t="n">
        <v>1.044602998086465e-06</v>
      </c>
      <c r="AG4" t="n">
        <v>41</v>
      </c>
      <c r="AH4" t="n">
        <v>5933937.290029702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  <c r="AA5" t="n">
        <v>4237.527337139307</v>
      </c>
      <c r="AB5" t="n">
        <v>5797.971849186422</v>
      </c>
      <c r="AC5" t="n">
        <v>5244.621553404451</v>
      </c>
      <c r="AD5" t="n">
        <v>4237527.337139307</v>
      </c>
      <c r="AE5" t="n">
        <v>5797971.849186422</v>
      </c>
      <c r="AF5" t="n">
        <v>1.12728709119519e-06</v>
      </c>
      <c r="AG5" t="n">
        <v>38</v>
      </c>
      <c r="AH5" t="n">
        <v>5244621.553404451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  <c r="AA6" t="n">
        <v>3938.861388586754</v>
      </c>
      <c r="AB6" t="n">
        <v>5389.323922165079</v>
      </c>
      <c r="AC6" t="n">
        <v>4874.974410997072</v>
      </c>
      <c r="AD6" t="n">
        <v>3938861.388586754</v>
      </c>
      <c r="AE6" t="n">
        <v>5389323.922165079</v>
      </c>
      <c r="AF6" t="n">
        <v>1.179271644783349e-06</v>
      </c>
      <c r="AG6" t="n">
        <v>37</v>
      </c>
      <c r="AH6" t="n">
        <v>4874974.410997071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  <c r="AA7" t="n">
        <v>3754.076064336865</v>
      </c>
      <c r="AB7" t="n">
        <v>5136.492489373209</v>
      </c>
      <c r="AC7" t="n">
        <v>4646.272855299722</v>
      </c>
      <c r="AD7" t="n">
        <v>3754076.064336865</v>
      </c>
      <c r="AE7" t="n">
        <v>5136492.489373209</v>
      </c>
      <c r="AF7" t="n">
        <v>1.213655129046383e-06</v>
      </c>
      <c r="AG7" t="n">
        <v>36</v>
      </c>
      <c r="AH7" t="n">
        <v>4646272.855299722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  <c r="AA8" t="n">
        <v>3616.881743759521</v>
      </c>
      <c r="AB8" t="n">
        <v>4948.777167373021</v>
      </c>
      <c r="AC8" t="n">
        <v>4476.47282017113</v>
      </c>
      <c r="AD8" t="n">
        <v>3616881.743759521</v>
      </c>
      <c r="AE8" t="n">
        <v>4948777.167373021</v>
      </c>
      <c r="AF8" t="n">
        <v>1.239647405840462e-06</v>
      </c>
      <c r="AG8" t="n">
        <v>35</v>
      </c>
      <c r="AH8" t="n">
        <v>4476472.82017113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  <c r="AA9" t="n">
        <v>3514.04041700622</v>
      </c>
      <c r="AB9" t="n">
        <v>4808.065127070019</v>
      </c>
      <c r="AC9" t="n">
        <v>4349.190139504063</v>
      </c>
      <c r="AD9" t="n">
        <v>3514040.41700622</v>
      </c>
      <c r="AE9" t="n">
        <v>4808065.127070019</v>
      </c>
      <c r="AF9" t="n">
        <v>1.259295111133624e-06</v>
      </c>
      <c r="AG9" t="n">
        <v>34</v>
      </c>
      <c r="AH9" t="n">
        <v>4349190.139504063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  <c r="AA10" t="n">
        <v>3440.509000090381</v>
      </c>
      <c r="AB10" t="n">
        <v>4707.456198468596</v>
      </c>
      <c r="AC10" t="n">
        <v>4258.183185842846</v>
      </c>
      <c r="AD10" t="n">
        <v>3440509.000090381</v>
      </c>
      <c r="AE10" t="n">
        <v>4707456.198468596</v>
      </c>
      <c r="AF10" t="n">
        <v>1.274440217297104e-06</v>
      </c>
      <c r="AG10" t="n">
        <v>34</v>
      </c>
      <c r="AH10" t="n">
        <v>4258183.185842846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  <c r="AA11" t="n">
        <v>3382.078808526692</v>
      </c>
      <c r="AB11" t="n">
        <v>4627.509432613032</v>
      </c>
      <c r="AC11" t="n">
        <v>4185.866427114548</v>
      </c>
      <c r="AD11" t="n">
        <v>3382078.808526692</v>
      </c>
      <c r="AE11" t="n">
        <v>4627509.432613032</v>
      </c>
      <c r="AF11" t="n">
        <v>1.286106042314919e-06</v>
      </c>
      <c r="AG11" t="n">
        <v>34</v>
      </c>
      <c r="AH11" t="n">
        <v>4185866.427114548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  <c r="AA12" t="n">
        <v>3320.201427851006</v>
      </c>
      <c r="AB12" t="n">
        <v>4542.846070535176</v>
      </c>
      <c r="AC12" t="n">
        <v>4109.283217487633</v>
      </c>
      <c r="AD12" t="n">
        <v>3320201.427851005</v>
      </c>
      <c r="AE12" t="n">
        <v>4542846.070535176</v>
      </c>
      <c r="AF12" t="n">
        <v>1.296953212945519e-06</v>
      </c>
      <c r="AG12" t="n">
        <v>33</v>
      </c>
      <c r="AH12" t="n">
        <v>4109283.217487633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  <c r="AA13" t="n">
        <v>3275.299987274789</v>
      </c>
      <c r="AB13" t="n">
        <v>4481.409938627043</v>
      </c>
      <c r="AC13" t="n">
        <v>4053.710463782661</v>
      </c>
      <c r="AD13" t="n">
        <v>3275299.987274789</v>
      </c>
      <c r="AE13" t="n">
        <v>4481409.938627043</v>
      </c>
      <c r="AF13" t="n">
        <v>1.305549084011277e-06</v>
      </c>
      <c r="AG13" t="n">
        <v>33</v>
      </c>
      <c r="AH13" t="n">
        <v>4053710.463782661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  <c r="AA14" t="n">
        <v>3236.696091736795</v>
      </c>
      <c r="AB14" t="n">
        <v>4428.590385668282</v>
      </c>
      <c r="AC14" t="n">
        <v>4005.931934825577</v>
      </c>
      <c r="AD14" t="n">
        <v>3236696.091736794</v>
      </c>
      <c r="AE14" t="n">
        <v>4428590.385668281</v>
      </c>
      <c r="AF14" t="n">
        <v>1.312712309899409e-06</v>
      </c>
      <c r="AG14" t="n">
        <v>33</v>
      </c>
      <c r="AH14" t="n">
        <v>4005931.934825577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  <c r="AA15" t="n">
        <v>3199.130817428612</v>
      </c>
      <c r="AB15" t="n">
        <v>4377.191920096884</v>
      </c>
      <c r="AC15" t="n">
        <v>3959.438866670118</v>
      </c>
      <c r="AD15" t="n">
        <v>3199130.817428612</v>
      </c>
      <c r="AE15" t="n">
        <v>4377191.920096884</v>
      </c>
      <c r="AF15" t="n">
        <v>1.31926154499713e-06</v>
      </c>
      <c r="AG15" t="n">
        <v>33</v>
      </c>
      <c r="AH15" t="n">
        <v>3959438.866670118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  <c r="AA16" t="n">
        <v>3169.308499347349</v>
      </c>
      <c r="AB16" t="n">
        <v>4336.38770883028</v>
      </c>
      <c r="AC16" t="n">
        <v>3922.528952057728</v>
      </c>
      <c r="AD16" t="n">
        <v>3169308.499347349</v>
      </c>
      <c r="AE16" t="n">
        <v>4336387.708830279</v>
      </c>
      <c r="AF16" t="n">
        <v>1.324173471320421e-06</v>
      </c>
      <c r="AG16" t="n">
        <v>33</v>
      </c>
      <c r="AH16" t="n">
        <v>3922528.952057728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  <c r="AA17" t="n">
        <v>3138.672594613343</v>
      </c>
      <c r="AB17" t="n">
        <v>4294.470312412483</v>
      </c>
      <c r="AC17" t="n">
        <v>3884.612093122612</v>
      </c>
      <c r="AD17" t="n">
        <v>3138672.594613343</v>
      </c>
      <c r="AE17" t="n">
        <v>4294470.312412483</v>
      </c>
      <c r="AF17" t="n">
        <v>1.329494724837319e-06</v>
      </c>
      <c r="AG17" t="n">
        <v>33</v>
      </c>
      <c r="AH17" t="n">
        <v>3884612.093122612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  <c r="AA18" t="n">
        <v>3108.690210818485</v>
      </c>
      <c r="AB18" t="n">
        <v>4253.447092174936</v>
      </c>
      <c r="AC18" t="n">
        <v>3847.504071448087</v>
      </c>
      <c r="AD18" t="n">
        <v>3108690.210818484</v>
      </c>
      <c r="AE18" t="n">
        <v>4253447.092174936</v>
      </c>
      <c r="AF18" t="n">
        <v>1.332974005982983e-06</v>
      </c>
      <c r="AG18" t="n">
        <v>32</v>
      </c>
      <c r="AH18" t="n">
        <v>3847504.071448086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  <c r="AA19" t="n">
        <v>3078.508832623938</v>
      </c>
      <c r="AB19" t="n">
        <v>4212.151599020723</v>
      </c>
      <c r="AC19" t="n">
        <v>3810.149762201924</v>
      </c>
      <c r="AD19" t="n">
        <v>3078508.832623939</v>
      </c>
      <c r="AE19" t="n">
        <v>4212151.599020722</v>
      </c>
      <c r="AF19" t="n">
        <v>1.337476605112666e-06</v>
      </c>
      <c r="AG19" t="n">
        <v>32</v>
      </c>
      <c r="AH19" t="n">
        <v>3810149.762201924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  <c r="AA20" t="n">
        <v>3056.848418588598</v>
      </c>
      <c r="AB20" t="n">
        <v>4182.514864947542</v>
      </c>
      <c r="AC20" t="n">
        <v>3783.341516433271</v>
      </c>
      <c r="AD20" t="n">
        <v>3056848.418588598</v>
      </c>
      <c r="AE20" t="n">
        <v>4182514.864947543</v>
      </c>
      <c r="AF20" t="n">
        <v>1.340341895467919e-06</v>
      </c>
      <c r="AG20" t="n">
        <v>32</v>
      </c>
      <c r="AH20" t="n">
        <v>3783341.516433272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  <c r="AA21" t="n">
        <v>3033.698228079963</v>
      </c>
      <c r="AB21" t="n">
        <v>4150.839752979302</v>
      </c>
      <c r="AC21" t="n">
        <v>3754.689432694983</v>
      </c>
      <c r="AD21" t="n">
        <v>3033698.228079963</v>
      </c>
      <c r="AE21" t="n">
        <v>4150839.752979302</v>
      </c>
      <c r="AF21" t="n">
        <v>1.343207185823172e-06</v>
      </c>
      <c r="AG21" t="n">
        <v>32</v>
      </c>
      <c r="AH21" t="n">
        <v>3754689.432694983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  <c r="AA22" t="n">
        <v>3012.512452439377</v>
      </c>
      <c r="AB22" t="n">
        <v>4121.852440097393</v>
      </c>
      <c r="AC22" t="n">
        <v>3728.468628270575</v>
      </c>
      <c r="AD22" t="n">
        <v>3012512.452439377</v>
      </c>
      <c r="AE22" t="n">
        <v>4121852.440097393</v>
      </c>
      <c r="AF22" t="n">
        <v>1.346277139775229e-06</v>
      </c>
      <c r="AG22" t="n">
        <v>32</v>
      </c>
      <c r="AH22" t="n">
        <v>3728468.628270575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  <c r="AA23" t="n">
        <v>2992.905877320511</v>
      </c>
      <c r="AB23" t="n">
        <v>4095.025859038712</v>
      </c>
      <c r="AC23" t="n">
        <v>3704.202338456793</v>
      </c>
      <c r="AD23" t="n">
        <v>2992905.877320511</v>
      </c>
      <c r="AE23" t="n">
        <v>4095025.859038712</v>
      </c>
      <c r="AF23" t="n">
        <v>1.34852843934007e-06</v>
      </c>
      <c r="AG23" t="n">
        <v>32</v>
      </c>
      <c r="AH23" t="n">
        <v>3704202.338456793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  <c r="AA24" t="n">
        <v>2971.802563453667</v>
      </c>
      <c r="AB24" t="n">
        <v>4066.151373993594</v>
      </c>
      <c r="AC24" t="n">
        <v>3678.083593738788</v>
      </c>
      <c r="AD24" t="n">
        <v>2971802.563453667</v>
      </c>
      <c r="AE24" t="n">
        <v>4066151.373993594</v>
      </c>
      <c r="AF24" t="n">
        <v>1.350575075308108e-06</v>
      </c>
      <c r="AG24" t="n">
        <v>32</v>
      </c>
      <c r="AH24" t="n">
        <v>3678083.593738788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  <c r="AA25" t="n">
        <v>2953.305567749995</v>
      </c>
      <c r="AB25" t="n">
        <v>4040.842968441971</v>
      </c>
      <c r="AC25" t="n">
        <v>3655.190586892442</v>
      </c>
      <c r="AD25" t="n">
        <v>2953305.567749995</v>
      </c>
      <c r="AE25" t="n">
        <v>4040842.968441971</v>
      </c>
      <c r="AF25" t="n">
        <v>1.353031038469753e-06</v>
      </c>
      <c r="AG25" t="n">
        <v>32</v>
      </c>
      <c r="AH25" t="n">
        <v>3655190.586892442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  <c r="AA26" t="n">
        <v>2932.78313291118</v>
      </c>
      <c r="AB26" t="n">
        <v>4012.763267709577</v>
      </c>
      <c r="AC26" t="n">
        <v>3629.790773387841</v>
      </c>
      <c r="AD26" t="n">
        <v>2932783.13291118</v>
      </c>
      <c r="AE26" t="n">
        <v>4012763.267709577</v>
      </c>
      <c r="AF26" t="n">
        <v>1.354668347244183e-06</v>
      </c>
      <c r="AG26" t="n">
        <v>32</v>
      </c>
      <c r="AH26" t="n">
        <v>3629790.773387841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  <c r="AA27" t="n">
        <v>2916.694681888016</v>
      </c>
      <c r="AB27" t="n">
        <v>3990.750339247316</v>
      </c>
      <c r="AC27" t="n">
        <v>3609.878727922681</v>
      </c>
      <c r="AD27" t="n">
        <v>2916694.681888015</v>
      </c>
      <c r="AE27" t="n">
        <v>3990750.339247316</v>
      </c>
      <c r="AF27" t="n">
        <v>1.356919646809025e-06</v>
      </c>
      <c r="AG27" t="n">
        <v>32</v>
      </c>
      <c r="AH27" t="n">
        <v>3609878.727922681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  <c r="AA28" t="n">
        <v>2899.297779221527</v>
      </c>
      <c r="AB28" t="n">
        <v>3966.947129521847</v>
      </c>
      <c r="AC28" t="n">
        <v>3588.347263125397</v>
      </c>
      <c r="AD28" t="n">
        <v>2899297.779221527</v>
      </c>
      <c r="AE28" t="n">
        <v>3966947.129521847</v>
      </c>
      <c r="AF28" t="n">
        <v>1.358352291986651e-06</v>
      </c>
      <c r="AG28" t="n">
        <v>32</v>
      </c>
      <c r="AH28" t="n">
        <v>3588347.263125397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  <c r="AA29" t="n">
        <v>2880.574587810594</v>
      </c>
      <c r="AB29" t="n">
        <v>3941.329233024499</v>
      </c>
      <c r="AC29" t="n">
        <v>3565.174302714813</v>
      </c>
      <c r="AD29" t="n">
        <v>2880574.587810594</v>
      </c>
      <c r="AE29" t="n">
        <v>3941329.233024498</v>
      </c>
      <c r="AF29" t="n">
        <v>1.359784937164278e-06</v>
      </c>
      <c r="AG29" t="n">
        <v>32</v>
      </c>
      <c r="AH29" t="n">
        <v>3565174.302714813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  <c r="AA30" t="n">
        <v>2862.17559247807</v>
      </c>
      <c r="AB30" t="n">
        <v>3916.154915904151</v>
      </c>
      <c r="AC30" t="n">
        <v>3542.402587088056</v>
      </c>
      <c r="AD30" t="n">
        <v>2862175.59247807</v>
      </c>
      <c r="AE30" t="n">
        <v>3916154.915904151</v>
      </c>
      <c r="AF30" t="n">
        <v>1.3610129187451e-06</v>
      </c>
      <c r="AG30" t="n">
        <v>32</v>
      </c>
      <c r="AH30" t="n">
        <v>3542402.587088056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  <c r="AA31" t="n">
        <v>2841.903003082548</v>
      </c>
      <c r="AB31" t="n">
        <v>3888.417064729674</v>
      </c>
      <c r="AC31" t="n">
        <v>3517.311997499353</v>
      </c>
      <c r="AD31" t="n">
        <v>2841903.003082548</v>
      </c>
      <c r="AE31" t="n">
        <v>3888417.064729674</v>
      </c>
      <c r="AF31" t="n">
        <v>1.363059554713138e-06</v>
      </c>
      <c r="AG31" t="n">
        <v>32</v>
      </c>
      <c r="AH31" t="n">
        <v>3517311.997499353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  <c r="AA32" t="n">
        <v>2825.736159519765</v>
      </c>
      <c r="AB32" t="n">
        <v>3866.296876136272</v>
      </c>
      <c r="AC32" t="n">
        <v>3497.302928659427</v>
      </c>
      <c r="AD32" t="n">
        <v>2825736.159519766</v>
      </c>
      <c r="AE32" t="n">
        <v>3866296.876136272</v>
      </c>
      <c r="AF32" t="n">
        <v>1.363673545503549e-06</v>
      </c>
      <c r="AG32" t="n">
        <v>32</v>
      </c>
      <c r="AH32" t="n">
        <v>3497302.928659427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  <c r="AA33" t="n">
        <v>2811.273013492909</v>
      </c>
      <c r="AB33" t="n">
        <v>3846.507761673356</v>
      </c>
      <c r="AC33" t="n">
        <v>3479.402459506655</v>
      </c>
      <c r="AD33" t="n">
        <v>2811273.013492909</v>
      </c>
      <c r="AE33" t="n">
        <v>3846507.761673355</v>
      </c>
      <c r="AF33" t="n">
        <v>1.36531085427798e-06</v>
      </c>
      <c r="AG33" t="n">
        <v>32</v>
      </c>
      <c r="AH33" t="n">
        <v>3479402.459506655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  <c r="AA34" t="n">
        <v>2796.883812467495</v>
      </c>
      <c r="AB34" t="n">
        <v>3826.819822023637</v>
      </c>
      <c r="AC34" t="n">
        <v>3461.593509184909</v>
      </c>
      <c r="AD34" t="n">
        <v>2796883.812467495</v>
      </c>
      <c r="AE34" t="n">
        <v>3826819.822023637</v>
      </c>
      <c r="AF34" t="n">
        <v>1.366129508665195e-06</v>
      </c>
      <c r="AG34" t="n">
        <v>32</v>
      </c>
      <c r="AH34" t="n">
        <v>3461593.509184909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  <c r="AA35" t="n">
        <v>2794.111560006247</v>
      </c>
      <c r="AB35" t="n">
        <v>3823.02670390301</v>
      </c>
      <c r="AC35" t="n">
        <v>3458.162400934041</v>
      </c>
      <c r="AD35" t="n">
        <v>2794111.560006247</v>
      </c>
      <c r="AE35" t="n">
        <v>3823026.70390301</v>
      </c>
      <c r="AF35" t="n">
        <v>1.366538835858802e-06</v>
      </c>
      <c r="AG35" t="n">
        <v>32</v>
      </c>
      <c r="AH35" t="n">
        <v>3458162.400934041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  <c r="AA36" t="n">
        <v>2791.214314921991</v>
      </c>
      <c r="AB36" t="n">
        <v>3819.062565361298</v>
      </c>
      <c r="AC36" t="n">
        <v>3454.576594211047</v>
      </c>
      <c r="AD36" t="n">
        <v>2791214.314921991</v>
      </c>
      <c r="AE36" t="n">
        <v>3819062.565361298</v>
      </c>
      <c r="AF36" t="n">
        <v>1.367357490246017e-06</v>
      </c>
      <c r="AG36" t="n">
        <v>32</v>
      </c>
      <c r="AH36" t="n">
        <v>3454576.594211047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  <c r="AA37" t="n">
        <v>2805.615426651347</v>
      </c>
      <c r="AB37" t="n">
        <v>3838.766801761614</v>
      </c>
      <c r="AC37" t="n">
        <v>3472.400285944385</v>
      </c>
      <c r="AD37" t="n">
        <v>2805615.426651347</v>
      </c>
      <c r="AE37" t="n">
        <v>3838766.801761614</v>
      </c>
      <c r="AF37" t="n">
        <v>1.367357490246017e-06</v>
      </c>
      <c r="AG37" t="n">
        <v>32</v>
      </c>
      <c r="AH37" t="n">
        <v>3472400.285944385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  <c r="AA38" t="n">
        <v>2820.405624330758</v>
      </c>
      <c r="AB38" t="n">
        <v>3859.003402724055</v>
      </c>
      <c r="AC38" t="n">
        <v>3490.705534113219</v>
      </c>
      <c r="AD38" t="n">
        <v>2820405.624330758</v>
      </c>
      <c r="AE38" t="n">
        <v>3859003.402724056</v>
      </c>
      <c r="AF38" t="n">
        <v>1.367152826649214e-06</v>
      </c>
      <c r="AG38" t="n">
        <v>32</v>
      </c>
      <c r="AH38" t="n">
        <v>3490705.534113219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0.2916</v>
      </c>
      <c r="E2" t="n">
        <v>342.89</v>
      </c>
      <c r="F2" t="n">
        <v>263.37</v>
      </c>
      <c r="G2" t="n">
        <v>6.6</v>
      </c>
      <c r="H2" t="n">
        <v>0.11</v>
      </c>
      <c r="I2" t="n">
        <v>2396</v>
      </c>
      <c r="J2" t="n">
        <v>159.12</v>
      </c>
      <c r="K2" t="n">
        <v>50.28</v>
      </c>
      <c r="L2" t="n">
        <v>1</v>
      </c>
      <c r="M2" t="n">
        <v>2394</v>
      </c>
      <c r="N2" t="n">
        <v>27.84</v>
      </c>
      <c r="O2" t="n">
        <v>19859.16</v>
      </c>
      <c r="P2" t="n">
        <v>3265.68</v>
      </c>
      <c r="Q2" t="n">
        <v>3681.5</v>
      </c>
      <c r="R2" t="n">
        <v>4345.94</v>
      </c>
      <c r="S2" t="n">
        <v>288.36</v>
      </c>
      <c r="T2" t="n">
        <v>2013783.68</v>
      </c>
      <c r="U2" t="n">
        <v>0.07000000000000001</v>
      </c>
      <c r="V2" t="n">
        <v>0.5</v>
      </c>
      <c r="W2" t="n">
        <v>60.81</v>
      </c>
      <c r="X2" t="n">
        <v>119.15</v>
      </c>
      <c r="Y2" t="n">
        <v>1</v>
      </c>
      <c r="Z2" t="n">
        <v>10</v>
      </c>
      <c r="AA2" t="n">
        <v>11262.44525776414</v>
      </c>
      <c r="AB2" t="n">
        <v>15409.77446569165</v>
      </c>
      <c r="AC2" t="n">
        <v>13939.08721843976</v>
      </c>
      <c r="AD2" t="n">
        <v>11262445.25776414</v>
      </c>
      <c r="AE2" t="n">
        <v>15409774.46569165</v>
      </c>
      <c r="AF2" t="n">
        <v>6.041009606529679e-07</v>
      </c>
      <c r="AG2" t="n">
        <v>72</v>
      </c>
      <c r="AH2" t="n">
        <v>13939087.21843976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0.474</v>
      </c>
      <c r="E3" t="n">
        <v>210.97</v>
      </c>
      <c r="F3" t="n">
        <v>182.32</v>
      </c>
      <c r="G3" t="n">
        <v>13.39</v>
      </c>
      <c r="H3" t="n">
        <v>0.22</v>
      </c>
      <c r="I3" t="n">
        <v>817</v>
      </c>
      <c r="J3" t="n">
        <v>160.54</v>
      </c>
      <c r="K3" t="n">
        <v>50.28</v>
      </c>
      <c r="L3" t="n">
        <v>2</v>
      </c>
      <c r="M3" t="n">
        <v>815</v>
      </c>
      <c r="N3" t="n">
        <v>28.26</v>
      </c>
      <c r="O3" t="n">
        <v>20034.4</v>
      </c>
      <c r="P3" t="n">
        <v>2255.05</v>
      </c>
      <c r="Q3" t="n">
        <v>3673.33</v>
      </c>
      <c r="R3" t="n">
        <v>1593.15</v>
      </c>
      <c r="S3" t="n">
        <v>288.36</v>
      </c>
      <c r="T3" t="n">
        <v>645284.49</v>
      </c>
      <c r="U3" t="n">
        <v>0.18</v>
      </c>
      <c r="V3" t="n">
        <v>0.72</v>
      </c>
      <c r="W3" t="n">
        <v>58.14</v>
      </c>
      <c r="X3" t="n">
        <v>38.27</v>
      </c>
      <c r="Y3" t="n">
        <v>1</v>
      </c>
      <c r="Z3" t="n">
        <v>10</v>
      </c>
      <c r="AA3" t="n">
        <v>4877.537183765679</v>
      </c>
      <c r="AB3" t="n">
        <v>6673.661556582368</v>
      </c>
      <c r="AC3" t="n">
        <v>6036.736664164719</v>
      </c>
      <c r="AD3" t="n">
        <v>4877537.18376568</v>
      </c>
      <c r="AE3" t="n">
        <v>6673661.556582368</v>
      </c>
      <c r="AF3" t="n">
        <v>9.819748125840423e-07</v>
      </c>
      <c r="AG3" t="n">
        <v>44</v>
      </c>
      <c r="AH3" t="n">
        <v>6036736.664164718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0.5401</v>
      </c>
      <c r="E4" t="n">
        <v>185.14</v>
      </c>
      <c r="F4" t="n">
        <v>166.9</v>
      </c>
      <c r="G4" t="n">
        <v>20.27</v>
      </c>
      <c r="H4" t="n">
        <v>0.33</v>
      </c>
      <c r="I4" t="n">
        <v>494</v>
      </c>
      <c r="J4" t="n">
        <v>161.97</v>
      </c>
      <c r="K4" t="n">
        <v>50.28</v>
      </c>
      <c r="L4" t="n">
        <v>3</v>
      </c>
      <c r="M4" t="n">
        <v>492</v>
      </c>
      <c r="N4" t="n">
        <v>28.69</v>
      </c>
      <c r="O4" t="n">
        <v>20210.21</v>
      </c>
      <c r="P4" t="n">
        <v>2052.31</v>
      </c>
      <c r="Q4" t="n">
        <v>3672.36</v>
      </c>
      <c r="R4" t="n">
        <v>1070.04</v>
      </c>
      <c r="S4" t="n">
        <v>288.36</v>
      </c>
      <c r="T4" t="n">
        <v>385346.55</v>
      </c>
      <c r="U4" t="n">
        <v>0.27</v>
      </c>
      <c r="V4" t="n">
        <v>0.78</v>
      </c>
      <c r="W4" t="n">
        <v>57.64</v>
      </c>
      <c r="X4" t="n">
        <v>22.87</v>
      </c>
      <c r="Y4" t="n">
        <v>1</v>
      </c>
      <c r="Z4" t="n">
        <v>10</v>
      </c>
      <c r="AA4" t="n">
        <v>3924.313527605983</v>
      </c>
      <c r="AB4" t="n">
        <v>5369.418896964856</v>
      </c>
      <c r="AC4" t="n">
        <v>4856.969093465079</v>
      </c>
      <c r="AD4" t="n">
        <v>3924313.527605983</v>
      </c>
      <c r="AE4" t="n">
        <v>5369418.896964855</v>
      </c>
      <c r="AF4" t="n">
        <v>1.118912650372661e-06</v>
      </c>
      <c r="AG4" t="n">
        <v>39</v>
      </c>
      <c r="AH4" t="n">
        <v>4856969.093465079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0.5749</v>
      </c>
      <c r="E5" t="n">
        <v>173.96</v>
      </c>
      <c r="F5" t="n">
        <v>160.26</v>
      </c>
      <c r="G5" t="n">
        <v>27.24</v>
      </c>
      <c r="H5" t="n">
        <v>0.43</v>
      </c>
      <c r="I5" t="n">
        <v>353</v>
      </c>
      <c r="J5" t="n">
        <v>163.4</v>
      </c>
      <c r="K5" t="n">
        <v>50.28</v>
      </c>
      <c r="L5" t="n">
        <v>4</v>
      </c>
      <c r="M5" t="n">
        <v>351</v>
      </c>
      <c r="N5" t="n">
        <v>29.12</v>
      </c>
      <c r="O5" t="n">
        <v>20386.62</v>
      </c>
      <c r="P5" t="n">
        <v>1957.88</v>
      </c>
      <c r="Q5" t="n">
        <v>3671.53</v>
      </c>
      <c r="R5" t="n">
        <v>846.21</v>
      </c>
      <c r="S5" t="n">
        <v>288.36</v>
      </c>
      <c r="T5" t="n">
        <v>274136.4</v>
      </c>
      <c r="U5" t="n">
        <v>0.34</v>
      </c>
      <c r="V5" t="n">
        <v>0.82</v>
      </c>
      <c r="W5" t="n">
        <v>57.39</v>
      </c>
      <c r="X5" t="n">
        <v>16.25</v>
      </c>
      <c r="Y5" t="n">
        <v>1</v>
      </c>
      <c r="Z5" t="n">
        <v>10</v>
      </c>
      <c r="AA5" t="n">
        <v>3533.246857536391</v>
      </c>
      <c r="AB5" t="n">
        <v>4834.344226331756</v>
      </c>
      <c r="AC5" t="n">
        <v>4372.961198415206</v>
      </c>
      <c r="AD5" t="n">
        <v>3533246.85753639</v>
      </c>
      <c r="AE5" t="n">
        <v>4834344.226331756</v>
      </c>
      <c r="AF5" t="n">
        <v>1.191007003701616e-06</v>
      </c>
      <c r="AG5" t="n">
        <v>37</v>
      </c>
      <c r="AH5" t="n">
        <v>4372961.198415206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0.5963000000000001</v>
      </c>
      <c r="E6" t="n">
        <v>167.7</v>
      </c>
      <c r="F6" t="n">
        <v>156.55</v>
      </c>
      <c r="G6" t="n">
        <v>34.28</v>
      </c>
      <c r="H6" t="n">
        <v>0.54</v>
      </c>
      <c r="I6" t="n">
        <v>274</v>
      </c>
      <c r="J6" t="n">
        <v>164.83</v>
      </c>
      <c r="K6" t="n">
        <v>50.28</v>
      </c>
      <c r="L6" t="n">
        <v>5</v>
      </c>
      <c r="M6" t="n">
        <v>272</v>
      </c>
      <c r="N6" t="n">
        <v>29.55</v>
      </c>
      <c r="O6" t="n">
        <v>20563.61</v>
      </c>
      <c r="P6" t="n">
        <v>1899.31</v>
      </c>
      <c r="Q6" t="n">
        <v>3671.23</v>
      </c>
      <c r="R6" t="n">
        <v>720.2</v>
      </c>
      <c r="S6" t="n">
        <v>288.36</v>
      </c>
      <c r="T6" t="n">
        <v>211527.5</v>
      </c>
      <c r="U6" t="n">
        <v>0.4</v>
      </c>
      <c r="V6" t="n">
        <v>0.84</v>
      </c>
      <c r="W6" t="n">
        <v>57.27</v>
      </c>
      <c r="X6" t="n">
        <v>12.55</v>
      </c>
      <c r="Y6" t="n">
        <v>1</v>
      </c>
      <c r="Z6" t="n">
        <v>10</v>
      </c>
      <c r="AA6" t="n">
        <v>3309.376611142389</v>
      </c>
      <c r="AB6" t="n">
        <v>4528.03507875724</v>
      </c>
      <c r="AC6" t="n">
        <v>4095.885765977624</v>
      </c>
      <c r="AD6" t="n">
        <v>3309376.611142389</v>
      </c>
      <c r="AE6" t="n">
        <v>4528035.07875724</v>
      </c>
      <c r="AF6" t="n">
        <v>1.235340887645284e-06</v>
      </c>
      <c r="AG6" t="n">
        <v>35</v>
      </c>
      <c r="AH6" t="n">
        <v>4095885.765977624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0.6105</v>
      </c>
      <c r="E7" t="n">
        <v>163.8</v>
      </c>
      <c r="F7" t="n">
        <v>154.25</v>
      </c>
      <c r="G7" t="n">
        <v>41.32</v>
      </c>
      <c r="H7" t="n">
        <v>0.64</v>
      </c>
      <c r="I7" t="n">
        <v>224</v>
      </c>
      <c r="J7" t="n">
        <v>166.27</v>
      </c>
      <c r="K7" t="n">
        <v>50.28</v>
      </c>
      <c r="L7" t="n">
        <v>6</v>
      </c>
      <c r="M7" t="n">
        <v>222</v>
      </c>
      <c r="N7" t="n">
        <v>29.99</v>
      </c>
      <c r="O7" t="n">
        <v>20741.2</v>
      </c>
      <c r="P7" t="n">
        <v>1857.9</v>
      </c>
      <c r="Q7" t="n">
        <v>3670.86</v>
      </c>
      <c r="R7" t="n">
        <v>642.6900000000001</v>
      </c>
      <c r="S7" t="n">
        <v>288.36</v>
      </c>
      <c r="T7" t="n">
        <v>173018.73</v>
      </c>
      <c r="U7" t="n">
        <v>0.45</v>
      </c>
      <c r="V7" t="n">
        <v>0.85</v>
      </c>
      <c r="W7" t="n">
        <v>57.19</v>
      </c>
      <c r="X7" t="n">
        <v>10.26</v>
      </c>
      <c r="Y7" t="n">
        <v>1</v>
      </c>
      <c r="Z7" t="n">
        <v>10</v>
      </c>
      <c r="AA7" t="n">
        <v>3174.658856850953</v>
      </c>
      <c r="AB7" t="n">
        <v>4343.708304007826</v>
      </c>
      <c r="AC7" t="n">
        <v>3929.150879906049</v>
      </c>
      <c r="AD7" t="n">
        <v>3174658.856850953</v>
      </c>
      <c r="AE7" t="n">
        <v>4343708.304007826</v>
      </c>
      <c r="AF7" t="n">
        <v>1.264758698486409e-06</v>
      </c>
      <c r="AG7" t="n">
        <v>35</v>
      </c>
      <c r="AH7" t="n">
        <v>3929150.879906049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0.6214</v>
      </c>
      <c r="E8" t="n">
        <v>160.92</v>
      </c>
      <c r="F8" t="n">
        <v>152.54</v>
      </c>
      <c r="G8" t="n">
        <v>48.68</v>
      </c>
      <c r="H8" t="n">
        <v>0.74</v>
      </c>
      <c r="I8" t="n">
        <v>188</v>
      </c>
      <c r="J8" t="n">
        <v>167.72</v>
      </c>
      <c r="K8" t="n">
        <v>50.28</v>
      </c>
      <c r="L8" t="n">
        <v>7</v>
      </c>
      <c r="M8" t="n">
        <v>186</v>
      </c>
      <c r="N8" t="n">
        <v>30.44</v>
      </c>
      <c r="O8" t="n">
        <v>20919.39</v>
      </c>
      <c r="P8" t="n">
        <v>1823.99</v>
      </c>
      <c r="Q8" t="n">
        <v>3670.76</v>
      </c>
      <c r="R8" t="n">
        <v>585.72</v>
      </c>
      <c r="S8" t="n">
        <v>288.36</v>
      </c>
      <c r="T8" t="n">
        <v>144715.99</v>
      </c>
      <c r="U8" t="n">
        <v>0.49</v>
      </c>
      <c r="V8" t="n">
        <v>0.86</v>
      </c>
      <c r="W8" t="n">
        <v>57.11</v>
      </c>
      <c r="X8" t="n">
        <v>8.550000000000001</v>
      </c>
      <c r="Y8" t="n">
        <v>1</v>
      </c>
      <c r="Z8" t="n">
        <v>10</v>
      </c>
      <c r="AA8" t="n">
        <v>3065.748881373441</v>
      </c>
      <c r="AB8" t="n">
        <v>4194.692870790471</v>
      </c>
      <c r="AC8" t="n">
        <v>3794.35727049049</v>
      </c>
      <c r="AD8" t="n">
        <v>3065748.881373441</v>
      </c>
      <c r="AE8" t="n">
        <v>4194692.87079047</v>
      </c>
      <c r="AF8" t="n">
        <v>1.287339975822202e-06</v>
      </c>
      <c r="AG8" t="n">
        <v>34</v>
      </c>
      <c r="AH8" t="n">
        <v>3794357.270490489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0.6294</v>
      </c>
      <c r="E9" t="n">
        <v>158.88</v>
      </c>
      <c r="F9" t="n">
        <v>151.34</v>
      </c>
      <c r="G9" t="n">
        <v>56.05</v>
      </c>
      <c r="H9" t="n">
        <v>0.84</v>
      </c>
      <c r="I9" t="n">
        <v>162</v>
      </c>
      <c r="J9" t="n">
        <v>169.17</v>
      </c>
      <c r="K9" t="n">
        <v>50.28</v>
      </c>
      <c r="L9" t="n">
        <v>8</v>
      </c>
      <c r="M9" t="n">
        <v>160</v>
      </c>
      <c r="N9" t="n">
        <v>30.89</v>
      </c>
      <c r="O9" t="n">
        <v>21098.19</v>
      </c>
      <c r="P9" t="n">
        <v>1795.06</v>
      </c>
      <c r="Q9" t="n">
        <v>3670.74</v>
      </c>
      <c r="R9" t="n">
        <v>544.3200000000001</v>
      </c>
      <c r="S9" t="n">
        <v>288.36</v>
      </c>
      <c r="T9" t="n">
        <v>124145.2</v>
      </c>
      <c r="U9" t="n">
        <v>0.53</v>
      </c>
      <c r="V9" t="n">
        <v>0.86</v>
      </c>
      <c r="W9" t="n">
        <v>57.08</v>
      </c>
      <c r="X9" t="n">
        <v>7.35</v>
      </c>
      <c r="Y9" t="n">
        <v>1</v>
      </c>
      <c r="Z9" t="n">
        <v>10</v>
      </c>
      <c r="AA9" t="n">
        <v>2987.565020577625</v>
      </c>
      <c r="AB9" t="n">
        <v>4087.718263221124</v>
      </c>
      <c r="AC9" t="n">
        <v>3697.592169327761</v>
      </c>
      <c r="AD9" t="n">
        <v>2987565.020577624</v>
      </c>
      <c r="AE9" t="n">
        <v>4087718.263221124</v>
      </c>
      <c r="AF9" t="n">
        <v>1.303913390380583e-06</v>
      </c>
      <c r="AG9" t="n">
        <v>34</v>
      </c>
      <c r="AH9" t="n">
        <v>3697592.169327761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0.6356000000000001</v>
      </c>
      <c r="E10" t="n">
        <v>157.34</v>
      </c>
      <c r="F10" t="n">
        <v>150.44</v>
      </c>
      <c r="G10" t="n">
        <v>63.57</v>
      </c>
      <c r="H10" t="n">
        <v>0.9399999999999999</v>
      </c>
      <c r="I10" t="n">
        <v>142</v>
      </c>
      <c r="J10" t="n">
        <v>170.62</v>
      </c>
      <c r="K10" t="n">
        <v>50.28</v>
      </c>
      <c r="L10" t="n">
        <v>9</v>
      </c>
      <c r="M10" t="n">
        <v>140</v>
      </c>
      <c r="N10" t="n">
        <v>31.34</v>
      </c>
      <c r="O10" t="n">
        <v>21277.6</v>
      </c>
      <c r="P10" t="n">
        <v>1770.82</v>
      </c>
      <c r="Q10" t="n">
        <v>3670.53</v>
      </c>
      <c r="R10" t="n">
        <v>513.29</v>
      </c>
      <c r="S10" t="n">
        <v>288.36</v>
      </c>
      <c r="T10" t="n">
        <v>108730.67</v>
      </c>
      <c r="U10" t="n">
        <v>0.5600000000000001</v>
      </c>
      <c r="V10" t="n">
        <v>0.87</v>
      </c>
      <c r="W10" t="n">
        <v>57.07</v>
      </c>
      <c r="X10" t="n">
        <v>6.46</v>
      </c>
      <c r="Y10" t="n">
        <v>1</v>
      </c>
      <c r="Z10" t="n">
        <v>10</v>
      </c>
      <c r="AA10" t="n">
        <v>2919.085007736829</v>
      </c>
      <c r="AB10" t="n">
        <v>3994.020888527396</v>
      </c>
      <c r="AC10" t="n">
        <v>3612.837140569714</v>
      </c>
      <c r="AD10" t="n">
        <v>2919085.007736829</v>
      </c>
      <c r="AE10" t="n">
        <v>3994020.888527396</v>
      </c>
      <c r="AF10" t="n">
        <v>1.316757786663328e-06</v>
      </c>
      <c r="AG10" t="n">
        <v>33</v>
      </c>
      <c r="AH10" t="n">
        <v>3612837.140569714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0.6403</v>
      </c>
      <c r="E11" t="n">
        <v>156.18</v>
      </c>
      <c r="F11" t="n">
        <v>149.76</v>
      </c>
      <c r="G11" t="n">
        <v>70.75</v>
      </c>
      <c r="H11" t="n">
        <v>1.03</v>
      </c>
      <c r="I11" t="n">
        <v>127</v>
      </c>
      <c r="J11" t="n">
        <v>172.08</v>
      </c>
      <c r="K11" t="n">
        <v>50.28</v>
      </c>
      <c r="L11" t="n">
        <v>10</v>
      </c>
      <c r="M11" t="n">
        <v>125</v>
      </c>
      <c r="N11" t="n">
        <v>31.8</v>
      </c>
      <c r="O11" t="n">
        <v>21457.64</v>
      </c>
      <c r="P11" t="n">
        <v>1749.46</v>
      </c>
      <c r="Q11" t="n">
        <v>3670.67</v>
      </c>
      <c r="R11" t="n">
        <v>491.35</v>
      </c>
      <c r="S11" t="n">
        <v>288.36</v>
      </c>
      <c r="T11" t="n">
        <v>97834.12</v>
      </c>
      <c r="U11" t="n">
        <v>0.59</v>
      </c>
      <c r="V11" t="n">
        <v>0.87</v>
      </c>
      <c r="W11" t="n">
        <v>57.02</v>
      </c>
      <c r="X11" t="n">
        <v>5.78</v>
      </c>
      <c r="Y11" t="n">
        <v>1</v>
      </c>
      <c r="Z11" t="n">
        <v>10</v>
      </c>
      <c r="AA11" t="n">
        <v>2869.070753027654</v>
      </c>
      <c r="AB11" t="n">
        <v>3925.589178761107</v>
      </c>
      <c r="AC11" t="n">
        <v>3550.936457139014</v>
      </c>
      <c r="AD11" t="n">
        <v>2869070.753027654</v>
      </c>
      <c r="AE11" t="n">
        <v>3925589.178761107</v>
      </c>
      <c r="AF11" t="n">
        <v>1.326494667716376e-06</v>
      </c>
      <c r="AG11" t="n">
        <v>33</v>
      </c>
      <c r="AH11" t="n">
        <v>3550936.457139014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0.6445</v>
      </c>
      <c r="E12" t="n">
        <v>155.15</v>
      </c>
      <c r="F12" t="n">
        <v>149.15</v>
      </c>
      <c r="G12" t="n">
        <v>78.5</v>
      </c>
      <c r="H12" t="n">
        <v>1.12</v>
      </c>
      <c r="I12" t="n">
        <v>114</v>
      </c>
      <c r="J12" t="n">
        <v>173.55</v>
      </c>
      <c r="K12" t="n">
        <v>50.28</v>
      </c>
      <c r="L12" t="n">
        <v>11</v>
      </c>
      <c r="M12" t="n">
        <v>112</v>
      </c>
      <c r="N12" t="n">
        <v>32.27</v>
      </c>
      <c r="O12" t="n">
        <v>21638.31</v>
      </c>
      <c r="P12" t="n">
        <v>1728.43</v>
      </c>
      <c r="Q12" t="n">
        <v>3670.49</v>
      </c>
      <c r="R12" t="n">
        <v>469.91</v>
      </c>
      <c r="S12" t="n">
        <v>288.36</v>
      </c>
      <c r="T12" t="n">
        <v>87179.19</v>
      </c>
      <c r="U12" t="n">
        <v>0.61</v>
      </c>
      <c r="V12" t="n">
        <v>0.88</v>
      </c>
      <c r="W12" t="n">
        <v>57.02</v>
      </c>
      <c r="X12" t="n">
        <v>5.17</v>
      </c>
      <c r="Y12" t="n">
        <v>1</v>
      </c>
      <c r="Z12" t="n">
        <v>10</v>
      </c>
      <c r="AA12" t="n">
        <v>2822.366160141135</v>
      </c>
      <c r="AB12" t="n">
        <v>3861.685894312551</v>
      </c>
      <c r="AC12" t="n">
        <v>3493.132012469408</v>
      </c>
      <c r="AD12" t="n">
        <v>2822366.160141136</v>
      </c>
      <c r="AE12" t="n">
        <v>3861685.894312551</v>
      </c>
      <c r="AF12" t="n">
        <v>1.335195710359526e-06</v>
      </c>
      <c r="AG12" t="n">
        <v>33</v>
      </c>
      <c r="AH12" t="n">
        <v>3493132.012469408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0.6483</v>
      </c>
      <c r="E13" t="n">
        <v>154.26</v>
      </c>
      <c r="F13" t="n">
        <v>148.61</v>
      </c>
      <c r="G13" t="n">
        <v>86.56999999999999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101</v>
      </c>
      <c r="N13" t="n">
        <v>32.74</v>
      </c>
      <c r="O13" t="n">
        <v>21819.6</v>
      </c>
      <c r="P13" t="n">
        <v>1706.88</v>
      </c>
      <c r="Q13" t="n">
        <v>3670.38</v>
      </c>
      <c r="R13" t="n">
        <v>452.04</v>
      </c>
      <c r="S13" t="n">
        <v>288.36</v>
      </c>
      <c r="T13" t="n">
        <v>78299.35000000001</v>
      </c>
      <c r="U13" t="n">
        <v>0.64</v>
      </c>
      <c r="V13" t="n">
        <v>0.88</v>
      </c>
      <c r="W13" t="n">
        <v>56.99</v>
      </c>
      <c r="X13" t="n">
        <v>4.63</v>
      </c>
      <c r="Y13" t="n">
        <v>1</v>
      </c>
      <c r="Z13" t="n">
        <v>10</v>
      </c>
      <c r="AA13" t="n">
        <v>2777.263426763667</v>
      </c>
      <c r="AB13" t="n">
        <v>3799.974344713331</v>
      </c>
      <c r="AC13" t="n">
        <v>3437.310126551236</v>
      </c>
      <c r="AD13" t="n">
        <v>2777263.426763667</v>
      </c>
      <c r="AE13" t="n">
        <v>3799974.344713331</v>
      </c>
      <c r="AF13" t="n">
        <v>1.343068082274757e-06</v>
      </c>
      <c r="AG13" t="n">
        <v>33</v>
      </c>
      <c r="AH13" t="n">
        <v>3437310.126551236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0.6512</v>
      </c>
      <c r="E14" t="n">
        <v>153.55</v>
      </c>
      <c r="F14" t="n">
        <v>148.2</v>
      </c>
      <c r="G14" t="n">
        <v>94.59999999999999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1687.81</v>
      </c>
      <c r="Q14" t="n">
        <v>3670.4</v>
      </c>
      <c r="R14" t="n">
        <v>438.07</v>
      </c>
      <c r="S14" t="n">
        <v>288.36</v>
      </c>
      <c r="T14" t="n">
        <v>71359.44</v>
      </c>
      <c r="U14" t="n">
        <v>0.66</v>
      </c>
      <c r="V14" t="n">
        <v>0.88</v>
      </c>
      <c r="W14" t="n">
        <v>56.98</v>
      </c>
      <c r="X14" t="n">
        <v>4.22</v>
      </c>
      <c r="Y14" t="n">
        <v>1</v>
      </c>
      <c r="Z14" t="n">
        <v>10</v>
      </c>
      <c r="AA14" t="n">
        <v>2732.88993791871</v>
      </c>
      <c r="AB14" t="n">
        <v>3739.26057965549</v>
      </c>
      <c r="AC14" t="n">
        <v>3382.390798018214</v>
      </c>
      <c r="AD14" t="n">
        <v>2732889.93791871</v>
      </c>
      <c r="AE14" t="n">
        <v>3739260.57965549</v>
      </c>
      <c r="AF14" t="n">
        <v>1.34907594505217e-06</v>
      </c>
      <c r="AG14" t="n">
        <v>32</v>
      </c>
      <c r="AH14" t="n">
        <v>3382390.798018214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0.6536</v>
      </c>
      <c r="E15" t="n">
        <v>153.01</v>
      </c>
      <c r="F15" t="n">
        <v>147.88</v>
      </c>
      <c r="G15" t="n">
        <v>101.99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1670.75</v>
      </c>
      <c r="Q15" t="n">
        <v>3670.21</v>
      </c>
      <c r="R15" t="n">
        <v>427.26</v>
      </c>
      <c r="S15" t="n">
        <v>288.36</v>
      </c>
      <c r="T15" t="n">
        <v>65993.28999999999</v>
      </c>
      <c r="U15" t="n">
        <v>0.67</v>
      </c>
      <c r="V15" t="n">
        <v>0.88</v>
      </c>
      <c r="W15" t="n">
        <v>56.97</v>
      </c>
      <c r="X15" t="n">
        <v>3.9</v>
      </c>
      <c r="Y15" t="n">
        <v>1</v>
      </c>
      <c r="Z15" t="n">
        <v>10</v>
      </c>
      <c r="AA15" t="n">
        <v>2700.379619224229</v>
      </c>
      <c r="AB15" t="n">
        <v>3694.778527363663</v>
      </c>
      <c r="AC15" t="n">
        <v>3342.154050366168</v>
      </c>
      <c r="AD15" t="n">
        <v>2700379.619224229</v>
      </c>
      <c r="AE15" t="n">
        <v>3694778.527363663</v>
      </c>
      <c r="AF15" t="n">
        <v>1.354047969419684e-06</v>
      </c>
      <c r="AG15" t="n">
        <v>32</v>
      </c>
      <c r="AH15" t="n">
        <v>3342154.050366168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0.6559</v>
      </c>
      <c r="E16" t="n">
        <v>152.47</v>
      </c>
      <c r="F16" t="n">
        <v>147.57</v>
      </c>
      <c r="G16" t="n">
        <v>110.67</v>
      </c>
      <c r="H16" t="n">
        <v>1.48</v>
      </c>
      <c r="I16" t="n">
        <v>80</v>
      </c>
      <c r="J16" t="n">
        <v>179.46</v>
      </c>
      <c r="K16" t="n">
        <v>50.28</v>
      </c>
      <c r="L16" t="n">
        <v>15</v>
      </c>
      <c r="M16" t="n">
        <v>78</v>
      </c>
      <c r="N16" t="n">
        <v>34.18</v>
      </c>
      <c r="O16" t="n">
        <v>22367.38</v>
      </c>
      <c r="P16" t="n">
        <v>1652.26</v>
      </c>
      <c r="Q16" t="n">
        <v>3670.35</v>
      </c>
      <c r="R16" t="n">
        <v>416.73</v>
      </c>
      <c r="S16" t="n">
        <v>288.36</v>
      </c>
      <c r="T16" t="n">
        <v>60761.61</v>
      </c>
      <c r="U16" t="n">
        <v>0.6899999999999999</v>
      </c>
      <c r="V16" t="n">
        <v>0.89</v>
      </c>
      <c r="W16" t="n">
        <v>56.95</v>
      </c>
      <c r="X16" t="n">
        <v>3.59</v>
      </c>
      <c r="Y16" t="n">
        <v>1</v>
      </c>
      <c r="Z16" t="n">
        <v>10</v>
      </c>
      <c r="AA16" t="n">
        <v>2666.599435270995</v>
      </c>
      <c r="AB16" t="n">
        <v>3648.558989402309</v>
      </c>
      <c r="AC16" t="n">
        <v>3300.345640238318</v>
      </c>
      <c r="AD16" t="n">
        <v>2666599.435270995</v>
      </c>
      <c r="AE16" t="n">
        <v>3648558.989402309</v>
      </c>
      <c r="AF16" t="n">
        <v>1.358812826105218e-06</v>
      </c>
      <c r="AG16" t="n">
        <v>32</v>
      </c>
      <c r="AH16" t="n">
        <v>3300345.640238318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0.6579</v>
      </c>
      <c r="E17" t="n">
        <v>152.01</v>
      </c>
      <c r="F17" t="n">
        <v>147.3</v>
      </c>
      <c r="G17" t="n">
        <v>119.43</v>
      </c>
      <c r="H17" t="n">
        <v>1.57</v>
      </c>
      <c r="I17" t="n">
        <v>74</v>
      </c>
      <c r="J17" t="n">
        <v>180.95</v>
      </c>
      <c r="K17" t="n">
        <v>50.28</v>
      </c>
      <c r="L17" t="n">
        <v>16</v>
      </c>
      <c r="M17" t="n">
        <v>72</v>
      </c>
      <c r="N17" t="n">
        <v>34.67</v>
      </c>
      <c r="O17" t="n">
        <v>22551.28</v>
      </c>
      <c r="P17" t="n">
        <v>1631.29</v>
      </c>
      <c r="Q17" t="n">
        <v>3670.22</v>
      </c>
      <c r="R17" t="n">
        <v>407.55</v>
      </c>
      <c r="S17" t="n">
        <v>288.36</v>
      </c>
      <c r="T17" t="n">
        <v>56200.1</v>
      </c>
      <c r="U17" t="n">
        <v>0.71</v>
      </c>
      <c r="V17" t="n">
        <v>0.89</v>
      </c>
      <c r="W17" t="n">
        <v>56.95</v>
      </c>
      <c r="X17" t="n">
        <v>3.32</v>
      </c>
      <c r="Y17" t="n">
        <v>1</v>
      </c>
      <c r="Z17" t="n">
        <v>10</v>
      </c>
      <c r="AA17" t="n">
        <v>2630.942515119448</v>
      </c>
      <c r="AB17" t="n">
        <v>3599.771618178663</v>
      </c>
      <c r="AC17" t="n">
        <v>3256.214467250754</v>
      </c>
      <c r="AD17" t="n">
        <v>2630942.515119448</v>
      </c>
      <c r="AE17" t="n">
        <v>3599771.618178663</v>
      </c>
      <c r="AF17" t="n">
        <v>1.362956179744814e-06</v>
      </c>
      <c r="AG17" t="n">
        <v>32</v>
      </c>
      <c r="AH17" t="n">
        <v>3256214.467250754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0.6595</v>
      </c>
      <c r="E18" t="n">
        <v>151.64</v>
      </c>
      <c r="F18" t="n">
        <v>147.09</v>
      </c>
      <c r="G18" t="n">
        <v>127.9</v>
      </c>
      <c r="H18" t="n">
        <v>1.65</v>
      </c>
      <c r="I18" t="n">
        <v>69</v>
      </c>
      <c r="J18" t="n">
        <v>182.45</v>
      </c>
      <c r="K18" t="n">
        <v>50.28</v>
      </c>
      <c r="L18" t="n">
        <v>17</v>
      </c>
      <c r="M18" t="n">
        <v>67</v>
      </c>
      <c r="N18" t="n">
        <v>35.17</v>
      </c>
      <c r="O18" t="n">
        <v>22735.98</v>
      </c>
      <c r="P18" t="n">
        <v>1614.86</v>
      </c>
      <c r="Q18" t="n">
        <v>3670.24</v>
      </c>
      <c r="R18" t="n">
        <v>400.9</v>
      </c>
      <c r="S18" t="n">
        <v>288.36</v>
      </c>
      <c r="T18" t="n">
        <v>52903.42</v>
      </c>
      <c r="U18" t="n">
        <v>0.72</v>
      </c>
      <c r="V18" t="n">
        <v>0.89</v>
      </c>
      <c r="W18" t="n">
        <v>56.93</v>
      </c>
      <c r="X18" t="n">
        <v>3.11</v>
      </c>
      <c r="Y18" t="n">
        <v>1</v>
      </c>
      <c r="Z18" t="n">
        <v>10</v>
      </c>
      <c r="AA18" t="n">
        <v>2603.039775609643</v>
      </c>
      <c r="AB18" t="n">
        <v>3561.593858999357</v>
      </c>
      <c r="AC18" t="n">
        <v>3221.6803398247</v>
      </c>
      <c r="AD18" t="n">
        <v>2603039.775609643</v>
      </c>
      <c r="AE18" t="n">
        <v>3561593.858999357</v>
      </c>
      <c r="AF18" t="n">
        <v>1.366270862656489e-06</v>
      </c>
      <c r="AG18" t="n">
        <v>32</v>
      </c>
      <c r="AH18" t="n">
        <v>3221680.3398247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0.6609</v>
      </c>
      <c r="E19" t="n">
        <v>151.3</v>
      </c>
      <c r="F19" t="n">
        <v>146.88</v>
      </c>
      <c r="G19" t="n">
        <v>135.59</v>
      </c>
      <c r="H19" t="n">
        <v>1.74</v>
      </c>
      <c r="I19" t="n">
        <v>65</v>
      </c>
      <c r="J19" t="n">
        <v>183.95</v>
      </c>
      <c r="K19" t="n">
        <v>50.28</v>
      </c>
      <c r="L19" t="n">
        <v>18</v>
      </c>
      <c r="M19" t="n">
        <v>63</v>
      </c>
      <c r="N19" t="n">
        <v>35.67</v>
      </c>
      <c r="O19" t="n">
        <v>22921.24</v>
      </c>
      <c r="P19" t="n">
        <v>1597.99</v>
      </c>
      <c r="Q19" t="n">
        <v>3670.15</v>
      </c>
      <c r="R19" t="n">
        <v>393.77</v>
      </c>
      <c r="S19" t="n">
        <v>288.36</v>
      </c>
      <c r="T19" t="n">
        <v>49357.5</v>
      </c>
      <c r="U19" t="n">
        <v>0.73</v>
      </c>
      <c r="V19" t="n">
        <v>0.89</v>
      </c>
      <c r="W19" t="n">
        <v>56.93</v>
      </c>
      <c r="X19" t="n">
        <v>2.91</v>
      </c>
      <c r="Y19" t="n">
        <v>1</v>
      </c>
      <c r="Z19" t="n">
        <v>10</v>
      </c>
      <c r="AA19" t="n">
        <v>2575.405420124126</v>
      </c>
      <c r="AB19" t="n">
        <v>3523.78331468235</v>
      </c>
      <c r="AC19" t="n">
        <v>3187.478380789878</v>
      </c>
      <c r="AD19" t="n">
        <v>2575405.420124126</v>
      </c>
      <c r="AE19" t="n">
        <v>3523783.31468235</v>
      </c>
      <c r="AF19" t="n">
        <v>1.369171210204206e-06</v>
      </c>
      <c r="AG19" t="n">
        <v>32</v>
      </c>
      <c r="AH19" t="n">
        <v>3187478.380789877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0.6623</v>
      </c>
      <c r="E20" t="n">
        <v>150.99</v>
      </c>
      <c r="F20" t="n">
        <v>146.7</v>
      </c>
      <c r="G20" t="n">
        <v>144.29</v>
      </c>
      <c r="H20" t="n">
        <v>1.82</v>
      </c>
      <c r="I20" t="n">
        <v>61</v>
      </c>
      <c r="J20" t="n">
        <v>185.46</v>
      </c>
      <c r="K20" t="n">
        <v>50.28</v>
      </c>
      <c r="L20" t="n">
        <v>19</v>
      </c>
      <c r="M20" t="n">
        <v>59</v>
      </c>
      <c r="N20" t="n">
        <v>36.18</v>
      </c>
      <c r="O20" t="n">
        <v>23107.19</v>
      </c>
      <c r="P20" t="n">
        <v>1581.67</v>
      </c>
      <c r="Q20" t="n">
        <v>3670.15</v>
      </c>
      <c r="R20" t="n">
        <v>387.35</v>
      </c>
      <c r="S20" t="n">
        <v>288.36</v>
      </c>
      <c r="T20" t="n">
        <v>46165.37</v>
      </c>
      <c r="U20" t="n">
        <v>0.74</v>
      </c>
      <c r="V20" t="n">
        <v>0.89</v>
      </c>
      <c r="W20" t="n">
        <v>56.92</v>
      </c>
      <c r="X20" t="n">
        <v>2.72</v>
      </c>
      <c r="Y20" t="n">
        <v>1</v>
      </c>
      <c r="Z20" t="n">
        <v>10</v>
      </c>
      <c r="AA20" t="n">
        <v>2548.662120948341</v>
      </c>
      <c r="AB20" t="n">
        <v>3487.191952918948</v>
      </c>
      <c r="AC20" t="n">
        <v>3154.379247236877</v>
      </c>
      <c r="AD20" t="n">
        <v>2548662.120948342</v>
      </c>
      <c r="AE20" t="n">
        <v>3487191.952918948</v>
      </c>
      <c r="AF20" t="n">
        <v>1.372071557751923e-06</v>
      </c>
      <c r="AG20" t="n">
        <v>32</v>
      </c>
      <c r="AH20" t="n">
        <v>3154379.247236877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0.6636</v>
      </c>
      <c r="E21" t="n">
        <v>150.69</v>
      </c>
      <c r="F21" t="n">
        <v>146.53</v>
      </c>
      <c r="G21" t="n">
        <v>154.24</v>
      </c>
      <c r="H21" t="n">
        <v>1.9</v>
      </c>
      <c r="I21" t="n">
        <v>57</v>
      </c>
      <c r="J21" t="n">
        <v>186.97</v>
      </c>
      <c r="K21" t="n">
        <v>50.28</v>
      </c>
      <c r="L21" t="n">
        <v>20</v>
      </c>
      <c r="M21" t="n">
        <v>55</v>
      </c>
      <c r="N21" t="n">
        <v>36.69</v>
      </c>
      <c r="O21" t="n">
        <v>23293.82</v>
      </c>
      <c r="P21" t="n">
        <v>1561.56</v>
      </c>
      <c r="Q21" t="n">
        <v>3670.19</v>
      </c>
      <c r="R21" t="n">
        <v>381.97</v>
      </c>
      <c r="S21" t="n">
        <v>288.36</v>
      </c>
      <c r="T21" t="n">
        <v>43494.09</v>
      </c>
      <c r="U21" t="n">
        <v>0.75</v>
      </c>
      <c r="V21" t="n">
        <v>0.89</v>
      </c>
      <c r="W21" t="n">
        <v>56.91</v>
      </c>
      <c r="X21" t="n">
        <v>2.55</v>
      </c>
      <c r="Y21" t="n">
        <v>1</v>
      </c>
      <c r="Z21" t="n">
        <v>10</v>
      </c>
      <c r="AA21" t="n">
        <v>2517.42281285451</v>
      </c>
      <c r="AB21" t="n">
        <v>3444.448953403959</v>
      </c>
      <c r="AC21" t="n">
        <v>3115.715579605423</v>
      </c>
      <c r="AD21" t="n">
        <v>2517422.81285451</v>
      </c>
      <c r="AE21" t="n">
        <v>3444448.953403959</v>
      </c>
      <c r="AF21" t="n">
        <v>1.374764737617659e-06</v>
      </c>
      <c r="AG21" t="n">
        <v>32</v>
      </c>
      <c r="AH21" t="n">
        <v>3115715.579605423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0.6647</v>
      </c>
      <c r="E22" t="n">
        <v>150.44</v>
      </c>
      <c r="F22" t="n">
        <v>146.37</v>
      </c>
      <c r="G22" t="n">
        <v>162.63</v>
      </c>
      <c r="H22" t="n">
        <v>1.98</v>
      </c>
      <c r="I22" t="n">
        <v>54</v>
      </c>
      <c r="J22" t="n">
        <v>188.49</v>
      </c>
      <c r="K22" t="n">
        <v>50.28</v>
      </c>
      <c r="L22" t="n">
        <v>21</v>
      </c>
      <c r="M22" t="n">
        <v>52</v>
      </c>
      <c r="N22" t="n">
        <v>37.21</v>
      </c>
      <c r="O22" t="n">
        <v>23481.16</v>
      </c>
      <c r="P22" t="n">
        <v>1545.72</v>
      </c>
      <c r="Q22" t="n">
        <v>3670.09</v>
      </c>
      <c r="R22" t="n">
        <v>376.34</v>
      </c>
      <c r="S22" t="n">
        <v>288.36</v>
      </c>
      <c r="T22" t="n">
        <v>40695.55</v>
      </c>
      <c r="U22" t="n">
        <v>0.77</v>
      </c>
      <c r="V22" t="n">
        <v>0.89</v>
      </c>
      <c r="W22" t="n">
        <v>56.91</v>
      </c>
      <c r="X22" t="n">
        <v>2.4</v>
      </c>
      <c r="Y22" t="n">
        <v>1</v>
      </c>
      <c r="Z22" t="n">
        <v>10</v>
      </c>
      <c r="AA22" t="n">
        <v>2492.598233792751</v>
      </c>
      <c r="AB22" t="n">
        <v>3410.482869148525</v>
      </c>
      <c r="AC22" t="n">
        <v>3084.99117075963</v>
      </c>
      <c r="AD22" t="n">
        <v>2492598.233792751</v>
      </c>
      <c r="AE22" t="n">
        <v>3410482.869148524</v>
      </c>
      <c r="AF22" t="n">
        <v>1.377043582119437e-06</v>
      </c>
      <c r="AG22" t="n">
        <v>32</v>
      </c>
      <c r="AH22" t="n">
        <v>3084991.17075963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0.6655</v>
      </c>
      <c r="E23" t="n">
        <v>150.26</v>
      </c>
      <c r="F23" t="n">
        <v>146.29</v>
      </c>
      <c r="G23" t="n">
        <v>172.11</v>
      </c>
      <c r="H23" t="n">
        <v>2.05</v>
      </c>
      <c r="I23" t="n">
        <v>51</v>
      </c>
      <c r="J23" t="n">
        <v>190.01</v>
      </c>
      <c r="K23" t="n">
        <v>50.28</v>
      </c>
      <c r="L23" t="n">
        <v>22</v>
      </c>
      <c r="M23" t="n">
        <v>47</v>
      </c>
      <c r="N23" t="n">
        <v>37.74</v>
      </c>
      <c r="O23" t="n">
        <v>23669.2</v>
      </c>
      <c r="P23" t="n">
        <v>1528.61</v>
      </c>
      <c r="Q23" t="n">
        <v>3670.17</v>
      </c>
      <c r="R23" t="n">
        <v>373.35</v>
      </c>
      <c r="S23" t="n">
        <v>288.36</v>
      </c>
      <c r="T23" t="n">
        <v>39216.65</v>
      </c>
      <c r="U23" t="n">
        <v>0.77</v>
      </c>
      <c r="V23" t="n">
        <v>0.89</v>
      </c>
      <c r="W23" t="n">
        <v>56.92</v>
      </c>
      <c r="X23" t="n">
        <v>2.31</v>
      </c>
      <c r="Y23" t="n">
        <v>1</v>
      </c>
      <c r="Z23" t="n">
        <v>10</v>
      </c>
      <c r="AA23" t="n">
        <v>2467.34351304611</v>
      </c>
      <c r="AB23" t="n">
        <v>3375.928246063322</v>
      </c>
      <c r="AC23" t="n">
        <v>3053.734392403963</v>
      </c>
      <c r="AD23" t="n">
        <v>2467343.51304611</v>
      </c>
      <c r="AE23" t="n">
        <v>3375928.246063322</v>
      </c>
      <c r="AF23" t="n">
        <v>1.378700923575275e-06</v>
      </c>
      <c r="AG23" t="n">
        <v>32</v>
      </c>
      <c r="AH23" t="n">
        <v>3053734.392403963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0.6665</v>
      </c>
      <c r="E24" t="n">
        <v>150.05</v>
      </c>
      <c r="F24" t="n">
        <v>146.14</v>
      </c>
      <c r="G24" t="n">
        <v>178.95</v>
      </c>
      <c r="H24" t="n">
        <v>2.13</v>
      </c>
      <c r="I24" t="n">
        <v>49</v>
      </c>
      <c r="J24" t="n">
        <v>191.55</v>
      </c>
      <c r="K24" t="n">
        <v>50.28</v>
      </c>
      <c r="L24" t="n">
        <v>23</v>
      </c>
      <c r="M24" t="n">
        <v>36</v>
      </c>
      <c r="N24" t="n">
        <v>38.27</v>
      </c>
      <c r="O24" t="n">
        <v>23857.96</v>
      </c>
      <c r="P24" t="n">
        <v>1511.48</v>
      </c>
      <c r="Q24" t="n">
        <v>3670.25</v>
      </c>
      <c r="R24" t="n">
        <v>368.26</v>
      </c>
      <c r="S24" t="n">
        <v>288.36</v>
      </c>
      <c r="T24" t="n">
        <v>36682.02</v>
      </c>
      <c r="U24" t="n">
        <v>0.78</v>
      </c>
      <c r="V24" t="n">
        <v>0.9</v>
      </c>
      <c r="W24" t="n">
        <v>56.91</v>
      </c>
      <c r="X24" t="n">
        <v>2.17</v>
      </c>
      <c r="Y24" t="n">
        <v>1</v>
      </c>
      <c r="Z24" t="n">
        <v>10</v>
      </c>
      <c r="AA24" t="n">
        <v>2441.337635578205</v>
      </c>
      <c r="AB24" t="n">
        <v>3340.345857213391</v>
      </c>
      <c r="AC24" t="n">
        <v>3021.547936805674</v>
      </c>
      <c r="AD24" t="n">
        <v>2441337.635578205</v>
      </c>
      <c r="AE24" t="n">
        <v>3340345.857213391</v>
      </c>
      <c r="AF24" t="n">
        <v>1.380772600395072e-06</v>
      </c>
      <c r="AG24" t="n">
        <v>32</v>
      </c>
      <c r="AH24" t="n">
        <v>3021547.936805674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0.6665</v>
      </c>
      <c r="E25" t="n">
        <v>150.03</v>
      </c>
      <c r="F25" t="n">
        <v>146.16</v>
      </c>
      <c r="G25" t="n">
        <v>182.7</v>
      </c>
      <c r="H25" t="n">
        <v>2.21</v>
      </c>
      <c r="I25" t="n">
        <v>48</v>
      </c>
      <c r="J25" t="n">
        <v>193.08</v>
      </c>
      <c r="K25" t="n">
        <v>50.28</v>
      </c>
      <c r="L25" t="n">
        <v>24</v>
      </c>
      <c r="M25" t="n">
        <v>10</v>
      </c>
      <c r="N25" t="n">
        <v>38.8</v>
      </c>
      <c r="O25" t="n">
        <v>24047.45</v>
      </c>
      <c r="P25" t="n">
        <v>1510.02</v>
      </c>
      <c r="Q25" t="n">
        <v>3670.46</v>
      </c>
      <c r="R25" t="n">
        <v>367.47</v>
      </c>
      <c r="S25" t="n">
        <v>288.36</v>
      </c>
      <c r="T25" t="n">
        <v>36290.93</v>
      </c>
      <c r="U25" t="n">
        <v>0.78</v>
      </c>
      <c r="V25" t="n">
        <v>0.89</v>
      </c>
      <c r="W25" t="n">
        <v>56.95</v>
      </c>
      <c r="X25" t="n">
        <v>2.19</v>
      </c>
      <c r="Y25" t="n">
        <v>1</v>
      </c>
      <c r="Z25" t="n">
        <v>10</v>
      </c>
      <c r="AA25" t="n">
        <v>2439.464182977876</v>
      </c>
      <c r="AB25" t="n">
        <v>3337.782516714726</v>
      </c>
      <c r="AC25" t="n">
        <v>3019.229237926531</v>
      </c>
      <c r="AD25" t="n">
        <v>2439464.182977876</v>
      </c>
      <c r="AE25" t="n">
        <v>3337782.516714726</v>
      </c>
      <c r="AF25" t="n">
        <v>1.380772600395072e-06</v>
      </c>
      <c r="AG25" t="n">
        <v>32</v>
      </c>
      <c r="AH25" t="n">
        <v>3019229.237926531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0.6669</v>
      </c>
      <c r="E26" t="n">
        <v>149.96</v>
      </c>
      <c r="F26" t="n">
        <v>146.12</v>
      </c>
      <c r="G26" t="n">
        <v>186.53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1</v>
      </c>
      <c r="N26" t="n">
        <v>39.34</v>
      </c>
      <c r="O26" t="n">
        <v>24237.67</v>
      </c>
      <c r="P26" t="n">
        <v>1519.82</v>
      </c>
      <c r="Q26" t="n">
        <v>3670.35</v>
      </c>
      <c r="R26" t="n">
        <v>365.88</v>
      </c>
      <c r="S26" t="n">
        <v>288.36</v>
      </c>
      <c r="T26" t="n">
        <v>35500.82</v>
      </c>
      <c r="U26" t="n">
        <v>0.79</v>
      </c>
      <c r="V26" t="n">
        <v>0.9</v>
      </c>
      <c r="W26" t="n">
        <v>56.96</v>
      </c>
      <c r="X26" t="n">
        <v>2.14</v>
      </c>
      <c r="Y26" t="n">
        <v>1</v>
      </c>
      <c r="Z26" t="n">
        <v>10</v>
      </c>
      <c r="AA26" t="n">
        <v>2450.859728353983</v>
      </c>
      <c r="AB26" t="n">
        <v>3353.374404634295</v>
      </c>
      <c r="AC26" t="n">
        <v>3033.333057946408</v>
      </c>
      <c r="AD26" t="n">
        <v>2450859.728353982</v>
      </c>
      <c r="AE26" t="n">
        <v>3353374.404634295</v>
      </c>
      <c r="AF26" t="n">
        <v>1.381601271122992e-06</v>
      </c>
      <c r="AG26" t="n">
        <v>32</v>
      </c>
      <c r="AH26" t="n">
        <v>3033333.057946408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0.6669</v>
      </c>
      <c r="E27" t="n">
        <v>149.96</v>
      </c>
      <c r="F27" t="n">
        <v>146.12</v>
      </c>
      <c r="G27" t="n">
        <v>186.53</v>
      </c>
      <c r="H27" t="n">
        <v>2.35</v>
      </c>
      <c r="I27" t="n">
        <v>47</v>
      </c>
      <c r="J27" t="n">
        <v>196.17</v>
      </c>
      <c r="K27" t="n">
        <v>50.28</v>
      </c>
      <c r="L27" t="n">
        <v>26</v>
      </c>
      <c r="M27" t="n">
        <v>0</v>
      </c>
      <c r="N27" t="n">
        <v>39.89</v>
      </c>
      <c r="O27" t="n">
        <v>24428.62</v>
      </c>
      <c r="P27" t="n">
        <v>1530.57</v>
      </c>
      <c r="Q27" t="n">
        <v>3670.38</v>
      </c>
      <c r="R27" t="n">
        <v>365.88</v>
      </c>
      <c r="S27" t="n">
        <v>288.36</v>
      </c>
      <c r="T27" t="n">
        <v>35501.28</v>
      </c>
      <c r="U27" t="n">
        <v>0.79</v>
      </c>
      <c r="V27" t="n">
        <v>0.9</v>
      </c>
      <c r="W27" t="n">
        <v>56.96</v>
      </c>
      <c r="X27" t="n">
        <v>2.14</v>
      </c>
      <c r="Y27" t="n">
        <v>1</v>
      </c>
      <c r="Z27" t="n">
        <v>10</v>
      </c>
      <c r="AA27" t="n">
        <v>2464.895069087479</v>
      </c>
      <c r="AB27" t="n">
        <v>3372.578177021398</v>
      </c>
      <c r="AC27" t="n">
        <v>3050.704049249549</v>
      </c>
      <c r="AD27" t="n">
        <v>2464895.069087479</v>
      </c>
      <c r="AE27" t="n">
        <v>3372578.177021399</v>
      </c>
      <c r="AF27" t="n">
        <v>1.381601271122992e-06</v>
      </c>
      <c r="AG27" t="n">
        <v>32</v>
      </c>
      <c r="AH27" t="n">
        <v>3050704.049249549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0.4564</v>
      </c>
      <c r="E2" t="n">
        <v>219.12</v>
      </c>
      <c r="F2" t="n">
        <v>197.76</v>
      </c>
      <c r="G2" t="n">
        <v>10.5</v>
      </c>
      <c r="H2" t="n">
        <v>0.22</v>
      </c>
      <c r="I2" t="n">
        <v>1130</v>
      </c>
      <c r="J2" t="n">
        <v>80.84</v>
      </c>
      <c r="K2" t="n">
        <v>35.1</v>
      </c>
      <c r="L2" t="n">
        <v>1</v>
      </c>
      <c r="M2" t="n">
        <v>1128</v>
      </c>
      <c r="N2" t="n">
        <v>9.74</v>
      </c>
      <c r="O2" t="n">
        <v>10204.21</v>
      </c>
      <c r="P2" t="n">
        <v>1555.29</v>
      </c>
      <c r="Q2" t="n">
        <v>3675.1</v>
      </c>
      <c r="R2" t="n">
        <v>2115.45</v>
      </c>
      <c r="S2" t="n">
        <v>288.36</v>
      </c>
      <c r="T2" t="n">
        <v>904871.74</v>
      </c>
      <c r="U2" t="n">
        <v>0.14</v>
      </c>
      <c r="V2" t="n">
        <v>0.66</v>
      </c>
      <c r="W2" t="n">
        <v>58.69</v>
      </c>
      <c r="X2" t="n">
        <v>53.67</v>
      </c>
      <c r="Y2" t="n">
        <v>1</v>
      </c>
      <c r="Z2" t="n">
        <v>10</v>
      </c>
      <c r="AA2" t="n">
        <v>3624.358174735061</v>
      </c>
      <c r="AB2" t="n">
        <v>4959.006750070613</v>
      </c>
      <c r="AC2" t="n">
        <v>4485.726105853373</v>
      </c>
      <c r="AD2" t="n">
        <v>3624358.174735061</v>
      </c>
      <c r="AE2" t="n">
        <v>4959006.750070613</v>
      </c>
      <c r="AF2" t="n">
        <v>9.816734610928829e-07</v>
      </c>
      <c r="AG2" t="n">
        <v>46</v>
      </c>
      <c r="AH2" t="n">
        <v>4485726.105853373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0.5715</v>
      </c>
      <c r="E3" t="n">
        <v>174.98</v>
      </c>
      <c r="F3" t="n">
        <v>165.2</v>
      </c>
      <c r="G3" t="n">
        <v>21.64</v>
      </c>
      <c r="H3" t="n">
        <v>0.43</v>
      </c>
      <c r="I3" t="n">
        <v>458</v>
      </c>
      <c r="J3" t="n">
        <v>82.04000000000001</v>
      </c>
      <c r="K3" t="n">
        <v>35.1</v>
      </c>
      <c r="L3" t="n">
        <v>2</v>
      </c>
      <c r="M3" t="n">
        <v>456</v>
      </c>
      <c r="N3" t="n">
        <v>9.94</v>
      </c>
      <c r="O3" t="n">
        <v>10352.53</v>
      </c>
      <c r="P3" t="n">
        <v>1269.37</v>
      </c>
      <c r="Q3" t="n">
        <v>3671.93</v>
      </c>
      <c r="R3" t="n">
        <v>1012.84</v>
      </c>
      <c r="S3" t="n">
        <v>288.36</v>
      </c>
      <c r="T3" t="n">
        <v>356924.74</v>
      </c>
      <c r="U3" t="n">
        <v>0.28</v>
      </c>
      <c r="V3" t="n">
        <v>0.79</v>
      </c>
      <c r="W3" t="n">
        <v>57.57</v>
      </c>
      <c r="X3" t="n">
        <v>21.18</v>
      </c>
      <c r="Y3" t="n">
        <v>1</v>
      </c>
      <c r="Z3" t="n">
        <v>10</v>
      </c>
      <c r="AA3" t="n">
        <v>2414.752840436712</v>
      </c>
      <c r="AB3" t="n">
        <v>3303.97136766241</v>
      </c>
      <c r="AC3" t="n">
        <v>2988.644977485525</v>
      </c>
      <c r="AD3" t="n">
        <v>2414752.840436712</v>
      </c>
      <c r="AE3" t="n">
        <v>3303971.36766241</v>
      </c>
      <c r="AF3" t="n">
        <v>1.229242732284362e-06</v>
      </c>
      <c r="AG3" t="n">
        <v>37</v>
      </c>
      <c r="AH3" t="n">
        <v>2988644.977485524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0.6109</v>
      </c>
      <c r="E4" t="n">
        <v>163.7</v>
      </c>
      <c r="F4" t="n">
        <v>156.95</v>
      </c>
      <c r="G4" t="n">
        <v>33.39</v>
      </c>
      <c r="H4" t="n">
        <v>0.63</v>
      </c>
      <c r="I4" t="n">
        <v>282</v>
      </c>
      <c r="J4" t="n">
        <v>83.25</v>
      </c>
      <c r="K4" t="n">
        <v>35.1</v>
      </c>
      <c r="L4" t="n">
        <v>3</v>
      </c>
      <c r="M4" t="n">
        <v>280</v>
      </c>
      <c r="N4" t="n">
        <v>10.15</v>
      </c>
      <c r="O4" t="n">
        <v>10501.19</v>
      </c>
      <c r="P4" t="n">
        <v>1172.77</v>
      </c>
      <c r="Q4" t="n">
        <v>3671.19</v>
      </c>
      <c r="R4" t="n">
        <v>733.72</v>
      </c>
      <c r="S4" t="n">
        <v>288.36</v>
      </c>
      <c r="T4" t="n">
        <v>218245.34</v>
      </c>
      <c r="U4" t="n">
        <v>0.39</v>
      </c>
      <c r="V4" t="n">
        <v>0.83</v>
      </c>
      <c r="W4" t="n">
        <v>57.29</v>
      </c>
      <c r="X4" t="n">
        <v>12.95</v>
      </c>
      <c r="Y4" t="n">
        <v>1</v>
      </c>
      <c r="Z4" t="n">
        <v>10</v>
      </c>
      <c r="AA4" t="n">
        <v>2113.061217879265</v>
      </c>
      <c r="AB4" t="n">
        <v>2891.183579984086</v>
      </c>
      <c r="AC4" t="n">
        <v>2615.253076912045</v>
      </c>
      <c r="AD4" t="n">
        <v>2113061.217879265</v>
      </c>
      <c r="AE4" t="n">
        <v>2891183.579984087</v>
      </c>
      <c r="AF4" t="n">
        <v>1.313988425463721e-06</v>
      </c>
      <c r="AG4" t="n">
        <v>35</v>
      </c>
      <c r="AH4" t="n">
        <v>2615253.076912045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0.6314</v>
      </c>
      <c r="E5" t="n">
        <v>158.38</v>
      </c>
      <c r="F5" t="n">
        <v>153.04</v>
      </c>
      <c r="G5" t="n">
        <v>45.91</v>
      </c>
      <c r="H5" t="n">
        <v>0.83</v>
      </c>
      <c r="I5" t="n">
        <v>200</v>
      </c>
      <c r="J5" t="n">
        <v>84.45999999999999</v>
      </c>
      <c r="K5" t="n">
        <v>35.1</v>
      </c>
      <c r="L5" t="n">
        <v>4</v>
      </c>
      <c r="M5" t="n">
        <v>198</v>
      </c>
      <c r="N5" t="n">
        <v>10.36</v>
      </c>
      <c r="O5" t="n">
        <v>10650.22</v>
      </c>
      <c r="P5" t="n">
        <v>1109.02</v>
      </c>
      <c r="Q5" t="n">
        <v>3670.87</v>
      </c>
      <c r="R5" t="n">
        <v>601.85</v>
      </c>
      <c r="S5" t="n">
        <v>288.36</v>
      </c>
      <c r="T5" t="n">
        <v>152719.74</v>
      </c>
      <c r="U5" t="n">
        <v>0.48</v>
      </c>
      <c r="V5" t="n">
        <v>0.85</v>
      </c>
      <c r="W5" t="n">
        <v>57.14</v>
      </c>
      <c r="X5" t="n">
        <v>9.050000000000001</v>
      </c>
      <c r="Y5" t="n">
        <v>1</v>
      </c>
      <c r="Z5" t="n">
        <v>10</v>
      </c>
      <c r="AA5" t="n">
        <v>1945.850627226433</v>
      </c>
      <c r="AB5" t="n">
        <v>2662.398673042251</v>
      </c>
      <c r="AC5" t="n">
        <v>2408.303080387104</v>
      </c>
      <c r="AD5" t="n">
        <v>1945850.627226433</v>
      </c>
      <c r="AE5" t="n">
        <v>2662398.673042251</v>
      </c>
      <c r="AF5" t="n">
        <v>1.358081996788007e-06</v>
      </c>
      <c r="AG5" t="n">
        <v>33</v>
      </c>
      <c r="AH5" t="n">
        <v>2408303.080387104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0.6433</v>
      </c>
      <c r="E6" t="n">
        <v>155.45</v>
      </c>
      <c r="F6" t="n">
        <v>150.92</v>
      </c>
      <c r="G6" t="n">
        <v>59.19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1057.34</v>
      </c>
      <c r="Q6" t="n">
        <v>3670.44</v>
      </c>
      <c r="R6" t="n">
        <v>530.3200000000001</v>
      </c>
      <c r="S6" t="n">
        <v>288.36</v>
      </c>
      <c r="T6" t="n">
        <v>117189.83</v>
      </c>
      <c r="U6" t="n">
        <v>0.54</v>
      </c>
      <c r="V6" t="n">
        <v>0.87</v>
      </c>
      <c r="W6" t="n">
        <v>57.07</v>
      </c>
      <c r="X6" t="n">
        <v>6.94</v>
      </c>
      <c r="Y6" t="n">
        <v>1</v>
      </c>
      <c r="Z6" t="n">
        <v>10</v>
      </c>
      <c r="AA6" t="n">
        <v>1841.316884033368</v>
      </c>
      <c r="AB6" t="n">
        <v>2519.370993902227</v>
      </c>
      <c r="AC6" t="n">
        <v>2278.925762203596</v>
      </c>
      <c r="AD6" t="n">
        <v>1841316.884033368</v>
      </c>
      <c r="AE6" t="n">
        <v>2519370.993902227</v>
      </c>
      <c r="AF6" t="n">
        <v>1.383677777215275e-06</v>
      </c>
      <c r="AG6" t="n">
        <v>33</v>
      </c>
      <c r="AH6" t="n">
        <v>2278925.762203596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0.6516</v>
      </c>
      <c r="E7" t="n">
        <v>153.48</v>
      </c>
      <c r="F7" t="n">
        <v>149.48</v>
      </c>
      <c r="G7" t="n">
        <v>73.52</v>
      </c>
      <c r="H7" t="n">
        <v>1.21</v>
      </c>
      <c r="I7" t="n">
        <v>122</v>
      </c>
      <c r="J7" t="n">
        <v>86.88</v>
      </c>
      <c r="K7" t="n">
        <v>35.1</v>
      </c>
      <c r="L7" t="n">
        <v>6</v>
      </c>
      <c r="M7" t="n">
        <v>118</v>
      </c>
      <c r="N7" t="n">
        <v>10.78</v>
      </c>
      <c r="O7" t="n">
        <v>10949.33</v>
      </c>
      <c r="P7" t="n">
        <v>1007.87</v>
      </c>
      <c r="Q7" t="n">
        <v>3670.47</v>
      </c>
      <c r="R7" t="n">
        <v>481.29</v>
      </c>
      <c r="S7" t="n">
        <v>288.36</v>
      </c>
      <c r="T7" t="n">
        <v>92829.47</v>
      </c>
      <c r="U7" t="n">
        <v>0.6</v>
      </c>
      <c r="V7" t="n">
        <v>0.88</v>
      </c>
      <c r="W7" t="n">
        <v>57.02</v>
      </c>
      <c r="X7" t="n">
        <v>5.5</v>
      </c>
      <c r="Y7" t="n">
        <v>1</v>
      </c>
      <c r="Z7" t="n">
        <v>10</v>
      </c>
      <c r="AA7" t="n">
        <v>1746.142285302221</v>
      </c>
      <c r="AB7" t="n">
        <v>2389.148909111314</v>
      </c>
      <c r="AC7" t="n">
        <v>2161.131890417284</v>
      </c>
      <c r="AD7" t="n">
        <v>1746142.285302221</v>
      </c>
      <c r="AE7" t="n">
        <v>2389148.909111314</v>
      </c>
      <c r="AF7" t="n">
        <v>1.401530296336815e-06</v>
      </c>
      <c r="AG7" t="n">
        <v>32</v>
      </c>
      <c r="AH7" t="n">
        <v>2161131.890417283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0.655</v>
      </c>
      <c r="E8" t="n">
        <v>152.66</v>
      </c>
      <c r="F8" t="n">
        <v>148.93</v>
      </c>
      <c r="G8" t="n">
        <v>83.51000000000001</v>
      </c>
      <c r="H8" t="n">
        <v>1.39</v>
      </c>
      <c r="I8" t="n">
        <v>107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982.3</v>
      </c>
      <c r="Q8" t="n">
        <v>3670.6</v>
      </c>
      <c r="R8" t="n">
        <v>458.48</v>
      </c>
      <c r="S8" t="n">
        <v>288.36</v>
      </c>
      <c r="T8" t="n">
        <v>81499.35000000001</v>
      </c>
      <c r="U8" t="n">
        <v>0.63</v>
      </c>
      <c r="V8" t="n">
        <v>0.88</v>
      </c>
      <c r="W8" t="n">
        <v>57.12</v>
      </c>
      <c r="X8" t="n">
        <v>4.95</v>
      </c>
      <c r="Y8" t="n">
        <v>1</v>
      </c>
      <c r="Z8" t="n">
        <v>10</v>
      </c>
      <c r="AA8" t="n">
        <v>1703.517535026825</v>
      </c>
      <c r="AB8" t="n">
        <v>2330.827845313253</v>
      </c>
      <c r="AC8" t="n">
        <v>2108.376907093982</v>
      </c>
      <c r="AD8" t="n">
        <v>1703517.535026825</v>
      </c>
      <c r="AE8" t="n">
        <v>2330827.845313252</v>
      </c>
      <c r="AF8" t="n">
        <v>1.408843376458892e-06</v>
      </c>
      <c r="AG8" t="n">
        <v>32</v>
      </c>
      <c r="AH8" t="n">
        <v>2108376.907093982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0.6554</v>
      </c>
      <c r="E9" t="n">
        <v>152.58</v>
      </c>
      <c r="F9" t="n">
        <v>148.86</v>
      </c>
      <c r="G9" t="n">
        <v>84.26000000000001</v>
      </c>
      <c r="H9" t="n">
        <v>1.57</v>
      </c>
      <c r="I9" t="n">
        <v>106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992.27</v>
      </c>
      <c r="Q9" t="n">
        <v>3671.05</v>
      </c>
      <c r="R9" t="n">
        <v>455.94</v>
      </c>
      <c r="S9" t="n">
        <v>288.36</v>
      </c>
      <c r="T9" t="n">
        <v>80235.74000000001</v>
      </c>
      <c r="U9" t="n">
        <v>0.63</v>
      </c>
      <c r="V9" t="n">
        <v>0.88</v>
      </c>
      <c r="W9" t="n">
        <v>57.13</v>
      </c>
      <c r="X9" t="n">
        <v>4.88</v>
      </c>
      <c r="Y9" t="n">
        <v>1</v>
      </c>
      <c r="Z9" t="n">
        <v>10</v>
      </c>
      <c r="AA9" t="n">
        <v>1715.767270546935</v>
      </c>
      <c r="AB9" t="n">
        <v>2347.588473872057</v>
      </c>
      <c r="AC9" t="n">
        <v>2123.537924786824</v>
      </c>
      <c r="AD9" t="n">
        <v>1715767.270546935</v>
      </c>
      <c r="AE9" t="n">
        <v>2347588.473872057</v>
      </c>
      <c r="AF9" t="n">
        <v>1.409703738826195e-06</v>
      </c>
      <c r="AG9" t="n">
        <v>32</v>
      </c>
      <c r="AH9" t="n">
        <v>2123537.924786824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0.3955</v>
      </c>
      <c r="E2" t="n">
        <v>252.87</v>
      </c>
      <c r="F2" t="n">
        <v>217.14</v>
      </c>
      <c r="G2" t="n">
        <v>8.59</v>
      </c>
      <c r="H2" t="n">
        <v>0.16</v>
      </c>
      <c r="I2" t="n">
        <v>1516</v>
      </c>
      <c r="J2" t="n">
        <v>107.41</v>
      </c>
      <c r="K2" t="n">
        <v>41.65</v>
      </c>
      <c r="L2" t="n">
        <v>1</v>
      </c>
      <c r="M2" t="n">
        <v>1514</v>
      </c>
      <c r="N2" t="n">
        <v>14.77</v>
      </c>
      <c r="O2" t="n">
        <v>13481.73</v>
      </c>
      <c r="P2" t="n">
        <v>2079.92</v>
      </c>
      <c r="Q2" t="n">
        <v>3676.51</v>
      </c>
      <c r="R2" t="n">
        <v>2773.48</v>
      </c>
      <c r="S2" t="n">
        <v>288.36</v>
      </c>
      <c r="T2" t="n">
        <v>1231955.24</v>
      </c>
      <c r="U2" t="n">
        <v>0.1</v>
      </c>
      <c r="V2" t="n">
        <v>0.6</v>
      </c>
      <c r="W2" t="n">
        <v>59.33</v>
      </c>
      <c r="X2" t="n">
        <v>73.02</v>
      </c>
      <c r="Y2" t="n">
        <v>1</v>
      </c>
      <c r="Z2" t="n">
        <v>10</v>
      </c>
      <c r="AA2" t="n">
        <v>5448.529701486685</v>
      </c>
      <c r="AB2" t="n">
        <v>7454.918709740322</v>
      </c>
      <c r="AC2" t="n">
        <v>6743.431731126547</v>
      </c>
      <c r="AD2" t="n">
        <v>5448529.701486684</v>
      </c>
      <c r="AE2" t="n">
        <v>7454918.709740322</v>
      </c>
      <c r="AF2" t="n">
        <v>8.381514709922305e-07</v>
      </c>
      <c r="AG2" t="n">
        <v>53</v>
      </c>
      <c r="AH2" t="n">
        <v>6743431.731126547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0.5368000000000001</v>
      </c>
      <c r="E3" t="n">
        <v>186.28</v>
      </c>
      <c r="F3" t="n">
        <v>171.22</v>
      </c>
      <c r="G3" t="n">
        <v>17.53</v>
      </c>
      <c r="H3" t="n">
        <v>0.32</v>
      </c>
      <c r="I3" t="n">
        <v>586</v>
      </c>
      <c r="J3" t="n">
        <v>108.68</v>
      </c>
      <c r="K3" t="n">
        <v>41.65</v>
      </c>
      <c r="L3" t="n">
        <v>2</v>
      </c>
      <c r="M3" t="n">
        <v>584</v>
      </c>
      <c r="N3" t="n">
        <v>15.03</v>
      </c>
      <c r="O3" t="n">
        <v>13638.32</v>
      </c>
      <c r="P3" t="n">
        <v>1621.19</v>
      </c>
      <c r="Q3" t="n">
        <v>3672.84</v>
      </c>
      <c r="R3" t="n">
        <v>1217.59</v>
      </c>
      <c r="S3" t="n">
        <v>288.36</v>
      </c>
      <c r="T3" t="n">
        <v>458661.79</v>
      </c>
      <c r="U3" t="n">
        <v>0.24</v>
      </c>
      <c r="V3" t="n">
        <v>0.76</v>
      </c>
      <c r="W3" t="n">
        <v>57.75</v>
      </c>
      <c r="X3" t="n">
        <v>27.19</v>
      </c>
      <c r="Y3" t="n">
        <v>1</v>
      </c>
      <c r="Z3" t="n">
        <v>10</v>
      </c>
      <c r="AA3" t="n">
        <v>3190.390437970547</v>
      </c>
      <c r="AB3" t="n">
        <v>4365.232947324033</v>
      </c>
      <c r="AC3" t="n">
        <v>3948.621241474183</v>
      </c>
      <c r="AD3" t="n">
        <v>3190390.437970547</v>
      </c>
      <c r="AE3" t="n">
        <v>4365232.947324034</v>
      </c>
      <c r="AF3" t="n">
        <v>1.137597243055953e-06</v>
      </c>
      <c r="AG3" t="n">
        <v>39</v>
      </c>
      <c r="AH3" t="n">
        <v>3948621.241474183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0.5861</v>
      </c>
      <c r="E4" t="n">
        <v>170.62</v>
      </c>
      <c r="F4" t="n">
        <v>160.59</v>
      </c>
      <c r="G4" t="n">
        <v>26.76</v>
      </c>
      <c r="H4" t="n">
        <v>0.48</v>
      </c>
      <c r="I4" t="n">
        <v>360</v>
      </c>
      <c r="J4" t="n">
        <v>109.96</v>
      </c>
      <c r="K4" t="n">
        <v>41.65</v>
      </c>
      <c r="L4" t="n">
        <v>3</v>
      </c>
      <c r="M4" t="n">
        <v>358</v>
      </c>
      <c r="N4" t="n">
        <v>15.31</v>
      </c>
      <c r="O4" t="n">
        <v>13795.21</v>
      </c>
      <c r="P4" t="n">
        <v>1498.23</v>
      </c>
      <c r="Q4" t="n">
        <v>3671.55</v>
      </c>
      <c r="R4" t="n">
        <v>856.8</v>
      </c>
      <c r="S4" t="n">
        <v>288.36</v>
      </c>
      <c r="T4" t="n">
        <v>279398.48</v>
      </c>
      <c r="U4" t="n">
        <v>0.34</v>
      </c>
      <c r="V4" t="n">
        <v>0.8100000000000001</v>
      </c>
      <c r="W4" t="n">
        <v>57.42</v>
      </c>
      <c r="X4" t="n">
        <v>16.58</v>
      </c>
      <c r="Y4" t="n">
        <v>1</v>
      </c>
      <c r="Z4" t="n">
        <v>10</v>
      </c>
      <c r="AA4" t="n">
        <v>2724.417918471924</v>
      </c>
      <c r="AB4" t="n">
        <v>3727.668788889277</v>
      </c>
      <c r="AC4" t="n">
        <v>3371.905311493548</v>
      </c>
      <c r="AD4" t="n">
        <v>2724417.918471924</v>
      </c>
      <c r="AE4" t="n">
        <v>3727668.788889277</v>
      </c>
      <c r="AF4" t="n">
        <v>1.242074784193543e-06</v>
      </c>
      <c r="AG4" t="n">
        <v>36</v>
      </c>
      <c r="AH4" t="n">
        <v>3371905.311493548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0.6113</v>
      </c>
      <c r="E5" t="n">
        <v>163.59</v>
      </c>
      <c r="F5" t="n">
        <v>155.82</v>
      </c>
      <c r="G5" t="n">
        <v>36.24</v>
      </c>
      <c r="H5" t="n">
        <v>0.63</v>
      </c>
      <c r="I5" t="n">
        <v>258</v>
      </c>
      <c r="J5" t="n">
        <v>111.23</v>
      </c>
      <c r="K5" t="n">
        <v>41.65</v>
      </c>
      <c r="L5" t="n">
        <v>4</v>
      </c>
      <c r="M5" t="n">
        <v>256</v>
      </c>
      <c r="N5" t="n">
        <v>15.58</v>
      </c>
      <c r="O5" t="n">
        <v>13952.52</v>
      </c>
      <c r="P5" t="n">
        <v>1430.61</v>
      </c>
      <c r="Q5" t="n">
        <v>3671.01</v>
      </c>
      <c r="R5" t="n">
        <v>695.15</v>
      </c>
      <c r="S5" t="n">
        <v>288.36</v>
      </c>
      <c r="T5" t="n">
        <v>199080.65</v>
      </c>
      <c r="U5" t="n">
        <v>0.41</v>
      </c>
      <c r="V5" t="n">
        <v>0.84</v>
      </c>
      <c r="W5" t="n">
        <v>57.26</v>
      </c>
      <c r="X5" t="n">
        <v>11.82</v>
      </c>
      <c r="Y5" t="n">
        <v>1</v>
      </c>
      <c r="Z5" t="n">
        <v>10</v>
      </c>
      <c r="AA5" t="n">
        <v>2511.805639244129</v>
      </c>
      <c r="AB5" t="n">
        <v>3436.763288658025</v>
      </c>
      <c r="AC5" t="n">
        <v>3108.763423915944</v>
      </c>
      <c r="AD5" t="n">
        <v>2511805.639244128</v>
      </c>
      <c r="AE5" t="n">
        <v>3436763.288658025</v>
      </c>
      <c r="AF5" t="n">
        <v>1.295479125708092e-06</v>
      </c>
      <c r="AG5" t="n">
        <v>35</v>
      </c>
      <c r="AH5" t="n">
        <v>3108763.423915944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0.627</v>
      </c>
      <c r="E6" t="n">
        <v>159.49</v>
      </c>
      <c r="F6" t="n">
        <v>153.03</v>
      </c>
      <c r="G6" t="n">
        <v>46.14</v>
      </c>
      <c r="H6" t="n">
        <v>0.78</v>
      </c>
      <c r="I6" t="n">
        <v>199</v>
      </c>
      <c r="J6" t="n">
        <v>112.51</v>
      </c>
      <c r="K6" t="n">
        <v>41.65</v>
      </c>
      <c r="L6" t="n">
        <v>5</v>
      </c>
      <c r="M6" t="n">
        <v>197</v>
      </c>
      <c r="N6" t="n">
        <v>15.86</v>
      </c>
      <c r="O6" t="n">
        <v>14110.24</v>
      </c>
      <c r="P6" t="n">
        <v>1380.75</v>
      </c>
      <c r="Q6" t="n">
        <v>3671.03</v>
      </c>
      <c r="R6" t="n">
        <v>601.6</v>
      </c>
      <c r="S6" t="n">
        <v>288.36</v>
      </c>
      <c r="T6" t="n">
        <v>152598.88</v>
      </c>
      <c r="U6" t="n">
        <v>0.48</v>
      </c>
      <c r="V6" t="n">
        <v>0.85</v>
      </c>
      <c r="W6" t="n">
        <v>57.14</v>
      </c>
      <c r="X6" t="n">
        <v>9.039999999999999</v>
      </c>
      <c r="Y6" t="n">
        <v>1</v>
      </c>
      <c r="Z6" t="n">
        <v>10</v>
      </c>
      <c r="AA6" t="n">
        <v>2374.721239649001</v>
      </c>
      <c r="AB6" t="n">
        <v>3249.198365395079</v>
      </c>
      <c r="AC6" t="n">
        <v>2939.099433680198</v>
      </c>
      <c r="AD6" t="n">
        <v>2374721.239649002</v>
      </c>
      <c r="AE6" t="n">
        <v>3249198.365395079</v>
      </c>
      <c r="AF6" t="n">
        <v>1.328750878159617e-06</v>
      </c>
      <c r="AG6" t="n">
        <v>34</v>
      </c>
      <c r="AH6" t="n">
        <v>2939099.433680198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0.6371</v>
      </c>
      <c r="E7" t="n">
        <v>156.97</v>
      </c>
      <c r="F7" t="n">
        <v>151.34</v>
      </c>
      <c r="G7" t="n">
        <v>56.05</v>
      </c>
      <c r="H7" t="n">
        <v>0.93</v>
      </c>
      <c r="I7" t="n">
        <v>162</v>
      </c>
      <c r="J7" t="n">
        <v>113.79</v>
      </c>
      <c r="K7" t="n">
        <v>41.65</v>
      </c>
      <c r="L7" t="n">
        <v>6</v>
      </c>
      <c r="M7" t="n">
        <v>160</v>
      </c>
      <c r="N7" t="n">
        <v>16.14</v>
      </c>
      <c r="O7" t="n">
        <v>14268.39</v>
      </c>
      <c r="P7" t="n">
        <v>1342.27</v>
      </c>
      <c r="Q7" t="n">
        <v>3670.56</v>
      </c>
      <c r="R7" t="n">
        <v>543.88</v>
      </c>
      <c r="S7" t="n">
        <v>288.36</v>
      </c>
      <c r="T7" t="n">
        <v>123925.97</v>
      </c>
      <c r="U7" t="n">
        <v>0.53</v>
      </c>
      <c r="V7" t="n">
        <v>0.86</v>
      </c>
      <c r="W7" t="n">
        <v>57.09</v>
      </c>
      <c r="X7" t="n">
        <v>7.35</v>
      </c>
      <c r="Y7" t="n">
        <v>1</v>
      </c>
      <c r="Z7" t="n">
        <v>10</v>
      </c>
      <c r="AA7" t="n">
        <v>2278.940976608264</v>
      </c>
      <c r="AB7" t="n">
        <v>3118.147583975751</v>
      </c>
      <c r="AC7" t="n">
        <v>2820.555954908607</v>
      </c>
      <c r="AD7" t="n">
        <v>2278940.976608263</v>
      </c>
      <c r="AE7" t="n">
        <v>3118147.583975751</v>
      </c>
      <c r="AF7" t="n">
        <v>1.350154999163464e-06</v>
      </c>
      <c r="AG7" t="n">
        <v>33</v>
      </c>
      <c r="AH7" t="n">
        <v>2820555.954908608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0.6445</v>
      </c>
      <c r="E8" t="n">
        <v>155.16</v>
      </c>
      <c r="F8" t="n">
        <v>150.13</v>
      </c>
      <c r="G8" t="n">
        <v>66.72</v>
      </c>
      <c r="H8" t="n">
        <v>1.07</v>
      </c>
      <c r="I8" t="n">
        <v>135</v>
      </c>
      <c r="J8" t="n">
        <v>115.08</v>
      </c>
      <c r="K8" t="n">
        <v>41.65</v>
      </c>
      <c r="L8" t="n">
        <v>7</v>
      </c>
      <c r="M8" t="n">
        <v>133</v>
      </c>
      <c r="N8" t="n">
        <v>16.43</v>
      </c>
      <c r="O8" t="n">
        <v>14426.96</v>
      </c>
      <c r="P8" t="n">
        <v>1305.41</v>
      </c>
      <c r="Q8" t="n">
        <v>3670.38</v>
      </c>
      <c r="R8" t="n">
        <v>502.65</v>
      </c>
      <c r="S8" t="n">
        <v>288.36</v>
      </c>
      <c r="T8" t="n">
        <v>103445.17</v>
      </c>
      <c r="U8" t="n">
        <v>0.57</v>
      </c>
      <c r="V8" t="n">
        <v>0.87</v>
      </c>
      <c r="W8" t="n">
        <v>57.06</v>
      </c>
      <c r="X8" t="n">
        <v>6.14</v>
      </c>
      <c r="Y8" t="n">
        <v>1</v>
      </c>
      <c r="Z8" t="n">
        <v>10</v>
      </c>
      <c r="AA8" t="n">
        <v>2203.778644751103</v>
      </c>
      <c r="AB8" t="n">
        <v>3015.307165600724</v>
      </c>
      <c r="AC8" t="n">
        <v>2727.530481725863</v>
      </c>
      <c r="AD8" t="n">
        <v>2203778.644751104</v>
      </c>
      <c r="AE8" t="n">
        <v>3015307.165600724</v>
      </c>
      <c r="AF8" t="n">
        <v>1.365837226433609e-06</v>
      </c>
      <c r="AG8" t="n">
        <v>33</v>
      </c>
      <c r="AH8" t="n">
        <v>2727530.481725863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0.6504</v>
      </c>
      <c r="E9" t="n">
        <v>153.75</v>
      </c>
      <c r="F9" t="n">
        <v>149.16</v>
      </c>
      <c r="G9" t="n">
        <v>77.81999999999999</v>
      </c>
      <c r="H9" t="n">
        <v>1.21</v>
      </c>
      <c r="I9" t="n">
        <v>115</v>
      </c>
      <c r="J9" t="n">
        <v>116.37</v>
      </c>
      <c r="K9" t="n">
        <v>41.65</v>
      </c>
      <c r="L9" t="n">
        <v>8</v>
      </c>
      <c r="M9" t="n">
        <v>113</v>
      </c>
      <c r="N9" t="n">
        <v>16.72</v>
      </c>
      <c r="O9" t="n">
        <v>14585.96</v>
      </c>
      <c r="P9" t="n">
        <v>1271.04</v>
      </c>
      <c r="Q9" t="n">
        <v>3670.33</v>
      </c>
      <c r="R9" t="n">
        <v>470.09</v>
      </c>
      <c r="S9" t="n">
        <v>288.36</v>
      </c>
      <c r="T9" t="n">
        <v>87265.46000000001</v>
      </c>
      <c r="U9" t="n">
        <v>0.61</v>
      </c>
      <c r="V9" t="n">
        <v>0.88</v>
      </c>
      <c r="W9" t="n">
        <v>57.02</v>
      </c>
      <c r="X9" t="n">
        <v>5.18</v>
      </c>
      <c r="Y9" t="n">
        <v>1</v>
      </c>
      <c r="Z9" t="n">
        <v>10</v>
      </c>
      <c r="AA9" t="n">
        <v>2138.400717162006</v>
      </c>
      <c r="AB9" t="n">
        <v>2925.854200802543</v>
      </c>
      <c r="AC9" t="n">
        <v>2646.614782340109</v>
      </c>
      <c r="AD9" t="n">
        <v>2138400.717162006</v>
      </c>
      <c r="AE9" t="n">
        <v>2925854.200802543</v>
      </c>
      <c r="AF9" t="n">
        <v>1.378340623851698e-06</v>
      </c>
      <c r="AG9" t="n">
        <v>33</v>
      </c>
      <c r="AH9" t="n">
        <v>2646614.782340109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0.6546</v>
      </c>
      <c r="E10" t="n">
        <v>152.76</v>
      </c>
      <c r="F10" t="n">
        <v>148.51</v>
      </c>
      <c r="G10" t="n">
        <v>89.09999999999999</v>
      </c>
      <c r="H10" t="n">
        <v>1.35</v>
      </c>
      <c r="I10" t="n">
        <v>100</v>
      </c>
      <c r="J10" t="n">
        <v>117.66</v>
      </c>
      <c r="K10" t="n">
        <v>41.65</v>
      </c>
      <c r="L10" t="n">
        <v>9</v>
      </c>
      <c r="M10" t="n">
        <v>98</v>
      </c>
      <c r="N10" t="n">
        <v>17.01</v>
      </c>
      <c r="O10" t="n">
        <v>14745.39</v>
      </c>
      <c r="P10" t="n">
        <v>1237.92</v>
      </c>
      <c r="Q10" t="n">
        <v>3670.5</v>
      </c>
      <c r="R10" t="n">
        <v>448.5</v>
      </c>
      <c r="S10" t="n">
        <v>288.36</v>
      </c>
      <c r="T10" t="n">
        <v>76548.45</v>
      </c>
      <c r="U10" t="n">
        <v>0.64</v>
      </c>
      <c r="V10" t="n">
        <v>0.88</v>
      </c>
      <c r="W10" t="n">
        <v>56.99</v>
      </c>
      <c r="X10" t="n">
        <v>4.52</v>
      </c>
      <c r="Y10" t="n">
        <v>1</v>
      </c>
      <c r="Z10" t="n">
        <v>10</v>
      </c>
      <c r="AA10" t="n">
        <v>2074.426363115721</v>
      </c>
      <c r="AB10" t="n">
        <v>2838.321667247108</v>
      </c>
      <c r="AC10" t="n">
        <v>2567.436230934522</v>
      </c>
      <c r="AD10" t="n">
        <v>2074426.363115721</v>
      </c>
      <c r="AE10" t="n">
        <v>2838321.667247108</v>
      </c>
      <c r="AF10" t="n">
        <v>1.387241347437457e-06</v>
      </c>
      <c r="AG10" t="n">
        <v>32</v>
      </c>
      <c r="AH10" t="n">
        <v>2567436.230934523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0.6581</v>
      </c>
      <c r="E11" t="n">
        <v>151.96</v>
      </c>
      <c r="F11" t="n">
        <v>147.97</v>
      </c>
      <c r="G11" t="n">
        <v>100.89</v>
      </c>
      <c r="H11" t="n">
        <v>1.48</v>
      </c>
      <c r="I11" t="n">
        <v>88</v>
      </c>
      <c r="J11" t="n">
        <v>118.96</v>
      </c>
      <c r="K11" t="n">
        <v>41.65</v>
      </c>
      <c r="L11" t="n">
        <v>10</v>
      </c>
      <c r="M11" t="n">
        <v>86</v>
      </c>
      <c r="N11" t="n">
        <v>17.31</v>
      </c>
      <c r="O11" t="n">
        <v>14905.25</v>
      </c>
      <c r="P11" t="n">
        <v>1203.21</v>
      </c>
      <c r="Q11" t="n">
        <v>3670.12</v>
      </c>
      <c r="R11" t="n">
        <v>430.53</v>
      </c>
      <c r="S11" t="n">
        <v>288.36</v>
      </c>
      <c r="T11" t="n">
        <v>67623.23</v>
      </c>
      <c r="U11" t="n">
        <v>0.67</v>
      </c>
      <c r="V11" t="n">
        <v>0.88</v>
      </c>
      <c r="W11" t="n">
        <v>56.97</v>
      </c>
      <c r="X11" t="n">
        <v>3.99</v>
      </c>
      <c r="Y11" t="n">
        <v>1</v>
      </c>
      <c r="Z11" t="n">
        <v>10</v>
      </c>
      <c r="AA11" t="n">
        <v>2017.851491607017</v>
      </c>
      <c r="AB11" t="n">
        <v>2760.91343214172</v>
      </c>
      <c r="AC11" t="n">
        <v>2497.415729144453</v>
      </c>
      <c r="AD11" t="n">
        <v>2017851.491607017</v>
      </c>
      <c r="AE11" t="n">
        <v>2760913.43214172</v>
      </c>
      <c r="AF11" t="n">
        <v>1.394658617092255e-06</v>
      </c>
      <c r="AG11" t="n">
        <v>32</v>
      </c>
      <c r="AH11" t="n">
        <v>2497415.729144453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0.6611</v>
      </c>
      <c r="E12" t="n">
        <v>151.26</v>
      </c>
      <c r="F12" t="n">
        <v>147.49</v>
      </c>
      <c r="G12" t="n">
        <v>113.46</v>
      </c>
      <c r="H12" t="n">
        <v>1.61</v>
      </c>
      <c r="I12" t="n">
        <v>78</v>
      </c>
      <c r="J12" t="n">
        <v>120.26</v>
      </c>
      <c r="K12" t="n">
        <v>41.65</v>
      </c>
      <c r="L12" t="n">
        <v>11</v>
      </c>
      <c r="M12" t="n">
        <v>60</v>
      </c>
      <c r="N12" t="n">
        <v>17.61</v>
      </c>
      <c r="O12" t="n">
        <v>15065.56</v>
      </c>
      <c r="P12" t="n">
        <v>1175.11</v>
      </c>
      <c r="Q12" t="n">
        <v>3670.5</v>
      </c>
      <c r="R12" t="n">
        <v>413.5</v>
      </c>
      <c r="S12" t="n">
        <v>288.36</v>
      </c>
      <c r="T12" t="n">
        <v>59155.63</v>
      </c>
      <c r="U12" t="n">
        <v>0.7</v>
      </c>
      <c r="V12" t="n">
        <v>0.89</v>
      </c>
      <c r="W12" t="n">
        <v>56.98</v>
      </c>
      <c r="X12" t="n">
        <v>3.52</v>
      </c>
      <c r="Y12" t="n">
        <v>1</v>
      </c>
      <c r="Z12" t="n">
        <v>10</v>
      </c>
      <c r="AA12" t="n">
        <v>1971.986347647735</v>
      </c>
      <c r="AB12" t="n">
        <v>2698.158718749286</v>
      </c>
      <c r="AC12" t="n">
        <v>2440.650237521399</v>
      </c>
      <c r="AD12" t="n">
        <v>1971986.347647735</v>
      </c>
      <c r="AE12" t="n">
        <v>2698158.718749286</v>
      </c>
      <c r="AF12" t="n">
        <v>1.401016276796368e-06</v>
      </c>
      <c r="AG12" t="n">
        <v>32</v>
      </c>
      <c r="AH12" t="n">
        <v>2440650.237521399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0.6617</v>
      </c>
      <c r="E13" t="n">
        <v>151.13</v>
      </c>
      <c r="F13" t="n">
        <v>147.43</v>
      </c>
      <c r="G13" t="n">
        <v>117.94</v>
      </c>
      <c r="H13" t="n">
        <v>1.74</v>
      </c>
      <c r="I13" t="n">
        <v>75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1170.94</v>
      </c>
      <c r="Q13" t="n">
        <v>3670.62</v>
      </c>
      <c r="R13" t="n">
        <v>408.82</v>
      </c>
      <c r="S13" t="n">
        <v>288.36</v>
      </c>
      <c r="T13" t="n">
        <v>56830.81</v>
      </c>
      <c r="U13" t="n">
        <v>0.71</v>
      </c>
      <c r="V13" t="n">
        <v>0.89</v>
      </c>
      <c r="W13" t="n">
        <v>57.04</v>
      </c>
      <c r="X13" t="n">
        <v>3.45</v>
      </c>
      <c r="Y13" t="n">
        <v>1</v>
      </c>
      <c r="Z13" t="n">
        <v>10</v>
      </c>
      <c r="AA13" t="n">
        <v>1964.822068545549</v>
      </c>
      <c r="AB13" t="n">
        <v>2688.356236015987</v>
      </c>
      <c r="AC13" t="n">
        <v>2431.783289982295</v>
      </c>
      <c r="AD13" t="n">
        <v>1964822.068545548</v>
      </c>
      <c r="AE13" t="n">
        <v>2688356.236015987</v>
      </c>
      <c r="AF13" t="n">
        <v>1.40228780873719e-06</v>
      </c>
      <c r="AG13" t="n">
        <v>32</v>
      </c>
      <c r="AH13" t="n">
        <v>2431783.289982295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0.6616</v>
      </c>
      <c r="E14" t="n">
        <v>151.14</v>
      </c>
      <c r="F14" t="n">
        <v>147.44</v>
      </c>
      <c r="G14" t="n">
        <v>117.95</v>
      </c>
      <c r="H14" t="n">
        <v>1.87</v>
      </c>
      <c r="I14" t="n">
        <v>75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1181.57</v>
      </c>
      <c r="Q14" t="n">
        <v>3670.78</v>
      </c>
      <c r="R14" t="n">
        <v>408.96</v>
      </c>
      <c r="S14" t="n">
        <v>288.36</v>
      </c>
      <c r="T14" t="n">
        <v>56899.91</v>
      </c>
      <c r="U14" t="n">
        <v>0.71</v>
      </c>
      <c r="V14" t="n">
        <v>0.89</v>
      </c>
      <c r="W14" t="n">
        <v>57.05</v>
      </c>
      <c r="X14" t="n">
        <v>3.46</v>
      </c>
      <c r="Y14" t="n">
        <v>1</v>
      </c>
      <c r="Z14" t="n">
        <v>10</v>
      </c>
      <c r="AA14" t="n">
        <v>1979.090390024458</v>
      </c>
      <c r="AB14" t="n">
        <v>2707.878782937347</v>
      </c>
      <c r="AC14" t="n">
        <v>2449.442632425549</v>
      </c>
      <c r="AD14" t="n">
        <v>1979090.390024458</v>
      </c>
      <c r="AE14" t="n">
        <v>2707878.782937347</v>
      </c>
      <c r="AF14" t="n">
        <v>1.402075886747053e-06</v>
      </c>
      <c r="AG14" t="n">
        <v>32</v>
      </c>
      <c r="AH14" t="n">
        <v>2449442.632425549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0.5039</v>
      </c>
      <c r="E2" t="n">
        <v>198.44</v>
      </c>
      <c r="F2" t="n">
        <v>184.65</v>
      </c>
      <c r="G2" t="n">
        <v>12.84</v>
      </c>
      <c r="H2" t="n">
        <v>0.28</v>
      </c>
      <c r="I2" t="n">
        <v>863</v>
      </c>
      <c r="J2" t="n">
        <v>61.76</v>
      </c>
      <c r="K2" t="n">
        <v>28.92</v>
      </c>
      <c r="L2" t="n">
        <v>1</v>
      </c>
      <c r="M2" t="n">
        <v>861</v>
      </c>
      <c r="N2" t="n">
        <v>6.84</v>
      </c>
      <c r="O2" t="n">
        <v>7851.41</v>
      </c>
      <c r="P2" t="n">
        <v>1190.26</v>
      </c>
      <c r="Q2" t="n">
        <v>3673.64</v>
      </c>
      <c r="R2" t="n">
        <v>1670.75</v>
      </c>
      <c r="S2" t="n">
        <v>288.36</v>
      </c>
      <c r="T2" t="n">
        <v>683855.02</v>
      </c>
      <c r="U2" t="n">
        <v>0.17</v>
      </c>
      <c r="V2" t="n">
        <v>0.71</v>
      </c>
      <c r="W2" t="n">
        <v>58.26</v>
      </c>
      <c r="X2" t="n">
        <v>40.6</v>
      </c>
      <c r="Y2" t="n">
        <v>1</v>
      </c>
      <c r="Z2" t="n">
        <v>10</v>
      </c>
      <c r="AA2" t="n">
        <v>2593.383856851052</v>
      </c>
      <c r="AB2" t="n">
        <v>3548.382204964782</v>
      </c>
      <c r="AC2" t="n">
        <v>3209.729587508512</v>
      </c>
      <c r="AD2" t="n">
        <v>2593383.856851052</v>
      </c>
      <c r="AE2" t="n">
        <v>3548382.204964782</v>
      </c>
      <c r="AF2" t="n">
        <v>1.097298047257334e-06</v>
      </c>
      <c r="AG2" t="n">
        <v>42</v>
      </c>
      <c r="AH2" t="n">
        <v>3209729.587508512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0.5981</v>
      </c>
      <c r="E3" t="n">
        <v>167.19</v>
      </c>
      <c r="F3" t="n">
        <v>160.44</v>
      </c>
      <c r="G3" t="n">
        <v>26.96</v>
      </c>
      <c r="H3" t="n">
        <v>0.55</v>
      </c>
      <c r="I3" t="n">
        <v>357</v>
      </c>
      <c r="J3" t="n">
        <v>62.92</v>
      </c>
      <c r="K3" t="n">
        <v>28.92</v>
      </c>
      <c r="L3" t="n">
        <v>2</v>
      </c>
      <c r="M3" t="n">
        <v>355</v>
      </c>
      <c r="N3" t="n">
        <v>7</v>
      </c>
      <c r="O3" t="n">
        <v>7994.37</v>
      </c>
      <c r="P3" t="n">
        <v>990.58</v>
      </c>
      <c r="Q3" t="n">
        <v>3671.7</v>
      </c>
      <c r="R3" t="n">
        <v>851.13</v>
      </c>
      <c r="S3" t="n">
        <v>288.36</v>
      </c>
      <c r="T3" t="n">
        <v>276574.9</v>
      </c>
      <c r="U3" t="n">
        <v>0.34</v>
      </c>
      <c r="V3" t="n">
        <v>0.82</v>
      </c>
      <c r="W3" t="n">
        <v>57.42</v>
      </c>
      <c r="X3" t="n">
        <v>16.43</v>
      </c>
      <c r="Y3" t="n">
        <v>1</v>
      </c>
      <c r="Z3" t="n">
        <v>10</v>
      </c>
      <c r="AA3" t="n">
        <v>1863.339963102502</v>
      </c>
      <c r="AB3" t="n">
        <v>2549.503942274295</v>
      </c>
      <c r="AC3" t="n">
        <v>2306.182864274892</v>
      </c>
      <c r="AD3" t="n">
        <v>1863339.963102502</v>
      </c>
      <c r="AE3" t="n">
        <v>2549503.942274295</v>
      </c>
      <c r="AF3" t="n">
        <v>1.302428978100042e-06</v>
      </c>
      <c r="AG3" t="n">
        <v>35</v>
      </c>
      <c r="AH3" t="n">
        <v>2306182.864274892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0.63</v>
      </c>
      <c r="E4" t="n">
        <v>158.72</v>
      </c>
      <c r="F4" t="n">
        <v>153.91</v>
      </c>
      <c r="G4" t="n">
        <v>42.56</v>
      </c>
      <c r="H4" t="n">
        <v>0.8100000000000001</v>
      </c>
      <c r="I4" t="n">
        <v>217</v>
      </c>
      <c r="J4" t="n">
        <v>64.08</v>
      </c>
      <c r="K4" t="n">
        <v>28.92</v>
      </c>
      <c r="L4" t="n">
        <v>3</v>
      </c>
      <c r="M4" t="n">
        <v>215</v>
      </c>
      <c r="N4" t="n">
        <v>7.16</v>
      </c>
      <c r="O4" t="n">
        <v>8137.65</v>
      </c>
      <c r="P4" t="n">
        <v>901.37</v>
      </c>
      <c r="Q4" t="n">
        <v>3670.85</v>
      </c>
      <c r="R4" t="n">
        <v>631.5599999999999</v>
      </c>
      <c r="S4" t="n">
        <v>288.36</v>
      </c>
      <c r="T4" t="n">
        <v>167492.02</v>
      </c>
      <c r="U4" t="n">
        <v>0.46</v>
      </c>
      <c r="V4" t="n">
        <v>0.85</v>
      </c>
      <c r="W4" t="n">
        <v>57.17</v>
      </c>
      <c r="X4" t="n">
        <v>9.92</v>
      </c>
      <c r="Y4" t="n">
        <v>1</v>
      </c>
      <c r="Z4" t="n">
        <v>10</v>
      </c>
      <c r="AA4" t="n">
        <v>1643.528329411185</v>
      </c>
      <c r="AB4" t="n">
        <v>2248.747967652964</v>
      </c>
      <c r="AC4" t="n">
        <v>2034.13061775776</v>
      </c>
      <c r="AD4" t="n">
        <v>1643528.329411185</v>
      </c>
      <c r="AE4" t="n">
        <v>2248747.967652964</v>
      </c>
      <c r="AF4" t="n">
        <v>1.371894760413019e-06</v>
      </c>
      <c r="AG4" t="n">
        <v>34</v>
      </c>
      <c r="AH4" t="n">
        <v>2034130.61775776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0.6453</v>
      </c>
      <c r="E5" t="n">
        <v>154.97</v>
      </c>
      <c r="F5" t="n">
        <v>151.03</v>
      </c>
      <c r="G5" t="n">
        <v>58.84</v>
      </c>
      <c r="H5" t="n">
        <v>1.07</v>
      </c>
      <c r="I5" t="n">
        <v>154</v>
      </c>
      <c r="J5" t="n">
        <v>65.25</v>
      </c>
      <c r="K5" t="n">
        <v>28.92</v>
      </c>
      <c r="L5" t="n">
        <v>4</v>
      </c>
      <c r="M5" t="n">
        <v>91</v>
      </c>
      <c r="N5" t="n">
        <v>7.33</v>
      </c>
      <c r="O5" t="n">
        <v>8281.25</v>
      </c>
      <c r="P5" t="n">
        <v>836.05</v>
      </c>
      <c r="Q5" t="n">
        <v>3671.32</v>
      </c>
      <c r="R5" t="n">
        <v>530.91</v>
      </c>
      <c r="S5" t="n">
        <v>288.36</v>
      </c>
      <c r="T5" t="n">
        <v>117479.32</v>
      </c>
      <c r="U5" t="n">
        <v>0.54</v>
      </c>
      <c r="V5" t="n">
        <v>0.87</v>
      </c>
      <c r="W5" t="n">
        <v>57.16</v>
      </c>
      <c r="X5" t="n">
        <v>7.04</v>
      </c>
      <c r="Y5" t="n">
        <v>1</v>
      </c>
      <c r="Z5" t="n">
        <v>10</v>
      </c>
      <c r="AA5" t="n">
        <v>1512.029638675141</v>
      </c>
      <c r="AB5" t="n">
        <v>2068.825657675111</v>
      </c>
      <c r="AC5" t="n">
        <v>1871.379840521644</v>
      </c>
      <c r="AD5" t="n">
        <v>1512029.638675141</v>
      </c>
      <c r="AE5" t="n">
        <v>2068825.657675111</v>
      </c>
      <c r="AF5" t="n">
        <v>1.405212204594478e-06</v>
      </c>
      <c r="AG5" t="n">
        <v>33</v>
      </c>
      <c r="AH5" t="n">
        <v>1871379.840521644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0.6463</v>
      </c>
      <c r="E6" t="n">
        <v>154.73</v>
      </c>
      <c r="F6" t="n">
        <v>150.88</v>
      </c>
      <c r="G6" t="n">
        <v>61.17</v>
      </c>
      <c r="H6" t="n">
        <v>1.31</v>
      </c>
      <c r="I6" t="n">
        <v>148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842.02</v>
      </c>
      <c r="Q6" t="n">
        <v>3671.38</v>
      </c>
      <c r="R6" t="n">
        <v>521.9299999999999</v>
      </c>
      <c r="S6" t="n">
        <v>288.36</v>
      </c>
      <c r="T6" t="n">
        <v>113022.29</v>
      </c>
      <c r="U6" t="n">
        <v>0.55</v>
      </c>
      <c r="V6" t="n">
        <v>0.87</v>
      </c>
      <c r="W6" t="n">
        <v>57.25</v>
      </c>
      <c r="X6" t="n">
        <v>6.89</v>
      </c>
      <c r="Y6" t="n">
        <v>1</v>
      </c>
      <c r="Z6" t="n">
        <v>10</v>
      </c>
      <c r="AA6" t="n">
        <v>1517.907393137112</v>
      </c>
      <c r="AB6" t="n">
        <v>2076.867860638205</v>
      </c>
      <c r="AC6" t="n">
        <v>1878.654506921243</v>
      </c>
      <c r="AD6" t="n">
        <v>1517907.393137112</v>
      </c>
      <c r="AE6" t="n">
        <v>2076867.860638204</v>
      </c>
      <c r="AF6" t="n">
        <v>1.407389815325292e-06</v>
      </c>
      <c r="AG6" t="n">
        <v>33</v>
      </c>
      <c r="AH6" t="n">
        <v>1878654.506921243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0.2756</v>
      </c>
      <c r="E2" t="n">
        <v>362.85</v>
      </c>
      <c r="F2" t="n">
        <v>273.21</v>
      </c>
      <c r="G2" t="n">
        <v>6.37</v>
      </c>
      <c r="H2" t="n">
        <v>0.11</v>
      </c>
      <c r="I2" t="n">
        <v>2575</v>
      </c>
      <c r="J2" t="n">
        <v>167.88</v>
      </c>
      <c r="K2" t="n">
        <v>51.39</v>
      </c>
      <c r="L2" t="n">
        <v>1</v>
      </c>
      <c r="M2" t="n">
        <v>2573</v>
      </c>
      <c r="N2" t="n">
        <v>30.49</v>
      </c>
      <c r="O2" t="n">
        <v>20939.59</v>
      </c>
      <c r="P2" t="n">
        <v>3505.85</v>
      </c>
      <c r="Q2" t="n">
        <v>3681.84</v>
      </c>
      <c r="R2" t="n">
        <v>4679.88</v>
      </c>
      <c r="S2" t="n">
        <v>288.36</v>
      </c>
      <c r="T2" t="n">
        <v>2179863</v>
      </c>
      <c r="U2" t="n">
        <v>0.06</v>
      </c>
      <c r="V2" t="n">
        <v>0.48</v>
      </c>
      <c r="W2" t="n">
        <v>61.15</v>
      </c>
      <c r="X2" t="n">
        <v>128.98</v>
      </c>
      <c r="Y2" t="n">
        <v>1</v>
      </c>
      <c r="Z2" t="n">
        <v>10</v>
      </c>
      <c r="AA2" t="n">
        <v>12742.90671886744</v>
      </c>
      <c r="AB2" t="n">
        <v>17435.40715012338</v>
      </c>
      <c r="AC2" t="n">
        <v>15771.39636246257</v>
      </c>
      <c r="AD2" t="n">
        <v>12742906.71886744</v>
      </c>
      <c r="AE2" t="n">
        <v>17435407.15012338</v>
      </c>
      <c r="AF2" t="n">
        <v>5.691238916418493e-07</v>
      </c>
      <c r="AG2" t="n">
        <v>76</v>
      </c>
      <c r="AH2" t="n">
        <v>15771396.36246257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0.4638</v>
      </c>
      <c r="E3" t="n">
        <v>215.6</v>
      </c>
      <c r="F3" t="n">
        <v>184.25</v>
      </c>
      <c r="G3" t="n">
        <v>12.93</v>
      </c>
      <c r="H3" t="n">
        <v>0.21</v>
      </c>
      <c r="I3" t="n">
        <v>855</v>
      </c>
      <c r="J3" t="n">
        <v>169.33</v>
      </c>
      <c r="K3" t="n">
        <v>51.39</v>
      </c>
      <c r="L3" t="n">
        <v>2</v>
      </c>
      <c r="M3" t="n">
        <v>853</v>
      </c>
      <c r="N3" t="n">
        <v>30.94</v>
      </c>
      <c r="O3" t="n">
        <v>21118.46</v>
      </c>
      <c r="P3" t="n">
        <v>2360.18</v>
      </c>
      <c r="Q3" t="n">
        <v>3674.05</v>
      </c>
      <c r="R3" t="n">
        <v>1656.62</v>
      </c>
      <c r="S3" t="n">
        <v>288.36</v>
      </c>
      <c r="T3" t="n">
        <v>676829.5600000001</v>
      </c>
      <c r="U3" t="n">
        <v>0.17</v>
      </c>
      <c r="V3" t="n">
        <v>0.71</v>
      </c>
      <c r="W3" t="n">
        <v>58.25</v>
      </c>
      <c r="X3" t="n">
        <v>40.19</v>
      </c>
      <c r="Y3" t="n">
        <v>1</v>
      </c>
      <c r="Z3" t="n">
        <v>10</v>
      </c>
      <c r="AA3" t="n">
        <v>5198.824327721184</v>
      </c>
      <c r="AB3" t="n">
        <v>7113.26080113074</v>
      </c>
      <c r="AC3" t="n">
        <v>6434.38117379479</v>
      </c>
      <c r="AD3" t="n">
        <v>5198824.327721184</v>
      </c>
      <c r="AE3" t="n">
        <v>7113260.80113074</v>
      </c>
      <c r="AF3" t="n">
        <v>9.577636463842152e-07</v>
      </c>
      <c r="AG3" t="n">
        <v>45</v>
      </c>
      <c r="AH3" t="n">
        <v>6434381.17379479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0.5327</v>
      </c>
      <c r="E4" t="n">
        <v>187.72</v>
      </c>
      <c r="F4" t="n">
        <v>167.9</v>
      </c>
      <c r="G4" t="n">
        <v>19.56</v>
      </c>
      <c r="H4" t="n">
        <v>0.31</v>
      </c>
      <c r="I4" t="n">
        <v>515</v>
      </c>
      <c r="J4" t="n">
        <v>170.79</v>
      </c>
      <c r="K4" t="n">
        <v>51.39</v>
      </c>
      <c r="L4" t="n">
        <v>3</v>
      </c>
      <c r="M4" t="n">
        <v>513</v>
      </c>
      <c r="N4" t="n">
        <v>31.4</v>
      </c>
      <c r="O4" t="n">
        <v>21297.94</v>
      </c>
      <c r="P4" t="n">
        <v>2139.85</v>
      </c>
      <c r="Q4" t="n">
        <v>3672.45</v>
      </c>
      <c r="R4" t="n">
        <v>1103.12</v>
      </c>
      <c r="S4" t="n">
        <v>288.36</v>
      </c>
      <c r="T4" t="n">
        <v>401780.65</v>
      </c>
      <c r="U4" t="n">
        <v>0.26</v>
      </c>
      <c r="V4" t="n">
        <v>0.78</v>
      </c>
      <c r="W4" t="n">
        <v>57.69</v>
      </c>
      <c r="X4" t="n">
        <v>23.87</v>
      </c>
      <c r="Y4" t="n">
        <v>1</v>
      </c>
      <c r="Z4" t="n">
        <v>10</v>
      </c>
      <c r="AA4" t="n">
        <v>4136.530077843175</v>
      </c>
      <c r="AB4" t="n">
        <v>5659.782943332833</v>
      </c>
      <c r="AC4" t="n">
        <v>5119.621202776185</v>
      </c>
      <c r="AD4" t="n">
        <v>4136530.077843175</v>
      </c>
      <c r="AE4" t="n">
        <v>5659782.943332833</v>
      </c>
      <c r="AF4" t="n">
        <v>1.100044619294677e-06</v>
      </c>
      <c r="AG4" t="n">
        <v>40</v>
      </c>
      <c r="AH4" t="n">
        <v>5119621.202776185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0.5689</v>
      </c>
      <c r="E5" t="n">
        <v>175.78</v>
      </c>
      <c r="F5" t="n">
        <v>160.93</v>
      </c>
      <c r="G5" t="n">
        <v>26.24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2039.53</v>
      </c>
      <c r="Q5" t="n">
        <v>3671.83</v>
      </c>
      <c r="R5" t="n">
        <v>868.55</v>
      </c>
      <c r="S5" t="n">
        <v>288.36</v>
      </c>
      <c r="T5" t="n">
        <v>285231.52</v>
      </c>
      <c r="U5" t="n">
        <v>0.33</v>
      </c>
      <c r="V5" t="n">
        <v>0.8100000000000001</v>
      </c>
      <c r="W5" t="n">
        <v>57.42</v>
      </c>
      <c r="X5" t="n">
        <v>16.92</v>
      </c>
      <c r="Y5" t="n">
        <v>1</v>
      </c>
      <c r="Z5" t="n">
        <v>10</v>
      </c>
      <c r="AA5" t="n">
        <v>3702.589416972708</v>
      </c>
      <c r="AB5" t="n">
        <v>5066.046187018992</v>
      </c>
      <c r="AC5" t="n">
        <v>4582.549849170188</v>
      </c>
      <c r="AD5" t="n">
        <v>3702589.416972708</v>
      </c>
      <c r="AE5" t="n">
        <v>5066046.187018992</v>
      </c>
      <c r="AF5" t="n">
        <v>1.174798918559681e-06</v>
      </c>
      <c r="AG5" t="n">
        <v>37</v>
      </c>
      <c r="AH5" t="n">
        <v>4582549.849170188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0.5911</v>
      </c>
      <c r="E6" t="n">
        <v>169.18</v>
      </c>
      <c r="F6" t="n">
        <v>157.12</v>
      </c>
      <c r="G6" t="n">
        <v>32.96</v>
      </c>
      <c r="H6" t="n">
        <v>0.51</v>
      </c>
      <c r="I6" t="n">
        <v>286</v>
      </c>
      <c r="J6" t="n">
        <v>173.71</v>
      </c>
      <c r="K6" t="n">
        <v>51.39</v>
      </c>
      <c r="L6" t="n">
        <v>5</v>
      </c>
      <c r="M6" t="n">
        <v>284</v>
      </c>
      <c r="N6" t="n">
        <v>32.32</v>
      </c>
      <c r="O6" t="n">
        <v>21658.78</v>
      </c>
      <c r="P6" t="n">
        <v>1978.98</v>
      </c>
      <c r="Q6" t="n">
        <v>3671.11</v>
      </c>
      <c r="R6" t="n">
        <v>739.26</v>
      </c>
      <c r="S6" t="n">
        <v>288.36</v>
      </c>
      <c r="T6" t="n">
        <v>220997.95</v>
      </c>
      <c r="U6" t="n">
        <v>0.39</v>
      </c>
      <c r="V6" t="n">
        <v>0.83</v>
      </c>
      <c r="W6" t="n">
        <v>57.29</v>
      </c>
      <c r="X6" t="n">
        <v>13.12</v>
      </c>
      <c r="Y6" t="n">
        <v>1</v>
      </c>
      <c r="Z6" t="n">
        <v>10</v>
      </c>
      <c r="AA6" t="n">
        <v>3469.590268205243</v>
      </c>
      <c r="AB6" t="n">
        <v>4747.246472478354</v>
      </c>
      <c r="AC6" t="n">
        <v>4294.175931947112</v>
      </c>
      <c r="AD6" t="n">
        <v>3469590.268205243</v>
      </c>
      <c r="AE6" t="n">
        <v>4747246.472478354</v>
      </c>
      <c r="AF6" t="n">
        <v>1.220642715346506e-06</v>
      </c>
      <c r="AG6" t="n">
        <v>36</v>
      </c>
      <c r="AH6" t="n">
        <v>4294175.931947112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0.6064000000000001</v>
      </c>
      <c r="E7" t="n">
        <v>164.91</v>
      </c>
      <c r="F7" t="n">
        <v>154.64</v>
      </c>
      <c r="G7" t="n">
        <v>39.82</v>
      </c>
      <c r="H7" t="n">
        <v>0.61</v>
      </c>
      <c r="I7" t="n">
        <v>233</v>
      </c>
      <c r="J7" t="n">
        <v>175.18</v>
      </c>
      <c r="K7" t="n">
        <v>51.39</v>
      </c>
      <c r="L7" t="n">
        <v>6</v>
      </c>
      <c r="M7" t="n">
        <v>231</v>
      </c>
      <c r="N7" t="n">
        <v>32.79</v>
      </c>
      <c r="O7" t="n">
        <v>21840.16</v>
      </c>
      <c r="P7" t="n">
        <v>1935.83</v>
      </c>
      <c r="Q7" t="n">
        <v>3670.92</v>
      </c>
      <c r="R7" t="n">
        <v>655.16</v>
      </c>
      <c r="S7" t="n">
        <v>288.36</v>
      </c>
      <c r="T7" t="n">
        <v>179213.12</v>
      </c>
      <c r="U7" t="n">
        <v>0.44</v>
      </c>
      <c r="V7" t="n">
        <v>0.85</v>
      </c>
      <c r="W7" t="n">
        <v>57.22</v>
      </c>
      <c r="X7" t="n">
        <v>10.64</v>
      </c>
      <c r="Y7" t="n">
        <v>1</v>
      </c>
      <c r="Z7" t="n">
        <v>10</v>
      </c>
      <c r="AA7" t="n">
        <v>3314.770700066739</v>
      </c>
      <c r="AB7" t="n">
        <v>4535.415509193945</v>
      </c>
      <c r="AC7" t="n">
        <v>4102.561818491949</v>
      </c>
      <c r="AD7" t="n">
        <v>3314770.700066739</v>
      </c>
      <c r="AE7" t="n">
        <v>4535415.509193945</v>
      </c>
      <c r="AF7" t="n">
        <v>1.252237764483373e-06</v>
      </c>
      <c r="AG7" t="n">
        <v>35</v>
      </c>
      <c r="AH7" t="n">
        <v>4102561.81849195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0.6175</v>
      </c>
      <c r="E8" t="n">
        <v>161.94</v>
      </c>
      <c r="F8" t="n">
        <v>152.92</v>
      </c>
      <c r="G8" t="n">
        <v>46.81</v>
      </c>
      <c r="H8" t="n">
        <v>0.7</v>
      </c>
      <c r="I8" t="n">
        <v>196</v>
      </c>
      <c r="J8" t="n">
        <v>176.66</v>
      </c>
      <c r="K8" t="n">
        <v>51.39</v>
      </c>
      <c r="L8" t="n">
        <v>7</v>
      </c>
      <c r="M8" t="n">
        <v>194</v>
      </c>
      <c r="N8" t="n">
        <v>33.27</v>
      </c>
      <c r="O8" t="n">
        <v>22022.17</v>
      </c>
      <c r="P8" t="n">
        <v>1901.39</v>
      </c>
      <c r="Q8" t="n">
        <v>3671.04</v>
      </c>
      <c r="R8" t="n">
        <v>597.3200000000001</v>
      </c>
      <c r="S8" t="n">
        <v>288.36</v>
      </c>
      <c r="T8" t="n">
        <v>150476.5</v>
      </c>
      <c r="U8" t="n">
        <v>0.48</v>
      </c>
      <c r="V8" t="n">
        <v>0.86</v>
      </c>
      <c r="W8" t="n">
        <v>57.15</v>
      </c>
      <c r="X8" t="n">
        <v>8.93</v>
      </c>
      <c r="Y8" t="n">
        <v>1</v>
      </c>
      <c r="Z8" t="n">
        <v>10</v>
      </c>
      <c r="AA8" t="n">
        <v>3200.897644553969</v>
      </c>
      <c r="AB8" t="n">
        <v>4379.60937091671</v>
      </c>
      <c r="AC8" t="n">
        <v>3961.625599376611</v>
      </c>
      <c r="AD8" t="n">
        <v>3200897.644553969</v>
      </c>
      <c r="AE8" t="n">
        <v>4379609.37091671</v>
      </c>
      <c r="AF8" t="n">
        <v>1.275159662876785e-06</v>
      </c>
      <c r="AG8" t="n">
        <v>34</v>
      </c>
      <c r="AH8" t="n">
        <v>3961625.599376611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0.6256</v>
      </c>
      <c r="E9" t="n">
        <v>159.84</v>
      </c>
      <c r="F9" t="n">
        <v>151.74</v>
      </c>
      <c r="G9" t="n">
        <v>53.87</v>
      </c>
      <c r="H9" t="n">
        <v>0.8</v>
      </c>
      <c r="I9" t="n">
        <v>169</v>
      </c>
      <c r="J9" t="n">
        <v>178.14</v>
      </c>
      <c r="K9" t="n">
        <v>51.39</v>
      </c>
      <c r="L9" t="n">
        <v>8</v>
      </c>
      <c r="M9" t="n">
        <v>167</v>
      </c>
      <c r="N9" t="n">
        <v>33.75</v>
      </c>
      <c r="O9" t="n">
        <v>22204.83</v>
      </c>
      <c r="P9" t="n">
        <v>1874.28</v>
      </c>
      <c r="Q9" t="n">
        <v>3670.65</v>
      </c>
      <c r="R9" t="n">
        <v>556.6799999999999</v>
      </c>
      <c r="S9" t="n">
        <v>288.36</v>
      </c>
      <c r="T9" t="n">
        <v>130292.96</v>
      </c>
      <c r="U9" t="n">
        <v>0.52</v>
      </c>
      <c r="V9" t="n">
        <v>0.86</v>
      </c>
      <c r="W9" t="n">
        <v>57.13</v>
      </c>
      <c r="X9" t="n">
        <v>7.75</v>
      </c>
      <c r="Y9" t="n">
        <v>1</v>
      </c>
      <c r="Z9" t="n">
        <v>10</v>
      </c>
      <c r="AA9" t="n">
        <v>3122.559098616789</v>
      </c>
      <c r="AB9" t="n">
        <v>4272.423116312724</v>
      </c>
      <c r="AC9" t="n">
        <v>3864.669050475181</v>
      </c>
      <c r="AD9" t="n">
        <v>3122559.09861679</v>
      </c>
      <c r="AE9" t="n">
        <v>4272423.116312725</v>
      </c>
      <c r="AF9" t="n">
        <v>1.291886453596302e-06</v>
      </c>
      <c r="AG9" t="n">
        <v>34</v>
      </c>
      <c r="AH9" t="n">
        <v>3864669.050475182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0.632</v>
      </c>
      <c r="E10" t="n">
        <v>158.22</v>
      </c>
      <c r="F10" t="n">
        <v>150.8</v>
      </c>
      <c r="G10" t="n">
        <v>60.73</v>
      </c>
      <c r="H10" t="n">
        <v>0.89</v>
      </c>
      <c r="I10" t="n">
        <v>149</v>
      </c>
      <c r="J10" t="n">
        <v>179.63</v>
      </c>
      <c r="K10" t="n">
        <v>51.39</v>
      </c>
      <c r="L10" t="n">
        <v>9</v>
      </c>
      <c r="M10" t="n">
        <v>147</v>
      </c>
      <c r="N10" t="n">
        <v>34.24</v>
      </c>
      <c r="O10" t="n">
        <v>22388.15</v>
      </c>
      <c r="P10" t="n">
        <v>1850.89</v>
      </c>
      <c r="Q10" t="n">
        <v>3670.64</v>
      </c>
      <c r="R10" t="n">
        <v>526.15</v>
      </c>
      <c r="S10" t="n">
        <v>288.36</v>
      </c>
      <c r="T10" t="n">
        <v>115124.03</v>
      </c>
      <c r="U10" t="n">
        <v>0.55</v>
      </c>
      <c r="V10" t="n">
        <v>0.87</v>
      </c>
      <c r="W10" t="n">
        <v>57.07</v>
      </c>
      <c r="X10" t="n">
        <v>6.82</v>
      </c>
      <c r="Y10" t="n">
        <v>1</v>
      </c>
      <c r="Z10" t="n">
        <v>10</v>
      </c>
      <c r="AA10" t="n">
        <v>3052.537328993947</v>
      </c>
      <c r="AB10" t="n">
        <v>4176.616241972291</v>
      </c>
      <c r="AC10" t="n">
        <v>3778.00584975601</v>
      </c>
      <c r="AD10" t="n">
        <v>3052537.328993947</v>
      </c>
      <c r="AE10" t="n">
        <v>4176616.241972291</v>
      </c>
      <c r="AF10" t="n">
        <v>1.305102683300612e-06</v>
      </c>
      <c r="AG10" t="n">
        <v>33</v>
      </c>
      <c r="AH10" t="n">
        <v>3778005.84975601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0.6375999999999999</v>
      </c>
      <c r="E11" t="n">
        <v>156.83</v>
      </c>
      <c r="F11" t="n">
        <v>149.98</v>
      </c>
      <c r="G11" t="n">
        <v>68.17</v>
      </c>
      <c r="H11" t="n">
        <v>0.98</v>
      </c>
      <c r="I11" t="n">
        <v>132</v>
      </c>
      <c r="J11" t="n">
        <v>181.12</v>
      </c>
      <c r="K11" t="n">
        <v>51.39</v>
      </c>
      <c r="L11" t="n">
        <v>10</v>
      </c>
      <c r="M11" t="n">
        <v>130</v>
      </c>
      <c r="N11" t="n">
        <v>34.73</v>
      </c>
      <c r="O11" t="n">
        <v>22572.13</v>
      </c>
      <c r="P11" t="n">
        <v>1827.4</v>
      </c>
      <c r="Q11" t="n">
        <v>3670.51</v>
      </c>
      <c r="R11" t="n">
        <v>498.42</v>
      </c>
      <c r="S11" t="n">
        <v>288.36</v>
      </c>
      <c r="T11" t="n">
        <v>101348.64</v>
      </c>
      <c r="U11" t="n">
        <v>0.58</v>
      </c>
      <c r="V11" t="n">
        <v>0.87</v>
      </c>
      <c r="W11" t="n">
        <v>57.04</v>
      </c>
      <c r="X11" t="n">
        <v>6</v>
      </c>
      <c r="Y11" t="n">
        <v>1</v>
      </c>
      <c r="Z11" t="n">
        <v>10</v>
      </c>
      <c r="AA11" t="n">
        <v>2994.149274653325</v>
      </c>
      <c r="AB11" t="n">
        <v>4096.727130124288</v>
      </c>
      <c r="AC11" t="n">
        <v>3705.74124261771</v>
      </c>
      <c r="AD11" t="n">
        <v>2994149.274653325</v>
      </c>
      <c r="AE11" t="n">
        <v>4096727.130124288</v>
      </c>
      <c r="AF11" t="n">
        <v>1.316666884291884e-06</v>
      </c>
      <c r="AG11" t="n">
        <v>33</v>
      </c>
      <c r="AH11" t="n">
        <v>3705741.24261771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0.6419</v>
      </c>
      <c r="E12" t="n">
        <v>155.79</v>
      </c>
      <c r="F12" t="n">
        <v>149.38</v>
      </c>
      <c r="G12" t="n">
        <v>75.31999999999999</v>
      </c>
      <c r="H12" t="n">
        <v>1.07</v>
      </c>
      <c r="I12" t="n">
        <v>119</v>
      </c>
      <c r="J12" t="n">
        <v>182.62</v>
      </c>
      <c r="K12" t="n">
        <v>51.39</v>
      </c>
      <c r="L12" t="n">
        <v>11</v>
      </c>
      <c r="M12" t="n">
        <v>117</v>
      </c>
      <c r="N12" t="n">
        <v>35.22</v>
      </c>
      <c r="O12" t="n">
        <v>22756.91</v>
      </c>
      <c r="P12" t="n">
        <v>1807.78</v>
      </c>
      <c r="Q12" t="n">
        <v>3670.42</v>
      </c>
      <c r="R12" t="n">
        <v>477.94</v>
      </c>
      <c r="S12" t="n">
        <v>288.36</v>
      </c>
      <c r="T12" t="n">
        <v>91168.97</v>
      </c>
      <c r="U12" t="n">
        <v>0.6</v>
      </c>
      <c r="V12" t="n">
        <v>0.88</v>
      </c>
      <c r="W12" t="n">
        <v>57.02</v>
      </c>
      <c r="X12" t="n">
        <v>5.4</v>
      </c>
      <c r="Y12" t="n">
        <v>1</v>
      </c>
      <c r="Z12" t="n">
        <v>10</v>
      </c>
      <c r="AA12" t="n">
        <v>2947.913170065794</v>
      </c>
      <c r="AB12" t="n">
        <v>4033.464852034651</v>
      </c>
      <c r="AC12" t="n">
        <v>3648.516627559786</v>
      </c>
      <c r="AD12" t="n">
        <v>2947913.170065794</v>
      </c>
      <c r="AE12" t="n">
        <v>4033464.852034651</v>
      </c>
      <c r="AF12" t="n">
        <v>1.325546538624467e-06</v>
      </c>
      <c r="AG12" t="n">
        <v>33</v>
      </c>
      <c r="AH12" t="n">
        <v>3648516.627559786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0.6457000000000001</v>
      </c>
      <c r="E13" t="n">
        <v>154.87</v>
      </c>
      <c r="F13" t="n">
        <v>148.84</v>
      </c>
      <c r="G13" t="n">
        <v>82.69</v>
      </c>
      <c r="H13" t="n">
        <v>1.16</v>
      </c>
      <c r="I13" t="n">
        <v>108</v>
      </c>
      <c r="J13" t="n">
        <v>184.12</v>
      </c>
      <c r="K13" t="n">
        <v>51.39</v>
      </c>
      <c r="L13" t="n">
        <v>12</v>
      </c>
      <c r="M13" t="n">
        <v>106</v>
      </c>
      <c r="N13" t="n">
        <v>35.73</v>
      </c>
      <c r="O13" t="n">
        <v>22942.24</v>
      </c>
      <c r="P13" t="n">
        <v>1788.53</v>
      </c>
      <c r="Q13" t="n">
        <v>3670.34</v>
      </c>
      <c r="R13" t="n">
        <v>459.63</v>
      </c>
      <c r="S13" t="n">
        <v>288.36</v>
      </c>
      <c r="T13" t="n">
        <v>82069.50999999999</v>
      </c>
      <c r="U13" t="n">
        <v>0.63</v>
      </c>
      <c r="V13" t="n">
        <v>0.88</v>
      </c>
      <c r="W13" t="n">
        <v>57</v>
      </c>
      <c r="X13" t="n">
        <v>4.85</v>
      </c>
      <c r="Y13" t="n">
        <v>1</v>
      </c>
      <c r="Z13" t="n">
        <v>10</v>
      </c>
      <c r="AA13" t="n">
        <v>2904.970940515693</v>
      </c>
      <c r="AB13" t="n">
        <v>3974.709399086737</v>
      </c>
      <c r="AC13" t="n">
        <v>3595.368712577426</v>
      </c>
      <c r="AD13" t="n">
        <v>2904970.940515693</v>
      </c>
      <c r="AE13" t="n">
        <v>3974709.399086737</v>
      </c>
      <c r="AF13" t="n">
        <v>1.333393675011401e-06</v>
      </c>
      <c r="AG13" t="n">
        <v>33</v>
      </c>
      <c r="AH13" t="n">
        <v>3595368.712577426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0.6485</v>
      </c>
      <c r="E14" t="n">
        <v>154.21</v>
      </c>
      <c r="F14" t="n">
        <v>148.48</v>
      </c>
      <c r="G14" t="n">
        <v>89.98999999999999</v>
      </c>
      <c r="H14" t="n">
        <v>1.24</v>
      </c>
      <c r="I14" t="n">
        <v>99</v>
      </c>
      <c r="J14" t="n">
        <v>185.63</v>
      </c>
      <c r="K14" t="n">
        <v>51.39</v>
      </c>
      <c r="L14" t="n">
        <v>13</v>
      </c>
      <c r="M14" t="n">
        <v>97</v>
      </c>
      <c r="N14" t="n">
        <v>36.24</v>
      </c>
      <c r="O14" t="n">
        <v>23128.27</v>
      </c>
      <c r="P14" t="n">
        <v>1772.45</v>
      </c>
      <c r="Q14" t="n">
        <v>3670.32</v>
      </c>
      <c r="R14" t="n">
        <v>447.82</v>
      </c>
      <c r="S14" t="n">
        <v>288.36</v>
      </c>
      <c r="T14" t="n">
        <v>76211.58</v>
      </c>
      <c r="U14" t="n">
        <v>0.64</v>
      </c>
      <c r="V14" t="n">
        <v>0.88</v>
      </c>
      <c r="W14" t="n">
        <v>56.98</v>
      </c>
      <c r="X14" t="n">
        <v>4.5</v>
      </c>
      <c r="Y14" t="n">
        <v>1</v>
      </c>
      <c r="Z14" t="n">
        <v>10</v>
      </c>
      <c r="AA14" t="n">
        <v>2871.173551157144</v>
      </c>
      <c r="AB14" t="n">
        <v>3928.466319930782</v>
      </c>
      <c r="AC14" t="n">
        <v>3553.539007993549</v>
      </c>
      <c r="AD14" t="n">
        <v>2871173.551157144</v>
      </c>
      <c r="AE14" t="n">
        <v>3928466.319930782</v>
      </c>
      <c r="AF14" t="n">
        <v>1.339175775507037e-06</v>
      </c>
      <c r="AG14" t="n">
        <v>33</v>
      </c>
      <c r="AH14" t="n">
        <v>3553539.007993549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0.6512</v>
      </c>
      <c r="E15" t="n">
        <v>153.55</v>
      </c>
      <c r="F15" t="n">
        <v>148.1</v>
      </c>
      <c r="G15" t="n">
        <v>97.65000000000001</v>
      </c>
      <c r="H15" t="n">
        <v>1.33</v>
      </c>
      <c r="I15" t="n">
        <v>91</v>
      </c>
      <c r="J15" t="n">
        <v>187.14</v>
      </c>
      <c r="K15" t="n">
        <v>51.39</v>
      </c>
      <c r="L15" t="n">
        <v>14</v>
      </c>
      <c r="M15" t="n">
        <v>89</v>
      </c>
      <c r="N15" t="n">
        <v>36.75</v>
      </c>
      <c r="O15" t="n">
        <v>23314.98</v>
      </c>
      <c r="P15" t="n">
        <v>1753.63</v>
      </c>
      <c r="Q15" t="n">
        <v>3670.37</v>
      </c>
      <c r="R15" t="n">
        <v>435.01</v>
      </c>
      <c r="S15" t="n">
        <v>288.36</v>
      </c>
      <c r="T15" t="n">
        <v>69848.53999999999</v>
      </c>
      <c r="U15" t="n">
        <v>0.66</v>
      </c>
      <c r="V15" t="n">
        <v>0.88</v>
      </c>
      <c r="W15" t="n">
        <v>56.96</v>
      </c>
      <c r="X15" t="n">
        <v>4.12</v>
      </c>
      <c r="Y15" t="n">
        <v>1</v>
      </c>
      <c r="Z15" t="n">
        <v>10</v>
      </c>
      <c r="AA15" t="n">
        <v>2827.551589274788</v>
      </c>
      <c r="AB15" t="n">
        <v>3868.780827218201</v>
      </c>
      <c r="AC15" t="n">
        <v>3499.549814936344</v>
      </c>
      <c r="AD15" t="n">
        <v>2827551.589274788</v>
      </c>
      <c r="AE15" t="n">
        <v>3868780.827218201</v>
      </c>
      <c r="AF15" t="n">
        <v>1.344751372413542e-06</v>
      </c>
      <c r="AG15" t="n">
        <v>32</v>
      </c>
      <c r="AH15" t="n">
        <v>3499549.814936345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0.6538</v>
      </c>
      <c r="E16" t="n">
        <v>152.96</v>
      </c>
      <c r="F16" t="n">
        <v>147.74</v>
      </c>
      <c r="G16" t="n">
        <v>105.53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1736.41</v>
      </c>
      <c r="Q16" t="n">
        <v>3670.23</v>
      </c>
      <c r="R16" t="n">
        <v>422.75</v>
      </c>
      <c r="S16" t="n">
        <v>288.36</v>
      </c>
      <c r="T16" t="n">
        <v>63751.39</v>
      </c>
      <c r="U16" t="n">
        <v>0.68</v>
      </c>
      <c r="V16" t="n">
        <v>0.89</v>
      </c>
      <c r="W16" t="n">
        <v>56.95</v>
      </c>
      <c r="X16" t="n">
        <v>3.76</v>
      </c>
      <c r="Y16" t="n">
        <v>1</v>
      </c>
      <c r="Z16" t="n">
        <v>10</v>
      </c>
      <c r="AA16" t="n">
        <v>2793.610101844196</v>
      </c>
      <c r="AB16" t="n">
        <v>3822.340586722919</v>
      </c>
      <c r="AC16" t="n">
        <v>3457.541765814647</v>
      </c>
      <c r="AD16" t="n">
        <v>2793610.101844196</v>
      </c>
      <c r="AE16" t="n">
        <v>3822340.586722919</v>
      </c>
      <c r="AF16" t="n">
        <v>1.350120465730919e-06</v>
      </c>
      <c r="AG16" t="n">
        <v>32</v>
      </c>
      <c r="AH16" t="n">
        <v>3457541.765814647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0.6558</v>
      </c>
      <c r="E17" t="n">
        <v>152.48</v>
      </c>
      <c r="F17" t="n">
        <v>147.46</v>
      </c>
      <c r="G17" t="n">
        <v>113.43</v>
      </c>
      <c r="H17" t="n">
        <v>1.49</v>
      </c>
      <c r="I17" t="n">
        <v>78</v>
      </c>
      <c r="J17" t="n">
        <v>190.19</v>
      </c>
      <c r="K17" t="n">
        <v>51.39</v>
      </c>
      <c r="L17" t="n">
        <v>16</v>
      </c>
      <c r="M17" t="n">
        <v>76</v>
      </c>
      <c r="N17" t="n">
        <v>37.79</v>
      </c>
      <c r="O17" t="n">
        <v>23690.52</v>
      </c>
      <c r="P17" t="n">
        <v>1718.92</v>
      </c>
      <c r="Q17" t="n">
        <v>3670.24</v>
      </c>
      <c r="R17" t="n">
        <v>413.67</v>
      </c>
      <c r="S17" t="n">
        <v>288.36</v>
      </c>
      <c r="T17" t="n">
        <v>59241.71</v>
      </c>
      <c r="U17" t="n">
        <v>0.7</v>
      </c>
      <c r="V17" t="n">
        <v>0.89</v>
      </c>
      <c r="W17" t="n">
        <v>56.94</v>
      </c>
      <c r="X17" t="n">
        <v>3.49</v>
      </c>
      <c r="Y17" t="n">
        <v>1</v>
      </c>
      <c r="Z17" t="n">
        <v>10</v>
      </c>
      <c r="AA17" t="n">
        <v>2762.044367468152</v>
      </c>
      <c r="AB17" t="n">
        <v>3779.150956367696</v>
      </c>
      <c r="AC17" t="n">
        <v>3418.474093163501</v>
      </c>
      <c r="AD17" t="n">
        <v>2762044.367468152</v>
      </c>
      <c r="AE17" t="n">
        <v>3779150.956367696</v>
      </c>
      <c r="AF17" t="n">
        <v>1.354250537513515e-06</v>
      </c>
      <c r="AG17" t="n">
        <v>32</v>
      </c>
      <c r="AH17" t="n">
        <v>3418474.093163501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0.6574</v>
      </c>
      <c r="E18" t="n">
        <v>152.11</v>
      </c>
      <c r="F18" t="n">
        <v>147.26</v>
      </c>
      <c r="G18" t="n">
        <v>121.04</v>
      </c>
      <c r="H18" t="n">
        <v>1.57</v>
      </c>
      <c r="I18" t="n">
        <v>73</v>
      </c>
      <c r="J18" t="n">
        <v>191.72</v>
      </c>
      <c r="K18" t="n">
        <v>51.39</v>
      </c>
      <c r="L18" t="n">
        <v>17</v>
      </c>
      <c r="M18" t="n">
        <v>71</v>
      </c>
      <c r="N18" t="n">
        <v>38.33</v>
      </c>
      <c r="O18" t="n">
        <v>23879.37</v>
      </c>
      <c r="P18" t="n">
        <v>1703.81</v>
      </c>
      <c r="Q18" t="n">
        <v>3670.23</v>
      </c>
      <c r="R18" t="n">
        <v>406.18</v>
      </c>
      <c r="S18" t="n">
        <v>288.36</v>
      </c>
      <c r="T18" t="n">
        <v>55522.81</v>
      </c>
      <c r="U18" t="n">
        <v>0.71</v>
      </c>
      <c r="V18" t="n">
        <v>0.89</v>
      </c>
      <c r="W18" t="n">
        <v>56.95</v>
      </c>
      <c r="X18" t="n">
        <v>3.28</v>
      </c>
      <c r="Y18" t="n">
        <v>1</v>
      </c>
      <c r="Z18" t="n">
        <v>10</v>
      </c>
      <c r="AA18" t="n">
        <v>2735.491544479185</v>
      </c>
      <c r="AB18" t="n">
        <v>3742.820212526313</v>
      </c>
      <c r="AC18" t="n">
        <v>3385.610704523822</v>
      </c>
      <c r="AD18" t="n">
        <v>2735491.544479185</v>
      </c>
      <c r="AE18" t="n">
        <v>3742820.212526313</v>
      </c>
      <c r="AF18" t="n">
        <v>1.357554594939593e-06</v>
      </c>
      <c r="AG18" t="n">
        <v>32</v>
      </c>
      <c r="AH18" t="n">
        <v>3385610.704523822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0.6592</v>
      </c>
      <c r="E19" t="n">
        <v>151.7</v>
      </c>
      <c r="F19" t="n">
        <v>147.03</v>
      </c>
      <c r="G19" t="n">
        <v>129.73</v>
      </c>
      <c r="H19" t="n">
        <v>1.65</v>
      </c>
      <c r="I19" t="n">
        <v>68</v>
      </c>
      <c r="J19" t="n">
        <v>193.26</v>
      </c>
      <c r="K19" t="n">
        <v>51.39</v>
      </c>
      <c r="L19" t="n">
        <v>18</v>
      </c>
      <c r="M19" t="n">
        <v>66</v>
      </c>
      <c r="N19" t="n">
        <v>38.86</v>
      </c>
      <c r="O19" t="n">
        <v>24068.93</v>
      </c>
      <c r="P19" t="n">
        <v>1684.12</v>
      </c>
      <c r="Q19" t="n">
        <v>3670.15</v>
      </c>
      <c r="R19" t="n">
        <v>398.14</v>
      </c>
      <c r="S19" t="n">
        <v>288.36</v>
      </c>
      <c r="T19" t="n">
        <v>51527.2</v>
      </c>
      <c r="U19" t="n">
        <v>0.72</v>
      </c>
      <c r="V19" t="n">
        <v>0.89</v>
      </c>
      <c r="W19" t="n">
        <v>56.95</v>
      </c>
      <c r="X19" t="n">
        <v>3.05</v>
      </c>
      <c r="Y19" t="n">
        <v>1</v>
      </c>
      <c r="Z19" t="n">
        <v>10</v>
      </c>
      <c r="AA19" t="n">
        <v>2702.210139033908</v>
      </c>
      <c r="AB19" t="n">
        <v>3697.283125324102</v>
      </c>
      <c r="AC19" t="n">
        <v>3344.419613012487</v>
      </c>
      <c r="AD19" t="n">
        <v>2702210.139033908</v>
      </c>
      <c r="AE19" t="n">
        <v>3697283.125324102</v>
      </c>
      <c r="AF19" t="n">
        <v>1.36127165954393e-06</v>
      </c>
      <c r="AG19" t="n">
        <v>32</v>
      </c>
      <c r="AH19" t="n">
        <v>3344419.613012487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0.6606</v>
      </c>
      <c r="E20" t="n">
        <v>151.38</v>
      </c>
      <c r="F20" t="n">
        <v>146.84</v>
      </c>
      <c r="G20" t="n">
        <v>137.67</v>
      </c>
      <c r="H20" t="n">
        <v>1.73</v>
      </c>
      <c r="I20" t="n">
        <v>64</v>
      </c>
      <c r="J20" t="n">
        <v>194.8</v>
      </c>
      <c r="K20" t="n">
        <v>51.39</v>
      </c>
      <c r="L20" t="n">
        <v>19</v>
      </c>
      <c r="M20" t="n">
        <v>62</v>
      </c>
      <c r="N20" t="n">
        <v>39.41</v>
      </c>
      <c r="O20" t="n">
        <v>24259.23</v>
      </c>
      <c r="P20" t="n">
        <v>1669.36</v>
      </c>
      <c r="Q20" t="n">
        <v>3670.16</v>
      </c>
      <c r="R20" t="n">
        <v>392.52</v>
      </c>
      <c r="S20" t="n">
        <v>288.36</v>
      </c>
      <c r="T20" t="n">
        <v>48736.83</v>
      </c>
      <c r="U20" t="n">
        <v>0.73</v>
      </c>
      <c r="V20" t="n">
        <v>0.89</v>
      </c>
      <c r="W20" t="n">
        <v>56.92</v>
      </c>
      <c r="X20" t="n">
        <v>2.87</v>
      </c>
      <c r="Y20" t="n">
        <v>1</v>
      </c>
      <c r="Z20" t="n">
        <v>10</v>
      </c>
      <c r="AA20" t="n">
        <v>2677.161322393084</v>
      </c>
      <c r="AB20" t="n">
        <v>3663.010229320325</v>
      </c>
      <c r="AC20" t="n">
        <v>3313.417674101001</v>
      </c>
      <c r="AD20" t="n">
        <v>2677161.322393083</v>
      </c>
      <c r="AE20" t="n">
        <v>3663010.229320325</v>
      </c>
      <c r="AF20" t="n">
        <v>1.364162709791748e-06</v>
      </c>
      <c r="AG20" t="n">
        <v>32</v>
      </c>
      <c r="AH20" t="n">
        <v>3313417.674101001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0.6616</v>
      </c>
      <c r="E21" t="n">
        <v>151.16</v>
      </c>
      <c r="F21" t="n">
        <v>146.72</v>
      </c>
      <c r="G21" t="n">
        <v>144.31</v>
      </c>
      <c r="H21" t="n">
        <v>1.81</v>
      </c>
      <c r="I21" t="n">
        <v>61</v>
      </c>
      <c r="J21" t="n">
        <v>196.35</v>
      </c>
      <c r="K21" t="n">
        <v>51.39</v>
      </c>
      <c r="L21" t="n">
        <v>20</v>
      </c>
      <c r="M21" t="n">
        <v>59</v>
      </c>
      <c r="N21" t="n">
        <v>39.96</v>
      </c>
      <c r="O21" t="n">
        <v>24450.27</v>
      </c>
      <c r="P21" t="n">
        <v>1655.36</v>
      </c>
      <c r="Q21" t="n">
        <v>3670.13</v>
      </c>
      <c r="R21" t="n">
        <v>387.64</v>
      </c>
      <c r="S21" t="n">
        <v>288.36</v>
      </c>
      <c r="T21" t="n">
        <v>46311.15</v>
      </c>
      <c r="U21" t="n">
        <v>0.74</v>
      </c>
      <c r="V21" t="n">
        <v>0.89</v>
      </c>
      <c r="W21" t="n">
        <v>56.94</v>
      </c>
      <c r="X21" t="n">
        <v>2.74</v>
      </c>
      <c r="Y21" t="n">
        <v>1</v>
      </c>
      <c r="Z21" t="n">
        <v>10</v>
      </c>
      <c r="AA21" t="n">
        <v>2654.811851767445</v>
      </c>
      <c r="AB21" t="n">
        <v>3632.430697621268</v>
      </c>
      <c r="AC21" t="n">
        <v>3285.756609988661</v>
      </c>
      <c r="AD21" t="n">
        <v>2654811.851767445</v>
      </c>
      <c r="AE21" t="n">
        <v>3632430.697621268</v>
      </c>
      <c r="AF21" t="n">
        <v>1.366227745683046e-06</v>
      </c>
      <c r="AG21" t="n">
        <v>32</v>
      </c>
      <c r="AH21" t="n">
        <v>3285756.609988661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0.6631</v>
      </c>
      <c r="E22" t="n">
        <v>150.81</v>
      </c>
      <c r="F22" t="n">
        <v>146.51</v>
      </c>
      <c r="G22" t="n">
        <v>154.22</v>
      </c>
      <c r="H22" t="n">
        <v>1.88</v>
      </c>
      <c r="I22" t="n">
        <v>57</v>
      </c>
      <c r="J22" t="n">
        <v>197.9</v>
      </c>
      <c r="K22" t="n">
        <v>51.39</v>
      </c>
      <c r="L22" t="n">
        <v>21</v>
      </c>
      <c r="M22" t="n">
        <v>55</v>
      </c>
      <c r="N22" t="n">
        <v>40.51</v>
      </c>
      <c r="O22" t="n">
        <v>24642.07</v>
      </c>
      <c r="P22" t="n">
        <v>1638.27</v>
      </c>
      <c r="Q22" t="n">
        <v>3670.27</v>
      </c>
      <c r="R22" t="n">
        <v>381.14</v>
      </c>
      <c r="S22" t="n">
        <v>288.36</v>
      </c>
      <c r="T22" t="n">
        <v>43082.65</v>
      </c>
      <c r="U22" t="n">
        <v>0.76</v>
      </c>
      <c r="V22" t="n">
        <v>0.89</v>
      </c>
      <c r="W22" t="n">
        <v>56.91</v>
      </c>
      <c r="X22" t="n">
        <v>2.53</v>
      </c>
      <c r="Y22" t="n">
        <v>1</v>
      </c>
      <c r="Z22" t="n">
        <v>10</v>
      </c>
      <c r="AA22" t="n">
        <v>2626.495884427827</v>
      </c>
      <c r="AB22" t="n">
        <v>3593.687541894886</v>
      </c>
      <c r="AC22" t="n">
        <v>3250.711046668446</v>
      </c>
      <c r="AD22" t="n">
        <v>2626495.884427827</v>
      </c>
      <c r="AE22" t="n">
        <v>3593687.541894886</v>
      </c>
      <c r="AF22" t="n">
        <v>1.369325299519994e-06</v>
      </c>
      <c r="AG22" t="n">
        <v>32</v>
      </c>
      <c r="AH22" t="n">
        <v>3250711.046668446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0.6641</v>
      </c>
      <c r="E23" t="n">
        <v>150.58</v>
      </c>
      <c r="F23" t="n">
        <v>146.38</v>
      </c>
      <c r="G23" t="n">
        <v>162.65</v>
      </c>
      <c r="H23" t="n">
        <v>1.96</v>
      </c>
      <c r="I23" t="n">
        <v>54</v>
      </c>
      <c r="J23" t="n">
        <v>199.46</v>
      </c>
      <c r="K23" t="n">
        <v>51.39</v>
      </c>
      <c r="L23" t="n">
        <v>22</v>
      </c>
      <c r="M23" t="n">
        <v>52</v>
      </c>
      <c r="N23" t="n">
        <v>41.07</v>
      </c>
      <c r="O23" t="n">
        <v>24834.62</v>
      </c>
      <c r="P23" t="n">
        <v>1623.17</v>
      </c>
      <c r="Q23" t="n">
        <v>3670.19</v>
      </c>
      <c r="R23" t="n">
        <v>376.59</v>
      </c>
      <c r="S23" t="n">
        <v>288.36</v>
      </c>
      <c r="T23" t="n">
        <v>40823.59</v>
      </c>
      <c r="U23" t="n">
        <v>0.77</v>
      </c>
      <c r="V23" t="n">
        <v>0.89</v>
      </c>
      <c r="W23" t="n">
        <v>56.92</v>
      </c>
      <c r="X23" t="n">
        <v>2.41</v>
      </c>
      <c r="Y23" t="n">
        <v>1</v>
      </c>
      <c r="Z23" t="n">
        <v>10</v>
      </c>
      <c r="AA23" t="n">
        <v>2602.847184991662</v>
      </c>
      <c r="AB23" t="n">
        <v>3561.330348019338</v>
      </c>
      <c r="AC23" t="n">
        <v>3221.441977962774</v>
      </c>
      <c r="AD23" t="n">
        <v>2602847.184991662</v>
      </c>
      <c r="AE23" t="n">
        <v>3561330.348019338</v>
      </c>
      <c r="AF23" t="n">
        <v>1.371390335411292e-06</v>
      </c>
      <c r="AG23" t="n">
        <v>32</v>
      </c>
      <c r="AH23" t="n">
        <v>3221441.977962774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0.665</v>
      </c>
      <c r="E24" t="n">
        <v>150.38</v>
      </c>
      <c r="F24" t="n">
        <v>146.28</v>
      </c>
      <c r="G24" t="n">
        <v>172.09</v>
      </c>
      <c r="H24" t="n">
        <v>2.03</v>
      </c>
      <c r="I24" t="n">
        <v>51</v>
      </c>
      <c r="J24" t="n">
        <v>201.03</v>
      </c>
      <c r="K24" t="n">
        <v>51.39</v>
      </c>
      <c r="L24" t="n">
        <v>23</v>
      </c>
      <c r="M24" t="n">
        <v>49</v>
      </c>
      <c r="N24" t="n">
        <v>41.64</v>
      </c>
      <c r="O24" t="n">
        <v>25027.94</v>
      </c>
      <c r="P24" t="n">
        <v>1603.92</v>
      </c>
      <c r="Q24" t="n">
        <v>3670.12</v>
      </c>
      <c r="R24" t="n">
        <v>373.08</v>
      </c>
      <c r="S24" t="n">
        <v>288.36</v>
      </c>
      <c r="T24" t="n">
        <v>39082.66</v>
      </c>
      <c r="U24" t="n">
        <v>0.77</v>
      </c>
      <c r="V24" t="n">
        <v>0.89</v>
      </c>
      <c r="W24" t="n">
        <v>56.91</v>
      </c>
      <c r="X24" t="n">
        <v>2.3</v>
      </c>
      <c r="Y24" t="n">
        <v>1</v>
      </c>
      <c r="Z24" t="n">
        <v>10</v>
      </c>
      <c r="AA24" t="n">
        <v>2574.242865934428</v>
      </c>
      <c r="AB24" t="n">
        <v>3522.192656751733</v>
      </c>
      <c r="AC24" t="n">
        <v>3186.039533019656</v>
      </c>
      <c r="AD24" t="n">
        <v>2574242.865934428</v>
      </c>
      <c r="AE24" t="n">
        <v>3522192.656751733</v>
      </c>
      <c r="AF24" t="n">
        <v>1.373248867713461e-06</v>
      </c>
      <c r="AG24" t="n">
        <v>32</v>
      </c>
      <c r="AH24" t="n">
        <v>3186039.533019656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0.6659</v>
      </c>
      <c r="E25" t="n">
        <v>150.17</v>
      </c>
      <c r="F25" t="n">
        <v>146.14</v>
      </c>
      <c r="G25" t="n">
        <v>178.95</v>
      </c>
      <c r="H25" t="n">
        <v>2.1</v>
      </c>
      <c r="I25" t="n">
        <v>49</v>
      </c>
      <c r="J25" t="n">
        <v>202.61</v>
      </c>
      <c r="K25" t="n">
        <v>51.39</v>
      </c>
      <c r="L25" t="n">
        <v>24</v>
      </c>
      <c r="M25" t="n">
        <v>47</v>
      </c>
      <c r="N25" t="n">
        <v>42.21</v>
      </c>
      <c r="O25" t="n">
        <v>25222.04</v>
      </c>
      <c r="P25" t="n">
        <v>1590.49</v>
      </c>
      <c r="Q25" t="n">
        <v>3670</v>
      </c>
      <c r="R25" t="n">
        <v>368.49</v>
      </c>
      <c r="S25" t="n">
        <v>288.36</v>
      </c>
      <c r="T25" t="n">
        <v>36798.26</v>
      </c>
      <c r="U25" t="n">
        <v>0.78</v>
      </c>
      <c r="V25" t="n">
        <v>0.9</v>
      </c>
      <c r="W25" t="n">
        <v>56.91</v>
      </c>
      <c r="X25" t="n">
        <v>2.17</v>
      </c>
      <c r="Y25" t="n">
        <v>1</v>
      </c>
      <c r="Z25" t="n">
        <v>10</v>
      </c>
      <c r="AA25" t="n">
        <v>2553.256433275444</v>
      </c>
      <c r="AB25" t="n">
        <v>3493.478093731645</v>
      </c>
      <c r="AC25" t="n">
        <v>3160.065447593064</v>
      </c>
      <c r="AD25" t="n">
        <v>2553256.433275444</v>
      </c>
      <c r="AE25" t="n">
        <v>3493478.093731645</v>
      </c>
      <c r="AF25" t="n">
        <v>1.37510740001563e-06</v>
      </c>
      <c r="AG25" t="n">
        <v>32</v>
      </c>
      <c r="AH25" t="n">
        <v>3160065.447593064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0.6664</v>
      </c>
      <c r="E26" t="n">
        <v>150.07</v>
      </c>
      <c r="F26" t="n">
        <v>146.11</v>
      </c>
      <c r="G26" t="n">
        <v>186.52</v>
      </c>
      <c r="H26" t="n">
        <v>2.17</v>
      </c>
      <c r="I26" t="n">
        <v>47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1577.86</v>
      </c>
      <c r="Q26" t="n">
        <v>3670.25</v>
      </c>
      <c r="R26" t="n">
        <v>366.78</v>
      </c>
      <c r="S26" t="n">
        <v>288.36</v>
      </c>
      <c r="T26" t="n">
        <v>35952.15</v>
      </c>
      <c r="U26" t="n">
        <v>0.79</v>
      </c>
      <c r="V26" t="n">
        <v>0.9</v>
      </c>
      <c r="W26" t="n">
        <v>56.92</v>
      </c>
      <c r="X26" t="n">
        <v>2.13</v>
      </c>
      <c r="Y26" t="n">
        <v>1</v>
      </c>
      <c r="Z26" t="n">
        <v>10</v>
      </c>
      <c r="AA26" t="n">
        <v>2534.951133251323</v>
      </c>
      <c r="AB26" t="n">
        <v>3468.4319746658</v>
      </c>
      <c r="AC26" t="n">
        <v>3137.409694978416</v>
      </c>
      <c r="AD26" t="n">
        <v>2534951.133251323</v>
      </c>
      <c r="AE26" t="n">
        <v>3468431.9746658</v>
      </c>
      <c r="AF26" t="n">
        <v>1.376139917961279e-06</v>
      </c>
      <c r="AG26" t="n">
        <v>32</v>
      </c>
      <c r="AH26" t="n">
        <v>3137409.694978416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0.6671</v>
      </c>
      <c r="E27" t="n">
        <v>149.91</v>
      </c>
      <c r="F27" t="n">
        <v>146.01</v>
      </c>
      <c r="G27" t="n">
        <v>194.69</v>
      </c>
      <c r="H27" t="n">
        <v>2.24</v>
      </c>
      <c r="I27" t="n">
        <v>45</v>
      </c>
      <c r="J27" t="n">
        <v>205.77</v>
      </c>
      <c r="K27" t="n">
        <v>51.39</v>
      </c>
      <c r="L27" t="n">
        <v>26</v>
      </c>
      <c r="M27" t="n">
        <v>16</v>
      </c>
      <c r="N27" t="n">
        <v>43.38</v>
      </c>
      <c r="O27" t="n">
        <v>25612.75</v>
      </c>
      <c r="P27" t="n">
        <v>1569.25</v>
      </c>
      <c r="Q27" t="n">
        <v>3670.21</v>
      </c>
      <c r="R27" t="n">
        <v>363.2</v>
      </c>
      <c r="S27" t="n">
        <v>288.36</v>
      </c>
      <c r="T27" t="n">
        <v>34173.34</v>
      </c>
      <c r="U27" t="n">
        <v>0.79</v>
      </c>
      <c r="V27" t="n">
        <v>0.9</v>
      </c>
      <c r="W27" t="n">
        <v>56.93</v>
      </c>
      <c r="X27" t="n">
        <v>2.04</v>
      </c>
      <c r="Y27" t="n">
        <v>1</v>
      </c>
      <c r="Z27" t="n">
        <v>10</v>
      </c>
      <c r="AA27" t="n">
        <v>2521.110170264812</v>
      </c>
      <c r="AB27" t="n">
        <v>3449.494158487463</v>
      </c>
      <c r="AC27" t="n">
        <v>3120.279277396748</v>
      </c>
      <c r="AD27" t="n">
        <v>2521110.170264812</v>
      </c>
      <c r="AE27" t="n">
        <v>3449494.158487463</v>
      </c>
      <c r="AF27" t="n">
        <v>1.377585443085188e-06</v>
      </c>
      <c r="AG27" t="n">
        <v>32</v>
      </c>
      <c r="AH27" t="n">
        <v>3120279.277396747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0.667</v>
      </c>
      <c r="E28" t="n">
        <v>149.92</v>
      </c>
      <c r="F28" t="n">
        <v>146.02</v>
      </c>
      <c r="G28" t="n">
        <v>194.7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1575.88</v>
      </c>
      <c r="Q28" t="n">
        <v>3670.24</v>
      </c>
      <c r="R28" t="n">
        <v>362.62</v>
      </c>
      <c r="S28" t="n">
        <v>288.36</v>
      </c>
      <c r="T28" t="n">
        <v>33882.06</v>
      </c>
      <c r="U28" t="n">
        <v>0.8</v>
      </c>
      <c r="V28" t="n">
        <v>0.9</v>
      </c>
      <c r="W28" t="n">
        <v>56.95</v>
      </c>
      <c r="X28" t="n">
        <v>2.05</v>
      </c>
      <c r="Y28" t="n">
        <v>1</v>
      </c>
      <c r="Z28" t="n">
        <v>10</v>
      </c>
      <c r="AA28" t="n">
        <v>2530.12749011226</v>
      </c>
      <c r="AB28" t="n">
        <v>3461.832053318816</v>
      </c>
      <c r="AC28" t="n">
        <v>3131.43966086174</v>
      </c>
      <c r="AD28" t="n">
        <v>2530127.49011226</v>
      </c>
      <c r="AE28" t="n">
        <v>3461832.053318816</v>
      </c>
      <c r="AF28" t="n">
        <v>1.377378939496058e-06</v>
      </c>
      <c r="AG28" t="n">
        <v>32</v>
      </c>
      <c r="AH28" t="n">
        <v>3131439.66086174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0.667</v>
      </c>
      <c r="E29" t="n">
        <v>149.92</v>
      </c>
      <c r="F29" t="n">
        <v>146.03</v>
      </c>
      <c r="G29" t="n">
        <v>194.7</v>
      </c>
      <c r="H29" t="n">
        <v>2.38</v>
      </c>
      <c r="I29" t="n">
        <v>45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1585.96</v>
      </c>
      <c r="Q29" t="n">
        <v>3670.31</v>
      </c>
      <c r="R29" t="n">
        <v>362.43</v>
      </c>
      <c r="S29" t="n">
        <v>288.36</v>
      </c>
      <c r="T29" t="n">
        <v>33784.84</v>
      </c>
      <c r="U29" t="n">
        <v>0.8</v>
      </c>
      <c r="V29" t="n">
        <v>0.9</v>
      </c>
      <c r="W29" t="n">
        <v>56.96</v>
      </c>
      <c r="X29" t="n">
        <v>2.05</v>
      </c>
      <c r="Y29" t="n">
        <v>1</v>
      </c>
      <c r="Z29" t="n">
        <v>10</v>
      </c>
      <c r="AA29" t="n">
        <v>2543.30344668888</v>
      </c>
      <c r="AB29" t="n">
        <v>3479.859978389129</v>
      </c>
      <c r="AC29" t="n">
        <v>3147.747026065693</v>
      </c>
      <c r="AD29" t="n">
        <v>2543303.44668888</v>
      </c>
      <c r="AE29" t="n">
        <v>3479859.978389129</v>
      </c>
      <c r="AF29" t="n">
        <v>1.377378939496058e-06</v>
      </c>
      <c r="AG29" t="n">
        <v>32</v>
      </c>
      <c r="AH29" t="n">
        <v>3147747.026065693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0.532</v>
      </c>
      <c r="E2" t="n">
        <v>187.96</v>
      </c>
      <c r="F2" t="n">
        <v>177.48</v>
      </c>
      <c r="G2" t="n">
        <v>14.89</v>
      </c>
      <c r="H2" t="n">
        <v>0.34</v>
      </c>
      <c r="I2" t="n">
        <v>715</v>
      </c>
      <c r="J2" t="n">
        <v>51.33</v>
      </c>
      <c r="K2" t="n">
        <v>24.83</v>
      </c>
      <c r="L2" t="n">
        <v>1</v>
      </c>
      <c r="M2" t="n">
        <v>713</v>
      </c>
      <c r="N2" t="n">
        <v>5.51</v>
      </c>
      <c r="O2" t="n">
        <v>6564.78</v>
      </c>
      <c r="P2" t="n">
        <v>987.78</v>
      </c>
      <c r="Q2" t="n">
        <v>3673.18</v>
      </c>
      <c r="R2" t="n">
        <v>1428.49</v>
      </c>
      <c r="S2" t="n">
        <v>288.36</v>
      </c>
      <c r="T2" t="n">
        <v>563468.11</v>
      </c>
      <c r="U2" t="n">
        <v>0.2</v>
      </c>
      <c r="V2" t="n">
        <v>0.74</v>
      </c>
      <c r="W2" t="n">
        <v>57.98</v>
      </c>
      <c r="X2" t="n">
        <v>33.43</v>
      </c>
      <c r="Y2" t="n">
        <v>1</v>
      </c>
      <c r="Z2" t="n">
        <v>10</v>
      </c>
      <c r="AA2" t="n">
        <v>2095.441141652825</v>
      </c>
      <c r="AB2" t="n">
        <v>2867.07501434817</v>
      </c>
      <c r="AC2" t="n">
        <v>2593.445398943836</v>
      </c>
      <c r="AD2" t="n">
        <v>2095441.141652825</v>
      </c>
      <c r="AE2" t="n">
        <v>2867075.01434817</v>
      </c>
      <c r="AF2" t="n">
        <v>1.167069007258077e-06</v>
      </c>
      <c r="AG2" t="n">
        <v>40</v>
      </c>
      <c r="AH2" t="n">
        <v>2593445.398943836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0.6137</v>
      </c>
      <c r="E3" t="n">
        <v>162.95</v>
      </c>
      <c r="F3" t="n">
        <v>157.59</v>
      </c>
      <c r="G3" t="n">
        <v>31.94</v>
      </c>
      <c r="H3" t="n">
        <v>0.66</v>
      </c>
      <c r="I3" t="n">
        <v>296</v>
      </c>
      <c r="J3" t="n">
        <v>52.47</v>
      </c>
      <c r="K3" t="n">
        <v>24.83</v>
      </c>
      <c r="L3" t="n">
        <v>2</v>
      </c>
      <c r="M3" t="n">
        <v>294</v>
      </c>
      <c r="N3" t="n">
        <v>5.64</v>
      </c>
      <c r="O3" t="n">
        <v>6705.1</v>
      </c>
      <c r="P3" t="n">
        <v>819.86</v>
      </c>
      <c r="Q3" t="n">
        <v>3671.33</v>
      </c>
      <c r="R3" t="n">
        <v>755.5700000000001</v>
      </c>
      <c r="S3" t="n">
        <v>288.36</v>
      </c>
      <c r="T3" t="n">
        <v>229103.45</v>
      </c>
      <c r="U3" t="n">
        <v>0.38</v>
      </c>
      <c r="V3" t="n">
        <v>0.83</v>
      </c>
      <c r="W3" t="n">
        <v>57.3</v>
      </c>
      <c r="X3" t="n">
        <v>13.59</v>
      </c>
      <c r="Y3" t="n">
        <v>1</v>
      </c>
      <c r="Z3" t="n">
        <v>10</v>
      </c>
      <c r="AA3" t="n">
        <v>1553.090583293861</v>
      </c>
      <c r="AB3" t="n">
        <v>2125.007053583471</v>
      </c>
      <c r="AC3" t="n">
        <v>1922.199362855595</v>
      </c>
      <c r="AD3" t="n">
        <v>1553090.583293861</v>
      </c>
      <c r="AE3" t="n">
        <v>2125007.053583471</v>
      </c>
      <c r="AF3" t="n">
        <v>1.346297461944139e-06</v>
      </c>
      <c r="AG3" t="n">
        <v>34</v>
      </c>
      <c r="AH3" t="n">
        <v>1922199.362855595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0.6382</v>
      </c>
      <c r="E4" t="n">
        <v>156.69</v>
      </c>
      <c r="F4" t="n">
        <v>152.66</v>
      </c>
      <c r="G4" t="n">
        <v>48.98</v>
      </c>
      <c r="H4" t="n">
        <v>0.97</v>
      </c>
      <c r="I4" t="n">
        <v>187</v>
      </c>
      <c r="J4" t="n">
        <v>53.61</v>
      </c>
      <c r="K4" t="n">
        <v>24.83</v>
      </c>
      <c r="L4" t="n">
        <v>3</v>
      </c>
      <c r="M4" t="n">
        <v>42</v>
      </c>
      <c r="N4" t="n">
        <v>5.78</v>
      </c>
      <c r="O4" t="n">
        <v>6845.59</v>
      </c>
      <c r="P4" t="n">
        <v>741.53</v>
      </c>
      <c r="Q4" t="n">
        <v>3671.57</v>
      </c>
      <c r="R4" t="n">
        <v>581.61</v>
      </c>
      <c r="S4" t="n">
        <v>288.36</v>
      </c>
      <c r="T4" t="n">
        <v>142667.33</v>
      </c>
      <c r="U4" t="n">
        <v>0.5</v>
      </c>
      <c r="V4" t="n">
        <v>0.86</v>
      </c>
      <c r="W4" t="n">
        <v>57.33</v>
      </c>
      <c r="X4" t="n">
        <v>8.66</v>
      </c>
      <c r="Y4" t="n">
        <v>1</v>
      </c>
      <c r="Z4" t="n">
        <v>10</v>
      </c>
      <c r="AA4" t="n">
        <v>1383.669152938123</v>
      </c>
      <c r="AB4" t="n">
        <v>1893.197178224757</v>
      </c>
      <c r="AC4" t="n">
        <v>1712.513096653914</v>
      </c>
      <c r="AD4" t="n">
        <v>1383669.152938123</v>
      </c>
      <c r="AE4" t="n">
        <v>1893197.178224757</v>
      </c>
      <c r="AF4" t="n">
        <v>1.400044060962603e-06</v>
      </c>
      <c r="AG4" t="n">
        <v>33</v>
      </c>
      <c r="AH4" t="n">
        <v>1712513.096653914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0.6385</v>
      </c>
      <c r="E5" t="n">
        <v>156.62</v>
      </c>
      <c r="F5" t="n">
        <v>152.61</v>
      </c>
      <c r="G5" t="n">
        <v>49.5</v>
      </c>
      <c r="H5" t="n">
        <v>1.27</v>
      </c>
      <c r="I5" t="n">
        <v>185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754.6</v>
      </c>
      <c r="Q5" t="n">
        <v>3671.94</v>
      </c>
      <c r="R5" t="n">
        <v>578.17</v>
      </c>
      <c r="S5" t="n">
        <v>288.36</v>
      </c>
      <c r="T5" t="n">
        <v>140956.12</v>
      </c>
      <c r="U5" t="n">
        <v>0.5</v>
      </c>
      <c r="V5" t="n">
        <v>0.86</v>
      </c>
      <c r="W5" t="n">
        <v>57.38</v>
      </c>
      <c r="X5" t="n">
        <v>8.609999999999999</v>
      </c>
      <c r="Y5" t="n">
        <v>1</v>
      </c>
      <c r="Z5" t="n">
        <v>10</v>
      </c>
      <c r="AA5" t="n">
        <v>1400.894078107848</v>
      </c>
      <c r="AB5" t="n">
        <v>1916.765080752042</v>
      </c>
      <c r="AC5" t="n">
        <v>1733.831711641753</v>
      </c>
      <c r="AD5" t="n">
        <v>1400894.078107848</v>
      </c>
      <c r="AE5" t="n">
        <v>1916765.080752041</v>
      </c>
      <c r="AF5" t="n">
        <v>1.400702182583237e-06</v>
      </c>
      <c r="AG5" t="n">
        <v>33</v>
      </c>
      <c r="AH5" t="n">
        <v>1733831.711641753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0.3414</v>
      </c>
      <c r="E2" t="n">
        <v>292.91</v>
      </c>
      <c r="F2" t="n">
        <v>238.3</v>
      </c>
      <c r="G2" t="n">
        <v>7.42</v>
      </c>
      <c r="H2" t="n">
        <v>0.13</v>
      </c>
      <c r="I2" t="n">
        <v>1926</v>
      </c>
      <c r="J2" t="n">
        <v>133.21</v>
      </c>
      <c r="K2" t="n">
        <v>46.47</v>
      </c>
      <c r="L2" t="n">
        <v>1</v>
      </c>
      <c r="M2" t="n">
        <v>1924</v>
      </c>
      <c r="N2" t="n">
        <v>20.75</v>
      </c>
      <c r="O2" t="n">
        <v>16663.42</v>
      </c>
      <c r="P2" t="n">
        <v>2633.62</v>
      </c>
      <c r="Q2" t="n">
        <v>3678.91</v>
      </c>
      <c r="R2" t="n">
        <v>3493.68</v>
      </c>
      <c r="S2" t="n">
        <v>288.36</v>
      </c>
      <c r="T2" t="n">
        <v>1590005.38</v>
      </c>
      <c r="U2" t="n">
        <v>0.08</v>
      </c>
      <c r="V2" t="n">
        <v>0.55</v>
      </c>
      <c r="W2" t="n">
        <v>59.98</v>
      </c>
      <c r="X2" t="n">
        <v>94.13</v>
      </c>
      <c r="Y2" t="n">
        <v>1</v>
      </c>
      <c r="Z2" t="n">
        <v>10</v>
      </c>
      <c r="AA2" t="n">
        <v>7861.995023854195</v>
      </c>
      <c r="AB2" t="n">
        <v>10757.12843837916</v>
      </c>
      <c r="AC2" t="n">
        <v>9730.483197944437</v>
      </c>
      <c r="AD2" t="n">
        <v>7861995.023854195</v>
      </c>
      <c r="AE2" t="n">
        <v>10757128.43837916</v>
      </c>
      <c r="AF2" t="n">
        <v>7.147301585588249e-07</v>
      </c>
      <c r="AG2" t="n">
        <v>62</v>
      </c>
      <c r="AH2" t="n">
        <v>9730483.197944436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0.5046</v>
      </c>
      <c r="E3" t="n">
        <v>198.2</v>
      </c>
      <c r="F3" t="n">
        <v>176.88</v>
      </c>
      <c r="G3" t="n">
        <v>15.1</v>
      </c>
      <c r="H3" t="n">
        <v>0.26</v>
      </c>
      <c r="I3" t="n">
        <v>703</v>
      </c>
      <c r="J3" t="n">
        <v>134.55</v>
      </c>
      <c r="K3" t="n">
        <v>46.47</v>
      </c>
      <c r="L3" t="n">
        <v>2</v>
      </c>
      <c r="M3" t="n">
        <v>701</v>
      </c>
      <c r="N3" t="n">
        <v>21.09</v>
      </c>
      <c r="O3" t="n">
        <v>16828.84</v>
      </c>
      <c r="P3" t="n">
        <v>1943.2</v>
      </c>
      <c r="Q3" t="n">
        <v>3673.07</v>
      </c>
      <c r="R3" t="n">
        <v>1407.25</v>
      </c>
      <c r="S3" t="n">
        <v>288.36</v>
      </c>
      <c r="T3" t="n">
        <v>552904.6800000001</v>
      </c>
      <c r="U3" t="n">
        <v>0.2</v>
      </c>
      <c r="V3" t="n">
        <v>0.74</v>
      </c>
      <c r="W3" t="n">
        <v>57.99</v>
      </c>
      <c r="X3" t="n">
        <v>32.84</v>
      </c>
      <c r="Y3" t="n">
        <v>1</v>
      </c>
      <c r="Z3" t="n">
        <v>10</v>
      </c>
      <c r="AA3" t="n">
        <v>4002.293909375188</v>
      </c>
      <c r="AB3" t="n">
        <v>5476.115095553132</v>
      </c>
      <c r="AC3" t="n">
        <v>4953.482356609142</v>
      </c>
      <c r="AD3" t="n">
        <v>4002293.909375188</v>
      </c>
      <c r="AE3" t="n">
        <v>5476115.095553132</v>
      </c>
      <c r="AF3" t="n">
        <v>1.056393784442833e-06</v>
      </c>
      <c r="AG3" t="n">
        <v>42</v>
      </c>
      <c r="AH3" t="n">
        <v>4953482.356609141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0.5628</v>
      </c>
      <c r="E4" t="n">
        <v>177.69</v>
      </c>
      <c r="F4" t="n">
        <v>163.83</v>
      </c>
      <c r="G4" t="n">
        <v>22.91</v>
      </c>
      <c r="H4" t="n">
        <v>0.39</v>
      </c>
      <c r="I4" t="n">
        <v>429</v>
      </c>
      <c r="J4" t="n">
        <v>135.9</v>
      </c>
      <c r="K4" t="n">
        <v>46.47</v>
      </c>
      <c r="L4" t="n">
        <v>3</v>
      </c>
      <c r="M4" t="n">
        <v>427</v>
      </c>
      <c r="N4" t="n">
        <v>21.43</v>
      </c>
      <c r="O4" t="n">
        <v>16994.64</v>
      </c>
      <c r="P4" t="n">
        <v>1783.84</v>
      </c>
      <c r="Q4" t="n">
        <v>3672.03</v>
      </c>
      <c r="R4" t="n">
        <v>965.9400000000001</v>
      </c>
      <c r="S4" t="n">
        <v>288.36</v>
      </c>
      <c r="T4" t="n">
        <v>333619.6</v>
      </c>
      <c r="U4" t="n">
        <v>0.3</v>
      </c>
      <c r="V4" t="n">
        <v>0.8</v>
      </c>
      <c r="W4" t="n">
        <v>57.53</v>
      </c>
      <c r="X4" t="n">
        <v>19.81</v>
      </c>
      <c r="Y4" t="n">
        <v>1</v>
      </c>
      <c r="Z4" t="n">
        <v>10</v>
      </c>
      <c r="AA4" t="n">
        <v>3320.252121905024</v>
      </c>
      <c r="AB4" t="n">
        <v>4542.91543237635</v>
      </c>
      <c r="AC4" t="n">
        <v>4109.345959532034</v>
      </c>
      <c r="AD4" t="n">
        <v>3320252.121905024</v>
      </c>
      <c r="AE4" t="n">
        <v>4542915.432376349</v>
      </c>
      <c r="AF4" t="n">
        <v>1.178237062791174e-06</v>
      </c>
      <c r="AG4" t="n">
        <v>38</v>
      </c>
      <c r="AH4" t="n">
        <v>4109345.959532034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0.5931</v>
      </c>
      <c r="E5" t="n">
        <v>168.61</v>
      </c>
      <c r="F5" t="n">
        <v>158.08</v>
      </c>
      <c r="G5" t="n">
        <v>30.89</v>
      </c>
      <c r="H5" t="n">
        <v>0.52</v>
      </c>
      <c r="I5" t="n">
        <v>307</v>
      </c>
      <c r="J5" t="n">
        <v>137.25</v>
      </c>
      <c r="K5" t="n">
        <v>46.47</v>
      </c>
      <c r="L5" t="n">
        <v>4</v>
      </c>
      <c r="M5" t="n">
        <v>305</v>
      </c>
      <c r="N5" t="n">
        <v>21.78</v>
      </c>
      <c r="O5" t="n">
        <v>17160.92</v>
      </c>
      <c r="P5" t="n">
        <v>1703.95</v>
      </c>
      <c r="Q5" t="n">
        <v>3671.34</v>
      </c>
      <c r="R5" t="n">
        <v>771.89</v>
      </c>
      <c r="S5" t="n">
        <v>288.36</v>
      </c>
      <c r="T5" t="n">
        <v>237208.49</v>
      </c>
      <c r="U5" t="n">
        <v>0.37</v>
      </c>
      <c r="V5" t="n">
        <v>0.83</v>
      </c>
      <c r="W5" t="n">
        <v>57.33</v>
      </c>
      <c r="X5" t="n">
        <v>14.07</v>
      </c>
      <c r="Y5" t="n">
        <v>1</v>
      </c>
      <c r="Z5" t="n">
        <v>10</v>
      </c>
      <c r="AA5" t="n">
        <v>3022.954452985331</v>
      </c>
      <c r="AB5" t="n">
        <v>4136.13964591292</v>
      </c>
      <c r="AC5" t="n">
        <v>3741.392283215287</v>
      </c>
      <c r="AD5" t="n">
        <v>3022954.452985331</v>
      </c>
      <c r="AE5" t="n">
        <v>4136139.64591292</v>
      </c>
      <c r="AF5" t="n">
        <v>1.241670934508609e-06</v>
      </c>
      <c r="AG5" t="n">
        <v>36</v>
      </c>
      <c r="AH5" t="n">
        <v>3741392.283215287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0.6111</v>
      </c>
      <c r="E6" t="n">
        <v>163.64</v>
      </c>
      <c r="F6" t="n">
        <v>154.95</v>
      </c>
      <c r="G6" t="n">
        <v>38.9</v>
      </c>
      <c r="H6" t="n">
        <v>0.64</v>
      </c>
      <c r="I6" t="n">
        <v>239</v>
      </c>
      <c r="J6" t="n">
        <v>138.6</v>
      </c>
      <c r="K6" t="n">
        <v>46.47</v>
      </c>
      <c r="L6" t="n">
        <v>5</v>
      </c>
      <c r="M6" t="n">
        <v>237</v>
      </c>
      <c r="N6" t="n">
        <v>22.13</v>
      </c>
      <c r="O6" t="n">
        <v>17327.69</v>
      </c>
      <c r="P6" t="n">
        <v>1652.61</v>
      </c>
      <c r="Q6" t="n">
        <v>3671.08</v>
      </c>
      <c r="R6" t="n">
        <v>666.39</v>
      </c>
      <c r="S6" t="n">
        <v>288.36</v>
      </c>
      <c r="T6" t="n">
        <v>184796.05</v>
      </c>
      <c r="U6" t="n">
        <v>0.43</v>
      </c>
      <c r="V6" t="n">
        <v>0.84</v>
      </c>
      <c r="W6" t="n">
        <v>57.21</v>
      </c>
      <c r="X6" t="n">
        <v>10.96</v>
      </c>
      <c r="Y6" t="n">
        <v>1</v>
      </c>
      <c r="Z6" t="n">
        <v>10</v>
      </c>
      <c r="AA6" t="n">
        <v>2855.894003623807</v>
      </c>
      <c r="AB6" t="n">
        <v>3907.560168909606</v>
      </c>
      <c r="AC6" t="n">
        <v>3534.628110683867</v>
      </c>
      <c r="AD6" t="n">
        <v>2855894.003623807</v>
      </c>
      <c r="AE6" t="n">
        <v>3907560.168909606</v>
      </c>
      <c r="AF6" t="n">
        <v>1.27935442265758e-06</v>
      </c>
      <c r="AG6" t="n">
        <v>35</v>
      </c>
      <c r="AH6" t="n">
        <v>3534628.110683867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0.6237</v>
      </c>
      <c r="E7" t="n">
        <v>160.33</v>
      </c>
      <c r="F7" t="n">
        <v>152.87</v>
      </c>
      <c r="G7" t="n">
        <v>47.28</v>
      </c>
      <c r="H7" t="n">
        <v>0.76</v>
      </c>
      <c r="I7" t="n">
        <v>194</v>
      </c>
      <c r="J7" t="n">
        <v>139.95</v>
      </c>
      <c r="K7" t="n">
        <v>46.47</v>
      </c>
      <c r="L7" t="n">
        <v>6</v>
      </c>
      <c r="M7" t="n">
        <v>192</v>
      </c>
      <c r="N7" t="n">
        <v>22.49</v>
      </c>
      <c r="O7" t="n">
        <v>17494.97</v>
      </c>
      <c r="P7" t="n">
        <v>1613.16</v>
      </c>
      <c r="Q7" t="n">
        <v>3670.74</v>
      </c>
      <c r="R7" t="n">
        <v>596.03</v>
      </c>
      <c r="S7" t="n">
        <v>288.36</v>
      </c>
      <c r="T7" t="n">
        <v>149841.61</v>
      </c>
      <c r="U7" t="n">
        <v>0.48</v>
      </c>
      <c r="V7" t="n">
        <v>0.86</v>
      </c>
      <c r="W7" t="n">
        <v>57.14</v>
      </c>
      <c r="X7" t="n">
        <v>8.880000000000001</v>
      </c>
      <c r="Y7" t="n">
        <v>1</v>
      </c>
      <c r="Z7" t="n">
        <v>10</v>
      </c>
      <c r="AA7" t="n">
        <v>2737.712642596352</v>
      </c>
      <c r="AB7" t="n">
        <v>3745.859216958155</v>
      </c>
      <c r="AC7" t="n">
        <v>3388.359670637958</v>
      </c>
      <c r="AD7" t="n">
        <v>2737712.642596352</v>
      </c>
      <c r="AE7" t="n">
        <v>3745859.216958155</v>
      </c>
      <c r="AF7" t="n">
        <v>1.30573286436186e-06</v>
      </c>
      <c r="AG7" t="n">
        <v>34</v>
      </c>
      <c r="AH7" t="n">
        <v>3388359.670637958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0.6328</v>
      </c>
      <c r="E8" t="n">
        <v>158.03</v>
      </c>
      <c r="F8" t="n">
        <v>151.42</v>
      </c>
      <c r="G8" t="n">
        <v>55.74</v>
      </c>
      <c r="H8" t="n">
        <v>0.88</v>
      </c>
      <c r="I8" t="n">
        <v>163</v>
      </c>
      <c r="J8" t="n">
        <v>141.31</v>
      </c>
      <c r="K8" t="n">
        <v>46.47</v>
      </c>
      <c r="L8" t="n">
        <v>7</v>
      </c>
      <c r="M8" t="n">
        <v>161</v>
      </c>
      <c r="N8" t="n">
        <v>22.85</v>
      </c>
      <c r="O8" t="n">
        <v>17662.75</v>
      </c>
      <c r="P8" t="n">
        <v>1580.1</v>
      </c>
      <c r="Q8" t="n">
        <v>3670.96</v>
      </c>
      <c r="R8" t="n">
        <v>545.85</v>
      </c>
      <c r="S8" t="n">
        <v>288.36</v>
      </c>
      <c r="T8" t="n">
        <v>124904.08</v>
      </c>
      <c r="U8" t="n">
        <v>0.53</v>
      </c>
      <c r="V8" t="n">
        <v>0.86</v>
      </c>
      <c r="W8" t="n">
        <v>57.11</v>
      </c>
      <c r="X8" t="n">
        <v>7.43</v>
      </c>
      <c r="Y8" t="n">
        <v>1</v>
      </c>
      <c r="Z8" t="n">
        <v>10</v>
      </c>
      <c r="AA8" t="n">
        <v>2647.042592821583</v>
      </c>
      <c r="AB8" t="n">
        <v>3621.800454776024</v>
      </c>
      <c r="AC8" t="n">
        <v>3276.140902600928</v>
      </c>
      <c r="AD8" t="n">
        <v>2647042.592821583</v>
      </c>
      <c r="AE8" t="n">
        <v>3621800.454776024</v>
      </c>
      <c r="AF8" t="n">
        <v>1.324783961148285e-06</v>
      </c>
      <c r="AG8" t="n">
        <v>33</v>
      </c>
      <c r="AH8" t="n">
        <v>3276140.902600928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0.6395999999999999</v>
      </c>
      <c r="E9" t="n">
        <v>156.35</v>
      </c>
      <c r="F9" t="n">
        <v>150.36</v>
      </c>
      <c r="G9" t="n">
        <v>64.44</v>
      </c>
      <c r="H9" t="n">
        <v>0.99</v>
      </c>
      <c r="I9" t="n">
        <v>140</v>
      </c>
      <c r="J9" t="n">
        <v>142.68</v>
      </c>
      <c r="K9" t="n">
        <v>46.47</v>
      </c>
      <c r="L9" t="n">
        <v>8</v>
      </c>
      <c r="M9" t="n">
        <v>138</v>
      </c>
      <c r="N9" t="n">
        <v>23.21</v>
      </c>
      <c r="O9" t="n">
        <v>17831.04</v>
      </c>
      <c r="P9" t="n">
        <v>1550.05</v>
      </c>
      <c r="Q9" t="n">
        <v>3670.58</v>
      </c>
      <c r="R9" t="n">
        <v>511.42</v>
      </c>
      <c r="S9" t="n">
        <v>288.36</v>
      </c>
      <c r="T9" t="n">
        <v>107805.61</v>
      </c>
      <c r="U9" t="n">
        <v>0.5600000000000001</v>
      </c>
      <c r="V9" t="n">
        <v>0.87</v>
      </c>
      <c r="W9" t="n">
        <v>57.05</v>
      </c>
      <c r="X9" t="n">
        <v>6.38</v>
      </c>
      <c r="Y9" t="n">
        <v>1</v>
      </c>
      <c r="Z9" t="n">
        <v>10</v>
      </c>
      <c r="AA9" t="n">
        <v>2578.656148060902</v>
      </c>
      <c r="AB9" t="n">
        <v>3528.231104057442</v>
      </c>
      <c r="AC9" t="n">
        <v>3191.501679389521</v>
      </c>
      <c r="AD9" t="n">
        <v>2578656.148060902</v>
      </c>
      <c r="AE9" t="n">
        <v>3528231.104057442</v>
      </c>
      <c r="AF9" t="n">
        <v>1.339019945560118e-06</v>
      </c>
      <c r="AG9" t="n">
        <v>33</v>
      </c>
      <c r="AH9" t="n">
        <v>3191501.679389521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0.6445</v>
      </c>
      <c r="E10" t="n">
        <v>155.15</v>
      </c>
      <c r="F10" t="n">
        <v>149.62</v>
      </c>
      <c r="G10" t="n">
        <v>72.98999999999999</v>
      </c>
      <c r="H10" t="n">
        <v>1.11</v>
      </c>
      <c r="I10" t="n">
        <v>123</v>
      </c>
      <c r="J10" t="n">
        <v>144.05</v>
      </c>
      <c r="K10" t="n">
        <v>46.47</v>
      </c>
      <c r="L10" t="n">
        <v>9</v>
      </c>
      <c r="M10" t="n">
        <v>121</v>
      </c>
      <c r="N10" t="n">
        <v>23.58</v>
      </c>
      <c r="O10" t="n">
        <v>17999.83</v>
      </c>
      <c r="P10" t="n">
        <v>1525.16</v>
      </c>
      <c r="Q10" t="n">
        <v>3670.17</v>
      </c>
      <c r="R10" t="n">
        <v>485.79</v>
      </c>
      <c r="S10" t="n">
        <v>288.36</v>
      </c>
      <c r="T10" t="n">
        <v>95074.67</v>
      </c>
      <c r="U10" t="n">
        <v>0.59</v>
      </c>
      <c r="V10" t="n">
        <v>0.87</v>
      </c>
      <c r="W10" t="n">
        <v>57.04</v>
      </c>
      <c r="X10" t="n">
        <v>5.64</v>
      </c>
      <c r="Y10" t="n">
        <v>1</v>
      </c>
      <c r="Z10" t="n">
        <v>10</v>
      </c>
      <c r="AA10" t="n">
        <v>2525.938408822902</v>
      </c>
      <c r="AB10" t="n">
        <v>3456.100367489493</v>
      </c>
      <c r="AC10" t="n">
        <v>3126.254999083496</v>
      </c>
      <c r="AD10" t="n">
        <v>2525938.408822902</v>
      </c>
      <c r="AE10" t="n">
        <v>3456100.367489493</v>
      </c>
      <c r="AF10" t="n">
        <v>1.349278228445116e-06</v>
      </c>
      <c r="AG10" t="n">
        <v>33</v>
      </c>
      <c r="AH10" t="n">
        <v>3126254.999083496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0.6491</v>
      </c>
      <c r="E11" t="n">
        <v>154.06</v>
      </c>
      <c r="F11" t="n">
        <v>148.91</v>
      </c>
      <c r="G11" t="n">
        <v>81.97</v>
      </c>
      <c r="H11" t="n">
        <v>1.22</v>
      </c>
      <c r="I11" t="n">
        <v>109</v>
      </c>
      <c r="J11" t="n">
        <v>145.42</v>
      </c>
      <c r="K11" t="n">
        <v>46.47</v>
      </c>
      <c r="L11" t="n">
        <v>10</v>
      </c>
      <c r="M11" t="n">
        <v>107</v>
      </c>
      <c r="N11" t="n">
        <v>23.95</v>
      </c>
      <c r="O11" t="n">
        <v>18169.15</v>
      </c>
      <c r="P11" t="n">
        <v>1497.04</v>
      </c>
      <c r="Q11" t="n">
        <v>3670.45</v>
      </c>
      <c r="R11" t="n">
        <v>461.56</v>
      </c>
      <c r="S11" t="n">
        <v>288.36</v>
      </c>
      <c r="T11" t="n">
        <v>83033.57000000001</v>
      </c>
      <c r="U11" t="n">
        <v>0.62</v>
      </c>
      <c r="V11" t="n">
        <v>0.88</v>
      </c>
      <c r="W11" t="n">
        <v>57.02</v>
      </c>
      <c r="X11" t="n">
        <v>4.93</v>
      </c>
      <c r="Y11" t="n">
        <v>1</v>
      </c>
      <c r="Z11" t="n">
        <v>10</v>
      </c>
      <c r="AA11" t="n">
        <v>2470.771188016628</v>
      </c>
      <c r="AB11" t="n">
        <v>3380.618142176332</v>
      </c>
      <c r="AC11" t="n">
        <v>3057.976691414257</v>
      </c>
      <c r="AD11" t="n">
        <v>2470771.188016627</v>
      </c>
      <c r="AE11" t="n">
        <v>3380618.142176332</v>
      </c>
      <c r="AF11" t="n">
        <v>1.358908453194298e-06</v>
      </c>
      <c r="AG11" t="n">
        <v>33</v>
      </c>
      <c r="AH11" t="n">
        <v>3057976.691414257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0.6526999999999999</v>
      </c>
      <c r="E12" t="n">
        <v>153.21</v>
      </c>
      <c r="F12" t="n">
        <v>148.39</v>
      </c>
      <c r="G12" t="n">
        <v>91.79000000000001</v>
      </c>
      <c r="H12" t="n">
        <v>1.33</v>
      </c>
      <c r="I12" t="n">
        <v>97</v>
      </c>
      <c r="J12" t="n">
        <v>146.8</v>
      </c>
      <c r="K12" t="n">
        <v>46.47</v>
      </c>
      <c r="L12" t="n">
        <v>11</v>
      </c>
      <c r="M12" t="n">
        <v>95</v>
      </c>
      <c r="N12" t="n">
        <v>24.33</v>
      </c>
      <c r="O12" t="n">
        <v>18338.99</v>
      </c>
      <c r="P12" t="n">
        <v>1473.82</v>
      </c>
      <c r="Q12" t="n">
        <v>3670.35</v>
      </c>
      <c r="R12" t="n">
        <v>444.5</v>
      </c>
      <c r="S12" t="n">
        <v>288.36</v>
      </c>
      <c r="T12" t="n">
        <v>74559.35000000001</v>
      </c>
      <c r="U12" t="n">
        <v>0.65</v>
      </c>
      <c r="V12" t="n">
        <v>0.88</v>
      </c>
      <c r="W12" t="n">
        <v>56.98</v>
      </c>
      <c r="X12" t="n">
        <v>4.41</v>
      </c>
      <c r="Y12" t="n">
        <v>1</v>
      </c>
      <c r="Z12" t="n">
        <v>10</v>
      </c>
      <c r="AA12" t="n">
        <v>2419.82304446954</v>
      </c>
      <c r="AB12" t="n">
        <v>3310.908644501741</v>
      </c>
      <c r="AC12" t="n">
        <v>2994.920170359837</v>
      </c>
      <c r="AD12" t="n">
        <v>2419823.04446954</v>
      </c>
      <c r="AE12" t="n">
        <v>3310908.644501741</v>
      </c>
      <c r="AF12" t="n">
        <v>1.366445150824092e-06</v>
      </c>
      <c r="AG12" t="n">
        <v>32</v>
      </c>
      <c r="AH12" t="n">
        <v>2994920.170359837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0.6555</v>
      </c>
      <c r="E13" t="n">
        <v>152.54</v>
      </c>
      <c r="F13" t="n">
        <v>147.97</v>
      </c>
      <c r="G13" t="n">
        <v>100.89</v>
      </c>
      <c r="H13" t="n">
        <v>1.43</v>
      </c>
      <c r="I13" t="n">
        <v>88</v>
      </c>
      <c r="J13" t="n">
        <v>148.18</v>
      </c>
      <c r="K13" t="n">
        <v>46.47</v>
      </c>
      <c r="L13" t="n">
        <v>12</v>
      </c>
      <c r="M13" t="n">
        <v>86</v>
      </c>
      <c r="N13" t="n">
        <v>24.71</v>
      </c>
      <c r="O13" t="n">
        <v>18509.36</v>
      </c>
      <c r="P13" t="n">
        <v>1449.16</v>
      </c>
      <c r="Q13" t="n">
        <v>3670.38</v>
      </c>
      <c r="R13" t="n">
        <v>430.38</v>
      </c>
      <c r="S13" t="n">
        <v>288.36</v>
      </c>
      <c r="T13" t="n">
        <v>67545.12</v>
      </c>
      <c r="U13" t="n">
        <v>0.67</v>
      </c>
      <c r="V13" t="n">
        <v>0.88</v>
      </c>
      <c r="W13" t="n">
        <v>56.97</v>
      </c>
      <c r="X13" t="n">
        <v>3.99</v>
      </c>
      <c r="Y13" t="n">
        <v>1</v>
      </c>
      <c r="Z13" t="n">
        <v>10</v>
      </c>
      <c r="AA13" t="n">
        <v>2376.994419978123</v>
      </c>
      <c r="AB13" t="n">
        <v>3252.308631007022</v>
      </c>
      <c r="AC13" t="n">
        <v>2941.912859907421</v>
      </c>
      <c r="AD13" t="n">
        <v>2376994.419978123</v>
      </c>
      <c r="AE13" t="n">
        <v>3252308.631007022</v>
      </c>
      <c r="AF13" t="n">
        <v>1.372307026758377e-06</v>
      </c>
      <c r="AG13" t="n">
        <v>32</v>
      </c>
      <c r="AH13" t="n">
        <v>2941912.859907421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0.6581</v>
      </c>
      <c r="E14" t="n">
        <v>151.94</v>
      </c>
      <c r="F14" t="n">
        <v>147.58</v>
      </c>
      <c r="G14" t="n">
        <v>110.69</v>
      </c>
      <c r="H14" t="n">
        <v>1.54</v>
      </c>
      <c r="I14" t="n">
        <v>80</v>
      </c>
      <c r="J14" t="n">
        <v>149.56</v>
      </c>
      <c r="K14" t="n">
        <v>46.47</v>
      </c>
      <c r="L14" t="n">
        <v>13</v>
      </c>
      <c r="M14" t="n">
        <v>78</v>
      </c>
      <c r="N14" t="n">
        <v>25.1</v>
      </c>
      <c r="O14" t="n">
        <v>18680.25</v>
      </c>
      <c r="P14" t="n">
        <v>1424.1</v>
      </c>
      <c r="Q14" t="n">
        <v>3670.16</v>
      </c>
      <c r="R14" t="n">
        <v>417.01</v>
      </c>
      <c r="S14" t="n">
        <v>288.36</v>
      </c>
      <c r="T14" t="n">
        <v>60901.7</v>
      </c>
      <c r="U14" t="n">
        <v>0.6899999999999999</v>
      </c>
      <c r="V14" t="n">
        <v>0.89</v>
      </c>
      <c r="W14" t="n">
        <v>56.96</v>
      </c>
      <c r="X14" t="n">
        <v>3.61</v>
      </c>
      <c r="Y14" t="n">
        <v>1</v>
      </c>
      <c r="Z14" t="n">
        <v>10</v>
      </c>
      <c r="AA14" t="n">
        <v>2334.691584079335</v>
      </c>
      <c r="AB14" t="n">
        <v>3194.428024660891</v>
      </c>
      <c r="AC14" t="n">
        <v>2889.556297395026</v>
      </c>
      <c r="AD14" t="n">
        <v>2334691.584079335</v>
      </c>
      <c r="AE14" t="n">
        <v>3194428.024660891</v>
      </c>
      <c r="AF14" t="n">
        <v>1.377750197268784e-06</v>
      </c>
      <c r="AG14" t="n">
        <v>32</v>
      </c>
      <c r="AH14" t="n">
        <v>2889556.297395026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0.6604</v>
      </c>
      <c r="E15" t="n">
        <v>151.43</v>
      </c>
      <c r="F15" t="n">
        <v>147.26</v>
      </c>
      <c r="G15" t="n">
        <v>121.04</v>
      </c>
      <c r="H15" t="n">
        <v>1.64</v>
      </c>
      <c r="I15" t="n">
        <v>73</v>
      </c>
      <c r="J15" t="n">
        <v>150.95</v>
      </c>
      <c r="K15" t="n">
        <v>46.47</v>
      </c>
      <c r="L15" t="n">
        <v>14</v>
      </c>
      <c r="M15" t="n">
        <v>71</v>
      </c>
      <c r="N15" t="n">
        <v>25.49</v>
      </c>
      <c r="O15" t="n">
        <v>18851.69</v>
      </c>
      <c r="P15" t="n">
        <v>1401.18</v>
      </c>
      <c r="Q15" t="n">
        <v>3670.18</v>
      </c>
      <c r="R15" t="n">
        <v>406.52</v>
      </c>
      <c r="S15" t="n">
        <v>288.36</v>
      </c>
      <c r="T15" t="n">
        <v>55693.04</v>
      </c>
      <c r="U15" t="n">
        <v>0.71</v>
      </c>
      <c r="V15" t="n">
        <v>0.89</v>
      </c>
      <c r="W15" t="n">
        <v>56.94</v>
      </c>
      <c r="X15" t="n">
        <v>3.28</v>
      </c>
      <c r="Y15" t="n">
        <v>1</v>
      </c>
      <c r="Z15" t="n">
        <v>10</v>
      </c>
      <c r="AA15" t="n">
        <v>2296.595942802754</v>
      </c>
      <c r="AB15" t="n">
        <v>3142.303887605191</v>
      </c>
      <c r="AC15" t="n">
        <v>2842.406814823239</v>
      </c>
      <c r="AD15" t="n">
        <v>2296595.942802754</v>
      </c>
      <c r="AE15" t="n">
        <v>3142303.887605192</v>
      </c>
      <c r="AF15" t="n">
        <v>1.382565309643374e-06</v>
      </c>
      <c r="AG15" t="n">
        <v>32</v>
      </c>
      <c r="AH15" t="n">
        <v>2842406.814823239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0.6623</v>
      </c>
      <c r="E16" t="n">
        <v>151</v>
      </c>
      <c r="F16" t="n">
        <v>147</v>
      </c>
      <c r="G16" t="n">
        <v>131.64</v>
      </c>
      <c r="H16" t="n">
        <v>1.74</v>
      </c>
      <c r="I16" t="n">
        <v>67</v>
      </c>
      <c r="J16" t="n">
        <v>152.35</v>
      </c>
      <c r="K16" t="n">
        <v>46.47</v>
      </c>
      <c r="L16" t="n">
        <v>15</v>
      </c>
      <c r="M16" t="n">
        <v>65</v>
      </c>
      <c r="N16" t="n">
        <v>25.88</v>
      </c>
      <c r="O16" t="n">
        <v>19023.66</v>
      </c>
      <c r="P16" t="n">
        <v>1376.27</v>
      </c>
      <c r="Q16" t="n">
        <v>3670.38</v>
      </c>
      <c r="R16" t="n">
        <v>397.23</v>
      </c>
      <c r="S16" t="n">
        <v>288.36</v>
      </c>
      <c r="T16" t="n">
        <v>51076.78</v>
      </c>
      <c r="U16" t="n">
        <v>0.73</v>
      </c>
      <c r="V16" t="n">
        <v>0.89</v>
      </c>
      <c r="W16" t="n">
        <v>56.94</v>
      </c>
      <c r="X16" t="n">
        <v>3.02</v>
      </c>
      <c r="Y16" t="n">
        <v>1</v>
      </c>
      <c r="Z16" t="n">
        <v>10</v>
      </c>
      <c r="AA16" t="n">
        <v>2257.475369006848</v>
      </c>
      <c r="AB16" t="n">
        <v>3088.777392659721</v>
      </c>
      <c r="AC16" t="n">
        <v>2793.988813430458</v>
      </c>
      <c r="AD16" t="n">
        <v>2257475.369006848</v>
      </c>
      <c r="AE16" t="n">
        <v>3088777.39265972</v>
      </c>
      <c r="AF16" t="n">
        <v>1.38654301117021e-06</v>
      </c>
      <c r="AG16" t="n">
        <v>32</v>
      </c>
      <c r="AH16" t="n">
        <v>2793988.813430458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0.6637999999999999</v>
      </c>
      <c r="E17" t="n">
        <v>150.64</v>
      </c>
      <c r="F17" t="n">
        <v>146.77</v>
      </c>
      <c r="G17" t="n">
        <v>142.04</v>
      </c>
      <c r="H17" t="n">
        <v>1.84</v>
      </c>
      <c r="I17" t="n">
        <v>62</v>
      </c>
      <c r="J17" t="n">
        <v>153.75</v>
      </c>
      <c r="K17" t="n">
        <v>46.47</v>
      </c>
      <c r="L17" t="n">
        <v>16</v>
      </c>
      <c r="M17" t="n">
        <v>60</v>
      </c>
      <c r="N17" t="n">
        <v>26.28</v>
      </c>
      <c r="O17" t="n">
        <v>19196.18</v>
      </c>
      <c r="P17" t="n">
        <v>1353</v>
      </c>
      <c r="Q17" t="n">
        <v>3670.17</v>
      </c>
      <c r="R17" t="n">
        <v>390.11</v>
      </c>
      <c r="S17" t="n">
        <v>288.36</v>
      </c>
      <c r="T17" t="n">
        <v>47542.71</v>
      </c>
      <c r="U17" t="n">
        <v>0.74</v>
      </c>
      <c r="V17" t="n">
        <v>0.89</v>
      </c>
      <c r="W17" t="n">
        <v>56.93</v>
      </c>
      <c r="X17" t="n">
        <v>2.8</v>
      </c>
      <c r="Y17" t="n">
        <v>1</v>
      </c>
      <c r="Z17" t="n">
        <v>10</v>
      </c>
      <c r="AA17" t="n">
        <v>2221.982515608689</v>
      </c>
      <c r="AB17" t="n">
        <v>3040.214504806176</v>
      </c>
      <c r="AC17" t="n">
        <v>2750.060699435217</v>
      </c>
      <c r="AD17" t="n">
        <v>2221982.515608689</v>
      </c>
      <c r="AE17" t="n">
        <v>3040214.504806176</v>
      </c>
      <c r="AF17" t="n">
        <v>1.389683301849291e-06</v>
      </c>
      <c r="AG17" t="n">
        <v>32</v>
      </c>
      <c r="AH17" t="n">
        <v>2750060.699435216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0.6647</v>
      </c>
      <c r="E18" t="n">
        <v>150.45</v>
      </c>
      <c r="F18" t="n">
        <v>146.66</v>
      </c>
      <c r="G18" t="n">
        <v>149.15</v>
      </c>
      <c r="H18" t="n">
        <v>1.94</v>
      </c>
      <c r="I18" t="n">
        <v>59</v>
      </c>
      <c r="J18" t="n">
        <v>155.15</v>
      </c>
      <c r="K18" t="n">
        <v>46.47</v>
      </c>
      <c r="L18" t="n">
        <v>17</v>
      </c>
      <c r="M18" t="n">
        <v>23</v>
      </c>
      <c r="N18" t="n">
        <v>26.68</v>
      </c>
      <c r="O18" t="n">
        <v>19369.26</v>
      </c>
      <c r="P18" t="n">
        <v>1338.58</v>
      </c>
      <c r="Q18" t="n">
        <v>3670.27</v>
      </c>
      <c r="R18" t="n">
        <v>384.58</v>
      </c>
      <c r="S18" t="n">
        <v>288.36</v>
      </c>
      <c r="T18" t="n">
        <v>44791.76</v>
      </c>
      <c r="U18" t="n">
        <v>0.75</v>
      </c>
      <c r="V18" t="n">
        <v>0.89</v>
      </c>
      <c r="W18" t="n">
        <v>56.97</v>
      </c>
      <c r="X18" t="n">
        <v>2.68</v>
      </c>
      <c r="Y18" t="n">
        <v>1</v>
      </c>
      <c r="Z18" t="n">
        <v>10</v>
      </c>
      <c r="AA18" t="n">
        <v>2200.207492418155</v>
      </c>
      <c r="AB18" t="n">
        <v>3010.420957430661</v>
      </c>
      <c r="AC18" t="n">
        <v>2723.110606405716</v>
      </c>
      <c r="AD18" t="n">
        <v>2200207.492418155</v>
      </c>
      <c r="AE18" t="n">
        <v>3010420.957430661</v>
      </c>
      <c r="AF18" t="n">
        <v>1.39156747625674e-06</v>
      </c>
      <c r="AG18" t="n">
        <v>32</v>
      </c>
      <c r="AH18" t="n">
        <v>2723110.606405716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0.6649</v>
      </c>
      <c r="E19" t="n">
        <v>150.41</v>
      </c>
      <c r="F19" t="n">
        <v>146.65</v>
      </c>
      <c r="G19" t="n">
        <v>151.7</v>
      </c>
      <c r="H19" t="n">
        <v>2.04</v>
      </c>
      <c r="I19" t="n">
        <v>58</v>
      </c>
      <c r="J19" t="n">
        <v>156.56</v>
      </c>
      <c r="K19" t="n">
        <v>46.47</v>
      </c>
      <c r="L19" t="n">
        <v>18</v>
      </c>
      <c r="M19" t="n">
        <v>1</v>
      </c>
      <c r="N19" t="n">
        <v>27.09</v>
      </c>
      <c r="O19" t="n">
        <v>19542.89</v>
      </c>
      <c r="P19" t="n">
        <v>1346.58</v>
      </c>
      <c r="Q19" t="n">
        <v>3670.37</v>
      </c>
      <c r="R19" t="n">
        <v>383.07</v>
      </c>
      <c r="S19" t="n">
        <v>288.36</v>
      </c>
      <c r="T19" t="n">
        <v>44042.64</v>
      </c>
      <c r="U19" t="n">
        <v>0.75</v>
      </c>
      <c r="V19" t="n">
        <v>0.89</v>
      </c>
      <c r="W19" t="n">
        <v>57</v>
      </c>
      <c r="X19" t="n">
        <v>2.67</v>
      </c>
      <c r="Y19" t="n">
        <v>1</v>
      </c>
      <c r="Z19" t="n">
        <v>10</v>
      </c>
      <c r="AA19" t="n">
        <v>2210.071837041117</v>
      </c>
      <c r="AB19" t="n">
        <v>3023.91778892797</v>
      </c>
      <c r="AC19" t="n">
        <v>2735.319319247843</v>
      </c>
      <c r="AD19" t="n">
        <v>2210071.837041117</v>
      </c>
      <c r="AE19" t="n">
        <v>3023917.78892797</v>
      </c>
      <c r="AF19" t="n">
        <v>1.391986181680617e-06</v>
      </c>
      <c r="AG19" t="n">
        <v>32</v>
      </c>
      <c r="AH19" t="n">
        <v>2735319.319247843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0.6649</v>
      </c>
      <c r="E20" t="n">
        <v>150.4</v>
      </c>
      <c r="F20" t="n">
        <v>146.65</v>
      </c>
      <c r="G20" t="n">
        <v>151.7</v>
      </c>
      <c r="H20" t="n">
        <v>2.13</v>
      </c>
      <c r="I20" t="n">
        <v>58</v>
      </c>
      <c r="J20" t="n">
        <v>157.97</v>
      </c>
      <c r="K20" t="n">
        <v>46.47</v>
      </c>
      <c r="L20" t="n">
        <v>19</v>
      </c>
      <c r="M20" t="n">
        <v>0</v>
      </c>
      <c r="N20" t="n">
        <v>27.5</v>
      </c>
      <c r="O20" t="n">
        <v>19717.08</v>
      </c>
      <c r="P20" t="n">
        <v>1357.28</v>
      </c>
      <c r="Q20" t="n">
        <v>3670.38</v>
      </c>
      <c r="R20" t="n">
        <v>383.05</v>
      </c>
      <c r="S20" t="n">
        <v>288.36</v>
      </c>
      <c r="T20" t="n">
        <v>44032.01</v>
      </c>
      <c r="U20" t="n">
        <v>0.75</v>
      </c>
      <c r="V20" t="n">
        <v>0.89</v>
      </c>
      <c r="W20" t="n">
        <v>57</v>
      </c>
      <c r="X20" t="n">
        <v>2.67</v>
      </c>
      <c r="Y20" t="n">
        <v>1</v>
      </c>
      <c r="Z20" t="n">
        <v>10</v>
      </c>
      <c r="AA20" t="n">
        <v>2224.083918657349</v>
      </c>
      <c r="AB20" t="n">
        <v>3043.089737164713</v>
      </c>
      <c r="AC20" t="n">
        <v>2752.661523652868</v>
      </c>
      <c r="AD20" t="n">
        <v>2224083.918657349</v>
      </c>
      <c r="AE20" t="n">
        <v>3043089.737164713</v>
      </c>
      <c r="AF20" t="n">
        <v>1.391986181680617e-06</v>
      </c>
      <c r="AG20" t="n">
        <v>32</v>
      </c>
      <c r="AH20" t="n">
        <v>2752661.523652868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0.3077</v>
      </c>
      <c r="E2" t="n">
        <v>324.97</v>
      </c>
      <c r="F2" t="n">
        <v>254.52</v>
      </c>
      <c r="G2" t="n">
        <v>6.84</v>
      </c>
      <c r="H2" t="n">
        <v>0.12</v>
      </c>
      <c r="I2" t="n">
        <v>2231</v>
      </c>
      <c r="J2" t="n">
        <v>150.44</v>
      </c>
      <c r="K2" t="n">
        <v>49.1</v>
      </c>
      <c r="L2" t="n">
        <v>1</v>
      </c>
      <c r="M2" t="n">
        <v>2229</v>
      </c>
      <c r="N2" t="n">
        <v>25.34</v>
      </c>
      <c r="O2" t="n">
        <v>18787.76</v>
      </c>
      <c r="P2" t="n">
        <v>3044.1</v>
      </c>
      <c r="Q2" t="n">
        <v>3679.68</v>
      </c>
      <c r="R2" t="n">
        <v>4043.97</v>
      </c>
      <c r="S2" t="n">
        <v>288.36</v>
      </c>
      <c r="T2" t="n">
        <v>1863624.63</v>
      </c>
      <c r="U2" t="n">
        <v>0.07000000000000001</v>
      </c>
      <c r="V2" t="n">
        <v>0.51</v>
      </c>
      <c r="W2" t="n">
        <v>60.56</v>
      </c>
      <c r="X2" t="n">
        <v>110.32</v>
      </c>
      <c r="Y2" t="n">
        <v>1</v>
      </c>
      <c r="Z2" t="n">
        <v>10</v>
      </c>
      <c r="AA2" t="n">
        <v>9987.110285372799</v>
      </c>
      <c r="AB2" t="n">
        <v>13664.80489265763</v>
      </c>
      <c r="AC2" t="n">
        <v>12360.65509237599</v>
      </c>
      <c r="AD2" t="n">
        <v>9987110.285372799</v>
      </c>
      <c r="AE2" t="n">
        <v>13664804.89265763</v>
      </c>
      <c r="AF2" t="n">
        <v>6.39590018743161e-07</v>
      </c>
      <c r="AG2" t="n">
        <v>68</v>
      </c>
      <c r="AH2" t="n">
        <v>12360655.09237599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0.484</v>
      </c>
      <c r="E3" t="n">
        <v>206.62</v>
      </c>
      <c r="F3" t="n">
        <v>180.54</v>
      </c>
      <c r="G3" t="n">
        <v>13.91</v>
      </c>
      <c r="H3" t="n">
        <v>0.23</v>
      </c>
      <c r="I3" t="n">
        <v>779</v>
      </c>
      <c r="J3" t="n">
        <v>151.83</v>
      </c>
      <c r="K3" t="n">
        <v>49.1</v>
      </c>
      <c r="L3" t="n">
        <v>2</v>
      </c>
      <c r="M3" t="n">
        <v>777</v>
      </c>
      <c r="N3" t="n">
        <v>25.73</v>
      </c>
      <c r="O3" t="n">
        <v>18959.54</v>
      </c>
      <c r="P3" t="n">
        <v>2151.58</v>
      </c>
      <c r="Q3" t="n">
        <v>3673.73</v>
      </c>
      <c r="R3" t="n">
        <v>1531.59</v>
      </c>
      <c r="S3" t="n">
        <v>288.36</v>
      </c>
      <c r="T3" t="n">
        <v>614695.58</v>
      </c>
      <c r="U3" t="n">
        <v>0.19</v>
      </c>
      <c r="V3" t="n">
        <v>0.72</v>
      </c>
      <c r="W3" t="n">
        <v>58.11</v>
      </c>
      <c r="X3" t="n">
        <v>36.49</v>
      </c>
      <c r="Y3" t="n">
        <v>1</v>
      </c>
      <c r="Z3" t="n">
        <v>10</v>
      </c>
      <c r="AA3" t="n">
        <v>4581.185428647875</v>
      </c>
      <c r="AB3" t="n">
        <v>6268.180011113452</v>
      </c>
      <c r="AC3" t="n">
        <v>5669.953708298445</v>
      </c>
      <c r="AD3" t="n">
        <v>4581185.428647875</v>
      </c>
      <c r="AE3" t="n">
        <v>6268180.011113452</v>
      </c>
      <c r="AF3" t="n">
        <v>1.006049948234286e-06</v>
      </c>
      <c r="AG3" t="n">
        <v>44</v>
      </c>
      <c r="AH3" t="n">
        <v>5669953.708298446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0.5476</v>
      </c>
      <c r="E4" t="n">
        <v>182.6</v>
      </c>
      <c r="F4" t="n">
        <v>165.87</v>
      </c>
      <c r="G4" t="n">
        <v>21.04</v>
      </c>
      <c r="H4" t="n">
        <v>0.35</v>
      </c>
      <c r="I4" t="n">
        <v>473</v>
      </c>
      <c r="J4" t="n">
        <v>153.23</v>
      </c>
      <c r="K4" t="n">
        <v>49.1</v>
      </c>
      <c r="L4" t="n">
        <v>3</v>
      </c>
      <c r="M4" t="n">
        <v>471</v>
      </c>
      <c r="N4" t="n">
        <v>26.13</v>
      </c>
      <c r="O4" t="n">
        <v>19131.85</v>
      </c>
      <c r="P4" t="n">
        <v>1963.58</v>
      </c>
      <c r="Q4" t="n">
        <v>3672.03</v>
      </c>
      <c r="R4" t="n">
        <v>1036.07</v>
      </c>
      <c r="S4" t="n">
        <v>288.36</v>
      </c>
      <c r="T4" t="n">
        <v>368466.28</v>
      </c>
      <c r="U4" t="n">
        <v>0.28</v>
      </c>
      <c r="V4" t="n">
        <v>0.79</v>
      </c>
      <c r="W4" t="n">
        <v>57.58</v>
      </c>
      <c r="X4" t="n">
        <v>21.86</v>
      </c>
      <c r="Y4" t="n">
        <v>1</v>
      </c>
      <c r="Z4" t="n">
        <v>10</v>
      </c>
      <c r="AA4" t="n">
        <v>3721.625171666735</v>
      </c>
      <c r="AB4" t="n">
        <v>5092.091746389588</v>
      </c>
      <c r="AC4" t="n">
        <v>4606.109656909626</v>
      </c>
      <c r="AD4" t="n">
        <v>3721625.171666735</v>
      </c>
      <c r="AE4" t="n">
        <v>5092091.746389588</v>
      </c>
      <c r="AF4" t="n">
        <v>1.138249900109701e-06</v>
      </c>
      <c r="AG4" t="n">
        <v>39</v>
      </c>
      <c r="AH4" t="n">
        <v>4606109.656909626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0.5810999999999999</v>
      </c>
      <c r="E5" t="n">
        <v>172.1</v>
      </c>
      <c r="F5" t="n">
        <v>159.49</v>
      </c>
      <c r="G5" t="n">
        <v>28.31</v>
      </c>
      <c r="H5" t="n">
        <v>0.46</v>
      </c>
      <c r="I5" t="n">
        <v>338</v>
      </c>
      <c r="J5" t="n">
        <v>154.63</v>
      </c>
      <c r="K5" t="n">
        <v>49.1</v>
      </c>
      <c r="L5" t="n">
        <v>4</v>
      </c>
      <c r="M5" t="n">
        <v>336</v>
      </c>
      <c r="N5" t="n">
        <v>26.53</v>
      </c>
      <c r="O5" t="n">
        <v>19304.72</v>
      </c>
      <c r="P5" t="n">
        <v>1873.85</v>
      </c>
      <c r="Q5" t="n">
        <v>3671.55</v>
      </c>
      <c r="R5" t="n">
        <v>819.54</v>
      </c>
      <c r="S5" t="n">
        <v>288.36</v>
      </c>
      <c r="T5" t="n">
        <v>260875.48</v>
      </c>
      <c r="U5" t="n">
        <v>0.35</v>
      </c>
      <c r="V5" t="n">
        <v>0.82</v>
      </c>
      <c r="W5" t="n">
        <v>57.37</v>
      </c>
      <c r="X5" t="n">
        <v>15.49</v>
      </c>
      <c r="Y5" t="n">
        <v>1</v>
      </c>
      <c r="Z5" t="n">
        <v>10</v>
      </c>
      <c r="AA5" t="n">
        <v>3355.528546075437</v>
      </c>
      <c r="AB5" t="n">
        <v>4591.18219221231</v>
      </c>
      <c r="AC5" t="n">
        <v>4153.00620755207</v>
      </c>
      <c r="AD5" t="n">
        <v>3355528.546075437</v>
      </c>
      <c r="AE5" t="n">
        <v>4591182.19221231</v>
      </c>
      <c r="AF5" t="n">
        <v>1.207883522559801e-06</v>
      </c>
      <c r="AG5" t="n">
        <v>36</v>
      </c>
      <c r="AH5" t="n">
        <v>4153006.20755207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0.601</v>
      </c>
      <c r="E6" t="n">
        <v>166.38</v>
      </c>
      <c r="F6" t="n">
        <v>156.07</v>
      </c>
      <c r="G6" t="n">
        <v>35.61</v>
      </c>
      <c r="H6" t="n">
        <v>0.57</v>
      </c>
      <c r="I6" t="n">
        <v>263</v>
      </c>
      <c r="J6" t="n">
        <v>156.03</v>
      </c>
      <c r="K6" t="n">
        <v>49.1</v>
      </c>
      <c r="L6" t="n">
        <v>5</v>
      </c>
      <c r="M6" t="n">
        <v>261</v>
      </c>
      <c r="N6" t="n">
        <v>26.94</v>
      </c>
      <c r="O6" t="n">
        <v>19478.15</v>
      </c>
      <c r="P6" t="n">
        <v>1819.46</v>
      </c>
      <c r="Q6" t="n">
        <v>3671.11</v>
      </c>
      <c r="R6" t="n">
        <v>703.51</v>
      </c>
      <c r="S6" t="n">
        <v>288.36</v>
      </c>
      <c r="T6" t="n">
        <v>203236.79</v>
      </c>
      <c r="U6" t="n">
        <v>0.41</v>
      </c>
      <c r="V6" t="n">
        <v>0.84</v>
      </c>
      <c r="W6" t="n">
        <v>57.27</v>
      </c>
      <c r="X6" t="n">
        <v>12.08</v>
      </c>
      <c r="Y6" t="n">
        <v>1</v>
      </c>
      <c r="Z6" t="n">
        <v>10</v>
      </c>
      <c r="AA6" t="n">
        <v>3160.713845071447</v>
      </c>
      <c r="AB6" t="n">
        <v>4324.628123680605</v>
      </c>
      <c r="AC6" t="n">
        <v>3911.891685210057</v>
      </c>
      <c r="AD6" t="n">
        <v>3160713.845071448</v>
      </c>
      <c r="AE6" t="n">
        <v>4324628.123680606</v>
      </c>
      <c r="AF6" t="n">
        <v>1.249247972910756e-06</v>
      </c>
      <c r="AG6" t="n">
        <v>35</v>
      </c>
      <c r="AH6" t="n">
        <v>3911891.685210057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0.6152</v>
      </c>
      <c r="E7" t="n">
        <v>162.56</v>
      </c>
      <c r="F7" t="n">
        <v>153.75</v>
      </c>
      <c r="G7" t="n">
        <v>43.11</v>
      </c>
      <c r="H7" t="n">
        <v>0.67</v>
      </c>
      <c r="I7" t="n">
        <v>214</v>
      </c>
      <c r="J7" t="n">
        <v>157.44</v>
      </c>
      <c r="K7" t="n">
        <v>49.1</v>
      </c>
      <c r="L7" t="n">
        <v>6</v>
      </c>
      <c r="M7" t="n">
        <v>212</v>
      </c>
      <c r="N7" t="n">
        <v>27.35</v>
      </c>
      <c r="O7" t="n">
        <v>19652.13</v>
      </c>
      <c r="P7" t="n">
        <v>1776.87</v>
      </c>
      <c r="Q7" t="n">
        <v>3670.96</v>
      </c>
      <c r="R7" t="n">
        <v>624.85</v>
      </c>
      <c r="S7" t="n">
        <v>288.36</v>
      </c>
      <c r="T7" t="n">
        <v>164149.14</v>
      </c>
      <c r="U7" t="n">
        <v>0.46</v>
      </c>
      <c r="V7" t="n">
        <v>0.85</v>
      </c>
      <c r="W7" t="n">
        <v>57.19</v>
      </c>
      <c r="X7" t="n">
        <v>9.75</v>
      </c>
      <c r="Y7" t="n">
        <v>1</v>
      </c>
      <c r="Z7" t="n">
        <v>10</v>
      </c>
      <c r="AA7" t="n">
        <v>3022.059970707806</v>
      </c>
      <c r="AB7" t="n">
        <v>4134.915775799038</v>
      </c>
      <c r="AC7" t="n">
        <v>3740.285217547362</v>
      </c>
      <c r="AD7" t="n">
        <v>3022059.970707806</v>
      </c>
      <c r="AE7" t="n">
        <v>4134915.775799037</v>
      </c>
      <c r="AF7" t="n">
        <v>1.278764314367217e-06</v>
      </c>
      <c r="AG7" t="n">
        <v>34</v>
      </c>
      <c r="AH7" t="n">
        <v>3740285.217547362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0.6252</v>
      </c>
      <c r="E8" t="n">
        <v>159.94</v>
      </c>
      <c r="F8" t="n">
        <v>152.16</v>
      </c>
      <c r="G8" t="n">
        <v>50.72</v>
      </c>
      <c r="H8" t="n">
        <v>0.78</v>
      </c>
      <c r="I8" t="n">
        <v>180</v>
      </c>
      <c r="J8" t="n">
        <v>158.86</v>
      </c>
      <c r="K8" t="n">
        <v>49.1</v>
      </c>
      <c r="L8" t="n">
        <v>7</v>
      </c>
      <c r="M8" t="n">
        <v>178</v>
      </c>
      <c r="N8" t="n">
        <v>27.77</v>
      </c>
      <c r="O8" t="n">
        <v>19826.68</v>
      </c>
      <c r="P8" t="n">
        <v>1744.58</v>
      </c>
      <c r="Q8" t="n">
        <v>3670.8</v>
      </c>
      <c r="R8" t="n">
        <v>571.9299999999999</v>
      </c>
      <c r="S8" t="n">
        <v>288.36</v>
      </c>
      <c r="T8" t="n">
        <v>137861.41</v>
      </c>
      <c r="U8" t="n">
        <v>0.5</v>
      </c>
      <c r="V8" t="n">
        <v>0.86</v>
      </c>
      <c r="W8" t="n">
        <v>57.12</v>
      </c>
      <c r="X8" t="n">
        <v>8.17</v>
      </c>
      <c r="Y8" t="n">
        <v>1</v>
      </c>
      <c r="Z8" t="n">
        <v>10</v>
      </c>
      <c r="AA8" t="n">
        <v>2929.668585573712</v>
      </c>
      <c r="AB8" t="n">
        <v>4008.501806638322</v>
      </c>
      <c r="AC8" t="n">
        <v>3625.936020180229</v>
      </c>
      <c r="AD8" t="n">
        <v>2929668.585573712</v>
      </c>
      <c r="AE8" t="n">
        <v>4008501.806638322</v>
      </c>
      <c r="AF8" t="n">
        <v>1.299550470322471e-06</v>
      </c>
      <c r="AG8" t="n">
        <v>34</v>
      </c>
      <c r="AH8" t="n">
        <v>3625936.020180229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0.6326000000000001</v>
      </c>
      <c r="E9" t="n">
        <v>158.08</v>
      </c>
      <c r="F9" t="n">
        <v>151.07</v>
      </c>
      <c r="G9" t="n">
        <v>58.48</v>
      </c>
      <c r="H9" t="n">
        <v>0.88</v>
      </c>
      <c r="I9" t="n">
        <v>155</v>
      </c>
      <c r="J9" t="n">
        <v>160.28</v>
      </c>
      <c r="K9" t="n">
        <v>49.1</v>
      </c>
      <c r="L9" t="n">
        <v>8</v>
      </c>
      <c r="M9" t="n">
        <v>153</v>
      </c>
      <c r="N9" t="n">
        <v>28.19</v>
      </c>
      <c r="O9" t="n">
        <v>20001.93</v>
      </c>
      <c r="P9" t="n">
        <v>1717.23</v>
      </c>
      <c r="Q9" t="n">
        <v>3670.72</v>
      </c>
      <c r="R9" t="n">
        <v>534.83</v>
      </c>
      <c r="S9" t="n">
        <v>288.36</v>
      </c>
      <c r="T9" t="n">
        <v>119437.79</v>
      </c>
      <c r="U9" t="n">
        <v>0.54</v>
      </c>
      <c r="V9" t="n">
        <v>0.87</v>
      </c>
      <c r="W9" t="n">
        <v>57.08</v>
      </c>
      <c r="X9" t="n">
        <v>7.08</v>
      </c>
      <c r="Y9" t="n">
        <v>1</v>
      </c>
      <c r="Z9" t="n">
        <v>10</v>
      </c>
      <c r="AA9" t="n">
        <v>2851.787002403413</v>
      </c>
      <c r="AB9" t="n">
        <v>3901.940788651756</v>
      </c>
      <c r="AC9" t="n">
        <v>3529.545036190977</v>
      </c>
      <c r="AD9" t="n">
        <v>2851787.002403413</v>
      </c>
      <c r="AE9" t="n">
        <v>3901940.788651756</v>
      </c>
      <c r="AF9" t="n">
        <v>1.314932225729359e-06</v>
      </c>
      <c r="AG9" t="n">
        <v>33</v>
      </c>
      <c r="AH9" t="n">
        <v>3529545.036190977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0.6385</v>
      </c>
      <c r="E10" t="n">
        <v>156.63</v>
      </c>
      <c r="F10" t="n">
        <v>150.19</v>
      </c>
      <c r="G10" t="n">
        <v>66.26000000000001</v>
      </c>
      <c r="H10" t="n">
        <v>0.99</v>
      </c>
      <c r="I10" t="n">
        <v>136</v>
      </c>
      <c r="J10" t="n">
        <v>161.71</v>
      </c>
      <c r="K10" t="n">
        <v>49.1</v>
      </c>
      <c r="L10" t="n">
        <v>9</v>
      </c>
      <c r="M10" t="n">
        <v>134</v>
      </c>
      <c r="N10" t="n">
        <v>28.61</v>
      </c>
      <c r="O10" t="n">
        <v>20177.64</v>
      </c>
      <c r="P10" t="n">
        <v>1692.09</v>
      </c>
      <c r="Q10" t="n">
        <v>3670.45</v>
      </c>
      <c r="R10" t="n">
        <v>505.22</v>
      </c>
      <c r="S10" t="n">
        <v>288.36</v>
      </c>
      <c r="T10" t="n">
        <v>104725.97</v>
      </c>
      <c r="U10" t="n">
        <v>0.57</v>
      </c>
      <c r="V10" t="n">
        <v>0.87</v>
      </c>
      <c r="W10" t="n">
        <v>57.06</v>
      </c>
      <c r="X10" t="n">
        <v>6.21</v>
      </c>
      <c r="Y10" t="n">
        <v>1</v>
      </c>
      <c r="Z10" t="n">
        <v>10</v>
      </c>
      <c r="AA10" t="n">
        <v>2791.718997609331</v>
      </c>
      <c r="AB10" t="n">
        <v>3819.753094479146</v>
      </c>
      <c r="AC10" t="n">
        <v>3455.20122019905</v>
      </c>
      <c r="AD10" t="n">
        <v>2791718.997609331</v>
      </c>
      <c r="AE10" t="n">
        <v>3819753.094479145</v>
      </c>
      <c r="AF10" t="n">
        <v>1.327196057742958e-06</v>
      </c>
      <c r="AG10" t="n">
        <v>33</v>
      </c>
      <c r="AH10" t="n">
        <v>3455201.22019905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0.6434</v>
      </c>
      <c r="E11" t="n">
        <v>155.42</v>
      </c>
      <c r="F11" t="n">
        <v>149.44</v>
      </c>
      <c r="G11" t="n">
        <v>74.09999999999999</v>
      </c>
      <c r="H11" t="n">
        <v>1.09</v>
      </c>
      <c r="I11" t="n">
        <v>121</v>
      </c>
      <c r="J11" t="n">
        <v>163.13</v>
      </c>
      <c r="K11" t="n">
        <v>49.1</v>
      </c>
      <c r="L11" t="n">
        <v>10</v>
      </c>
      <c r="M11" t="n">
        <v>119</v>
      </c>
      <c r="N11" t="n">
        <v>29.04</v>
      </c>
      <c r="O11" t="n">
        <v>20353.94</v>
      </c>
      <c r="P11" t="n">
        <v>1667.88</v>
      </c>
      <c r="Q11" t="n">
        <v>3670.45</v>
      </c>
      <c r="R11" t="n">
        <v>480.23</v>
      </c>
      <c r="S11" t="n">
        <v>288.36</v>
      </c>
      <c r="T11" t="n">
        <v>92307.8</v>
      </c>
      <c r="U11" t="n">
        <v>0.6</v>
      </c>
      <c r="V11" t="n">
        <v>0.88</v>
      </c>
      <c r="W11" t="n">
        <v>57.02</v>
      </c>
      <c r="X11" t="n">
        <v>5.46</v>
      </c>
      <c r="Y11" t="n">
        <v>1</v>
      </c>
      <c r="Z11" t="n">
        <v>10</v>
      </c>
      <c r="AA11" t="n">
        <v>2738.12878697116</v>
      </c>
      <c r="AB11" t="n">
        <v>3746.428604050762</v>
      </c>
      <c r="AC11" t="n">
        <v>3388.874716225586</v>
      </c>
      <c r="AD11" t="n">
        <v>2738128.786971161</v>
      </c>
      <c r="AE11" t="n">
        <v>3746428.604050762</v>
      </c>
      <c r="AF11" t="n">
        <v>1.337381274161033e-06</v>
      </c>
      <c r="AG11" t="n">
        <v>33</v>
      </c>
      <c r="AH11" t="n">
        <v>3388874.716225586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0.6473</v>
      </c>
      <c r="E12" t="n">
        <v>154.5</v>
      </c>
      <c r="F12" t="n">
        <v>148.89</v>
      </c>
      <c r="G12" t="n">
        <v>81.95999999999999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107</v>
      </c>
      <c r="N12" t="n">
        <v>29.47</v>
      </c>
      <c r="O12" t="n">
        <v>20530.82</v>
      </c>
      <c r="P12" t="n">
        <v>1645.38</v>
      </c>
      <c r="Q12" t="n">
        <v>3670.36</v>
      </c>
      <c r="R12" t="n">
        <v>461.23</v>
      </c>
      <c r="S12" t="n">
        <v>288.36</v>
      </c>
      <c r="T12" t="n">
        <v>82865.17</v>
      </c>
      <c r="U12" t="n">
        <v>0.63</v>
      </c>
      <c r="V12" t="n">
        <v>0.88</v>
      </c>
      <c r="W12" t="n">
        <v>57.01</v>
      </c>
      <c r="X12" t="n">
        <v>4.91</v>
      </c>
      <c r="Y12" t="n">
        <v>1</v>
      </c>
      <c r="Z12" t="n">
        <v>10</v>
      </c>
      <c r="AA12" t="n">
        <v>2691.7890872063</v>
      </c>
      <c r="AB12" t="n">
        <v>3683.024582469207</v>
      </c>
      <c r="AC12" t="n">
        <v>3331.521885475674</v>
      </c>
      <c r="AD12" t="n">
        <v>2691789.0872063</v>
      </c>
      <c r="AE12" t="n">
        <v>3683024.582469207</v>
      </c>
      <c r="AF12" t="n">
        <v>1.345487874983582e-06</v>
      </c>
      <c r="AG12" t="n">
        <v>33</v>
      </c>
      <c r="AH12" t="n">
        <v>3331521.885475674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0.6506999999999999</v>
      </c>
      <c r="E13" t="n">
        <v>153.68</v>
      </c>
      <c r="F13" t="n">
        <v>148.41</v>
      </c>
      <c r="G13" t="n">
        <v>90.86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1624.84</v>
      </c>
      <c r="Q13" t="n">
        <v>3670.24</v>
      </c>
      <c r="R13" t="n">
        <v>445.12</v>
      </c>
      <c r="S13" t="n">
        <v>288.36</v>
      </c>
      <c r="T13" t="n">
        <v>74865.85000000001</v>
      </c>
      <c r="U13" t="n">
        <v>0.65</v>
      </c>
      <c r="V13" t="n">
        <v>0.88</v>
      </c>
      <c r="W13" t="n">
        <v>56.99</v>
      </c>
      <c r="X13" t="n">
        <v>4.44</v>
      </c>
      <c r="Y13" t="n">
        <v>1</v>
      </c>
      <c r="Z13" t="n">
        <v>10</v>
      </c>
      <c r="AA13" t="n">
        <v>2650.605483542031</v>
      </c>
      <c r="AB13" t="n">
        <v>3626.675359043388</v>
      </c>
      <c r="AC13" t="n">
        <v>3280.550552846985</v>
      </c>
      <c r="AD13" t="n">
        <v>2650605.483542031</v>
      </c>
      <c r="AE13" t="n">
        <v>3626675.359043388</v>
      </c>
      <c r="AF13" t="n">
        <v>1.352555168008368e-06</v>
      </c>
      <c r="AG13" t="n">
        <v>33</v>
      </c>
      <c r="AH13" t="n">
        <v>3280550.552846985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0.6533</v>
      </c>
      <c r="E14" t="n">
        <v>153.06</v>
      </c>
      <c r="F14" t="n">
        <v>148.03</v>
      </c>
      <c r="G14" t="n">
        <v>98.69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1604.64</v>
      </c>
      <c r="Q14" t="n">
        <v>3670.3</v>
      </c>
      <c r="R14" t="n">
        <v>432.85</v>
      </c>
      <c r="S14" t="n">
        <v>288.36</v>
      </c>
      <c r="T14" t="n">
        <v>68769.78999999999</v>
      </c>
      <c r="U14" t="n">
        <v>0.67</v>
      </c>
      <c r="V14" t="n">
        <v>0.88</v>
      </c>
      <c r="W14" t="n">
        <v>56.96</v>
      </c>
      <c r="X14" t="n">
        <v>4.06</v>
      </c>
      <c r="Y14" t="n">
        <v>1</v>
      </c>
      <c r="Z14" t="n">
        <v>10</v>
      </c>
      <c r="AA14" t="n">
        <v>2606.604333281489</v>
      </c>
      <c r="AB14" t="n">
        <v>3566.471044063162</v>
      </c>
      <c r="AC14" t="n">
        <v>3226.092053191187</v>
      </c>
      <c r="AD14" t="n">
        <v>2606604.333281489</v>
      </c>
      <c r="AE14" t="n">
        <v>3566471.044063162</v>
      </c>
      <c r="AF14" t="n">
        <v>1.357959568556734e-06</v>
      </c>
      <c r="AG14" t="n">
        <v>32</v>
      </c>
      <c r="AH14" t="n">
        <v>3226092.053191187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0.656</v>
      </c>
      <c r="E15" t="n">
        <v>152.45</v>
      </c>
      <c r="F15" t="n">
        <v>147.67</v>
      </c>
      <c r="G15" t="n">
        <v>108.05</v>
      </c>
      <c r="H15" t="n">
        <v>1.47</v>
      </c>
      <c r="I15" t="n">
        <v>82</v>
      </c>
      <c r="J15" t="n">
        <v>168.9</v>
      </c>
      <c r="K15" t="n">
        <v>49.1</v>
      </c>
      <c r="L15" t="n">
        <v>14</v>
      </c>
      <c r="M15" t="n">
        <v>80</v>
      </c>
      <c r="N15" t="n">
        <v>30.81</v>
      </c>
      <c r="O15" t="n">
        <v>21065.06</v>
      </c>
      <c r="P15" t="n">
        <v>1583.57</v>
      </c>
      <c r="Q15" t="n">
        <v>3670.43</v>
      </c>
      <c r="R15" t="n">
        <v>419.69</v>
      </c>
      <c r="S15" t="n">
        <v>288.36</v>
      </c>
      <c r="T15" t="n">
        <v>62231.86</v>
      </c>
      <c r="U15" t="n">
        <v>0.6899999999999999</v>
      </c>
      <c r="V15" t="n">
        <v>0.89</v>
      </c>
      <c r="W15" t="n">
        <v>56.97</v>
      </c>
      <c r="X15" t="n">
        <v>3.69</v>
      </c>
      <c r="Y15" t="n">
        <v>1</v>
      </c>
      <c r="Z15" t="n">
        <v>10</v>
      </c>
      <c r="AA15" t="n">
        <v>2568.2057072752</v>
      </c>
      <c r="AB15" t="n">
        <v>3513.932349933534</v>
      </c>
      <c r="AC15" t="n">
        <v>3178.567578290772</v>
      </c>
      <c r="AD15" t="n">
        <v>2568205.7072752</v>
      </c>
      <c r="AE15" t="n">
        <v>3513932.349933534</v>
      </c>
      <c r="AF15" t="n">
        <v>1.363571830664653e-06</v>
      </c>
      <c r="AG15" t="n">
        <v>32</v>
      </c>
      <c r="AH15" t="n">
        <v>3178567.578290773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0.658</v>
      </c>
      <c r="E16" t="n">
        <v>151.98</v>
      </c>
      <c r="F16" t="n">
        <v>147.38</v>
      </c>
      <c r="G16" t="n">
        <v>116.35</v>
      </c>
      <c r="H16" t="n">
        <v>1.56</v>
      </c>
      <c r="I16" t="n">
        <v>76</v>
      </c>
      <c r="J16" t="n">
        <v>170.35</v>
      </c>
      <c r="K16" t="n">
        <v>49.1</v>
      </c>
      <c r="L16" t="n">
        <v>15</v>
      </c>
      <c r="M16" t="n">
        <v>74</v>
      </c>
      <c r="N16" t="n">
        <v>31.26</v>
      </c>
      <c r="O16" t="n">
        <v>21244.37</v>
      </c>
      <c r="P16" t="n">
        <v>1564.59</v>
      </c>
      <c r="Q16" t="n">
        <v>3670.21</v>
      </c>
      <c r="R16" t="n">
        <v>410.1</v>
      </c>
      <c r="S16" t="n">
        <v>288.36</v>
      </c>
      <c r="T16" t="n">
        <v>57467.64</v>
      </c>
      <c r="U16" t="n">
        <v>0.7</v>
      </c>
      <c r="V16" t="n">
        <v>0.89</v>
      </c>
      <c r="W16" t="n">
        <v>56.96</v>
      </c>
      <c r="X16" t="n">
        <v>3.4</v>
      </c>
      <c r="Y16" t="n">
        <v>1</v>
      </c>
      <c r="Z16" t="n">
        <v>10</v>
      </c>
      <c r="AA16" t="n">
        <v>2535.463572708752</v>
      </c>
      <c r="AB16" t="n">
        <v>3469.133116938687</v>
      </c>
      <c r="AC16" t="n">
        <v>3138.043921216837</v>
      </c>
      <c r="AD16" t="n">
        <v>2535463.572708752</v>
      </c>
      <c r="AE16" t="n">
        <v>3469133.116938687</v>
      </c>
      <c r="AF16" t="n">
        <v>1.367729061855704e-06</v>
      </c>
      <c r="AG16" t="n">
        <v>32</v>
      </c>
      <c r="AH16" t="n">
        <v>3138043.921216837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0.6595</v>
      </c>
      <c r="E17" t="n">
        <v>151.63</v>
      </c>
      <c r="F17" t="n">
        <v>147.19</v>
      </c>
      <c r="G17" t="n">
        <v>124.38</v>
      </c>
      <c r="H17" t="n">
        <v>1.65</v>
      </c>
      <c r="I17" t="n">
        <v>71</v>
      </c>
      <c r="J17" t="n">
        <v>171.81</v>
      </c>
      <c r="K17" t="n">
        <v>49.1</v>
      </c>
      <c r="L17" t="n">
        <v>16</v>
      </c>
      <c r="M17" t="n">
        <v>69</v>
      </c>
      <c r="N17" t="n">
        <v>31.72</v>
      </c>
      <c r="O17" t="n">
        <v>21424.29</v>
      </c>
      <c r="P17" t="n">
        <v>1544.21</v>
      </c>
      <c r="Q17" t="n">
        <v>3670.29</v>
      </c>
      <c r="R17" t="n">
        <v>403.78</v>
      </c>
      <c r="S17" t="n">
        <v>288.36</v>
      </c>
      <c r="T17" t="n">
        <v>54329.57</v>
      </c>
      <c r="U17" t="n">
        <v>0.71</v>
      </c>
      <c r="V17" t="n">
        <v>0.89</v>
      </c>
      <c r="W17" t="n">
        <v>56.95</v>
      </c>
      <c r="X17" t="n">
        <v>3.21</v>
      </c>
      <c r="Y17" t="n">
        <v>1</v>
      </c>
      <c r="Z17" t="n">
        <v>10</v>
      </c>
      <c r="AA17" t="n">
        <v>2502.970157894278</v>
      </c>
      <c r="AB17" t="n">
        <v>3424.674193281231</v>
      </c>
      <c r="AC17" t="n">
        <v>3097.828094834758</v>
      </c>
      <c r="AD17" t="n">
        <v>2502970.157894277</v>
      </c>
      <c r="AE17" t="n">
        <v>3424674.193281231</v>
      </c>
      <c r="AF17" t="n">
        <v>1.370846985248991e-06</v>
      </c>
      <c r="AG17" t="n">
        <v>32</v>
      </c>
      <c r="AH17" t="n">
        <v>3097828.094834758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0.6612</v>
      </c>
      <c r="E18" t="n">
        <v>151.25</v>
      </c>
      <c r="F18" t="n">
        <v>146.96</v>
      </c>
      <c r="G18" t="n">
        <v>133.6</v>
      </c>
      <c r="H18" t="n">
        <v>1.74</v>
      </c>
      <c r="I18" t="n">
        <v>66</v>
      </c>
      <c r="J18" t="n">
        <v>173.28</v>
      </c>
      <c r="K18" t="n">
        <v>49.1</v>
      </c>
      <c r="L18" t="n">
        <v>17</v>
      </c>
      <c r="M18" t="n">
        <v>64</v>
      </c>
      <c r="N18" t="n">
        <v>32.18</v>
      </c>
      <c r="O18" t="n">
        <v>21604.83</v>
      </c>
      <c r="P18" t="n">
        <v>1525.25</v>
      </c>
      <c r="Q18" t="n">
        <v>3670.25</v>
      </c>
      <c r="R18" t="n">
        <v>395.87</v>
      </c>
      <c r="S18" t="n">
        <v>288.36</v>
      </c>
      <c r="T18" t="n">
        <v>50398.98</v>
      </c>
      <c r="U18" t="n">
        <v>0.73</v>
      </c>
      <c r="V18" t="n">
        <v>0.89</v>
      </c>
      <c r="W18" t="n">
        <v>56.94</v>
      </c>
      <c r="X18" t="n">
        <v>2.98</v>
      </c>
      <c r="Y18" t="n">
        <v>1</v>
      </c>
      <c r="Z18" t="n">
        <v>10</v>
      </c>
      <c r="AA18" t="n">
        <v>2471.746431263416</v>
      </c>
      <c r="AB18" t="n">
        <v>3381.952513011283</v>
      </c>
      <c r="AC18" t="n">
        <v>3059.183711769522</v>
      </c>
      <c r="AD18" t="n">
        <v>2471746.431263416</v>
      </c>
      <c r="AE18" t="n">
        <v>3381952.513011283</v>
      </c>
      <c r="AF18" t="n">
        <v>1.374380631761385e-06</v>
      </c>
      <c r="AG18" t="n">
        <v>32</v>
      </c>
      <c r="AH18" t="n">
        <v>3059183.711769522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0.6629</v>
      </c>
      <c r="E19" t="n">
        <v>150.86</v>
      </c>
      <c r="F19" t="n">
        <v>146.72</v>
      </c>
      <c r="G19" t="n">
        <v>144.31</v>
      </c>
      <c r="H19" t="n">
        <v>1.83</v>
      </c>
      <c r="I19" t="n">
        <v>61</v>
      </c>
      <c r="J19" t="n">
        <v>174.75</v>
      </c>
      <c r="K19" t="n">
        <v>49.1</v>
      </c>
      <c r="L19" t="n">
        <v>18</v>
      </c>
      <c r="M19" t="n">
        <v>59</v>
      </c>
      <c r="N19" t="n">
        <v>32.65</v>
      </c>
      <c r="O19" t="n">
        <v>21786.02</v>
      </c>
      <c r="P19" t="n">
        <v>1506</v>
      </c>
      <c r="Q19" t="n">
        <v>3670.13</v>
      </c>
      <c r="R19" t="n">
        <v>388.08</v>
      </c>
      <c r="S19" t="n">
        <v>288.36</v>
      </c>
      <c r="T19" t="n">
        <v>46533.64</v>
      </c>
      <c r="U19" t="n">
        <v>0.74</v>
      </c>
      <c r="V19" t="n">
        <v>0.89</v>
      </c>
      <c r="W19" t="n">
        <v>56.92</v>
      </c>
      <c r="X19" t="n">
        <v>2.74</v>
      </c>
      <c r="Y19" t="n">
        <v>1</v>
      </c>
      <c r="Z19" t="n">
        <v>10</v>
      </c>
      <c r="AA19" t="n">
        <v>2440.285340505934</v>
      </c>
      <c r="AB19" t="n">
        <v>3338.906060671528</v>
      </c>
      <c r="AC19" t="n">
        <v>3020.245552424999</v>
      </c>
      <c r="AD19" t="n">
        <v>2440285.340505934</v>
      </c>
      <c r="AE19" t="n">
        <v>3338906.060671528</v>
      </c>
      <c r="AF19" t="n">
        <v>1.377914278273778e-06</v>
      </c>
      <c r="AG19" t="n">
        <v>32</v>
      </c>
      <c r="AH19" t="n">
        <v>3020245.552424999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0.6642</v>
      </c>
      <c r="E20" t="n">
        <v>150.55</v>
      </c>
      <c r="F20" t="n">
        <v>146.53</v>
      </c>
      <c r="G20" t="n">
        <v>154.24</v>
      </c>
      <c r="H20" t="n">
        <v>1.91</v>
      </c>
      <c r="I20" t="n">
        <v>57</v>
      </c>
      <c r="J20" t="n">
        <v>176.22</v>
      </c>
      <c r="K20" t="n">
        <v>49.1</v>
      </c>
      <c r="L20" t="n">
        <v>19</v>
      </c>
      <c r="M20" t="n">
        <v>55</v>
      </c>
      <c r="N20" t="n">
        <v>33.13</v>
      </c>
      <c r="O20" t="n">
        <v>21967.84</v>
      </c>
      <c r="P20" t="n">
        <v>1484.43</v>
      </c>
      <c r="Q20" t="n">
        <v>3670.21</v>
      </c>
      <c r="R20" t="n">
        <v>381.81</v>
      </c>
      <c r="S20" t="n">
        <v>288.36</v>
      </c>
      <c r="T20" t="n">
        <v>43416.84</v>
      </c>
      <c r="U20" t="n">
        <v>0.76</v>
      </c>
      <c r="V20" t="n">
        <v>0.89</v>
      </c>
      <c r="W20" t="n">
        <v>56.92</v>
      </c>
      <c r="X20" t="n">
        <v>2.56</v>
      </c>
      <c r="Y20" t="n">
        <v>1</v>
      </c>
      <c r="Z20" t="n">
        <v>10</v>
      </c>
      <c r="AA20" t="n">
        <v>2407.345772002543</v>
      </c>
      <c r="AB20" t="n">
        <v>3293.836689853983</v>
      </c>
      <c r="AC20" t="n">
        <v>2979.477539103024</v>
      </c>
      <c r="AD20" t="n">
        <v>2407345.772002543</v>
      </c>
      <c r="AE20" t="n">
        <v>3293836.689853983</v>
      </c>
      <c r="AF20" t="n">
        <v>1.380616478547961e-06</v>
      </c>
      <c r="AG20" t="n">
        <v>32</v>
      </c>
      <c r="AH20" t="n">
        <v>2979477.539103024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0.6652</v>
      </c>
      <c r="E21" t="n">
        <v>150.34</v>
      </c>
      <c r="F21" t="n">
        <v>146.41</v>
      </c>
      <c r="G21" t="n">
        <v>162.68</v>
      </c>
      <c r="H21" t="n">
        <v>2</v>
      </c>
      <c r="I21" t="n">
        <v>54</v>
      </c>
      <c r="J21" t="n">
        <v>177.7</v>
      </c>
      <c r="K21" t="n">
        <v>49.1</v>
      </c>
      <c r="L21" t="n">
        <v>20</v>
      </c>
      <c r="M21" t="n">
        <v>46</v>
      </c>
      <c r="N21" t="n">
        <v>33.61</v>
      </c>
      <c r="O21" t="n">
        <v>22150.3</v>
      </c>
      <c r="P21" t="n">
        <v>1466.51</v>
      </c>
      <c r="Q21" t="n">
        <v>3670.2</v>
      </c>
      <c r="R21" t="n">
        <v>376.94</v>
      </c>
      <c r="S21" t="n">
        <v>288.36</v>
      </c>
      <c r="T21" t="n">
        <v>40994.32</v>
      </c>
      <c r="U21" t="n">
        <v>0.77</v>
      </c>
      <c r="V21" t="n">
        <v>0.89</v>
      </c>
      <c r="W21" t="n">
        <v>56.93</v>
      </c>
      <c r="X21" t="n">
        <v>2.43</v>
      </c>
      <c r="Y21" t="n">
        <v>1</v>
      </c>
      <c r="Z21" t="n">
        <v>10</v>
      </c>
      <c r="AA21" t="n">
        <v>2380.400627879323</v>
      </c>
      <c r="AB21" t="n">
        <v>3256.969154928729</v>
      </c>
      <c r="AC21" t="n">
        <v>2946.128589967127</v>
      </c>
      <c r="AD21" t="n">
        <v>2380400.627879323</v>
      </c>
      <c r="AE21" t="n">
        <v>3256969.154928729</v>
      </c>
      <c r="AF21" t="n">
        <v>1.382695094143486e-06</v>
      </c>
      <c r="AG21" t="n">
        <v>32</v>
      </c>
      <c r="AH21" t="n">
        <v>2946128.589967127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0.6662</v>
      </c>
      <c r="E22" t="n">
        <v>150.11</v>
      </c>
      <c r="F22" t="n">
        <v>146.28</v>
      </c>
      <c r="G22" t="n">
        <v>172.09</v>
      </c>
      <c r="H22" t="n">
        <v>2.08</v>
      </c>
      <c r="I22" t="n">
        <v>51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1449.48</v>
      </c>
      <c r="Q22" t="n">
        <v>3670.18</v>
      </c>
      <c r="R22" t="n">
        <v>372</v>
      </c>
      <c r="S22" t="n">
        <v>288.36</v>
      </c>
      <c r="T22" t="n">
        <v>38539.9</v>
      </c>
      <c r="U22" t="n">
        <v>0.78</v>
      </c>
      <c r="V22" t="n">
        <v>0.89</v>
      </c>
      <c r="W22" t="n">
        <v>56.94</v>
      </c>
      <c r="X22" t="n">
        <v>2.3</v>
      </c>
      <c r="Y22" t="n">
        <v>1</v>
      </c>
      <c r="Z22" t="n">
        <v>10</v>
      </c>
      <c r="AA22" t="n">
        <v>2354.683077144884</v>
      </c>
      <c r="AB22" t="n">
        <v>3221.781267435605</v>
      </c>
      <c r="AC22" t="n">
        <v>2914.298985069838</v>
      </c>
      <c r="AD22" t="n">
        <v>2354683.077144884</v>
      </c>
      <c r="AE22" t="n">
        <v>3221781.267435605</v>
      </c>
      <c r="AF22" t="n">
        <v>1.384773709739012e-06</v>
      </c>
      <c r="AG22" t="n">
        <v>32</v>
      </c>
      <c r="AH22" t="n">
        <v>2914298.985069838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0.6659</v>
      </c>
      <c r="E23" t="n">
        <v>150.18</v>
      </c>
      <c r="F23" t="n">
        <v>146.34</v>
      </c>
      <c r="G23" t="n">
        <v>172.17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1455.45</v>
      </c>
      <c r="Q23" t="n">
        <v>3670.34</v>
      </c>
      <c r="R23" t="n">
        <v>373.47</v>
      </c>
      <c r="S23" t="n">
        <v>288.36</v>
      </c>
      <c r="T23" t="n">
        <v>39275.63</v>
      </c>
      <c r="U23" t="n">
        <v>0.77</v>
      </c>
      <c r="V23" t="n">
        <v>0.89</v>
      </c>
      <c r="W23" t="n">
        <v>56.97</v>
      </c>
      <c r="X23" t="n">
        <v>2.37</v>
      </c>
      <c r="Y23" t="n">
        <v>1</v>
      </c>
      <c r="Z23" t="n">
        <v>10</v>
      </c>
      <c r="AA23" t="n">
        <v>2363.55075071322</v>
      </c>
      <c r="AB23" t="n">
        <v>3233.914409625951</v>
      </c>
      <c r="AC23" t="n">
        <v>2925.274157198508</v>
      </c>
      <c r="AD23" t="n">
        <v>2363550.75071322</v>
      </c>
      <c r="AE23" t="n">
        <v>3233914.409625951</v>
      </c>
      <c r="AF23" t="n">
        <v>1.384150125060354e-06</v>
      </c>
      <c r="AG23" t="n">
        <v>32</v>
      </c>
      <c r="AH23" t="n">
        <v>2925274.157198508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0.6663</v>
      </c>
      <c r="E24" t="n">
        <v>150.09</v>
      </c>
      <c r="F24" t="n">
        <v>146.29</v>
      </c>
      <c r="G24" t="n">
        <v>175.55</v>
      </c>
      <c r="H24" t="n">
        <v>2.24</v>
      </c>
      <c r="I24" t="n">
        <v>50</v>
      </c>
      <c r="J24" t="n">
        <v>182.17</v>
      </c>
      <c r="K24" t="n">
        <v>49.1</v>
      </c>
      <c r="L24" t="n">
        <v>23</v>
      </c>
      <c r="M24" t="n">
        <v>0</v>
      </c>
      <c r="N24" t="n">
        <v>35.08</v>
      </c>
      <c r="O24" t="n">
        <v>22701.78</v>
      </c>
      <c r="P24" t="n">
        <v>1465.28</v>
      </c>
      <c r="Q24" t="n">
        <v>3670.3</v>
      </c>
      <c r="R24" t="n">
        <v>371.42</v>
      </c>
      <c r="S24" t="n">
        <v>288.36</v>
      </c>
      <c r="T24" t="n">
        <v>38254.89</v>
      </c>
      <c r="U24" t="n">
        <v>0.78</v>
      </c>
      <c r="V24" t="n">
        <v>0.89</v>
      </c>
      <c r="W24" t="n">
        <v>56.97</v>
      </c>
      <c r="X24" t="n">
        <v>2.31</v>
      </c>
      <c r="Y24" t="n">
        <v>1</v>
      </c>
      <c r="Z24" t="n">
        <v>10</v>
      </c>
      <c r="AA24" t="n">
        <v>2375.026271411225</v>
      </c>
      <c r="AB24" t="n">
        <v>3249.615723309204</v>
      </c>
      <c r="AC24" t="n">
        <v>2939.476959540764</v>
      </c>
      <c r="AD24" t="n">
        <v>2375026.271411225</v>
      </c>
      <c r="AE24" t="n">
        <v>3249615.723309204</v>
      </c>
      <c r="AF24" t="n">
        <v>1.384981571298564e-06</v>
      </c>
      <c r="AG24" t="n">
        <v>32</v>
      </c>
      <c r="AH24" t="n">
        <v>2939476.959540764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0.2448</v>
      </c>
      <c r="E2" t="n">
        <v>408.56</v>
      </c>
      <c r="F2" t="n">
        <v>295.35</v>
      </c>
      <c r="G2" t="n">
        <v>5.96</v>
      </c>
      <c r="H2" t="n">
        <v>0.1</v>
      </c>
      <c r="I2" t="n">
        <v>2975</v>
      </c>
      <c r="J2" t="n">
        <v>185.69</v>
      </c>
      <c r="K2" t="n">
        <v>53.44</v>
      </c>
      <c r="L2" t="n">
        <v>1</v>
      </c>
      <c r="M2" t="n">
        <v>2973</v>
      </c>
      <c r="N2" t="n">
        <v>36.26</v>
      </c>
      <c r="O2" t="n">
        <v>23136.14</v>
      </c>
      <c r="P2" t="n">
        <v>4040.36</v>
      </c>
      <c r="Q2" t="n">
        <v>3684.25</v>
      </c>
      <c r="R2" t="n">
        <v>5437.06</v>
      </c>
      <c r="S2" t="n">
        <v>288.36</v>
      </c>
      <c r="T2" t="n">
        <v>2556452.52</v>
      </c>
      <c r="U2" t="n">
        <v>0.05</v>
      </c>
      <c r="V2" t="n">
        <v>0.44</v>
      </c>
      <c r="W2" t="n">
        <v>61.76</v>
      </c>
      <c r="X2" t="n">
        <v>151.07</v>
      </c>
      <c r="Y2" t="n">
        <v>1</v>
      </c>
      <c r="Z2" t="n">
        <v>10</v>
      </c>
      <c r="AA2" t="n">
        <v>16421.27497640844</v>
      </c>
      <c r="AB2" t="n">
        <v>22468.31287824576</v>
      </c>
      <c r="AC2" t="n">
        <v>20323.96863162032</v>
      </c>
      <c r="AD2" t="n">
        <v>16421274.97640844</v>
      </c>
      <c r="AE2" t="n">
        <v>22468312.87824576</v>
      </c>
      <c r="AF2" t="n">
        <v>5.024613281696487e-07</v>
      </c>
      <c r="AG2" t="n">
        <v>86</v>
      </c>
      <c r="AH2" t="n">
        <v>20323968.63162032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0.4442</v>
      </c>
      <c r="E3" t="n">
        <v>225.15</v>
      </c>
      <c r="F3" t="n">
        <v>187.99</v>
      </c>
      <c r="G3" t="n">
        <v>12.1</v>
      </c>
      <c r="H3" t="n">
        <v>0.19</v>
      </c>
      <c r="I3" t="n">
        <v>932</v>
      </c>
      <c r="J3" t="n">
        <v>187.21</v>
      </c>
      <c r="K3" t="n">
        <v>53.44</v>
      </c>
      <c r="L3" t="n">
        <v>2</v>
      </c>
      <c r="M3" t="n">
        <v>930</v>
      </c>
      <c r="N3" t="n">
        <v>36.77</v>
      </c>
      <c r="O3" t="n">
        <v>23322.88</v>
      </c>
      <c r="P3" t="n">
        <v>2570.94</v>
      </c>
      <c r="Q3" t="n">
        <v>3674.5</v>
      </c>
      <c r="R3" t="n">
        <v>1783.27</v>
      </c>
      <c r="S3" t="n">
        <v>288.36</v>
      </c>
      <c r="T3" t="n">
        <v>739770.7</v>
      </c>
      <c r="U3" t="n">
        <v>0.16</v>
      </c>
      <c r="V3" t="n">
        <v>0.7</v>
      </c>
      <c r="W3" t="n">
        <v>58.39</v>
      </c>
      <c r="X3" t="n">
        <v>43.92</v>
      </c>
      <c r="Y3" t="n">
        <v>1</v>
      </c>
      <c r="Z3" t="n">
        <v>10</v>
      </c>
      <c r="AA3" t="n">
        <v>5874.908325615858</v>
      </c>
      <c r="AB3" t="n">
        <v>8038.308753771208</v>
      </c>
      <c r="AC3" t="n">
        <v>7271.143848148174</v>
      </c>
      <c r="AD3" t="n">
        <v>5874908.325615859</v>
      </c>
      <c r="AE3" t="n">
        <v>8038308.753771208</v>
      </c>
      <c r="AF3" t="n">
        <v>9.117374263601223e-07</v>
      </c>
      <c r="AG3" t="n">
        <v>47</v>
      </c>
      <c r="AH3" t="n">
        <v>7271143.848148174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0.5175999999999999</v>
      </c>
      <c r="E4" t="n">
        <v>193.19</v>
      </c>
      <c r="F4" t="n">
        <v>169.96</v>
      </c>
      <c r="G4" t="n">
        <v>18.27</v>
      </c>
      <c r="H4" t="n">
        <v>0.28</v>
      </c>
      <c r="I4" t="n">
        <v>558</v>
      </c>
      <c r="J4" t="n">
        <v>188.73</v>
      </c>
      <c r="K4" t="n">
        <v>53.44</v>
      </c>
      <c r="L4" t="n">
        <v>3</v>
      </c>
      <c r="M4" t="n">
        <v>556</v>
      </c>
      <c r="N4" t="n">
        <v>37.29</v>
      </c>
      <c r="O4" t="n">
        <v>23510.33</v>
      </c>
      <c r="P4" t="n">
        <v>2315.91</v>
      </c>
      <c r="Q4" t="n">
        <v>3672.18</v>
      </c>
      <c r="R4" t="n">
        <v>1172.59</v>
      </c>
      <c r="S4" t="n">
        <v>288.36</v>
      </c>
      <c r="T4" t="n">
        <v>436301.89</v>
      </c>
      <c r="U4" t="n">
        <v>0.25</v>
      </c>
      <c r="V4" t="n">
        <v>0.77</v>
      </c>
      <c r="W4" t="n">
        <v>57.78</v>
      </c>
      <c r="X4" t="n">
        <v>25.93</v>
      </c>
      <c r="Y4" t="n">
        <v>1</v>
      </c>
      <c r="Z4" t="n">
        <v>10</v>
      </c>
      <c r="AA4" t="n">
        <v>4575.381179147841</v>
      </c>
      <c r="AB4" t="n">
        <v>6260.238380882089</v>
      </c>
      <c r="AC4" t="n">
        <v>5662.770016110217</v>
      </c>
      <c r="AD4" t="n">
        <v>4575381.179147841</v>
      </c>
      <c r="AE4" t="n">
        <v>6260238.380882089</v>
      </c>
      <c r="AF4" t="n">
        <v>1.062393723286806e-06</v>
      </c>
      <c r="AG4" t="n">
        <v>41</v>
      </c>
      <c r="AH4" t="n">
        <v>5662770.016110216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0.5569</v>
      </c>
      <c r="E5" t="n">
        <v>179.57</v>
      </c>
      <c r="F5" t="n">
        <v>162.32</v>
      </c>
      <c r="G5" t="n">
        <v>24.53</v>
      </c>
      <c r="H5" t="n">
        <v>0.37</v>
      </c>
      <c r="I5" t="n">
        <v>397</v>
      </c>
      <c r="J5" t="n">
        <v>190.25</v>
      </c>
      <c r="K5" t="n">
        <v>53.44</v>
      </c>
      <c r="L5" t="n">
        <v>4</v>
      </c>
      <c r="M5" t="n">
        <v>395</v>
      </c>
      <c r="N5" t="n">
        <v>37.82</v>
      </c>
      <c r="O5" t="n">
        <v>23698.48</v>
      </c>
      <c r="P5" t="n">
        <v>2201.96</v>
      </c>
      <c r="Q5" t="n">
        <v>3672.09</v>
      </c>
      <c r="R5" t="n">
        <v>914.99</v>
      </c>
      <c r="S5" t="n">
        <v>288.36</v>
      </c>
      <c r="T5" t="n">
        <v>308304.99</v>
      </c>
      <c r="U5" t="n">
        <v>0.32</v>
      </c>
      <c r="V5" t="n">
        <v>0.8100000000000001</v>
      </c>
      <c r="W5" t="n">
        <v>57.49</v>
      </c>
      <c r="X5" t="n">
        <v>18.31</v>
      </c>
      <c r="Y5" t="n">
        <v>1</v>
      </c>
      <c r="Z5" t="n">
        <v>10</v>
      </c>
      <c r="AA5" t="n">
        <v>4057.108025009703</v>
      </c>
      <c r="AB5" t="n">
        <v>5551.114186792389</v>
      </c>
      <c r="AC5" t="n">
        <v>5021.323639842408</v>
      </c>
      <c r="AD5" t="n">
        <v>4057108.025009703</v>
      </c>
      <c r="AE5" t="n">
        <v>5551114.186792389</v>
      </c>
      <c r="AF5" t="n">
        <v>1.143058470823845e-06</v>
      </c>
      <c r="AG5" t="n">
        <v>38</v>
      </c>
      <c r="AH5" t="n">
        <v>5021323.639842408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0.5812</v>
      </c>
      <c r="E6" t="n">
        <v>172.07</v>
      </c>
      <c r="F6" t="n">
        <v>158.13</v>
      </c>
      <c r="G6" t="n">
        <v>30.81</v>
      </c>
      <c r="H6" t="n">
        <v>0.46</v>
      </c>
      <c r="I6" t="n">
        <v>308</v>
      </c>
      <c r="J6" t="n">
        <v>191.78</v>
      </c>
      <c r="K6" t="n">
        <v>53.44</v>
      </c>
      <c r="L6" t="n">
        <v>5</v>
      </c>
      <c r="M6" t="n">
        <v>306</v>
      </c>
      <c r="N6" t="n">
        <v>38.35</v>
      </c>
      <c r="O6" t="n">
        <v>23887.36</v>
      </c>
      <c r="P6" t="n">
        <v>2135.36</v>
      </c>
      <c r="Q6" t="n">
        <v>3671.4</v>
      </c>
      <c r="R6" t="n">
        <v>773.9299999999999</v>
      </c>
      <c r="S6" t="n">
        <v>288.36</v>
      </c>
      <c r="T6" t="n">
        <v>238221.35</v>
      </c>
      <c r="U6" t="n">
        <v>0.37</v>
      </c>
      <c r="V6" t="n">
        <v>0.83</v>
      </c>
      <c r="W6" t="n">
        <v>57.33</v>
      </c>
      <c r="X6" t="n">
        <v>14.13</v>
      </c>
      <c r="Y6" t="n">
        <v>1</v>
      </c>
      <c r="Z6" t="n">
        <v>10</v>
      </c>
      <c r="AA6" t="n">
        <v>3776.225520124078</v>
      </c>
      <c r="AB6" t="n">
        <v>5166.7983519463</v>
      </c>
      <c r="AC6" t="n">
        <v>4673.686368883383</v>
      </c>
      <c r="AD6" t="n">
        <v>3776225.520124078</v>
      </c>
      <c r="AE6" t="n">
        <v>5166798.3519463</v>
      </c>
      <c r="AF6" t="n">
        <v>1.192935146781862e-06</v>
      </c>
      <c r="AG6" t="n">
        <v>36</v>
      </c>
      <c r="AH6" t="n">
        <v>4673686.368883383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0.5977</v>
      </c>
      <c r="E7" t="n">
        <v>167.32</v>
      </c>
      <c r="F7" t="n">
        <v>155.51</v>
      </c>
      <c r="G7" t="n">
        <v>37.17</v>
      </c>
      <c r="H7" t="n">
        <v>0.55</v>
      </c>
      <c r="I7" t="n">
        <v>251</v>
      </c>
      <c r="J7" t="n">
        <v>193.32</v>
      </c>
      <c r="K7" t="n">
        <v>53.44</v>
      </c>
      <c r="L7" t="n">
        <v>6</v>
      </c>
      <c r="M7" t="n">
        <v>249</v>
      </c>
      <c r="N7" t="n">
        <v>38.89</v>
      </c>
      <c r="O7" t="n">
        <v>24076.95</v>
      </c>
      <c r="P7" t="n">
        <v>2089.05</v>
      </c>
      <c r="Q7" t="n">
        <v>3670.91</v>
      </c>
      <c r="R7" t="n">
        <v>685.33</v>
      </c>
      <c r="S7" t="n">
        <v>288.36</v>
      </c>
      <c r="T7" t="n">
        <v>194204.16</v>
      </c>
      <c r="U7" t="n">
        <v>0.42</v>
      </c>
      <c r="V7" t="n">
        <v>0.84</v>
      </c>
      <c r="W7" t="n">
        <v>57.23</v>
      </c>
      <c r="X7" t="n">
        <v>11.51</v>
      </c>
      <c r="Y7" t="n">
        <v>1</v>
      </c>
      <c r="Z7" t="n">
        <v>10</v>
      </c>
      <c r="AA7" t="n">
        <v>3599.209082499081</v>
      </c>
      <c r="AB7" t="n">
        <v>4924.596652573698</v>
      </c>
      <c r="AC7" t="n">
        <v>4454.600059766689</v>
      </c>
      <c r="AD7" t="n">
        <v>3599209.082499081</v>
      </c>
      <c r="AE7" t="n">
        <v>4924596.652573697</v>
      </c>
      <c r="AF7" t="n">
        <v>1.226802025518787e-06</v>
      </c>
      <c r="AG7" t="n">
        <v>35</v>
      </c>
      <c r="AH7" t="n">
        <v>4454600.059766689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0.6096</v>
      </c>
      <c r="E8" t="n">
        <v>164.03</v>
      </c>
      <c r="F8" t="n">
        <v>153.67</v>
      </c>
      <c r="G8" t="n">
        <v>43.49</v>
      </c>
      <c r="H8" t="n">
        <v>0.64</v>
      </c>
      <c r="I8" t="n">
        <v>212</v>
      </c>
      <c r="J8" t="n">
        <v>194.86</v>
      </c>
      <c r="K8" t="n">
        <v>53.44</v>
      </c>
      <c r="L8" t="n">
        <v>7</v>
      </c>
      <c r="M8" t="n">
        <v>210</v>
      </c>
      <c r="N8" t="n">
        <v>39.43</v>
      </c>
      <c r="O8" t="n">
        <v>24267.28</v>
      </c>
      <c r="P8" t="n">
        <v>2054.29</v>
      </c>
      <c r="Q8" t="n">
        <v>3670.58</v>
      </c>
      <c r="R8" t="n">
        <v>623.2</v>
      </c>
      <c r="S8" t="n">
        <v>288.36</v>
      </c>
      <c r="T8" t="n">
        <v>163334.47</v>
      </c>
      <c r="U8" t="n">
        <v>0.46</v>
      </c>
      <c r="V8" t="n">
        <v>0.85</v>
      </c>
      <c r="W8" t="n">
        <v>57.17</v>
      </c>
      <c r="X8" t="n">
        <v>9.68</v>
      </c>
      <c r="Y8" t="n">
        <v>1</v>
      </c>
      <c r="Z8" t="n">
        <v>10</v>
      </c>
      <c r="AA8" t="n">
        <v>3480.351942062141</v>
      </c>
      <c r="AB8" t="n">
        <v>4761.971069420907</v>
      </c>
      <c r="AC8" t="n">
        <v>4307.495234023568</v>
      </c>
      <c r="AD8" t="n">
        <v>3480351.942062141</v>
      </c>
      <c r="AE8" t="n">
        <v>4761971.069420907</v>
      </c>
      <c r="AF8" t="n">
        <v>1.251227228971478e-06</v>
      </c>
      <c r="AG8" t="n">
        <v>35</v>
      </c>
      <c r="AH8" t="n">
        <v>4307495.234023567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0.6187</v>
      </c>
      <c r="E9" t="n">
        <v>161.63</v>
      </c>
      <c r="F9" t="n">
        <v>152.35</v>
      </c>
      <c r="G9" t="n">
        <v>49.95</v>
      </c>
      <c r="H9" t="n">
        <v>0.72</v>
      </c>
      <c r="I9" t="n">
        <v>183</v>
      </c>
      <c r="J9" t="n">
        <v>196.41</v>
      </c>
      <c r="K9" t="n">
        <v>53.44</v>
      </c>
      <c r="L9" t="n">
        <v>8</v>
      </c>
      <c r="M9" t="n">
        <v>181</v>
      </c>
      <c r="N9" t="n">
        <v>39.98</v>
      </c>
      <c r="O9" t="n">
        <v>24458.36</v>
      </c>
      <c r="P9" t="n">
        <v>2026.66</v>
      </c>
      <c r="Q9" t="n">
        <v>3670.75</v>
      </c>
      <c r="R9" t="n">
        <v>578.24</v>
      </c>
      <c r="S9" t="n">
        <v>288.36</v>
      </c>
      <c r="T9" t="n">
        <v>140998.75</v>
      </c>
      <c r="U9" t="n">
        <v>0.5</v>
      </c>
      <c r="V9" t="n">
        <v>0.86</v>
      </c>
      <c r="W9" t="n">
        <v>57.12</v>
      </c>
      <c r="X9" t="n">
        <v>8.359999999999999</v>
      </c>
      <c r="Y9" t="n">
        <v>1</v>
      </c>
      <c r="Z9" t="n">
        <v>10</v>
      </c>
      <c r="AA9" t="n">
        <v>3384.395631728288</v>
      </c>
      <c r="AB9" t="n">
        <v>4630.67941232848</v>
      </c>
      <c r="AC9" t="n">
        <v>4188.733868415049</v>
      </c>
      <c r="AD9" t="n">
        <v>3384395.631728288</v>
      </c>
      <c r="AE9" t="n">
        <v>4630679.41232848</v>
      </c>
      <c r="AF9" t="n">
        <v>1.269905325729419e-06</v>
      </c>
      <c r="AG9" t="n">
        <v>34</v>
      </c>
      <c r="AH9" t="n">
        <v>4188733.868415049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0.6259</v>
      </c>
      <c r="E10" t="n">
        <v>159.77</v>
      </c>
      <c r="F10" t="n">
        <v>151.31</v>
      </c>
      <c r="G10" t="n">
        <v>56.39</v>
      </c>
      <c r="H10" t="n">
        <v>0.8100000000000001</v>
      </c>
      <c r="I10" t="n">
        <v>161</v>
      </c>
      <c r="J10" t="n">
        <v>197.97</v>
      </c>
      <c r="K10" t="n">
        <v>53.44</v>
      </c>
      <c r="L10" t="n">
        <v>9</v>
      </c>
      <c r="M10" t="n">
        <v>159</v>
      </c>
      <c r="N10" t="n">
        <v>40.53</v>
      </c>
      <c r="O10" t="n">
        <v>24650.18</v>
      </c>
      <c r="P10" t="n">
        <v>2002.5</v>
      </c>
      <c r="Q10" t="n">
        <v>3670.77</v>
      </c>
      <c r="R10" t="n">
        <v>542.66</v>
      </c>
      <c r="S10" t="n">
        <v>288.36</v>
      </c>
      <c r="T10" t="n">
        <v>123319.89</v>
      </c>
      <c r="U10" t="n">
        <v>0.53</v>
      </c>
      <c r="V10" t="n">
        <v>0.86</v>
      </c>
      <c r="W10" t="n">
        <v>57.1</v>
      </c>
      <c r="X10" t="n">
        <v>7.32</v>
      </c>
      <c r="Y10" t="n">
        <v>1</v>
      </c>
      <c r="Z10" t="n">
        <v>10</v>
      </c>
      <c r="AA10" t="n">
        <v>3312.536420714327</v>
      </c>
      <c r="AB10" t="n">
        <v>4532.358469614524</v>
      </c>
      <c r="AC10" t="n">
        <v>4099.796538479408</v>
      </c>
      <c r="AD10" t="n">
        <v>3312536.420714327</v>
      </c>
      <c r="AE10" t="n">
        <v>4532358.469614524</v>
      </c>
      <c r="AF10" t="n">
        <v>1.284683600087349e-06</v>
      </c>
      <c r="AG10" t="n">
        <v>34</v>
      </c>
      <c r="AH10" t="n">
        <v>4099796.538479408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0.632</v>
      </c>
      <c r="E11" t="n">
        <v>158.22</v>
      </c>
      <c r="F11" t="n">
        <v>150.43</v>
      </c>
      <c r="G11" t="n">
        <v>63.12</v>
      </c>
      <c r="H11" t="n">
        <v>0.89</v>
      </c>
      <c r="I11" t="n">
        <v>143</v>
      </c>
      <c r="J11" t="n">
        <v>199.53</v>
      </c>
      <c r="K11" t="n">
        <v>53.44</v>
      </c>
      <c r="L11" t="n">
        <v>10</v>
      </c>
      <c r="M11" t="n">
        <v>141</v>
      </c>
      <c r="N11" t="n">
        <v>41.1</v>
      </c>
      <c r="O11" t="n">
        <v>24842.77</v>
      </c>
      <c r="P11" t="n">
        <v>1979.84</v>
      </c>
      <c r="Q11" t="n">
        <v>3670.68</v>
      </c>
      <c r="R11" t="n">
        <v>513.8</v>
      </c>
      <c r="S11" t="n">
        <v>288.36</v>
      </c>
      <c r="T11" t="n">
        <v>108981.31</v>
      </c>
      <c r="U11" t="n">
        <v>0.5600000000000001</v>
      </c>
      <c r="V11" t="n">
        <v>0.87</v>
      </c>
      <c r="W11" t="n">
        <v>57.05</v>
      </c>
      <c r="X11" t="n">
        <v>6.45</v>
      </c>
      <c r="Y11" t="n">
        <v>1</v>
      </c>
      <c r="Z11" t="n">
        <v>10</v>
      </c>
      <c r="AA11" t="n">
        <v>3243.075449458909</v>
      </c>
      <c r="AB11" t="n">
        <v>4437.318904341079</v>
      </c>
      <c r="AC11" t="n">
        <v>4013.827415926796</v>
      </c>
      <c r="AD11" t="n">
        <v>3243075.449458909</v>
      </c>
      <c r="AE11" t="n">
        <v>4437318.904341079</v>
      </c>
      <c r="AF11" t="n">
        <v>1.297204082529485e-06</v>
      </c>
      <c r="AG11" t="n">
        <v>33</v>
      </c>
      <c r="AH11" t="n">
        <v>4013827.415926796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0.6365</v>
      </c>
      <c r="E12" t="n">
        <v>157.1</v>
      </c>
      <c r="F12" t="n">
        <v>149.83</v>
      </c>
      <c r="G12" t="n">
        <v>69.69</v>
      </c>
      <c r="H12" t="n">
        <v>0.97</v>
      </c>
      <c r="I12" t="n">
        <v>129</v>
      </c>
      <c r="J12" t="n">
        <v>201.1</v>
      </c>
      <c r="K12" t="n">
        <v>53.44</v>
      </c>
      <c r="L12" t="n">
        <v>11</v>
      </c>
      <c r="M12" t="n">
        <v>127</v>
      </c>
      <c r="N12" t="n">
        <v>41.66</v>
      </c>
      <c r="O12" t="n">
        <v>25036.12</v>
      </c>
      <c r="P12" t="n">
        <v>1961.95</v>
      </c>
      <c r="Q12" t="n">
        <v>3670.64</v>
      </c>
      <c r="R12" t="n">
        <v>493.24</v>
      </c>
      <c r="S12" t="n">
        <v>288.36</v>
      </c>
      <c r="T12" t="n">
        <v>98769.84</v>
      </c>
      <c r="U12" t="n">
        <v>0.58</v>
      </c>
      <c r="V12" t="n">
        <v>0.87</v>
      </c>
      <c r="W12" t="n">
        <v>57.04</v>
      </c>
      <c r="X12" t="n">
        <v>5.85</v>
      </c>
      <c r="Y12" t="n">
        <v>1</v>
      </c>
      <c r="Z12" t="n">
        <v>10</v>
      </c>
      <c r="AA12" t="n">
        <v>3196.140555721302</v>
      </c>
      <c r="AB12" t="n">
        <v>4373.100512107908</v>
      </c>
      <c r="AC12" t="n">
        <v>3955.737936917281</v>
      </c>
      <c r="AD12" t="n">
        <v>3196140.555721303</v>
      </c>
      <c r="AE12" t="n">
        <v>4373100.512107908</v>
      </c>
      <c r="AF12" t="n">
        <v>1.306440504003192e-06</v>
      </c>
      <c r="AG12" t="n">
        <v>33</v>
      </c>
      <c r="AH12" t="n">
        <v>3955737.936917281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0.6407</v>
      </c>
      <c r="E13" t="n">
        <v>156.08</v>
      </c>
      <c r="F13" t="n">
        <v>149.25</v>
      </c>
      <c r="G13" t="n">
        <v>76.54000000000001</v>
      </c>
      <c r="H13" t="n">
        <v>1.05</v>
      </c>
      <c r="I13" t="n">
        <v>117</v>
      </c>
      <c r="J13" t="n">
        <v>202.67</v>
      </c>
      <c r="K13" t="n">
        <v>53.44</v>
      </c>
      <c r="L13" t="n">
        <v>12</v>
      </c>
      <c r="M13" t="n">
        <v>115</v>
      </c>
      <c r="N13" t="n">
        <v>42.24</v>
      </c>
      <c r="O13" t="n">
        <v>25230.25</v>
      </c>
      <c r="P13" t="n">
        <v>1943.5</v>
      </c>
      <c r="Q13" t="n">
        <v>3670.32</v>
      </c>
      <c r="R13" t="n">
        <v>473.92</v>
      </c>
      <c r="S13" t="n">
        <v>288.36</v>
      </c>
      <c r="T13" t="n">
        <v>89173.14999999999</v>
      </c>
      <c r="U13" t="n">
        <v>0.61</v>
      </c>
      <c r="V13" t="n">
        <v>0.88</v>
      </c>
      <c r="W13" t="n">
        <v>57.01</v>
      </c>
      <c r="X13" t="n">
        <v>5.27</v>
      </c>
      <c r="Y13" t="n">
        <v>1</v>
      </c>
      <c r="Z13" t="n">
        <v>10</v>
      </c>
      <c r="AA13" t="n">
        <v>3150.509829566353</v>
      </c>
      <c r="AB13" t="n">
        <v>4310.666539497141</v>
      </c>
      <c r="AC13" t="n">
        <v>3899.262575025858</v>
      </c>
      <c r="AD13" t="n">
        <v>3150509.829566353</v>
      </c>
      <c r="AE13" t="n">
        <v>4310666.539497142</v>
      </c>
      <c r="AF13" t="n">
        <v>1.315061164045318e-06</v>
      </c>
      <c r="AG13" t="n">
        <v>33</v>
      </c>
      <c r="AH13" t="n">
        <v>3899262.575025858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0.6437</v>
      </c>
      <c r="E14" t="n">
        <v>155.35</v>
      </c>
      <c r="F14" t="n">
        <v>148.86</v>
      </c>
      <c r="G14" t="n">
        <v>82.7</v>
      </c>
      <c r="H14" t="n">
        <v>1.13</v>
      </c>
      <c r="I14" t="n">
        <v>108</v>
      </c>
      <c r="J14" t="n">
        <v>204.25</v>
      </c>
      <c r="K14" t="n">
        <v>53.44</v>
      </c>
      <c r="L14" t="n">
        <v>13</v>
      </c>
      <c r="M14" t="n">
        <v>106</v>
      </c>
      <c r="N14" t="n">
        <v>42.82</v>
      </c>
      <c r="O14" t="n">
        <v>25425.3</v>
      </c>
      <c r="P14" t="n">
        <v>1927.99</v>
      </c>
      <c r="Q14" t="n">
        <v>3670.34</v>
      </c>
      <c r="R14" t="n">
        <v>459.9</v>
      </c>
      <c r="S14" t="n">
        <v>288.36</v>
      </c>
      <c r="T14" t="n">
        <v>82206.7</v>
      </c>
      <c r="U14" t="n">
        <v>0.63</v>
      </c>
      <c r="V14" t="n">
        <v>0.88</v>
      </c>
      <c r="W14" t="n">
        <v>57.02</v>
      </c>
      <c r="X14" t="n">
        <v>4.88</v>
      </c>
      <c r="Y14" t="n">
        <v>1</v>
      </c>
      <c r="Z14" t="n">
        <v>10</v>
      </c>
      <c r="AA14" t="n">
        <v>3115.173032951192</v>
      </c>
      <c r="AB14" t="n">
        <v>4262.317175418834</v>
      </c>
      <c r="AC14" t="n">
        <v>3855.527606396427</v>
      </c>
      <c r="AD14" t="n">
        <v>3115173.032951192</v>
      </c>
      <c r="AE14" t="n">
        <v>4262317.175418834</v>
      </c>
      <c r="AF14" t="n">
        <v>1.321218778361123e-06</v>
      </c>
      <c r="AG14" t="n">
        <v>33</v>
      </c>
      <c r="AH14" t="n">
        <v>3855527.606396427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0.6468</v>
      </c>
      <c r="E15" t="n">
        <v>154.6</v>
      </c>
      <c r="F15" t="n">
        <v>148.44</v>
      </c>
      <c r="G15" t="n">
        <v>89.97</v>
      </c>
      <c r="H15" t="n">
        <v>1.21</v>
      </c>
      <c r="I15" t="n">
        <v>99</v>
      </c>
      <c r="J15" t="n">
        <v>205.84</v>
      </c>
      <c r="K15" t="n">
        <v>53.44</v>
      </c>
      <c r="L15" t="n">
        <v>14</v>
      </c>
      <c r="M15" t="n">
        <v>97</v>
      </c>
      <c r="N15" t="n">
        <v>43.4</v>
      </c>
      <c r="O15" t="n">
        <v>25621.03</v>
      </c>
      <c r="P15" t="n">
        <v>1912.42</v>
      </c>
      <c r="Q15" t="n">
        <v>3670.33</v>
      </c>
      <c r="R15" t="n">
        <v>446.37</v>
      </c>
      <c r="S15" t="n">
        <v>288.36</v>
      </c>
      <c r="T15" t="n">
        <v>75485.75999999999</v>
      </c>
      <c r="U15" t="n">
        <v>0.65</v>
      </c>
      <c r="V15" t="n">
        <v>0.88</v>
      </c>
      <c r="W15" t="n">
        <v>56.99</v>
      </c>
      <c r="X15" t="n">
        <v>4.46</v>
      </c>
      <c r="Y15" t="n">
        <v>1</v>
      </c>
      <c r="Z15" t="n">
        <v>10</v>
      </c>
      <c r="AA15" t="n">
        <v>3079.586110563613</v>
      </c>
      <c r="AB15" t="n">
        <v>4213.625578223932</v>
      </c>
      <c r="AC15" t="n">
        <v>3811.483066898723</v>
      </c>
      <c r="AD15" t="n">
        <v>3079586.110563613</v>
      </c>
      <c r="AE15" t="n">
        <v>4213625.578223933</v>
      </c>
      <c r="AF15" t="n">
        <v>1.327581646487454e-06</v>
      </c>
      <c r="AG15" t="n">
        <v>33</v>
      </c>
      <c r="AH15" t="n">
        <v>3811483.066898723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0.6491</v>
      </c>
      <c r="E16" t="n">
        <v>154.07</v>
      </c>
      <c r="F16" t="n">
        <v>148.17</v>
      </c>
      <c r="G16" t="n">
        <v>96.63</v>
      </c>
      <c r="H16" t="n">
        <v>1.28</v>
      </c>
      <c r="I16" t="n">
        <v>92</v>
      </c>
      <c r="J16" t="n">
        <v>207.43</v>
      </c>
      <c r="K16" t="n">
        <v>53.44</v>
      </c>
      <c r="L16" t="n">
        <v>15</v>
      </c>
      <c r="M16" t="n">
        <v>90</v>
      </c>
      <c r="N16" t="n">
        <v>44</v>
      </c>
      <c r="O16" t="n">
        <v>25817.56</v>
      </c>
      <c r="P16" t="n">
        <v>1897.44</v>
      </c>
      <c r="Q16" t="n">
        <v>3670.23</v>
      </c>
      <c r="R16" t="n">
        <v>437.08</v>
      </c>
      <c r="S16" t="n">
        <v>288.36</v>
      </c>
      <c r="T16" t="n">
        <v>70875.03</v>
      </c>
      <c r="U16" t="n">
        <v>0.66</v>
      </c>
      <c r="V16" t="n">
        <v>0.88</v>
      </c>
      <c r="W16" t="n">
        <v>56.98</v>
      </c>
      <c r="X16" t="n">
        <v>4.2</v>
      </c>
      <c r="Y16" t="n">
        <v>1</v>
      </c>
      <c r="Z16" t="n">
        <v>10</v>
      </c>
      <c r="AA16" t="n">
        <v>3048.881694667587</v>
      </c>
      <c r="AB16" t="n">
        <v>4171.61444181176</v>
      </c>
      <c r="AC16" t="n">
        <v>3773.481414382731</v>
      </c>
      <c r="AD16" t="n">
        <v>3048881.694667588</v>
      </c>
      <c r="AE16" t="n">
        <v>4171614.44181176</v>
      </c>
      <c r="AF16" t="n">
        <v>1.332302484129571e-06</v>
      </c>
      <c r="AG16" t="n">
        <v>33</v>
      </c>
      <c r="AH16" t="n">
        <v>3773481.414382731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0.6514</v>
      </c>
      <c r="E17" t="n">
        <v>153.5</v>
      </c>
      <c r="F17" t="n">
        <v>147.83</v>
      </c>
      <c r="G17" t="n">
        <v>103.14</v>
      </c>
      <c r="H17" t="n">
        <v>1.36</v>
      </c>
      <c r="I17" t="n">
        <v>86</v>
      </c>
      <c r="J17" t="n">
        <v>209.03</v>
      </c>
      <c r="K17" t="n">
        <v>53.44</v>
      </c>
      <c r="L17" t="n">
        <v>16</v>
      </c>
      <c r="M17" t="n">
        <v>84</v>
      </c>
      <c r="N17" t="n">
        <v>44.6</v>
      </c>
      <c r="O17" t="n">
        <v>26014.91</v>
      </c>
      <c r="P17" t="n">
        <v>1882.25</v>
      </c>
      <c r="Q17" t="n">
        <v>3670.24</v>
      </c>
      <c r="R17" t="n">
        <v>425.7</v>
      </c>
      <c r="S17" t="n">
        <v>288.36</v>
      </c>
      <c r="T17" t="n">
        <v>65218.6</v>
      </c>
      <c r="U17" t="n">
        <v>0.68</v>
      </c>
      <c r="V17" t="n">
        <v>0.88</v>
      </c>
      <c r="W17" t="n">
        <v>56.97</v>
      </c>
      <c r="X17" t="n">
        <v>3.86</v>
      </c>
      <c r="Y17" t="n">
        <v>1</v>
      </c>
      <c r="Z17" t="n">
        <v>10</v>
      </c>
      <c r="AA17" t="n">
        <v>3011.138485392753</v>
      </c>
      <c r="AB17" t="n">
        <v>4119.972517769055</v>
      </c>
      <c r="AC17" t="n">
        <v>3726.768123090766</v>
      </c>
      <c r="AD17" t="n">
        <v>3011138.485392754</v>
      </c>
      <c r="AE17" t="n">
        <v>4119972.517769055</v>
      </c>
      <c r="AF17" t="n">
        <v>1.337023321771688e-06</v>
      </c>
      <c r="AG17" t="n">
        <v>32</v>
      </c>
      <c r="AH17" t="n">
        <v>3726768.123090766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0.6535</v>
      </c>
      <c r="E18" t="n">
        <v>153.03</v>
      </c>
      <c r="F18" t="n">
        <v>147.58</v>
      </c>
      <c r="G18" t="n">
        <v>110.69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1868.34</v>
      </c>
      <c r="Q18" t="n">
        <v>3670.19</v>
      </c>
      <c r="R18" t="n">
        <v>417.23</v>
      </c>
      <c r="S18" t="n">
        <v>288.36</v>
      </c>
      <c r="T18" t="n">
        <v>61011.85</v>
      </c>
      <c r="U18" t="n">
        <v>0.6899999999999999</v>
      </c>
      <c r="V18" t="n">
        <v>0.89</v>
      </c>
      <c r="W18" t="n">
        <v>56.96</v>
      </c>
      <c r="X18" t="n">
        <v>3.61</v>
      </c>
      <c r="Y18" t="n">
        <v>1</v>
      </c>
      <c r="Z18" t="n">
        <v>10</v>
      </c>
      <c r="AA18" t="n">
        <v>2983.174366256902</v>
      </c>
      <c r="AB18" t="n">
        <v>4081.710776277513</v>
      </c>
      <c r="AC18" t="n">
        <v>3692.158028506487</v>
      </c>
      <c r="AD18" t="n">
        <v>2983174.366256902</v>
      </c>
      <c r="AE18" t="n">
        <v>4081710.776277513</v>
      </c>
      <c r="AF18" t="n">
        <v>1.341333651792751e-06</v>
      </c>
      <c r="AG18" t="n">
        <v>32</v>
      </c>
      <c r="AH18" t="n">
        <v>3692158.028506488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0.6552</v>
      </c>
      <c r="E19" t="n">
        <v>152.63</v>
      </c>
      <c r="F19" t="n">
        <v>147.37</v>
      </c>
      <c r="G19" t="n">
        <v>117.9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1855.61</v>
      </c>
      <c r="Q19" t="n">
        <v>3670.18</v>
      </c>
      <c r="R19" t="n">
        <v>409.84</v>
      </c>
      <c r="S19" t="n">
        <v>288.36</v>
      </c>
      <c r="T19" t="n">
        <v>57342.56</v>
      </c>
      <c r="U19" t="n">
        <v>0.7</v>
      </c>
      <c r="V19" t="n">
        <v>0.89</v>
      </c>
      <c r="W19" t="n">
        <v>56.96</v>
      </c>
      <c r="X19" t="n">
        <v>3.4</v>
      </c>
      <c r="Y19" t="n">
        <v>1</v>
      </c>
      <c r="Z19" t="n">
        <v>10</v>
      </c>
      <c r="AA19" t="n">
        <v>2958.701073469298</v>
      </c>
      <c r="AB19" t="n">
        <v>4048.225337400035</v>
      </c>
      <c r="AC19" t="n">
        <v>3661.868392918368</v>
      </c>
      <c r="AD19" t="n">
        <v>2958701.073469298</v>
      </c>
      <c r="AE19" t="n">
        <v>4048225.337400035</v>
      </c>
      <c r="AF19" t="n">
        <v>1.344822966571707e-06</v>
      </c>
      <c r="AG19" t="n">
        <v>32</v>
      </c>
      <c r="AH19" t="n">
        <v>3661868.392918368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0.6566</v>
      </c>
      <c r="E20" t="n">
        <v>152.3</v>
      </c>
      <c r="F20" t="n">
        <v>147.19</v>
      </c>
      <c r="G20" t="n">
        <v>124.38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1841.24</v>
      </c>
      <c r="Q20" t="n">
        <v>3670.19</v>
      </c>
      <c r="R20" t="n">
        <v>403.91</v>
      </c>
      <c r="S20" t="n">
        <v>288.36</v>
      </c>
      <c r="T20" t="n">
        <v>54394.11</v>
      </c>
      <c r="U20" t="n">
        <v>0.71</v>
      </c>
      <c r="V20" t="n">
        <v>0.89</v>
      </c>
      <c r="W20" t="n">
        <v>56.94</v>
      </c>
      <c r="X20" t="n">
        <v>3.21</v>
      </c>
      <c r="Y20" t="n">
        <v>1</v>
      </c>
      <c r="Z20" t="n">
        <v>10</v>
      </c>
      <c r="AA20" t="n">
        <v>2933.474914837568</v>
      </c>
      <c r="AB20" t="n">
        <v>4013.709794260524</v>
      </c>
      <c r="AC20" t="n">
        <v>3630.646964773225</v>
      </c>
      <c r="AD20" t="n">
        <v>2933474.914837568</v>
      </c>
      <c r="AE20" t="n">
        <v>4013709.794260524</v>
      </c>
      <c r="AF20" t="n">
        <v>1.347696519919082e-06</v>
      </c>
      <c r="AG20" t="n">
        <v>32</v>
      </c>
      <c r="AH20" t="n">
        <v>3630646.964773225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0.6581</v>
      </c>
      <c r="E21" t="n">
        <v>151.95</v>
      </c>
      <c r="F21" t="n">
        <v>146.99</v>
      </c>
      <c r="G21" t="n">
        <v>131.63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1828.69</v>
      </c>
      <c r="Q21" t="n">
        <v>3670.21</v>
      </c>
      <c r="R21" t="n">
        <v>397.37</v>
      </c>
      <c r="S21" t="n">
        <v>288.36</v>
      </c>
      <c r="T21" t="n">
        <v>51144.53</v>
      </c>
      <c r="U21" t="n">
        <v>0.73</v>
      </c>
      <c r="V21" t="n">
        <v>0.89</v>
      </c>
      <c r="W21" t="n">
        <v>56.93</v>
      </c>
      <c r="X21" t="n">
        <v>3.02</v>
      </c>
      <c r="Y21" t="n">
        <v>1</v>
      </c>
      <c r="Z21" t="n">
        <v>10</v>
      </c>
      <c r="AA21" t="n">
        <v>2910.318882065194</v>
      </c>
      <c r="AB21" t="n">
        <v>3982.026688649295</v>
      </c>
      <c r="AC21" t="n">
        <v>3601.987650294014</v>
      </c>
      <c r="AD21" t="n">
        <v>2910318.882065194</v>
      </c>
      <c r="AE21" t="n">
        <v>3982026.688649295</v>
      </c>
      <c r="AF21" t="n">
        <v>1.350775327076985e-06</v>
      </c>
      <c r="AG21" t="n">
        <v>32</v>
      </c>
      <c r="AH21" t="n">
        <v>3601987.650294014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0.6596</v>
      </c>
      <c r="E22" t="n">
        <v>151.61</v>
      </c>
      <c r="F22" t="n">
        <v>146.79</v>
      </c>
      <c r="G22" t="n">
        <v>139.8</v>
      </c>
      <c r="H22" t="n">
        <v>1.72</v>
      </c>
      <c r="I22" t="n">
        <v>63</v>
      </c>
      <c r="J22" t="n">
        <v>217.14</v>
      </c>
      <c r="K22" t="n">
        <v>53.44</v>
      </c>
      <c r="L22" t="n">
        <v>21</v>
      </c>
      <c r="M22" t="n">
        <v>61</v>
      </c>
      <c r="N22" t="n">
        <v>47.7</v>
      </c>
      <c r="O22" t="n">
        <v>27014.3</v>
      </c>
      <c r="P22" t="n">
        <v>1816.3</v>
      </c>
      <c r="Q22" t="n">
        <v>3670.14</v>
      </c>
      <c r="R22" t="n">
        <v>390.6</v>
      </c>
      <c r="S22" t="n">
        <v>288.36</v>
      </c>
      <c r="T22" t="n">
        <v>47781.41</v>
      </c>
      <c r="U22" t="n">
        <v>0.74</v>
      </c>
      <c r="V22" t="n">
        <v>0.89</v>
      </c>
      <c r="W22" t="n">
        <v>56.93</v>
      </c>
      <c r="X22" t="n">
        <v>2.82</v>
      </c>
      <c r="Y22" t="n">
        <v>1</v>
      </c>
      <c r="Z22" t="n">
        <v>10</v>
      </c>
      <c r="AA22" t="n">
        <v>2887.479377851997</v>
      </c>
      <c r="AB22" t="n">
        <v>3950.776671376985</v>
      </c>
      <c r="AC22" t="n">
        <v>3573.7200908105</v>
      </c>
      <c r="AD22" t="n">
        <v>2887479.377851997</v>
      </c>
      <c r="AE22" t="n">
        <v>3950776.671376985</v>
      </c>
      <c r="AF22" t="n">
        <v>1.353854134234887e-06</v>
      </c>
      <c r="AG22" t="n">
        <v>32</v>
      </c>
      <c r="AH22" t="n">
        <v>3573720.0908105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0.6606</v>
      </c>
      <c r="E23" t="n">
        <v>151.37</v>
      </c>
      <c r="F23" t="n">
        <v>146.66</v>
      </c>
      <c r="G23" t="n">
        <v>146.66</v>
      </c>
      <c r="H23" t="n">
        <v>1.79</v>
      </c>
      <c r="I23" t="n">
        <v>60</v>
      </c>
      <c r="J23" t="n">
        <v>218.78</v>
      </c>
      <c r="K23" t="n">
        <v>53.44</v>
      </c>
      <c r="L23" t="n">
        <v>22</v>
      </c>
      <c r="M23" t="n">
        <v>58</v>
      </c>
      <c r="N23" t="n">
        <v>48.34</v>
      </c>
      <c r="O23" t="n">
        <v>27216.79</v>
      </c>
      <c r="P23" t="n">
        <v>1802.36</v>
      </c>
      <c r="Q23" t="n">
        <v>3670.21</v>
      </c>
      <c r="R23" t="n">
        <v>386.46</v>
      </c>
      <c r="S23" t="n">
        <v>288.36</v>
      </c>
      <c r="T23" t="n">
        <v>45725.83</v>
      </c>
      <c r="U23" t="n">
        <v>0.75</v>
      </c>
      <c r="V23" t="n">
        <v>0.89</v>
      </c>
      <c r="W23" t="n">
        <v>56.92</v>
      </c>
      <c r="X23" t="n">
        <v>2.69</v>
      </c>
      <c r="Y23" t="n">
        <v>1</v>
      </c>
      <c r="Z23" t="n">
        <v>10</v>
      </c>
      <c r="AA23" t="n">
        <v>2864.830166040088</v>
      </c>
      <c r="AB23" t="n">
        <v>3919.787020563224</v>
      </c>
      <c r="AC23" t="n">
        <v>3545.688048776157</v>
      </c>
      <c r="AD23" t="n">
        <v>2864830.166040088</v>
      </c>
      <c r="AE23" t="n">
        <v>3919787.020563224</v>
      </c>
      <c r="AF23" t="n">
        <v>1.355906672340155e-06</v>
      </c>
      <c r="AG23" t="n">
        <v>32</v>
      </c>
      <c r="AH23" t="n">
        <v>3545688.048776157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0.6617</v>
      </c>
      <c r="E24" t="n">
        <v>151.12</v>
      </c>
      <c r="F24" t="n">
        <v>146.53</v>
      </c>
      <c r="G24" t="n">
        <v>154.25</v>
      </c>
      <c r="H24" t="n">
        <v>1.85</v>
      </c>
      <c r="I24" t="n">
        <v>57</v>
      </c>
      <c r="J24" t="n">
        <v>220.43</v>
      </c>
      <c r="K24" t="n">
        <v>53.44</v>
      </c>
      <c r="L24" t="n">
        <v>23</v>
      </c>
      <c r="M24" t="n">
        <v>55</v>
      </c>
      <c r="N24" t="n">
        <v>48.99</v>
      </c>
      <c r="O24" t="n">
        <v>27420.16</v>
      </c>
      <c r="P24" t="n">
        <v>1790.69</v>
      </c>
      <c r="Q24" t="n">
        <v>3670.26</v>
      </c>
      <c r="R24" t="n">
        <v>381.9</v>
      </c>
      <c r="S24" t="n">
        <v>288.36</v>
      </c>
      <c r="T24" t="n">
        <v>43462.86</v>
      </c>
      <c r="U24" t="n">
        <v>0.76</v>
      </c>
      <c r="V24" t="n">
        <v>0.89</v>
      </c>
      <c r="W24" t="n">
        <v>56.92</v>
      </c>
      <c r="X24" t="n">
        <v>2.56</v>
      </c>
      <c r="Y24" t="n">
        <v>1</v>
      </c>
      <c r="Z24" t="n">
        <v>10</v>
      </c>
      <c r="AA24" t="n">
        <v>2844.840240054938</v>
      </c>
      <c r="AB24" t="n">
        <v>3892.435921937046</v>
      </c>
      <c r="AC24" t="n">
        <v>3520.947300615355</v>
      </c>
      <c r="AD24" t="n">
        <v>2844840.240054938</v>
      </c>
      <c r="AE24" t="n">
        <v>3892435.921937046</v>
      </c>
      <c r="AF24" t="n">
        <v>1.35816446425595e-06</v>
      </c>
      <c r="AG24" t="n">
        <v>32</v>
      </c>
      <c r="AH24" t="n">
        <v>3520947.300615355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0.6629</v>
      </c>
      <c r="E25" t="n">
        <v>150.86</v>
      </c>
      <c r="F25" t="n">
        <v>146.38</v>
      </c>
      <c r="G25" t="n">
        <v>162.65</v>
      </c>
      <c r="H25" t="n">
        <v>1.92</v>
      </c>
      <c r="I25" t="n">
        <v>54</v>
      </c>
      <c r="J25" t="n">
        <v>222.08</v>
      </c>
      <c r="K25" t="n">
        <v>53.44</v>
      </c>
      <c r="L25" t="n">
        <v>24</v>
      </c>
      <c r="M25" t="n">
        <v>52</v>
      </c>
      <c r="N25" t="n">
        <v>49.65</v>
      </c>
      <c r="O25" t="n">
        <v>27624.44</v>
      </c>
      <c r="P25" t="n">
        <v>1776.03</v>
      </c>
      <c r="Q25" t="n">
        <v>3670.18</v>
      </c>
      <c r="R25" t="n">
        <v>376.63</v>
      </c>
      <c r="S25" t="n">
        <v>288.36</v>
      </c>
      <c r="T25" t="n">
        <v>40840.8</v>
      </c>
      <c r="U25" t="n">
        <v>0.77</v>
      </c>
      <c r="V25" t="n">
        <v>0.89</v>
      </c>
      <c r="W25" t="n">
        <v>56.91</v>
      </c>
      <c r="X25" t="n">
        <v>2.4</v>
      </c>
      <c r="Y25" t="n">
        <v>1</v>
      </c>
      <c r="Z25" t="n">
        <v>10</v>
      </c>
      <c r="AA25" t="n">
        <v>2820.559927815639</v>
      </c>
      <c r="AB25" t="n">
        <v>3859.21452755946</v>
      </c>
      <c r="AC25" t="n">
        <v>3490.896509490648</v>
      </c>
      <c r="AD25" t="n">
        <v>2820559.927815639</v>
      </c>
      <c r="AE25" t="n">
        <v>3859214.52755946</v>
      </c>
      <c r="AF25" t="n">
        <v>1.360627509982272e-06</v>
      </c>
      <c r="AG25" t="n">
        <v>32</v>
      </c>
      <c r="AH25" t="n">
        <v>3490896.509490647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0.6636</v>
      </c>
      <c r="E26" t="n">
        <v>150.7</v>
      </c>
      <c r="F26" t="n">
        <v>146.29</v>
      </c>
      <c r="G26" t="n">
        <v>168.8</v>
      </c>
      <c r="H26" t="n">
        <v>1.99</v>
      </c>
      <c r="I26" t="n">
        <v>52</v>
      </c>
      <c r="J26" t="n">
        <v>223.75</v>
      </c>
      <c r="K26" t="n">
        <v>53.44</v>
      </c>
      <c r="L26" t="n">
        <v>25</v>
      </c>
      <c r="M26" t="n">
        <v>50</v>
      </c>
      <c r="N26" t="n">
        <v>50.31</v>
      </c>
      <c r="O26" t="n">
        <v>27829.77</v>
      </c>
      <c r="P26" t="n">
        <v>1764.91</v>
      </c>
      <c r="Q26" t="n">
        <v>3670.08</v>
      </c>
      <c r="R26" t="n">
        <v>373.79</v>
      </c>
      <c r="S26" t="n">
        <v>288.36</v>
      </c>
      <c r="T26" t="n">
        <v>39431.24</v>
      </c>
      <c r="U26" t="n">
        <v>0.77</v>
      </c>
      <c r="V26" t="n">
        <v>0.89</v>
      </c>
      <c r="W26" t="n">
        <v>56.91</v>
      </c>
      <c r="X26" t="n">
        <v>2.32</v>
      </c>
      <c r="Y26" t="n">
        <v>1</v>
      </c>
      <c r="Z26" t="n">
        <v>10</v>
      </c>
      <c r="AA26" t="n">
        <v>2803.062480271039</v>
      </c>
      <c r="AB26" t="n">
        <v>3835.273747896032</v>
      </c>
      <c r="AC26" t="n">
        <v>3469.240604237202</v>
      </c>
      <c r="AD26" t="n">
        <v>2803062.48027104</v>
      </c>
      <c r="AE26" t="n">
        <v>3835273.747896031</v>
      </c>
      <c r="AF26" t="n">
        <v>1.36206428665596e-06</v>
      </c>
      <c r="AG26" t="n">
        <v>32</v>
      </c>
      <c r="AH26" t="n">
        <v>3469240.604237202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0.6642</v>
      </c>
      <c r="E27" t="n">
        <v>150.55</v>
      </c>
      <c r="F27" t="n">
        <v>146.22</v>
      </c>
      <c r="G27" t="n">
        <v>175.46</v>
      </c>
      <c r="H27" t="n">
        <v>2.05</v>
      </c>
      <c r="I27" t="n">
        <v>50</v>
      </c>
      <c r="J27" t="n">
        <v>225.42</v>
      </c>
      <c r="K27" t="n">
        <v>53.44</v>
      </c>
      <c r="L27" t="n">
        <v>26</v>
      </c>
      <c r="M27" t="n">
        <v>48</v>
      </c>
      <c r="N27" t="n">
        <v>50.98</v>
      </c>
      <c r="O27" t="n">
        <v>28035.92</v>
      </c>
      <c r="P27" t="n">
        <v>1754.34</v>
      </c>
      <c r="Q27" t="n">
        <v>3670.2</v>
      </c>
      <c r="R27" t="n">
        <v>371.27</v>
      </c>
      <c r="S27" t="n">
        <v>288.36</v>
      </c>
      <c r="T27" t="n">
        <v>38181.52</v>
      </c>
      <c r="U27" t="n">
        <v>0.78</v>
      </c>
      <c r="V27" t="n">
        <v>0.89</v>
      </c>
      <c r="W27" t="n">
        <v>56.91</v>
      </c>
      <c r="X27" t="n">
        <v>2.24</v>
      </c>
      <c r="Y27" t="n">
        <v>1</v>
      </c>
      <c r="Z27" t="n">
        <v>10</v>
      </c>
      <c r="AA27" t="n">
        <v>2786.74555389315</v>
      </c>
      <c r="AB27" t="n">
        <v>3812.948209373814</v>
      </c>
      <c r="AC27" t="n">
        <v>3449.045783777456</v>
      </c>
      <c r="AD27" t="n">
        <v>2786745.55389315</v>
      </c>
      <c r="AE27" t="n">
        <v>3812948.209373814</v>
      </c>
      <c r="AF27" t="n">
        <v>1.363295809519121e-06</v>
      </c>
      <c r="AG27" t="n">
        <v>32</v>
      </c>
      <c r="AH27" t="n">
        <v>3449045.783777456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0.665</v>
      </c>
      <c r="E28" t="n">
        <v>150.38</v>
      </c>
      <c r="F28" t="n">
        <v>146.12</v>
      </c>
      <c r="G28" t="n">
        <v>182.65</v>
      </c>
      <c r="H28" t="n">
        <v>2.11</v>
      </c>
      <c r="I28" t="n">
        <v>48</v>
      </c>
      <c r="J28" t="n">
        <v>227.1</v>
      </c>
      <c r="K28" t="n">
        <v>53.44</v>
      </c>
      <c r="L28" t="n">
        <v>27</v>
      </c>
      <c r="M28" t="n">
        <v>46</v>
      </c>
      <c r="N28" t="n">
        <v>51.66</v>
      </c>
      <c r="O28" t="n">
        <v>28243</v>
      </c>
      <c r="P28" t="n">
        <v>1737.5</v>
      </c>
      <c r="Q28" t="n">
        <v>3670.14</v>
      </c>
      <c r="R28" t="n">
        <v>367.98</v>
      </c>
      <c r="S28" t="n">
        <v>288.36</v>
      </c>
      <c r="T28" t="n">
        <v>36547.98</v>
      </c>
      <c r="U28" t="n">
        <v>0.78</v>
      </c>
      <c r="V28" t="n">
        <v>0.9</v>
      </c>
      <c r="W28" t="n">
        <v>56.9</v>
      </c>
      <c r="X28" t="n">
        <v>2.15</v>
      </c>
      <c r="Y28" t="n">
        <v>1</v>
      </c>
      <c r="Z28" t="n">
        <v>10</v>
      </c>
      <c r="AA28" t="n">
        <v>2761.426990394806</v>
      </c>
      <c r="AB28" t="n">
        <v>3778.306233819188</v>
      </c>
      <c r="AC28" t="n">
        <v>3417.709989749447</v>
      </c>
      <c r="AD28" t="n">
        <v>2761426.990394806</v>
      </c>
      <c r="AE28" t="n">
        <v>3778306.233819189</v>
      </c>
      <c r="AF28" t="n">
        <v>1.364937840003335e-06</v>
      </c>
      <c r="AG28" t="n">
        <v>32</v>
      </c>
      <c r="AH28" t="n">
        <v>3417709.989749447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0.6657999999999999</v>
      </c>
      <c r="E29" t="n">
        <v>150.2</v>
      </c>
      <c r="F29" t="n">
        <v>146.02</v>
      </c>
      <c r="G29" t="n">
        <v>190.46</v>
      </c>
      <c r="H29" t="n">
        <v>2.18</v>
      </c>
      <c r="I29" t="n">
        <v>46</v>
      </c>
      <c r="J29" t="n">
        <v>228.79</v>
      </c>
      <c r="K29" t="n">
        <v>53.44</v>
      </c>
      <c r="L29" t="n">
        <v>28</v>
      </c>
      <c r="M29" t="n">
        <v>44</v>
      </c>
      <c r="N29" t="n">
        <v>52.35</v>
      </c>
      <c r="O29" t="n">
        <v>28451.04</v>
      </c>
      <c r="P29" t="n">
        <v>1726.03</v>
      </c>
      <c r="Q29" t="n">
        <v>3670.08</v>
      </c>
      <c r="R29" t="n">
        <v>364.3</v>
      </c>
      <c r="S29" t="n">
        <v>288.36</v>
      </c>
      <c r="T29" t="n">
        <v>34717.09</v>
      </c>
      <c r="U29" t="n">
        <v>0.79</v>
      </c>
      <c r="V29" t="n">
        <v>0.9</v>
      </c>
      <c r="W29" t="n">
        <v>56.9</v>
      </c>
      <c r="X29" t="n">
        <v>2.04</v>
      </c>
      <c r="Y29" t="n">
        <v>1</v>
      </c>
      <c r="Z29" t="n">
        <v>10</v>
      </c>
      <c r="AA29" t="n">
        <v>2743.191996290166</v>
      </c>
      <c r="AB29" t="n">
        <v>3753.356310414056</v>
      </c>
      <c r="AC29" t="n">
        <v>3395.141252016664</v>
      </c>
      <c r="AD29" t="n">
        <v>2743191.996290165</v>
      </c>
      <c r="AE29" t="n">
        <v>3753356.310414056</v>
      </c>
      <c r="AF29" t="n">
        <v>1.366579870487549e-06</v>
      </c>
      <c r="AG29" t="n">
        <v>32</v>
      </c>
      <c r="AH29" t="n">
        <v>3395141.252016664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0.6664</v>
      </c>
      <c r="E30" t="n">
        <v>150.05</v>
      </c>
      <c r="F30" t="n">
        <v>145.94</v>
      </c>
      <c r="G30" t="n">
        <v>199.01</v>
      </c>
      <c r="H30" t="n">
        <v>2.24</v>
      </c>
      <c r="I30" t="n">
        <v>44</v>
      </c>
      <c r="J30" t="n">
        <v>230.48</v>
      </c>
      <c r="K30" t="n">
        <v>53.44</v>
      </c>
      <c r="L30" t="n">
        <v>29</v>
      </c>
      <c r="M30" t="n">
        <v>42</v>
      </c>
      <c r="N30" t="n">
        <v>53.05</v>
      </c>
      <c r="O30" t="n">
        <v>28660.06</v>
      </c>
      <c r="P30" t="n">
        <v>1716.13</v>
      </c>
      <c r="Q30" t="n">
        <v>3670.03</v>
      </c>
      <c r="R30" t="n">
        <v>361.7</v>
      </c>
      <c r="S30" t="n">
        <v>288.36</v>
      </c>
      <c r="T30" t="n">
        <v>33427.5</v>
      </c>
      <c r="U30" t="n">
        <v>0.8</v>
      </c>
      <c r="V30" t="n">
        <v>0.9</v>
      </c>
      <c r="W30" t="n">
        <v>56.9</v>
      </c>
      <c r="X30" t="n">
        <v>1.97</v>
      </c>
      <c r="Y30" t="n">
        <v>1</v>
      </c>
      <c r="Z30" t="n">
        <v>10</v>
      </c>
      <c r="AA30" t="n">
        <v>2727.840097183095</v>
      </c>
      <c r="AB30" t="n">
        <v>3732.351164777771</v>
      </c>
      <c r="AC30" t="n">
        <v>3376.140807999001</v>
      </c>
      <c r="AD30" t="n">
        <v>2727840.097183095</v>
      </c>
      <c r="AE30" t="n">
        <v>3732351.164777772</v>
      </c>
      <c r="AF30" t="n">
        <v>1.36781139335071e-06</v>
      </c>
      <c r="AG30" t="n">
        <v>32</v>
      </c>
      <c r="AH30" t="n">
        <v>3376140.807999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0.6673</v>
      </c>
      <c r="E31" t="n">
        <v>149.87</v>
      </c>
      <c r="F31" t="n">
        <v>145.83</v>
      </c>
      <c r="G31" t="n">
        <v>208.33</v>
      </c>
      <c r="H31" t="n">
        <v>2.3</v>
      </c>
      <c r="I31" t="n">
        <v>42</v>
      </c>
      <c r="J31" t="n">
        <v>232.18</v>
      </c>
      <c r="K31" t="n">
        <v>53.44</v>
      </c>
      <c r="L31" t="n">
        <v>30</v>
      </c>
      <c r="M31" t="n">
        <v>35</v>
      </c>
      <c r="N31" t="n">
        <v>53.75</v>
      </c>
      <c r="O31" t="n">
        <v>28870.05</v>
      </c>
      <c r="P31" t="n">
        <v>1702.21</v>
      </c>
      <c r="Q31" t="n">
        <v>3670.1</v>
      </c>
      <c r="R31" t="n">
        <v>357.88</v>
      </c>
      <c r="S31" t="n">
        <v>288.36</v>
      </c>
      <c r="T31" t="n">
        <v>31528.11</v>
      </c>
      <c r="U31" t="n">
        <v>0.8100000000000001</v>
      </c>
      <c r="V31" t="n">
        <v>0.9</v>
      </c>
      <c r="W31" t="n">
        <v>56.9</v>
      </c>
      <c r="X31" t="n">
        <v>1.86</v>
      </c>
      <c r="Y31" t="n">
        <v>1</v>
      </c>
      <c r="Z31" t="n">
        <v>10</v>
      </c>
      <c r="AA31" t="n">
        <v>2706.095642080526</v>
      </c>
      <c r="AB31" t="n">
        <v>3702.599442008781</v>
      </c>
      <c r="AC31" t="n">
        <v>3349.228547894278</v>
      </c>
      <c r="AD31" t="n">
        <v>2706095.642080526</v>
      </c>
      <c r="AE31" t="n">
        <v>3702599.442008781</v>
      </c>
      <c r="AF31" t="n">
        <v>1.369658677645452e-06</v>
      </c>
      <c r="AG31" t="n">
        <v>32</v>
      </c>
      <c r="AH31" t="n">
        <v>3349228.547894278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0.6675</v>
      </c>
      <c r="E32" t="n">
        <v>149.81</v>
      </c>
      <c r="F32" t="n">
        <v>145.82</v>
      </c>
      <c r="G32" t="n">
        <v>213.39</v>
      </c>
      <c r="H32" t="n">
        <v>2.36</v>
      </c>
      <c r="I32" t="n">
        <v>41</v>
      </c>
      <c r="J32" t="n">
        <v>233.89</v>
      </c>
      <c r="K32" t="n">
        <v>53.44</v>
      </c>
      <c r="L32" t="n">
        <v>31</v>
      </c>
      <c r="M32" t="n">
        <v>24</v>
      </c>
      <c r="N32" t="n">
        <v>54.46</v>
      </c>
      <c r="O32" t="n">
        <v>29081.05</v>
      </c>
      <c r="P32" t="n">
        <v>1700.42</v>
      </c>
      <c r="Q32" t="n">
        <v>3670.12</v>
      </c>
      <c r="R32" t="n">
        <v>357.05</v>
      </c>
      <c r="S32" t="n">
        <v>288.36</v>
      </c>
      <c r="T32" t="n">
        <v>31115.44</v>
      </c>
      <c r="U32" t="n">
        <v>0.8100000000000001</v>
      </c>
      <c r="V32" t="n">
        <v>0.9</v>
      </c>
      <c r="W32" t="n">
        <v>56.91</v>
      </c>
      <c r="X32" t="n">
        <v>1.84</v>
      </c>
      <c r="Y32" t="n">
        <v>1</v>
      </c>
      <c r="Z32" t="n">
        <v>10</v>
      </c>
      <c r="AA32" t="n">
        <v>2702.997814557195</v>
      </c>
      <c r="AB32" t="n">
        <v>3698.360857724853</v>
      </c>
      <c r="AC32" t="n">
        <v>3345.394488145518</v>
      </c>
      <c r="AD32" t="n">
        <v>2702997.814557195</v>
      </c>
      <c r="AE32" t="n">
        <v>3698360.857724853</v>
      </c>
      <c r="AF32" t="n">
        <v>1.370069185266505e-06</v>
      </c>
      <c r="AG32" t="n">
        <v>32</v>
      </c>
      <c r="AH32" t="n">
        <v>3345394.488145518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0.6679</v>
      </c>
      <c r="E33" t="n">
        <v>149.73</v>
      </c>
      <c r="F33" t="n">
        <v>145.77</v>
      </c>
      <c r="G33" t="n">
        <v>218.65</v>
      </c>
      <c r="H33" t="n">
        <v>2.41</v>
      </c>
      <c r="I33" t="n">
        <v>40</v>
      </c>
      <c r="J33" t="n">
        <v>235.61</v>
      </c>
      <c r="K33" t="n">
        <v>53.44</v>
      </c>
      <c r="L33" t="n">
        <v>32</v>
      </c>
      <c r="M33" t="n">
        <v>8</v>
      </c>
      <c r="N33" t="n">
        <v>55.18</v>
      </c>
      <c r="O33" t="n">
        <v>29293.06</v>
      </c>
      <c r="P33" t="n">
        <v>1698.22</v>
      </c>
      <c r="Q33" t="n">
        <v>3670.28</v>
      </c>
      <c r="R33" t="n">
        <v>354.75</v>
      </c>
      <c r="S33" t="n">
        <v>288.36</v>
      </c>
      <c r="T33" t="n">
        <v>29972.76</v>
      </c>
      <c r="U33" t="n">
        <v>0.8100000000000001</v>
      </c>
      <c r="V33" t="n">
        <v>0.9</v>
      </c>
      <c r="W33" t="n">
        <v>56.93</v>
      </c>
      <c r="X33" t="n">
        <v>1.79</v>
      </c>
      <c r="Y33" t="n">
        <v>1</v>
      </c>
      <c r="Z33" t="n">
        <v>10</v>
      </c>
      <c r="AA33" t="n">
        <v>2698.552409404285</v>
      </c>
      <c r="AB33" t="n">
        <v>3692.278458277208</v>
      </c>
      <c r="AC33" t="n">
        <v>3339.892584364454</v>
      </c>
      <c r="AD33" t="n">
        <v>2698552.409404285</v>
      </c>
      <c r="AE33" t="n">
        <v>3692278.458277208</v>
      </c>
      <c r="AF33" t="n">
        <v>1.370890200508613e-06</v>
      </c>
      <c r="AG33" t="n">
        <v>32</v>
      </c>
      <c r="AH33" t="n">
        <v>3339892.584364454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0.6677999999999999</v>
      </c>
      <c r="E34" t="n">
        <v>149.75</v>
      </c>
      <c r="F34" t="n">
        <v>145.79</v>
      </c>
      <c r="G34" t="n">
        <v>218.68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1</v>
      </c>
      <c r="N34" t="n">
        <v>55.91</v>
      </c>
      <c r="O34" t="n">
        <v>29506.09</v>
      </c>
      <c r="P34" t="n">
        <v>1707.33</v>
      </c>
      <c r="Q34" t="n">
        <v>3670.26</v>
      </c>
      <c r="R34" t="n">
        <v>354.92</v>
      </c>
      <c r="S34" t="n">
        <v>288.36</v>
      </c>
      <c r="T34" t="n">
        <v>30056.02</v>
      </c>
      <c r="U34" t="n">
        <v>0.8100000000000001</v>
      </c>
      <c r="V34" t="n">
        <v>0.9</v>
      </c>
      <c r="W34" t="n">
        <v>56.94</v>
      </c>
      <c r="X34" t="n">
        <v>1.81</v>
      </c>
      <c r="Y34" t="n">
        <v>1</v>
      </c>
      <c r="Z34" t="n">
        <v>10</v>
      </c>
      <c r="AA34" t="n">
        <v>2710.837840556339</v>
      </c>
      <c r="AB34" t="n">
        <v>3709.087927174419</v>
      </c>
      <c r="AC34" t="n">
        <v>3355.097781142354</v>
      </c>
      <c r="AD34" t="n">
        <v>2710837.840556339</v>
      </c>
      <c r="AE34" t="n">
        <v>3709087.927174419</v>
      </c>
      <c r="AF34" t="n">
        <v>1.370684946698086e-06</v>
      </c>
      <c r="AG34" t="n">
        <v>32</v>
      </c>
      <c r="AH34" t="n">
        <v>3355097.781142354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0.6677999999999999</v>
      </c>
      <c r="E35" t="n">
        <v>149.75</v>
      </c>
      <c r="F35" t="n">
        <v>145.79</v>
      </c>
      <c r="G35" t="n">
        <v>218.69</v>
      </c>
      <c r="H35" t="n">
        <v>2.53</v>
      </c>
      <c r="I35" t="n">
        <v>40</v>
      </c>
      <c r="J35" t="n">
        <v>239.08</v>
      </c>
      <c r="K35" t="n">
        <v>53.44</v>
      </c>
      <c r="L35" t="n">
        <v>34</v>
      </c>
      <c r="M35" t="n">
        <v>0</v>
      </c>
      <c r="N35" t="n">
        <v>56.64</v>
      </c>
      <c r="O35" t="n">
        <v>29720.17</v>
      </c>
      <c r="P35" t="n">
        <v>1718.41</v>
      </c>
      <c r="Q35" t="n">
        <v>3670.28</v>
      </c>
      <c r="R35" t="n">
        <v>354.91</v>
      </c>
      <c r="S35" t="n">
        <v>288.36</v>
      </c>
      <c r="T35" t="n">
        <v>30052.65</v>
      </c>
      <c r="U35" t="n">
        <v>0.8100000000000001</v>
      </c>
      <c r="V35" t="n">
        <v>0.9</v>
      </c>
      <c r="W35" t="n">
        <v>56.95</v>
      </c>
      <c r="X35" t="n">
        <v>1.82</v>
      </c>
      <c r="Y35" t="n">
        <v>1</v>
      </c>
      <c r="Z35" t="n">
        <v>10</v>
      </c>
      <c r="AA35" t="n">
        <v>2725.284537392973</v>
      </c>
      <c r="AB35" t="n">
        <v>3728.854535129586</v>
      </c>
      <c r="AC35" t="n">
        <v>3372.977891776886</v>
      </c>
      <c r="AD35" t="n">
        <v>2725284.537392973</v>
      </c>
      <c r="AE35" t="n">
        <v>3728854.535129586</v>
      </c>
      <c r="AF35" t="n">
        <v>1.370684946698086e-06</v>
      </c>
      <c r="AG35" t="n">
        <v>32</v>
      </c>
      <c r="AH35" t="n">
        <v>3372977.891776886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0.3767</v>
      </c>
      <c r="E2" t="n">
        <v>265.43</v>
      </c>
      <c r="F2" t="n">
        <v>223.95</v>
      </c>
      <c r="G2" t="n">
        <v>8.15</v>
      </c>
      <c r="H2" t="n">
        <v>0.15</v>
      </c>
      <c r="I2" t="n">
        <v>1649</v>
      </c>
      <c r="J2" t="n">
        <v>116.05</v>
      </c>
      <c r="K2" t="n">
        <v>43.4</v>
      </c>
      <c r="L2" t="n">
        <v>1</v>
      </c>
      <c r="M2" t="n">
        <v>1647</v>
      </c>
      <c r="N2" t="n">
        <v>16.65</v>
      </c>
      <c r="O2" t="n">
        <v>14546.17</v>
      </c>
      <c r="P2" t="n">
        <v>2259.33</v>
      </c>
      <c r="Q2" t="n">
        <v>3677.16</v>
      </c>
      <c r="R2" t="n">
        <v>3004.63</v>
      </c>
      <c r="S2" t="n">
        <v>288.36</v>
      </c>
      <c r="T2" t="n">
        <v>1346867.56</v>
      </c>
      <c r="U2" t="n">
        <v>0.1</v>
      </c>
      <c r="V2" t="n">
        <v>0.58</v>
      </c>
      <c r="W2" t="n">
        <v>59.56</v>
      </c>
      <c r="X2" t="n">
        <v>79.83</v>
      </c>
      <c r="Y2" t="n">
        <v>1</v>
      </c>
      <c r="Z2" t="n">
        <v>10</v>
      </c>
      <c r="AA2" t="n">
        <v>6177.182745002395</v>
      </c>
      <c r="AB2" t="n">
        <v>8451.893949782108</v>
      </c>
      <c r="AC2" t="n">
        <v>7645.257053522246</v>
      </c>
      <c r="AD2" t="n">
        <v>6177182.745002395</v>
      </c>
      <c r="AE2" t="n">
        <v>8451893.949782109</v>
      </c>
      <c r="AF2" t="n">
        <v>7.948851246944642e-07</v>
      </c>
      <c r="AG2" t="n">
        <v>56</v>
      </c>
      <c r="AH2" t="n">
        <v>7645257.053522246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0.5256999999999999</v>
      </c>
      <c r="E3" t="n">
        <v>190.23</v>
      </c>
      <c r="F3" t="n">
        <v>173.19</v>
      </c>
      <c r="G3" t="n">
        <v>16.6</v>
      </c>
      <c r="H3" t="n">
        <v>0.3</v>
      </c>
      <c r="I3" t="n">
        <v>626</v>
      </c>
      <c r="J3" t="n">
        <v>117.34</v>
      </c>
      <c r="K3" t="n">
        <v>43.4</v>
      </c>
      <c r="L3" t="n">
        <v>2</v>
      </c>
      <c r="M3" t="n">
        <v>624</v>
      </c>
      <c r="N3" t="n">
        <v>16.94</v>
      </c>
      <c r="O3" t="n">
        <v>14705.49</v>
      </c>
      <c r="P3" t="n">
        <v>1731.09</v>
      </c>
      <c r="Q3" t="n">
        <v>3672.59</v>
      </c>
      <c r="R3" t="n">
        <v>1282.71</v>
      </c>
      <c r="S3" t="n">
        <v>288.36</v>
      </c>
      <c r="T3" t="n">
        <v>491021.86</v>
      </c>
      <c r="U3" t="n">
        <v>0.22</v>
      </c>
      <c r="V3" t="n">
        <v>0.76</v>
      </c>
      <c r="W3" t="n">
        <v>57.86</v>
      </c>
      <c r="X3" t="n">
        <v>29.16</v>
      </c>
      <c r="Y3" t="n">
        <v>1</v>
      </c>
      <c r="Z3" t="n">
        <v>10</v>
      </c>
      <c r="AA3" t="n">
        <v>3457.266535780851</v>
      </c>
      <c r="AB3" t="n">
        <v>4730.384598090597</v>
      </c>
      <c r="AC3" t="n">
        <v>4278.923331185134</v>
      </c>
      <c r="AD3" t="n">
        <v>3457266.535780851</v>
      </c>
      <c r="AE3" t="n">
        <v>4730384.598090597</v>
      </c>
      <c r="AF3" t="n">
        <v>1.109294159946588e-06</v>
      </c>
      <c r="AG3" t="n">
        <v>40</v>
      </c>
      <c r="AH3" t="n">
        <v>4278923.331185134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0.5782</v>
      </c>
      <c r="E4" t="n">
        <v>172.94</v>
      </c>
      <c r="F4" t="n">
        <v>161.68</v>
      </c>
      <c r="G4" t="n">
        <v>25.26</v>
      </c>
      <c r="H4" t="n">
        <v>0.45</v>
      </c>
      <c r="I4" t="n">
        <v>384</v>
      </c>
      <c r="J4" t="n">
        <v>118.63</v>
      </c>
      <c r="K4" t="n">
        <v>43.4</v>
      </c>
      <c r="L4" t="n">
        <v>3</v>
      </c>
      <c r="M4" t="n">
        <v>382</v>
      </c>
      <c r="N4" t="n">
        <v>17.23</v>
      </c>
      <c r="O4" t="n">
        <v>14865.24</v>
      </c>
      <c r="P4" t="n">
        <v>1596.46</v>
      </c>
      <c r="Q4" t="n">
        <v>3671.67</v>
      </c>
      <c r="R4" t="n">
        <v>894</v>
      </c>
      <c r="S4" t="n">
        <v>288.36</v>
      </c>
      <c r="T4" t="n">
        <v>297878.04</v>
      </c>
      <c r="U4" t="n">
        <v>0.32</v>
      </c>
      <c r="V4" t="n">
        <v>0.8100000000000001</v>
      </c>
      <c r="W4" t="n">
        <v>57.44</v>
      </c>
      <c r="X4" t="n">
        <v>17.67</v>
      </c>
      <c r="Y4" t="n">
        <v>1</v>
      </c>
      <c r="Z4" t="n">
        <v>10</v>
      </c>
      <c r="AA4" t="n">
        <v>2925.662981045878</v>
      </c>
      <c r="AB4" t="n">
        <v>4003.021161808538</v>
      </c>
      <c r="AC4" t="n">
        <v>3620.978440400867</v>
      </c>
      <c r="AD4" t="n">
        <v>2925662.981045878</v>
      </c>
      <c r="AE4" t="n">
        <v>4003021.161808538</v>
      </c>
      <c r="AF4" t="n">
        <v>1.220075866998512e-06</v>
      </c>
      <c r="AG4" t="n">
        <v>37</v>
      </c>
      <c r="AH4" t="n">
        <v>3620978.440400867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0.6052</v>
      </c>
      <c r="E5" t="n">
        <v>165.23</v>
      </c>
      <c r="F5" t="n">
        <v>156.58</v>
      </c>
      <c r="G5" t="n">
        <v>34.16</v>
      </c>
      <c r="H5" t="n">
        <v>0.59</v>
      </c>
      <c r="I5" t="n">
        <v>275</v>
      </c>
      <c r="J5" t="n">
        <v>119.93</v>
      </c>
      <c r="K5" t="n">
        <v>43.4</v>
      </c>
      <c r="L5" t="n">
        <v>4</v>
      </c>
      <c r="M5" t="n">
        <v>273</v>
      </c>
      <c r="N5" t="n">
        <v>17.53</v>
      </c>
      <c r="O5" t="n">
        <v>15025.44</v>
      </c>
      <c r="P5" t="n">
        <v>1525.02</v>
      </c>
      <c r="Q5" t="n">
        <v>3671.23</v>
      </c>
      <c r="R5" t="n">
        <v>720.41</v>
      </c>
      <c r="S5" t="n">
        <v>288.36</v>
      </c>
      <c r="T5" t="n">
        <v>211626.5</v>
      </c>
      <c r="U5" t="n">
        <v>0.4</v>
      </c>
      <c r="V5" t="n">
        <v>0.84</v>
      </c>
      <c r="W5" t="n">
        <v>57.29</v>
      </c>
      <c r="X5" t="n">
        <v>12.58</v>
      </c>
      <c r="Y5" t="n">
        <v>1</v>
      </c>
      <c r="Z5" t="n">
        <v>10</v>
      </c>
      <c r="AA5" t="n">
        <v>2681.894035143139</v>
      </c>
      <c r="AB5" t="n">
        <v>3669.485735697502</v>
      </c>
      <c r="AC5" t="n">
        <v>3319.27516723797</v>
      </c>
      <c r="AD5" t="n">
        <v>2681894.035143139</v>
      </c>
      <c r="AE5" t="n">
        <v>3669485.735697502</v>
      </c>
      <c r="AF5" t="n">
        <v>1.2770493163395e-06</v>
      </c>
      <c r="AG5" t="n">
        <v>35</v>
      </c>
      <c r="AH5" t="n">
        <v>3319275.16723797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0.6217</v>
      </c>
      <c r="E6" t="n">
        <v>160.86</v>
      </c>
      <c r="F6" t="n">
        <v>153.68</v>
      </c>
      <c r="G6" t="n">
        <v>43.29</v>
      </c>
      <c r="H6" t="n">
        <v>0.73</v>
      </c>
      <c r="I6" t="n">
        <v>213</v>
      </c>
      <c r="J6" t="n">
        <v>121.23</v>
      </c>
      <c r="K6" t="n">
        <v>43.4</v>
      </c>
      <c r="L6" t="n">
        <v>5</v>
      </c>
      <c r="M6" t="n">
        <v>211</v>
      </c>
      <c r="N6" t="n">
        <v>17.83</v>
      </c>
      <c r="O6" t="n">
        <v>15186.08</v>
      </c>
      <c r="P6" t="n">
        <v>1475.65</v>
      </c>
      <c r="Q6" t="n">
        <v>3671.13</v>
      </c>
      <c r="R6" t="n">
        <v>624.4299999999999</v>
      </c>
      <c r="S6" t="n">
        <v>288.36</v>
      </c>
      <c r="T6" t="n">
        <v>163947.75</v>
      </c>
      <c r="U6" t="n">
        <v>0.46</v>
      </c>
      <c r="V6" t="n">
        <v>0.85</v>
      </c>
      <c r="W6" t="n">
        <v>57.14</v>
      </c>
      <c r="X6" t="n">
        <v>9.69</v>
      </c>
      <c r="Y6" t="n">
        <v>1</v>
      </c>
      <c r="Z6" t="n">
        <v>10</v>
      </c>
      <c r="AA6" t="n">
        <v>2536.604180596763</v>
      </c>
      <c r="AB6" t="n">
        <v>3470.693746971133</v>
      </c>
      <c r="AC6" t="n">
        <v>3139.455606909345</v>
      </c>
      <c r="AD6" t="n">
        <v>2536604.180596763</v>
      </c>
      <c r="AE6" t="n">
        <v>3470693.746971133</v>
      </c>
      <c r="AF6" t="n">
        <v>1.311866424270105e-06</v>
      </c>
      <c r="AG6" t="n">
        <v>34</v>
      </c>
      <c r="AH6" t="n">
        <v>3139455.606909344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0.6326000000000001</v>
      </c>
      <c r="E7" t="n">
        <v>158.07</v>
      </c>
      <c r="F7" t="n">
        <v>151.85</v>
      </c>
      <c r="G7" t="n">
        <v>52.67</v>
      </c>
      <c r="H7" t="n">
        <v>0.86</v>
      </c>
      <c r="I7" t="n">
        <v>173</v>
      </c>
      <c r="J7" t="n">
        <v>122.54</v>
      </c>
      <c r="K7" t="n">
        <v>43.4</v>
      </c>
      <c r="L7" t="n">
        <v>6</v>
      </c>
      <c r="M7" t="n">
        <v>171</v>
      </c>
      <c r="N7" t="n">
        <v>18.14</v>
      </c>
      <c r="O7" t="n">
        <v>15347.16</v>
      </c>
      <c r="P7" t="n">
        <v>1436.45</v>
      </c>
      <c r="Q7" t="n">
        <v>3670.6</v>
      </c>
      <c r="R7" t="n">
        <v>561.53</v>
      </c>
      <c r="S7" t="n">
        <v>288.36</v>
      </c>
      <c r="T7" t="n">
        <v>132693.78</v>
      </c>
      <c r="U7" t="n">
        <v>0.51</v>
      </c>
      <c r="V7" t="n">
        <v>0.86</v>
      </c>
      <c r="W7" t="n">
        <v>57.11</v>
      </c>
      <c r="X7" t="n">
        <v>7.86</v>
      </c>
      <c r="Y7" t="n">
        <v>1</v>
      </c>
      <c r="Z7" t="n">
        <v>10</v>
      </c>
      <c r="AA7" t="n">
        <v>2433.376073984443</v>
      </c>
      <c r="AB7" t="n">
        <v>3329.452497401495</v>
      </c>
      <c r="AC7" t="n">
        <v>3011.6942239653</v>
      </c>
      <c r="AD7" t="n">
        <v>2433376.073984443</v>
      </c>
      <c r="AE7" t="n">
        <v>3329452.497401495</v>
      </c>
      <c r="AF7" t="n">
        <v>1.334866816781837e-06</v>
      </c>
      <c r="AG7" t="n">
        <v>33</v>
      </c>
      <c r="AH7" t="n">
        <v>3011694.2239653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0.6405</v>
      </c>
      <c r="E8" t="n">
        <v>156.12</v>
      </c>
      <c r="F8" t="n">
        <v>150.58</v>
      </c>
      <c r="G8" t="n">
        <v>62.31</v>
      </c>
      <c r="H8" t="n">
        <v>1</v>
      </c>
      <c r="I8" t="n">
        <v>145</v>
      </c>
      <c r="J8" t="n">
        <v>123.85</v>
      </c>
      <c r="K8" t="n">
        <v>43.4</v>
      </c>
      <c r="L8" t="n">
        <v>7</v>
      </c>
      <c r="M8" t="n">
        <v>143</v>
      </c>
      <c r="N8" t="n">
        <v>18.45</v>
      </c>
      <c r="O8" t="n">
        <v>15508.69</v>
      </c>
      <c r="P8" t="n">
        <v>1401.75</v>
      </c>
      <c r="Q8" t="n">
        <v>3670.6</v>
      </c>
      <c r="R8" t="n">
        <v>517.97</v>
      </c>
      <c r="S8" t="n">
        <v>288.36</v>
      </c>
      <c r="T8" t="n">
        <v>111054.54</v>
      </c>
      <c r="U8" t="n">
        <v>0.5600000000000001</v>
      </c>
      <c r="V8" t="n">
        <v>0.87</v>
      </c>
      <c r="W8" t="n">
        <v>57.07</v>
      </c>
      <c r="X8" t="n">
        <v>6.59</v>
      </c>
      <c r="Y8" t="n">
        <v>1</v>
      </c>
      <c r="Z8" t="n">
        <v>10</v>
      </c>
      <c r="AA8" t="n">
        <v>2357.018291186462</v>
      </c>
      <c r="AB8" t="n">
        <v>3224.976410309664</v>
      </c>
      <c r="AC8" t="n">
        <v>2917.189187992408</v>
      </c>
      <c r="AD8" t="n">
        <v>2357018.291186462</v>
      </c>
      <c r="AE8" t="n">
        <v>3224976.410309664</v>
      </c>
      <c r="AF8" t="n">
        <v>1.35153682603346e-06</v>
      </c>
      <c r="AG8" t="n">
        <v>33</v>
      </c>
      <c r="AH8" t="n">
        <v>2917189.187992408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0.6466</v>
      </c>
      <c r="E9" t="n">
        <v>154.66</v>
      </c>
      <c r="F9" t="n">
        <v>149.62</v>
      </c>
      <c r="G9" t="n">
        <v>72.40000000000001</v>
      </c>
      <c r="H9" t="n">
        <v>1.13</v>
      </c>
      <c r="I9" t="n">
        <v>124</v>
      </c>
      <c r="J9" t="n">
        <v>125.16</v>
      </c>
      <c r="K9" t="n">
        <v>43.4</v>
      </c>
      <c r="L9" t="n">
        <v>8</v>
      </c>
      <c r="M9" t="n">
        <v>122</v>
      </c>
      <c r="N9" t="n">
        <v>18.76</v>
      </c>
      <c r="O9" t="n">
        <v>15670.68</v>
      </c>
      <c r="P9" t="n">
        <v>1369.35</v>
      </c>
      <c r="Q9" t="n">
        <v>3670.38</v>
      </c>
      <c r="R9" t="n">
        <v>486.46</v>
      </c>
      <c r="S9" t="n">
        <v>288.36</v>
      </c>
      <c r="T9" t="n">
        <v>95404.61</v>
      </c>
      <c r="U9" t="n">
        <v>0.59</v>
      </c>
      <c r="V9" t="n">
        <v>0.87</v>
      </c>
      <c r="W9" t="n">
        <v>57.02</v>
      </c>
      <c r="X9" t="n">
        <v>5.64</v>
      </c>
      <c r="Y9" t="n">
        <v>1</v>
      </c>
      <c r="Z9" t="n">
        <v>10</v>
      </c>
      <c r="AA9" t="n">
        <v>2291.816546502175</v>
      </c>
      <c r="AB9" t="n">
        <v>3135.764506734655</v>
      </c>
      <c r="AC9" t="n">
        <v>2836.491543284908</v>
      </c>
      <c r="AD9" t="n">
        <v>2291816.546502175</v>
      </c>
      <c r="AE9" t="n">
        <v>3135764.506734655</v>
      </c>
      <c r="AF9" t="n">
        <v>1.364408605329017e-06</v>
      </c>
      <c r="AG9" t="n">
        <v>33</v>
      </c>
      <c r="AH9" t="n">
        <v>2836491.543284908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0.6514</v>
      </c>
      <c r="E10" t="n">
        <v>153.52</v>
      </c>
      <c r="F10" t="n">
        <v>148.86</v>
      </c>
      <c r="G10" t="n">
        <v>82.7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1339.83</v>
      </c>
      <c r="Q10" t="n">
        <v>3670.39</v>
      </c>
      <c r="R10" t="n">
        <v>460.42</v>
      </c>
      <c r="S10" t="n">
        <v>288.36</v>
      </c>
      <c r="T10" t="n">
        <v>82465.27</v>
      </c>
      <c r="U10" t="n">
        <v>0.63</v>
      </c>
      <c r="V10" t="n">
        <v>0.88</v>
      </c>
      <c r="W10" t="n">
        <v>57</v>
      </c>
      <c r="X10" t="n">
        <v>4.88</v>
      </c>
      <c r="Y10" t="n">
        <v>1</v>
      </c>
      <c r="Z10" t="n">
        <v>10</v>
      </c>
      <c r="AA10" t="n">
        <v>2229.262705746206</v>
      </c>
      <c r="AB10" t="n">
        <v>3050.175582131647</v>
      </c>
      <c r="AC10" t="n">
        <v>2759.071105521205</v>
      </c>
      <c r="AD10" t="n">
        <v>2229262.705746206</v>
      </c>
      <c r="AE10" t="n">
        <v>3050175.582131648</v>
      </c>
      <c r="AF10" t="n">
        <v>1.374537218545193e-06</v>
      </c>
      <c r="AG10" t="n">
        <v>32</v>
      </c>
      <c r="AH10" t="n">
        <v>2759071.105521204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0.655</v>
      </c>
      <c r="E11" t="n">
        <v>152.67</v>
      </c>
      <c r="F11" t="n">
        <v>148.32</v>
      </c>
      <c r="G11" t="n">
        <v>93.68000000000001</v>
      </c>
      <c r="H11" t="n">
        <v>1.38</v>
      </c>
      <c r="I11" t="n">
        <v>95</v>
      </c>
      <c r="J11" t="n">
        <v>127.8</v>
      </c>
      <c r="K11" t="n">
        <v>43.4</v>
      </c>
      <c r="L11" t="n">
        <v>10</v>
      </c>
      <c r="M11" t="n">
        <v>93</v>
      </c>
      <c r="N11" t="n">
        <v>19.4</v>
      </c>
      <c r="O11" t="n">
        <v>15996.02</v>
      </c>
      <c r="P11" t="n">
        <v>1310.15</v>
      </c>
      <c r="Q11" t="n">
        <v>3670.31</v>
      </c>
      <c r="R11" t="n">
        <v>442.11</v>
      </c>
      <c r="S11" t="n">
        <v>288.36</v>
      </c>
      <c r="T11" t="n">
        <v>73378.27</v>
      </c>
      <c r="U11" t="n">
        <v>0.65</v>
      </c>
      <c r="V11" t="n">
        <v>0.88</v>
      </c>
      <c r="W11" t="n">
        <v>56.99</v>
      </c>
      <c r="X11" t="n">
        <v>4.34</v>
      </c>
      <c r="Y11" t="n">
        <v>1</v>
      </c>
      <c r="Z11" t="n">
        <v>10</v>
      </c>
      <c r="AA11" t="n">
        <v>2177.945052644548</v>
      </c>
      <c r="AB11" t="n">
        <v>2979.960505182714</v>
      </c>
      <c r="AC11" t="n">
        <v>2695.557256968912</v>
      </c>
      <c r="AD11" t="n">
        <v>2177945.052644548</v>
      </c>
      <c r="AE11" t="n">
        <v>2979960.505182714</v>
      </c>
      <c r="AF11" t="n">
        <v>1.382133678457325e-06</v>
      </c>
      <c r="AG11" t="n">
        <v>32</v>
      </c>
      <c r="AH11" t="n">
        <v>2695557.256968913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0.6582</v>
      </c>
      <c r="E12" t="n">
        <v>151.92</v>
      </c>
      <c r="F12" t="n">
        <v>147.81</v>
      </c>
      <c r="G12" t="n">
        <v>104.34</v>
      </c>
      <c r="H12" t="n">
        <v>1.5</v>
      </c>
      <c r="I12" t="n">
        <v>85</v>
      </c>
      <c r="J12" t="n">
        <v>129.13</v>
      </c>
      <c r="K12" t="n">
        <v>43.4</v>
      </c>
      <c r="L12" t="n">
        <v>11</v>
      </c>
      <c r="M12" t="n">
        <v>83</v>
      </c>
      <c r="N12" t="n">
        <v>19.73</v>
      </c>
      <c r="O12" t="n">
        <v>16159.39</v>
      </c>
      <c r="P12" t="n">
        <v>1282.11</v>
      </c>
      <c r="Q12" t="n">
        <v>3670.27</v>
      </c>
      <c r="R12" t="n">
        <v>425.39</v>
      </c>
      <c r="S12" t="n">
        <v>288.36</v>
      </c>
      <c r="T12" t="n">
        <v>65068.46</v>
      </c>
      <c r="U12" t="n">
        <v>0.68</v>
      </c>
      <c r="V12" t="n">
        <v>0.89</v>
      </c>
      <c r="W12" t="n">
        <v>56.95</v>
      </c>
      <c r="X12" t="n">
        <v>3.83</v>
      </c>
      <c r="Y12" t="n">
        <v>1</v>
      </c>
      <c r="Z12" t="n">
        <v>10</v>
      </c>
      <c r="AA12" t="n">
        <v>2130.563350478692</v>
      </c>
      <c r="AB12" t="n">
        <v>2915.130769946218</v>
      </c>
      <c r="AC12" t="n">
        <v>2636.914780674283</v>
      </c>
      <c r="AD12" t="n">
        <v>2130563.350478692</v>
      </c>
      <c r="AE12" t="n">
        <v>2915130.769946218</v>
      </c>
      <c r="AF12" t="n">
        <v>1.388886087268108e-06</v>
      </c>
      <c r="AG12" t="n">
        <v>32</v>
      </c>
      <c r="AH12" t="n">
        <v>2636914.780674283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0.661</v>
      </c>
      <c r="E13" t="n">
        <v>151.28</v>
      </c>
      <c r="F13" t="n">
        <v>147.38</v>
      </c>
      <c r="G13" t="n">
        <v>116.36</v>
      </c>
      <c r="H13" t="n">
        <v>1.63</v>
      </c>
      <c r="I13" t="n">
        <v>76</v>
      </c>
      <c r="J13" t="n">
        <v>130.45</v>
      </c>
      <c r="K13" t="n">
        <v>43.4</v>
      </c>
      <c r="L13" t="n">
        <v>12</v>
      </c>
      <c r="M13" t="n">
        <v>74</v>
      </c>
      <c r="N13" t="n">
        <v>20.05</v>
      </c>
      <c r="O13" t="n">
        <v>16323.22</v>
      </c>
      <c r="P13" t="n">
        <v>1250.81</v>
      </c>
      <c r="Q13" t="n">
        <v>3670.19</v>
      </c>
      <c r="R13" t="n">
        <v>410.57</v>
      </c>
      <c r="S13" t="n">
        <v>288.36</v>
      </c>
      <c r="T13" t="n">
        <v>57699.72</v>
      </c>
      <c r="U13" t="n">
        <v>0.7</v>
      </c>
      <c r="V13" t="n">
        <v>0.89</v>
      </c>
      <c r="W13" t="n">
        <v>56.95</v>
      </c>
      <c r="X13" t="n">
        <v>3.41</v>
      </c>
      <c r="Y13" t="n">
        <v>1</v>
      </c>
      <c r="Z13" t="n">
        <v>10</v>
      </c>
      <c r="AA13" t="n">
        <v>2080.593248108412</v>
      </c>
      <c r="AB13" t="n">
        <v>2846.759471357872</v>
      </c>
      <c r="AC13" t="n">
        <v>2575.068742863488</v>
      </c>
      <c r="AD13" t="n">
        <v>2080593.248108412</v>
      </c>
      <c r="AE13" t="n">
        <v>2846759.471357872</v>
      </c>
      <c r="AF13" t="n">
        <v>1.394794444977544e-06</v>
      </c>
      <c r="AG13" t="n">
        <v>32</v>
      </c>
      <c r="AH13" t="n">
        <v>2575068.742863488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0.6626</v>
      </c>
      <c r="E14" t="n">
        <v>150.91</v>
      </c>
      <c r="F14" t="n">
        <v>147.16</v>
      </c>
      <c r="G14" t="n">
        <v>126.13</v>
      </c>
      <c r="H14" t="n">
        <v>1.74</v>
      </c>
      <c r="I14" t="n">
        <v>70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1224.86</v>
      </c>
      <c r="Q14" t="n">
        <v>3670.36</v>
      </c>
      <c r="R14" t="n">
        <v>401.69</v>
      </c>
      <c r="S14" t="n">
        <v>288.36</v>
      </c>
      <c r="T14" t="n">
        <v>53293.14</v>
      </c>
      <c r="U14" t="n">
        <v>0.72</v>
      </c>
      <c r="V14" t="n">
        <v>0.89</v>
      </c>
      <c r="W14" t="n">
        <v>56.97</v>
      </c>
      <c r="X14" t="n">
        <v>3.18</v>
      </c>
      <c r="Y14" t="n">
        <v>1</v>
      </c>
      <c r="Z14" t="n">
        <v>10</v>
      </c>
      <c r="AA14" t="n">
        <v>2041.669031387823</v>
      </c>
      <c r="AB14" t="n">
        <v>2793.501640825516</v>
      </c>
      <c r="AC14" t="n">
        <v>2526.893764929305</v>
      </c>
      <c r="AD14" t="n">
        <v>2041669.031387823</v>
      </c>
      <c r="AE14" t="n">
        <v>2793501.640825516</v>
      </c>
      <c r="AF14" t="n">
        <v>1.398170649382936e-06</v>
      </c>
      <c r="AG14" t="n">
        <v>32</v>
      </c>
      <c r="AH14" t="n">
        <v>2526893.764929305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0.6631</v>
      </c>
      <c r="E15" t="n">
        <v>150.8</v>
      </c>
      <c r="F15" t="n">
        <v>147.1</v>
      </c>
      <c r="G15" t="n">
        <v>129.79</v>
      </c>
      <c r="H15" t="n">
        <v>1.86</v>
      </c>
      <c r="I15" t="n">
        <v>68</v>
      </c>
      <c r="J15" t="n">
        <v>133.12</v>
      </c>
      <c r="K15" t="n">
        <v>43.4</v>
      </c>
      <c r="L15" t="n">
        <v>14</v>
      </c>
      <c r="M15" t="n">
        <v>2</v>
      </c>
      <c r="N15" t="n">
        <v>20.72</v>
      </c>
      <c r="O15" t="n">
        <v>16652.31</v>
      </c>
      <c r="P15" t="n">
        <v>1228.89</v>
      </c>
      <c r="Q15" t="n">
        <v>3670.82</v>
      </c>
      <c r="R15" t="n">
        <v>398.02</v>
      </c>
      <c r="S15" t="n">
        <v>288.36</v>
      </c>
      <c r="T15" t="n">
        <v>51465.55</v>
      </c>
      <c r="U15" t="n">
        <v>0.72</v>
      </c>
      <c r="V15" t="n">
        <v>0.89</v>
      </c>
      <c r="W15" t="n">
        <v>57.02</v>
      </c>
      <c r="X15" t="n">
        <v>3.12</v>
      </c>
      <c r="Y15" t="n">
        <v>1</v>
      </c>
      <c r="Z15" t="n">
        <v>10</v>
      </c>
      <c r="AA15" t="n">
        <v>2045.496700759752</v>
      </c>
      <c r="AB15" t="n">
        <v>2798.738826925043</v>
      </c>
      <c r="AC15" t="n">
        <v>2531.63112133793</v>
      </c>
      <c r="AD15" t="n">
        <v>2045496.700759752</v>
      </c>
      <c r="AE15" t="n">
        <v>2798738.826925043</v>
      </c>
      <c r="AF15" t="n">
        <v>1.399225713259621e-06</v>
      </c>
      <c r="AG15" t="n">
        <v>32</v>
      </c>
      <c r="AH15" t="n">
        <v>2531631.12133793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0.663</v>
      </c>
      <c r="E16" t="n">
        <v>150.82</v>
      </c>
      <c r="F16" t="n">
        <v>147.11</v>
      </c>
      <c r="G16" t="n">
        <v>129.8</v>
      </c>
      <c r="H16" t="n">
        <v>1.97</v>
      </c>
      <c r="I16" t="n">
        <v>68</v>
      </c>
      <c r="J16" t="n">
        <v>134.46</v>
      </c>
      <c r="K16" t="n">
        <v>43.4</v>
      </c>
      <c r="L16" t="n">
        <v>15</v>
      </c>
      <c r="M16" t="n">
        <v>0</v>
      </c>
      <c r="N16" t="n">
        <v>21.06</v>
      </c>
      <c r="O16" t="n">
        <v>16817.7</v>
      </c>
      <c r="P16" t="n">
        <v>1240.03</v>
      </c>
      <c r="Q16" t="n">
        <v>3670.64</v>
      </c>
      <c r="R16" t="n">
        <v>397.97</v>
      </c>
      <c r="S16" t="n">
        <v>288.36</v>
      </c>
      <c r="T16" t="n">
        <v>51441.2</v>
      </c>
      <c r="U16" t="n">
        <v>0.72</v>
      </c>
      <c r="V16" t="n">
        <v>0.89</v>
      </c>
      <c r="W16" t="n">
        <v>57.03</v>
      </c>
      <c r="X16" t="n">
        <v>3.13</v>
      </c>
      <c r="Y16" t="n">
        <v>1</v>
      </c>
      <c r="Z16" t="n">
        <v>10</v>
      </c>
      <c r="AA16" t="n">
        <v>2060.417300274077</v>
      </c>
      <c r="AB16" t="n">
        <v>2819.153849430937</v>
      </c>
      <c r="AC16" t="n">
        <v>2550.097762748526</v>
      </c>
      <c r="AD16" t="n">
        <v>2060417.300274077</v>
      </c>
      <c r="AE16" t="n">
        <v>2819153.849430937</v>
      </c>
      <c r="AF16" t="n">
        <v>1.399014700484284e-06</v>
      </c>
      <c r="AG16" t="n">
        <v>32</v>
      </c>
      <c r="AH16" t="n">
        <v>2550097.762748526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0.4349</v>
      </c>
      <c r="E2" t="n">
        <v>229.92</v>
      </c>
      <c r="F2" t="n">
        <v>204.2</v>
      </c>
      <c r="G2" t="n">
        <v>9.73</v>
      </c>
      <c r="H2" t="n">
        <v>0.2</v>
      </c>
      <c r="I2" t="n">
        <v>1259</v>
      </c>
      <c r="J2" t="n">
        <v>89.87</v>
      </c>
      <c r="K2" t="n">
        <v>37.55</v>
      </c>
      <c r="L2" t="n">
        <v>1</v>
      </c>
      <c r="M2" t="n">
        <v>1257</v>
      </c>
      <c r="N2" t="n">
        <v>11.32</v>
      </c>
      <c r="O2" t="n">
        <v>11317.98</v>
      </c>
      <c r="P2" t="n">
        <v>1730.55</v>
      </c>
      <c r="Q2" t="n">
        <v>3675.78</v>
      </c>
      <c r="R2" t="n">
        <v>2333.62</v>
      </c>
      <c r="S2" t="n">
        <v>288.36</v>
      </c>
      <c r="T2" t="n">
        <v>1013309.46</v>
      </c>
      <c r="U2" t="n">
        <v>0.12</v>
      </c>
      <c r="V2" t="n">
        <v>0.64</v>
      </c>
      <c r="W2" t="n">
        <v>58.91</v>
      </c>
      <c r="X2" t="n">
        <v>60.1</v>
      </c>
      <c r="Y2" t="n">
        <v>1</v>
      </c>
      <c r="Z2" t="n">
        <v>10</v>
      </c>
      <c r="AA2" t="n">
        <v>4186.663001387261</v>
      </c>
      <c r="AB2" t="n">
        <v>5728.377021034349</v>
      </c>
      <c r="AC2" t="n">
        <v>5181.668757974258</v>
      </c>
      <c r="AD2" t="n">
        <v>4186663.001387261</v>
      </c>
      <c r="AE2" t="n">
        <v>5728377.021034349</v>
      </c>
      <c r="AF2" t="n">
        <v>9.30453580268663e-07</v>
      </c>
      <c r="AG2" t="n">
        <v>48</v>
      </c>
      <c r="AH2" t="n">
        <v>5181668.757974259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0.5595</v>
      </c>
      <c r="E3" t="n">
        <v>178.72</v>
      </c>
      <c r="F3" t="n">
        <v>167.28</v>
      </c>
      <c r="G3" t="n">
        <v>19.95</v>
      </c>
      <c r="H3" t="n">
        <v>0.39</v>
      </c>
      <c r="I3" t="n">
        <v>503</v>
      </c>
      <c r="J3" t="n">
        <v>91.09999999999999</v>
      </c>
      <c r="K3" t="n">
        <v>37.55</v>
      </c>
      <c r="L3" t="n">
        <v>2</v>
      </c>
      <c r="M3" t="n">
        <v>501</v>
      </c>
      <c r="N3" t="n">
        <v>11.54</v>
      </c>
      <c r="O3" t="n">
        <v>11468.97</v>
      </c>
      <c r="P3" t="n">
        <v>1392.45</v>
      </c>
      <c r="Q3" t="n">
        <v>3672.27</v>
      </c>
      <c r="R3" t="n">
        <v>1083.18</v>
      </c>
      <c r="S3" t="n">
        <v>288.36</v>
      </c>
      <c r="T3" t="n">
        <v>391871.11</v>
      </c>
      <c r="U3" t="n">
        <v>0.27</v>
      </c>
      <c r="V3" t="n">
        <v>0.78</v>
      </c>
      <c r="W3" t="n">
        <v>57.64</v>
      </c>
      <c r="X3" t="n">
        <v>23.26</v>
      </c>
      <c r="Y3" t="n">
        <v>1</v>
      </c>
      <c r="Z3" t="n">
        <v>10</v>
      </c>
      <c r="AA3" t="n">
        <v>2676.710680155191</v>
      </c>
      <c r="AB3" t="n">
        <v>3662.393640729506</v>
      </c>
      <c r="AC3" t="n">
        <v>3312.859931859903</v>
      </c>
      <c r="AD3" t="n">
        <v>2676710.680155191</v>
      </c>
      <c r="AE3" t="n">
        <v>3662393.640729507</v>
      </c>
      <c r="AF3" t="n">
        <v>1.197030991401051e-06</v>
      </c>
      <c r="AG3" t="n">
        <v>38</v>
      </c>
      <c r="AH3" t="n">
        <v>3312859.931859903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0.6024</v>
      </c>
      <c r="E4" t="n">
        <v>166.01</v>
      </c>
      <c r="F4" t="n">
        <v>158.22</v>
      </c>
      <c r="G4" t="n">
        <v>30.62</v>
      </c>
      <c r="H4" t="n">
        <v>0.57</v>
      </c>
      <c r="I4" t="n">
        <v>310</v>
      </c>
      <c r="J4" t="n">
        <v>92.31999999999999</v>
      </c>
      <c r="K4" t="n">
        <v>37.55</v>
      </c>
      <c r="L4" t="n">
        <v>3</v>
      </c>
      <c r="M4" t="n">
        <v>308</v>
      </c>
      <c r="N4" t="n">
        <v>11.77</v>
      </c>
      <c r="O4" t="n">
        <v>11620.34</v>
      </c>
      <c r="P4" t="n">
        <v>1288.31</v>
      </c>
      <c r="Q4" t="n">
        <v>3671.48</v>
      </c>
      <c r="R4" t="n">
        <v>775.86</v>
      </c>
      <c r="S4" t="n">
        <v>288.36</v>
      </c>
      <c r="T4" t="n">
        <v>239173.88</v>
      </c>
      <c r="U4" t="n">
        <v>0.37</v>
      </c>
      <c r="V4" t="n">
        <v>0.83</v>
      </c>
      <c r="W4" t="n">
        <v>57.35</v>
      </c>
      <c r="X4" t="n">
        <v>14.22</v>
      </c>
      <c r="Y4" t="n">
        <v>1</v>
      </c>
      <c r="Z4" t="n">
        <v>10</v>
      </c>
      <c r="AA4" t="n">
        <v>2320.870370344722</v>
      </c>
      <c r="AB4" t="n">
        <v>3175.517230280277</v>
      </c>
      <c r="AC4" t="n">
        <v>2872.450322688631</v>
      </c>
      <c r="AD4" t="n">
        <v>2320870.370344722</v>
      </c>
      <c r="AE4" t="n">
        <v>3175517.230280277</v>
      </c>
      <c r="AF4" t="n">
        <v>1.288814064736359e-06</v>
      </c>
      <c r="AG4" t="n">
        <v>35</v>
      </c>
      <c r="AH4" t="n">
        <v>2872450.322688631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154.08</v>
      </c>
      <c r="G5" t="n">
        <v>41.83</v>
      </c>
      <c r="H5" t="n">
        <v>0.75</v>
      </c>
      <c r="I5" t="n">
        <v>221</v>
      </c>
      <c r="J5" t="n">
        <v>93.55</v>
      </c>
      <c r="K5" t="n">
        <v>37.55</v>
      </c>
      <c r="L5" t="n">
        <v>4</v>
      </c>
      <c r="M5" t="n">
        <v>219</v>
      </c>
      <c r="N5" t="n">
        <v>12</v>
      </c>
      <c r="O5" t="n">
        <v>11772.07</v>
      </c>
      <c r="P5" t="n">
        <v>1224.71</v>
      </c>
      <c r="Q5" t="n">
        <v>3670.95</v>
      </c>
      <c r="R5" t="n">
        <v>636.6900000000001</v>
      </c>
      <c r="S5" t="n">
        <v>288.36</v>
      </c>
      <c r="T5" t="n">
        <v>170036.57</v>
      </c>
      <c r="U5" t="n">
        <v>0.45</v>
      </c>
      <c r="V5" t="n">
        <v>0.85</v>
      </c>
      <c r="W5" t="n">
        <v>57.19</v>
      </c>
      <c r="X5" t="n">
        <v>10.09</v>
      </c>
      <c r="Y5" t="n">
        <v>1</v>
      </c>
      <c r="Z5" t="n">
        <v>10</v>
      </c>
      <c r="AA5" t="n">
        <v>2146.965943386619</v>
      </c>
      <c r="AB5" t="n">
        <v>2937.573521194171</v>
      </c>
      <c r="AC5" t="n">
        <v>2657.215627241731</v>
      </c>
      <c r="AD5" t="n">
        <v>2146965.943386619</v>
      </c>
      <c r="AE5" t="n">
        <v>2937573.521194171</v>
      </c>
      <c r="AF5" t="n">
        <v>1.335454414356632e-06</v>
      </c>
      <c r="AG5" t="n">
        <v>34</v>
      </c>
      <c r="AH5" t="n">
        <v>2657215.627241731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0.6375</v>
      </c>
      <c r="E6" t="n">
        <v>156.87</v>
      </c>
      <c r="F6" t="n">
        <v>151.72</v>
      </c>
      <c r="G6" t="n">
        <v>53.55</v>
      </c>
      <c r="H6" t="n">
        <v>0.93</v>
      </c>
      <c r="I6" t="n">
        <v>170</v>
      </c>
      <c r="J6" t="n">
        <v>94.79000000000001</v>
      </c>
      <c r="K6" t="n">
        <v>37.55</v>
      </c>
      <c r="L6" t="n">
        <v>5</v>
      </c>
      <c r="M6" t="n">
        <v>168</v>
      </c>
      <c r="N6" t="n">
        <v>12.23</v>
      </c>
      <c r="O6" t="n">
        <v>11924.18</v>
      </c>
      <c r="P6" t="n">
        <v>1175.05</v>
      </c>
      <c r="Q6" t="n">
        <v>3670.75</v>
      </c>
      <c r="R6" t="n">
        <v>557.01</v>
      </c>
      <c r="S6" t="n">
        <v>288.36</v>
      </c>
      <c r="T6" t="n">
        <v>130451.53</v>
      </c>
      <c r="U6" t="n">
        <v>0.52</v>
      </c>
      <c r="V6" t="n">
        <v>0.86</v>
      </c>
      <c r="W6" t="n">
        <v>57.11</v>
      </c>
      <c r="X6" t="n">
        <v>7.74</v>
      </c>
      <c r="Y6" t="n">
        <v>1</v>
      </c>
      <c r="Z6" t="n">
        <v>10</v>
      </c>
      <c r="AA6" t="n">
        <v>2029.282011083878</v>
      </c>
      <c r="AB6" t="n">
        <v>2776.553173168891</v>
      </c>
      <c r="AC6" t="n">
        <v>2511.562835238505</v>
      </c>
      <c r="AD6" t="n">
        <v>2029282.011083878</v>
      </c>
      <c r="AE6" t="n">
        <v>2776553.173168891</v>
      </c>
      <c r="AF6" t="n">
        <v>1.363909306556157e-06</v>
      </c>
      <c r="AG6" t="n">
        <v>33</v>
      </c>
      <c r="AH6" t="n">
        <v>2511562.835238505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0.6465</v>
      </c>
      <c r="E7" t="n">
        <v>154.67</v>
      </c>
      <c r="F7" t="n">
        <v>150.16</v>
      </c>
      <c r="G7" t="n">
        <v>66.25</v>
      </c>
      <c r="H7" t="n">
        <v>1.1</v>
      </c>
      <c r="I7" t="n">
        <v>136</v>
      </c>
      <c r="J7" t="n">
        <v>96.02</v>
      </c>
      <c r="K7" t="n">
        <v>37.55</v>
      </c>
      <c r="L7" t="n">
        <v>6</v>
      </c>
      <c r="M7" t="n">
        <v>134</v>
      </c>
      <c r="N7" t="n">
        <v>12.47</v>
      </c>
      <c r="O7" t="n">
        <v>12076.67</v>
      </c>
      <c r="P7" t="n">
        <v>1130.75</v>
      </c>
      <c r="Q7" t="n">
        <v>3670.49</v>
      </c>
      <c r="R7" t="n">
        <v>504.39</v>
      </c>
      <c r="S7" t="n">
        <v>288.36</v>
      </c>
      <c r="T7" t="n">
        <v>104309.98</v>
      </c>
      <c r="U7" t="n">
        <v>0.57</v>
      </c>
      <c r="V7" t="n">
        <v>0.87</v>
      </c>
      <c r="W7" t="n">
        <v>57.05</v>
      </c>
      <c r="X7" t="n">
        <v>6.18</v>
      </c>
      <c r="Y7" t="n">
        <v>1</v>
      </c>
      <c r="Z7" t="n">
        <v>10</v>
      </c>
      <c r="AA7" t="n">
        <v>1942.387096823821</v>
      </c>
      <c r="AB7" t="n">
        <v>2657.659717945221</v>
      </c>
      <c r="AC7" t="n">
        <v>2404.016404513369</v>
      </c>
      <c r="AD7" t="n">
        <v>1942387.096823821</v>
      </c>
      <c r="AE7" t="n">
        <v>2657659.717945221</v>
      </c>
      <c r="AF7" t="n">
        <v>1.383164496766361e-06</v>
      </c>
      <c r="AG7" t="n">
        <v>33</v>
      </c>
      <c r="AH7" t="n">
        <v>2404016.404513369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0.6529</v>
      </c>
      <c r="E8" t="n">
        <v>153.17</v>
      </c>
      <c r="F8" t="n">
        <v>149.1</v>
      </c>
      <c r="G8" t="n">
        <v>79.17</v>
      </c>
      <c r="H8" t="n">
        <v>1.27</v>
      </c>
      <c r="I8" t="n">
        <v>113</v>
      </c>
      <c r="J8" t="n">
        <v>97.26000000000001</v>
      </c>
      <c r="K8" t="n">
        <v>37.55</v>
      </c>
      <c r="L8" t="n">
        <v>7</v>
      </c>
      <c r="M8" t="n">
        <v>111</v>
      </c>
      <c r="N8" t="n">
        <v>12.71</v>
      </c>
      <c r="O8" t="n">
        <v>12229.54</v>
      </c>
      <c r="P8" t="n">
        <v>1089.8</v>
      </c>
      <c r="Q8" t="n">
        <v>3670.57</v>
      </c>
      <c r="R8" t="n">
        <v>467.95</v>
      </c>
      <c r="S8" t="n">
        <v>288.36</v>
      </c>
      <c r="T8" t="n">
        <v>86207.78</v>
      </c>
      <c r="U8" t="n">
        <v>0.62</v>
      </c>
      <c r="V8" t="n">
        <v>0.88</v>
      </c>
      <c r="W8" t="n">
        <v>57.02</v>
      </c>
      <c r="X8" t="n">
        <v>5.12</v>
      </c>
      <c r="Y8" t="n">
        <v>1</v>
      </c>
      <c r="Z8" t="n">
        <v>10</v>
      </c>
      <c r="AA8" t="n">
        <v>1862.859732705159</v>
      </c>
      <c r="AB8" t="n">
        <v>2548.846869858379</v>
      </c>
      <c r="AC8" t="n">
        <v>2305.588501928145</v>
      </c>
      <c r="AD8" t="n">
        <v>1862859.732705159</v>
      </c>
      <c r="AE8" t="n">
        <v>2548846.869858379</v>
      </c>
      <c r="AF8" t="n">
        <v>1.396857076471396e-06</v>
      </c>
      <c r="AG8" t="n">
        <v>32</v>
      </c>
      <c r="AH8" t="n">
        <v>2305588.501928145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0.6574</v>
      </c>
      <c r="E9" t="n">
        <v>152.11</v>
      </c>
      <c r="F9" t="n">
        <v>148.35</v>
      </c>
      <c r="G9" t="n">
        <v>92.72</v>
      </c>
      <c r="H9" t="n">
        <v>1.43</v>
      </c>
      <c r="I9" t="n">
        <v>96</v>
      </c>
      <c r="J9" t="n">
        <v>98.5</v>
      </c>
      <c r="K9" t="n">
        <v>37.55</v>
      </c>
      <c r="L9" t="n">
        <v>8</v>
      </c>
      <c r="M9" t="n">
        <v>65</v>
      </c>
      <c r="N9" t="n">
        <v>12.95</v>
      </c>
      <c r="O9" t="n">
        <v>12382.79</v>
      </c>
      <c r="P9" t="n">
        <v>1050.38</v>
      </c>
      <c r="Q9" t="n">
        <v>3670.44</v>
      </c>
      <c r="R9" t="n">
        <v>442.01</v>
      </c>
      <c r="S9" t="n">
        <v>288.36</v>
      </c>
      <c r="T9" t="n">
        <v>73323.45</v>
      </c>
      <c r="U9" t="n">
        <v>0.65</v>
      </c>
      <c r="V9" t="n">
        <v>0.88</v>
      </c>
      <c r="W9" t="n">
        <v>57.02</v>
      </c>
      <c r="X9" t="n">
        <v>4.38</v>
      </c>
      <c r="Y9" t="n">
        <v>1</v>
      </c>
      <c r="Z9" t="n">
        <v>10</v>
      </c>
      <c r="AA9" t="n">
        <v>1798.391454001445</v>
      </c>
      <c r="AB9" t="n">
        <v>2460.638526796231</v>
      </c>
      <c r="AC9" t="n">
        <v>2225.798639326661</v>
      </c>
      <c r="AD9" t="n">
        <v>1798391.454001445</v>
      </c>
      <c r="AE9" t="n">
        <v>2460638.526796231</v>
      </c>
      <c r="AF9" t="n">
        <v>1.406484671576498e-06</v>
      </c>
      <c r="AG9" t="n">
        <v>32</v>
      </c>
      <c r="AH9" t="n">
        <v>2225798.63932666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0.658</v>
      </c>
      <c r="E10" t="n">
        <v>151.97</v>
      </c>
      <c r="F10" t="n">
        <v>148.27</v>
      </c>
      <c r="G10" t="n">
        <v>95.66</v>
      </c>
      <c r="H10" t="n">
        <v>1.59</v>
      </c>
      <c r="I10" t="n">
        <v>93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1053.63</v>
      </c>
      <c r="Q10" t="n">
        <v>3670.72</v>
      </c>
      <c r="R10" t="n">
        <v>436.31</v>
      </c>
      <c r="S10" t="n">
        <v>288.36</v>
      </c>
      <c r="T10" t="n">
        <v>70486.35000000001</v>
      </c>
      <c r="U10" t="n">
        <v>0.66</v>
      </c>
      <c r="V10" t="n">
        <v>0.88</v>
      </c>
      <c r="W10" t="n">
        <v>57.1</v>
      </c>
      <c r="X10" t="n">
        <v>4.29</v>
      </c>
      <c r="Y10" t="n">
        <v>1</v>
      </c>
      <c r="Z10" t="n">
        <v>10</v>
      </c>
      <c r="AA10" t="n">
        <v>1801.144015687481</v>
      </c>
      <c r="AB10" t="n">
        <v>2464.404703129517</v>
      </c>
      <c r="AC10" t="n">
        <v>2229.20537707656</v>
      </c>
      <c r="AD10" t="n">
        <v>1801144.015687481</v>
      </c>
      <c r="AE10" t="n">
        <v>2464404.703129517</v>
      </c>
      <c r="AF10" t="n">
        <v>1.407768350923845e-06</v>
      </c>
      <c r="AG10" t="n">
        <v>32</v>
      </c>
      <c r="AH10" t="n">
        <v>2229205.37707656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0.4349</v>
      </c>
      <c r="E39" t="n">
        <v>229.92</v>
      </c>
      <c r="F39" t="n">
        <v>204.2</v>
      </c>
      <c r="G39" t="n">
        <v>9.73</v>
      </c>
      <c r="H39" t="n">
        <v>0.2</v>
      </c>
      <c r="I39" t="n">
        <v>1259</v>
      </c>
      <c r="J39" t="n">
        <v>89.87</v>
      </c>
      <c r="K39" t="n">
        <v>37.55</v>
      </c>
      <c r="L39" t="n">
        <v>1</v>
      </c>
      <c r="M39" t="n">
        <v>1257</v>
      </c>
      <c r="N39" t="n">
        <v>11.32</v>
      </c>
      <c r="O39" t="n">
        <v>11317.98</v>
      </c>
      <c r="P39" t="n">
        <v>1730.55</v>
      </c>
      <c r="Q39" t="n">
        <v>3675.78</v>
      </c>
      <c r="R39" t="n">
        <v>2333.62</v>
      </c>
      <c r="S39" t="n">
        <v>288.36</v>
      </c>
      <c r="T39" t="n">
        <v>1013309.46</v>
      </c>
      <c r="U39" t="n">
        <v>0.12</v>
      </c>
      <c r="V39" t="n">
        <v>0.64</v>
      </c>
      <c r="W39" t="n">
        <v>58.91</v>
      </c>
      <c r="X39" t="n">
        <v>60.1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0.5595</v>
      </c>
      <c r="E40" t="n">
        <v>178.72</v>
      </c>
      <c r="F40" t="n">
        <v>167.28</v>
      </c>
      <c r="G40" t="n">
        <v>19.95</v>
      </c>
      <c r="H40" t="n">
        <v>0.39</v>
      </c>
      <c r="I40" t="n">
        <v>503</v>
      </c>
      <c r="J40" t="n">
        <v>91.09999999999999</v>
      </c>
      <c r="K40" t="n">
        <v>37.55</v>
      </c>
      <c r="L40" t="n">
        <v>2</v>
      </c>
      <c r="M40" t="n">
        <v>501</v>
      </c>
      <c r="N40" t="n">
        <v>11.54</v>
      </c>
      <c r="O40" t="n">
        <v>11468.97</v>
      </c>
      <c r="P40" t="n">
        <v>1392.45</v>
      </c>
      <c r="Q40" t="n">
        <v>3672.27</v>
      </c>
      <c r="R40" t="n">
        <v>1083.18</v>
      </c>
      <c r="S40" t="n">
        <v>288.36</v>
      </c>
      <c r="T40" t="n">
        <v>391871.11</v>
      </c>
      <c r="U40" t="n">
        <v>0.27</v>
      </c>
      <c r="V40" t="n">
        <v>0.78</v>
      </c>
      <c r="W40" t="n">
        <v>57.64</v>
      </c>
      <c r="X40" t="n">
        <v>23.26</v>
      </c>
      <c r="Y40" t="n">
        <v>1</v>
      </c>
      <c r="Z40" t="n">
        <v>10</v>
      </c>
    </row>
    <row r="41">
      <c r="A41" t="n">
        <v>2</v>
      </c>
      <c r="B41" t="n">
        <v>40</v>
      </c>
      <c r="C41" t="inlineStr">
        <is>
          <t xml:space="preserve">CONCLUIDO	</t>
        </is>
      </c>
      <c r="D41" t="n">
        <v>0.6024</v>
      </c>
      <c r="E41" t="n">
        <v>166.01</v>
      </c>
      <c r="F41" t="n">
        <v>158.22</v>
      </c>
      <c r="G41" t="n">
        <v>30.62</v>
      </c>
      <c r="H41" t="n">
        <v>0.57</v>
      </c>
      <c r="I41" t="n">
        <v>310</v>
      </c>
      <c r="J41" t="n">
        <v>92.31999999999999</v>
      </c>
      <c r="K41" t="n">
        <v>37.55</v>
      </c>
      <c r="L41" t="n">
        <v>3</v>
      </c>
      <c r="M41" t="n">
        <v>308</v>
      </c>
      <c r="N41" t="n">
        <v>11.77</v>
      </c>
      <c r="O41" t="n">
        <v>11620.34</v>
      </c>
      <c r="P41" t="n">
        <v>1288.31</v>
      </c>
      <c r="Q41" t="n">
        <v>3671.48</v>
      </c>
      <c r="R41" t="n">
        <v>775.86</v>
      </c>
      <c r="S41" t="n">
        <v>288.36</v>
      </c>
      <c r="T41" t="n">
        <v>239173.88</v>
      </c>
      <c r="U41" t="n">
        <v>0.37</v>
      </c>
      <c r="V41" t="n">
        <v>0.83</v>
      </c>
      <c r="W41" t="n">
        <v>57.35</v>
      </c>
      <c r="X41" t="n">
        <v>14.22</v>
      </c>
      <c r="Y41" t="n">
        <v>1</v>
      </c>
      <c r="Z41" t="n">
        <v>10</v>
      </c>
    </row>
    <row r="42">
      <c r="A42" t="n">
        <v>3</v>
      </c>
      <c r="B42" t="n">
        <v>40</v>
      </c>
      <c r="C42" t="inlineStr">
        <is>
          <t xml:space="preserve">CONCLUIDO	</t>
        </is>
      </c>
      <c r="D42" t="n">
        <v>0.6242</v>
      </c>
      <c r="E42" t="n">
        <v>160.2</v>
      </c>
      <c r="F42" t="n">
        <v>154.08</v>
      </c>
      <c r="G42" t="n">
        <v>41.83</v>
      </c>
      <c r="H42" t="n">
        <v>0.75</v>
      </c>
      <c r="I42" t="n">
        <v>221</v>
      </c>
      <c r="J42" t="n">
        <v>93.55</v>
      </c>
      <c r="K42" t="n">
        <v>37.55</v>
      </c>
      <c r="L42" t="n">
        <v>4</v>
      </c>
      <c r="M42" t="n">
        <v>219</v>
      </c>
      <c r="N42" t="n">
        <v>12</v>
      </c>
      <c r="O42" t="n">
        <v>11772.07</v>
      </c>
      <c r="P42" t="n">
        <v>1224.71</v>
      </c>
      <c r="Q42" t="n">
        <v>3670.95</v>
      </c>
      <c r="R42" t="n">
        <v>636.6900000000001</v>
      </c>
      <c r="S42" t="n">
        <v>288.36</v>
      </c>
      <c r="T42" t="n">
        <v>170036.57</v>
      </c>
      <c r="U42" t="n">
        <v>0.45</v>
      </c>
      <c r="V42" t="n">
        <v>0.85</v>
      </c>
      <c r="W42" t="n">
        <v>57.19</v>
      </c>
      <c r="X42" t="n">
        <v>10.09</v>
      </c>
      <c r="Y42" t="n">
        <v>1</v>
      </c>
      <c r="Z42" t="n">
        <v>10</v>
      </c>
    </row>
    <row r="43">
      <c r="A43" t="n">
        <v>4</v>
      </c>
      <c r="B43" t="n">
        <v>40</v>
      </c>
      <c r="C43" t="inlineStr">
        <is>
          <t xml:space="preserve">CONCLUIDO	</t>
        </is>
      </c>
      <c r="D43" t="n">
        <v>0.6375</v>
      </c>
      <c r="E43" t="n">
        <v>156.87</v>
      </c>
      <c r="F43" t="n">
        <v>151.72</v>
      </c>
      <c r="G43" t="n">
        <v>53.55</v>
      </c>
      <c r="H43" t="n">
        <v>0.93</v>
      </c>
      <c r="I43" t="n">
        <v>170</v>
      </c>
      <c r="J43" t="n">
        <v>94.79000000000001</v>
      </c>
      <c r="K43" t="n">
        <v>37.55</v>
      </c>
      <c r="L43" t="n">
        <v>5</v>
      </c>
      <c r="M43" t="n">
        <v>168</v>
      </c>
      <c r="N43" t="n">
        <v>12.23</v>
      </c>
      <c r="O43" t="n">
        <v>11924.18</v>
      </c>
      <c r="P43" t="n">
        <v>1175.05</v>
      </c>
      <c r="Q43" t="n">
        <v>3670.75</v>
      </c>
      <c r="R43" t="n">
        <v>557.01</v>
      </c>
      <c r="S43" t="n">
        <v>288.36</v>
      </c>
      <c r="T43" t="n">
        <v>130451.53</v>
      </c>
      <c r="U43" t="n">
        <v>0.52</v>
      </c>
      <c r="V43" t="n">
        <v>0.86</v>
      </c>
      <c r="W43" t="n">
        <v>57.11</v>
      </c>
      <c r="X43" t="n">
        <v>7.74</v>
      </c>
      <c r="Y43" t="n">
        <v>1</v>
      </c>
      <c r="Z43" t="n">
        <v>10</v>
      </c>
    </row>
    <row r="44">
      <c r="A44" t="n">
        <v>5</v>
      </c>
      <c r="B44" t="n">
        <v>40</v>
      </c>
      <c r="C44" t="inlineStr">
        <is>
          <t xml:space="preserve">CONCLUIDO	</t>
        </is>
      </c>
      <c r="D44" t="n">
        <v>0.6465</v>
      </c>
      <c r="E44" t="n">
        <v>154.67</v>
      </c>
      <c r="F44" t="n">
        <v>150.16</v>
      </c>
      <c r="G44" t="n">
        <v>66.25</v>
      </c>
      <c r="H44" t="n">
        <v>1.1</v>
      </c>
      <c r="I44" t="n">
        <v>136</v>
      </c>
      <c r="J44" t="n">
        <v>96.02</v>
      </c>
      <c r="K44" t="n">
        <v>37.55</v>
      </c>
      <c r="L44" t="n">
        <v>6</v>
      </c>
      <c r="M44" t="n">
        <v>134</v>
      </c>
      <c r="N44" t="n">
        <v>12.47</v>
      </c>
      <c r="O44" t="n">
        <v>12076.67</v>
      </c>
      <c r="P44" t="n">
        <v>1130.75</v>
      </c>
      <c r="Q44" t="n">
        <v>3670.49</v>
      </c>
      <c r="R44" t="n">
        <v>504.39</v>
      </c>
      <c r="S44" t="n">
        <v>288.36</v>
      </c>
      <c r="T44" t="n">
        <v>104309.98</v>
      </c>
      <c r="U44" t="n">
        <v>0.57</v>
      </c>
      <c r="V44" t="n">
        <v>0.87</v>
      </c>
      <c r="W44" t="n">
        <v>57.05</v>
      </c>
      <c r="X44" t="n">
        <v>6.18</v>
      </c>
      <c r="Y44" t="n">
        <v>1</v>
      </c>
      <c r="Z44" t="n">
        <v>10</v>
      </c>
    </row>
    <row r="45">
      <c r="A45" t="n">
        <v>6</v>
      </c>
      <c r="B45" t="n">
        <v>40</v>
      </c>
      <c r="C45" t="inlineStr">
        <is>
          <t xml:space="preserve">CONCLUIDO	</t>
        </is>
      </c>
      <c r="D45" t="n">
        <v>0.6529</v>
      </c>
      <c r="E45" t="n">
        <v>153.17</v>
      </c>
      <c r="F45" t="n">
        <v>149.1</v>
      </c>
      <c r="G45" t="n">
        <v>79.17</v>
      </c>
      <c r="H45" t="n">
        <v>1.27</v>
      </c>
      <c r="I45" t="n">
        <v>113</v>
      </c>
      <c r="J45" t="n">
        <v>97.26000000000001</v>
      </c>
      <c r="K45" t="n">
        <v>37.55</v>
      </c>
      <c r="L45" t="n">
        <v>7</v>
      </c>
      <c r="M45" t="n">
        <v>111</v>
      </c>
      <c r="N45" t="n">
        <v>12.71</v>
      </c>
      <c r="O45" t="n">
        <v>12229.54</v>
      </c>
      <c r="P45" t="n">
        <v>1089.8</v>
      </c>
      <c r="Q45" t="n">
        <v>3670.57</v>
      </c>
      <c r="R45" t="n">
        <v>467.95</v>
      </c>
      <c r="S45" t="n">
        <v>288.36</v>
      </c>
      <c r="T45" t="n">
        <v>86207.78</v>
      </c>
      <c r="U45" t="n">
        <v>0.62</v>
      </c>
      <c r="V45" t="n">
        <v>0.88</v>
      </c>
      <c r="W45" t="n">
        <v>57.02</v>
      </c>
      <c r="X45" t="n">
        <v>5.12</v>
      </c>
      <c r="Y45" t="n">
        <v>1</v>
      </c>
      <c r="Z45" t="n">
        <v>10</v>
      </c>
    </row>
    <row r="46">
      <c r="A46" t="n">
        <v>7</v>
      </c>
      <c r="B46" t="n">
        <v>40</v>
      </c>
      <c r="C46" t="inlineStr">
        <is>
          <t xml:space="preserve">CONCLUIDO	</t>
        </is>
      </c>
      <c r="D46" t="n">
        <v>0.6574</v>
      </c>
      <c r="E46" t="n">
        <v>152.11</v>
      </c>
      <c r="F46" t="n">
        <v>148.35</v>
      </c>
      <c r="G46" t="n">
        <v>92.72</v>
      </c>
      <c r="H46" t="n">
        <v>1.43</v>
      </c>
      <c r="I46" t="n">
        <v>96</v>
      </c>
      <c r="J46" t="n">
        <v>98.5</v>
      </c>
      <c r="K46" t="n">
        <v>37.55</v>
      </c>
      <c r="L46" t="n">
        <v>8</v>
      </c>
      <c r="M46" t="n">
        <v>65</v>
      </c>
      <c r="N46" t="n">
        <v>12.95</v>
      </c>
      <c r="O46" t="n">
        <v>12382.79</v>
      </c>
      <c r="P46" t="n">
        <v>1050.38</v>
      </c>
      <c r="Q46" t="n">
        <v>3670.44</v>
      </c>
      <c r="R46" t="n">
        <v>442.01</v>
      </c>
      <c r="S46" t="n">
        <v>288.36</v>
      </c>
      <c r="T46" t="n">
        <v>73323.45</v>
      </c>
      <c r="U46" t="n">
        <v>0.65</v>
      </c>
      <c r="V46" t="n">
        <v>0.88</v>
      </c>
      <c r="W46" t="n">
        <v>57.02</v>
      </c>
      <c r="X46" t="n">
        <v>4.38</v>
      </c>
      <c r="Y46" t="n">
        <v>1</v>
      </c>
      <c r="Z46" t="n">
        <v>10</v>
      </c>
    </row>
    <row r="47">
      <c r="A47" t="n">
        <v>8</v>
      </c>
      <c r="B47" t="n">
        <v>40</v>
      </c>
      <c r="C47" t="inlineStr">
        <is>
          <t xml:space="preserve">CONCLUIDO	</t>
        </is>
      </c>
      <c r="D47" t="n">
        <v>0.658</v>
      </c>
      <c r="E47" t="n">
        <v>151.97</v>
      </c>
      <c r="F47" t="n">
        <v>148.27</v>
      </c>
      <c r="G47" t="n">
        <v>95.66</v>
      </c>
      <c r="H47" t="n">
        <v>1.59</v>
      </c>
      <c r="I47" t="n">
        <v>93</v>
      </c>
      <c r="J47" t="n">
        <v>99.75</v>
      </c>
      <c r="K47" t="n">
        <v>37.55</v>
      </c>
      <c r="L47" t="n">
        <v>9</v>
      </c>
      <c r="M47" t="n">
        <v>0</v>
      </c>
      <c r="N47" t="n">
        <v>13.2</v>
      </c>
      <c r="O47" t="n">
        <v>12536.43</v>
      </c>
      <c r="P47" t="n">
        <v>1053.63</v>
      </c>
      <c r="Q47" t="n">
        <v>3670.72</v>
      </c>
      <c r="R47" t="n">
        <v>436.31</v>
      </c>
      <c r="S47" t="n">
        <v>288.36</v>
      </c>
      <c r="T47" t="n">
        <v>70486.35000000001</v>
      </c>
      <c r="U47" t="n">
        <v>0.66</v>
      </c>
      <c r="V47" t="n">
        <v>0.88</v>
      </c>
      <c r="W47" t="n">
        <v>57.1</v>
      </c>
      <c r="X47" t="n">
        <v>4.29</v>
      </c>
      <c r="Y47" t="n">
        <v>1</v>
      </c>
      <c r="Z47" t="n">
        <v>10</v>
      </c>
    </row>
    <row r="48">
      <c r="A48" t="n">
        <v>0</v>
      </c>
      <c r="B48" t="n">
        <v>30</v>
      </c>
      <c r="C48" t="inlineStr">
        <is>
          <t xml:space="preserve">CONCLUIDO	</t>
        </is>
      </c>
      <c r="D48" t="n">
        <v>0.4793</v>
      </c>
      <c r="E48" t="n">
        <v>208.63</v>
      </c>
      <c r="F48" t="n">
        <v>191.24</v>
      </c>
      <c r="G48" t="n">
        <v>11.49</v>
      </c>
      <c r="H48" t="n">
        <v>0.24</v>
      </c>
      <c r="I48" t="n">
        <v>999</v>
      </c>
      <c r="J48" t="n">
        <v>71.52</v>
      </c>
      <c r="K48" t="n">
        <v>32.27</v>
      </c>
      <c r="L48" t="n">
        <v>1</v>
      </c>
      <c r="M48" t="n">
        <v>997</v>
      </c>
      <c r="N48" t="n">
        <v>8.25</v>
      </c>
      <c r="O48" t="n">
        <v>9054.6</v>
      </c>
      <c r="P48" t="n">
        <v>1376.35</v>
      </c>
      <c r="Q48" t="n">
        <v>3674.59</v>
      </c>
      <c r="R48" t="n">
        <v>1896.13</v>
      </c>
      <c r="S48" t="n">
        <v>288.36</v>
      </c>
      <c r="T48" t="n">
        <v>795868.36</v>
      </c>
      <c r="U48" t="n">
        <v>0.15</v>
      </c>
      <c r="V48" t="n">
        <v>0.68</v>
      </c>
      <c r="W48" t="n">
        <v>58.44</v>
      </c>
      <c r="X48" t="n">
        <v>47.17</v>
      </c>
      <c r="Y48" t="n">
        <v>1</v>
      </c>
      <c r="Z48" t="n">
        <v>10</v>
      </c>
    </row>
    <row r="49">
      <c r="A49" t="n">
        <v>1</v>
      </c>
      <c r="B49" t="n">
        <v>30</v>
      </c>
      <c r="C49" t="inlineStr">
        <is>
          <t xml:space="preserve">CONCLUIDO	</t>
        </is>
      </c>
      <c r="D49" t="n">
        <v>0.5844</v>
      </c>
      <c r="E49" t="n">
        <v>171.11</v>
      </c>
      <c r="F49" t="n">
        <v>162.89</v>
      </c>
      <c r="G49" t="n">
        <v>23.84</v>
      </c>
      <c r="H49" t="n">
        <v>0.48</v>
      </c>
      <c r="I49" t="n">
        <v>410</v>
      </c>
      <c r="J49" t="n">
        <v>72.7</v>
      </c>
      <c r="K49" t="n">
        <v>32.27</v>
      </c>
      <c r="L49" t="n">
        <v>2</v>
      </c>
      <c r="M49" t="n">
        <v>408</v>
      </c>
      <c r="N49" t="n">
        <v>8.43</v>
      </c>
      <c r="O49" t="n">
        <v>9200.25</v>
      </c>
      <c r="P49" t="n">
        <v>1136.42</v>
      </c>
      <c r="Q49" t="n">
        <v>3671.99</v>
      </c>
      <c r="R49" t="n">
        <v>934.48</v>
      </c>
      <c r="S49" t="n">
        <v>288.36</v>
      </c>
      <c r="T49" t="n">
        <v>317987.68</v>
      </c>
      <c r="U49" t="n">
        <v>0.31</v>
      </c>
      <c r="V49" t="n">
        <v>0.8</v>
      </c>
      <c r="W49" t="n">
        <v>57.5</v>
      </c>
      <c r="X49" t="n">
        <v>18.88</v>
      </c>
      <c r="Y49" t="n">
        <v>1</v>
      </c>
      <c r="Z49" t="n">
        <v>10</v>
      </c>
    </row>
    <row r="50">
      <c r="A50" t="n">
        <v>2</v>
      </c>
      <c r="B50" t="n">
        <v>30</v>
      </c>
      <c r="C50" t="inlineStr">
        <is>
          <t xml:space="preserve">CONCLUIDO	</t>
        </is>
      </c>
      <c r="D50" t="n">
        <v>0.62</v>
      </c>
      <c r="E50" t="n">
        <v>161.28</v>
      </c>
      <c r="F50" t="n">
        <v>155.51</v>
      </c>
      <c r="G50" t="n">
        <v>37.03</v>
      </c>
      <c r="H50" t="n">
        <v>0.71</v>
      </c>
      <c r="I50" t="n">
        <v>252</v>
      </c>
      <c r="J50" t="n">
        <v>73.88</v>
      </c>
      <c r="K50" t="n">
        <v>32.27</v>
      </c>
      <c r="L50" t="n">
        <v>3</v>
      </c>
      <c r="M50" t="n">
        <v>250</v>
      </c>
      <c r="N50" t="n">
        <v>8.609999999999999</v>
      </c>
      <c r="O50" t="n">
        <v>9346.23</v>
      </c>
      <c r="P50" t="n">
        <v>1045.74</v>
      </c>
      <c r="Q50" t="n">
        <v>3670.91</v>
      </c>
      <c r="R50" t="n">
        <v>685.8200000000001</v>
      </c>
      <c r="S50" t="n">
        <v>288.36</v>
      </c>
      <c r="T50" t="n">
        <v>194444.34</v>
      </c>
      <c r="U50" t="n">
        <v>0.42</v>
      </c>
      <c r="V50" t="n">
        <v>0.84</v>
      </c>
      <c r="W50" t="n">
        <v>57.22</v>
      </c>
      <c r="X50" t="n">
        <v>11.52</v>
      </c>
      <c r="Y50" t="n">
        <v>1</v>
      </c>
      <c r="Z50" t="n">
        <v>10</v>
      </c>
    </row>
    <row r="51">
      <c r="A51" t="n">
        <v>3</v>
      </c>
      <c r="B51" t="n">
        <v>30</v>
      </c>
      <c r="C51" t="inlineStr">
        <is>
          <t xml:space="preserve">CONCLUIDO	</t>
        </is>
      </c>
      <c r="D51" t="n">
        <v>0.6383</v>
      </c>
      <c r="E51" t="n">
        <v>156.68</v>
      </c>
      <c r="F51" t="n">
        <v>152.08</v>
      </c>
      <c r="G51" t="n">
        <v>51.55</v>
      </c>
      <c r="H51" t="n">
        <v>0.93</v>
      </c>
      <c r="I51" t="n">
        <v>177</v>
      </c>
      <c r="J51" t="n">
        <v>75.06999999999999</v>
      </c>
      <c r="K51" t="n">
        <v>32.27</v>
      </c>
      <c r="L51" t="n">
        <v>4</v>
      </c>
      <c r="M51" t="n">
        <v>175</v>
      </c>
      <c r="N51" t="n">
        <v>8.800000000000001</v>
      </c>
      <c r="O51" t="n">
        <v>9492.549999999999</v>
      </c>
      <c r="P51" t="n">
        <v>981.39</v>
      </c>
      <c r="Q51" t="n">
        <v>3670.69</v>
      </c>
      <c r="R51" t="n">
        <v>569.04</v>
      </c>
      <c r="S51" t="n">
        <v>288.36</v>
      </c>
      <c r="T51" t="n">
        <v>136433.15</v>
      </c>
      <c r="U51" t="n">
        <v>0.51</v>
      </c>
      <c r="V51" t="n">
        <v>0.86</v>
      </c>
      <c r="W51" t="n">
        <v>57.12</v>
      </c>
      <c r="X51" t="n">
        <v>8.09</v>
      </c>
      <c r="Y51" t="n">
        <v>1</v>
      </c>
      <c r="Z51" t="n">
        <v>10</v>
      </c>
    </row>
    <row r="52">
      <c r="A52" t="n">
        <v>4</v>
      </c>
      <c r="B52" t="n">
        <v>30</v>
      </c>
      <c r="C52" t="inlineStr">
        <is>
          <t xml:space="preserve">CONCLUIDO	</t>
        </is>
      </c>
      <c r="D52" t="n">
        <v>0.6493</v>
      </c>
      <c r="E52" t="n">
        <v>154.01</v>
      </c>
      <c r="F52" t="n">
        <v>150.08</v>
      </c>
      <c r="G52" t="n">
        <v>67.2</v>
      </c>
      <c r="H52" t="n">
        <v>1.15</v>
      </c>
      <c r="I52" t="n">
        <v>134</v>
      </c>
      <c r="J52" t="n">
        <v>76.26000000000001</v>
      </c>
      <c r="K52" t="n">
        <v>32.27</v>
      </c>
      <c r="L52" t="n">
        <v>5</v>
      </c>
      <c r="M52" t="n">
        <v>113</v>
      </c>
      <c r="N52" t="n">
        <v>8.99</v>
      </c>
      <c r="O52" t="n">
        <v>9639.200000000001</v>
      </c>
      <c r="P52" t="n">
        <v>923.92</v>
      </c>
      <c r="Q52" t="n">
        <v>3670.52</v>
      </c>
      <c r="R52" t="n">
        <v>501.29</v>
      </c>
      <c r="S52" t="n">
        <v>288.36</v>
      </c>
      <c r="T52" t="n">
        <v>102772.74</v>
      </c>
      <c r="U52" t="n">
        <v>0.58</v>
      </c>
      <c r="V52" t="n">
        <v>0.87</v>
      </c>
      <c r="W52" t="n">
        <v>57.05</v>
      </c>
      <c r="X52" t="n">
        <v>6.1</v>
      </c>
      <c r="Y52" t="n">
        <v>1</v>
      </c>
      <c r="Z52" t="n">
        <v>10</v>
      </c>
    </row>
    <row r="53">
      <c r="A53" t="n">
        <v>5</v>
      </c>
      <c r="B53" t="n">
        <v>30</v>
      </c>
      <c r="C53" t="inlineStr">
        <is>
          <t xml:space="preserve">CONCLUIDO	</t>
        </is>
      </c>
      <c r="D53" t="n">
        <v>0.6514</v>
      </c>
      <c r="E53" t="n">
        <v>153.51</v>
      </c>
      <c r="F53" t="n">
        <v>149.74</v>
      </c>
      <c r="G53" t="n">
        <v>72.45999999999999</v>
      </c>
      <c r="H53" t="n">
        <v>1.36</v>
      </c>
      <c r="I53" t="n">
        <v>124</v>
      </c>
      <c r="J53" t="n">
        <v>77.45</v>
      </c>
      <c r="K53" t="n">
        <v>32.27</v>
      </c>
      <c r="L53" t="n">
        <v>6</v>
      </c>
      <c r="M53" t="n">
        <v>0</v>
      </c>
      <c r="N53" t="n">
        <v>9.18</v>
      </c>
      <c r="O53" t="n">
        <v>9786.190000000001</v>
      </c>
      <c r="P53" t="n">
        <v>916.35</v>
      </c>
      <c r="Q53" t="n">
        <v>3671.17</v>
      </c>
      <c r="R53" t="n">
        <v>484.21</v>
      </c>
      <c r="S53" t="n">
        <v>288.36</v>
      </c>
      <c r="T53" t="n">
        <v>94281.32000000001</v>
      </c>
      <c r="U53" t="n">
        <v>0.6</v>
      </c>
      <c r="V53" t="n">
        <v>0.87</v>
      </c>
      <c r="W53" t="n">
        <v>57.2</v>
      </c>
      <c r="X53" t="n">
        <v>5.75</v>
      </c>
      <c r="Y53" t="n">
        <v>1</v>
      </c>
      <c r="Z53" t="n">
        <v>10</v>
      </c>
    </row>
    <row r="54">
      <c r="A54" t="n">
        <v>0</v>
      </c>
      <c r="B54" t="n">
        <v>15</v>
      </c>
      <c r="C54" t="inlineStr">
        <is>
          <t xml:space="preserve">CONCLUIDO	</t>
        </is>
      </c>
      <c r="D54" t="n">
        <v>0.5645</v>
      </c>
      <c r="E54" t="n">
        <v>177.15</v>
      </c>
      <c r="F54" t="n">
        <v>169.39</v>
      </c>
      <c r="G54" t="n">
        <v>18.61</v>
      </c>
      <c r="H54" t="n">
        <v>0.43</v>
      </c>
      <c r="I54" t="n">
        <v>546</v>
      </c>
      <c r="J54" t="n">
        <v>39.78</v>
      </c>
      <c r="K54" t="n">
        <v>19.54</v>
      </c>
      <c r="L54" t="n">
        <v>1</v>
      </c>
      <c r="M54" t="n">
        <v>544</v>
      </c>
      <c r="N54" t="n">
        <v>4.24</v>
      </c>
      <c r="O54" t="n">
        <v>5140</v>
      </c>
      <c r="P54" t="n">
        <v>755.23</v>
      </c>
      <c r="Q54" t="n">
        <v>3672.85</v>
      </c>
      <c r="R54" t="n">
        <v>1154.08</v>
      </c>
      <c r="S54" t="n">
        <v>288.36</v>
      </c>
      <c r="T54" t="n">
        <v>427103.93</v>
      </c>
      <c r="U54" t="n">
        <v>0.25</v>
      </c>
      <c r="V54" t="n">
        <v>0.77</v>
      </c>
      <c r="W54" t="n">
        <v>57.73</v>
      </c>
      <c r="X54" t="n">
        <v>25.36</v>
      </c>
      <c r="Y54" t="n">
        <v>1</v>
      </c>
      <c r="Z54" t="n">
        <v>10</v>
      </c>
    </row>
    <row r="55">
      <c r="A55" t="n">
        <v>1</v>
      </c>
      <c r="B55" t="n">
        <v>15</v>
      </c>
      <c r="C55" t="inlineStr">
        <is>
          <t xml:space="preserve">CONCLUIDO	</t>
        </is>
      </c>
      <c r="D55" t="n">
        <v>0.6254</v>
      </c>
      <c r="E55" t="n">
        <v>159.91</v>
      </c>
      <c r="F55" t="n">
        <v>155.46</v>
      </c>
      <c r="G55" t="n">
        <v>37.76</v>
      </c>
      <c r="H55" t="n">
        <v>0.84</v>
      </c>
      <c r="I55" t="n">
        <v>247</v>
      </c>
      <c r="J55" t="n">
        <v>40.89</v>
      </c>
      <c r="K55" t="n">
        <v>19.54</v>
      </c>
      <c r="L55" t="n">
        <v>2</v>
      </c>
      <c r="M55" t="n">
        <v>17</v>
      </c>
      <c r="N55" t="n">
        <v>4.35</v>
      </c>
      <c r="O55" t="n">
        <v>5277.26</v>
      </c>
      <c r="P55" t="n">
        <v>627.61</v>
      </c>
      <c r="Q55" t="n">
        <v>3672.83</v>
      </c>
      <c r="R55" t="n">
        <v>672.0599999999999</v>
      </c>
      <c r="S55" t="n">
        <v>288.36</v>
      </c>
      <c r="T55" t="n">
        <v>187589.9</v>
      </c>
      <c r="U55" t="n">
        <v>0.43</v>
      </c>
      <c r="V55" t="n">
        <v>0.84</v>
      </c>
      <c r="W55" t="n">
        <v>57.55</v>
      </c>
      <c r="X55" t="n">
        <v>11.46</v>
      </c>
      <c r="Y55" t="n">
        <v>1</v>
      </c>
      <c r="Z55" t="n">
        <v>10</v>
      </c>
    </row>
    <row r="56">
      <c r="A56" t="n">
        <v>2</v>
      </c>
      <c r="B56" t="n">
        <v>15</v>
      </c>
      <c r="C56" t="inlineStr">
        <is>
          <t xml:space="preserve">CONCLUIDO	</t>
        </is>
      </c>
      <c r="D56" t="n">
        <v>0.6254</v>
      </c>
      <c r="E56" t="n">
        <v>159.9</v>
      </c>
      <c r="F56" t="n">
        <v>155.47</v>
      </c>
      <c r="G56" t="n">
        <v>37.92</v>
      </c>
      <c r="H56" t="n">
        <v>1.22</v>
      </c>
      <c r="I56" t="n">
        <v>246</v>
      </c>
      <c r="J56" t="n">
        <v>42.01</v>
      </c>
      <c r="K56" t="n">
        <v>19.54</v>
      </c>
      <c r="L56" t="n">
        <v>3</v>
      </c>
      <c r="M56" t="n">
        <v>0</v>
      </c>
      <c r="N56" t="n">
        <v>4.46</v>
      </c>
      <c r="O56" t="n">
        <v>5414.79</v>
      </c>
      <c r="P56" t="n">
        <v>642.89</v>
      </c>
      <c r="Q56" t="n">
        <v>3672.47</v>
      </c>
      <c r="R56" t="n">
        <v>671.5700000000001</v>
      </c>
      <c r="S56" t="n">
        <v>288.36</v>
      </c>
      <c r="T56" t="n">
        <v>187353.59</v>
      </c>
      <c r="U56" t="n">
        <v>0.43</v>
      </c>
      <c r="V56" t="n">
        <v>0.84</v>
      </c>
      <c r="W56" t="n">
        <v>57.57</v>
      </c>
      <c r="X56" t="n">
        <v>11.46</v>
      </c>
      <c r="Y56" t="n">
        <v>1</v>
      </c>
      <c r="Z56" t="n">
        <v>10</v>
      </c>
    </row>
    <row r="57">
      <c r="A57" t="n">
        <v>0</v>
      </c>
      <c r="B57" t="n">
        <v>70</v>
      </c>
      <c r="C57" t="inlineStr">
        <is>
          <t xml:space="preserve">CONCLUIDO	</t>
        </is>
      </c>
      <c r="D57" t="n">
        <v>0.3244</v>
      </c>
      <c r="E57" t="n">
        <v>308.22</v>
      </c>
      <c r="F57" t="n">
        <v>246.07</v>
      </c>
      <c r="G57" t="n">
        <v>7.12</v>
      </c>
      <c r="H57" t="n">
        <v>0.12</v>
      </c>
      <c r="I57" t="n">
        <v>2074</v>
      </c>
      <c r="J57" t="n">
        <v>141.81</v>
      </c>
      <c r="K57" t="n">
        <v>47.83</v>
      </c>
      <c r="L57" t="n">
        <v>1</v>
      </c>
      <c r="M57" t="n">
        <v>2072</v>
      </c>
      <c r="N57" t="n">
        <v>22.98</v>
      </c>
      <c r="O57" t="n">
        <v>17723.39</v>
      </c>
      <c r="P57" t="n">
        <v>2832.61</v>
      </c>
      <c r="Q57" t="n">
        <v>3679.94</v>
      </c>
      <c r="R57" t="n">
        <v>3758.64</v>
      </c>
      <c r="S57" t="n">
        <v>288.36</v>
      </c>
      <c r="T57" t="n">
        <v>1721744.27</v>
      </c>
      <c r="U57" t="n">
        <v>0.08</v>
      </c>
      <c r="V57" t="n">
        <v>0.53</v>
      </c>
      <c r="W57" t="n">
        <v>60.23</v>
      </c>
      <c r="X57" t="n">
        <v>101.89</v>
      </c>
      <c r="Y57" t="n">
        <v>1</v>
      </c>
      <c r="Z57" t="n">
        <v>10</v>
      </c>
    </row>
    <row r="58">
      <c r="A58" t="n">
        <v>1</v>
      </c>
      <c r="B58" t="n">
        <v>70</v>
      </c>
      <c r="C58" t="inlineStr">
        <is>
          <t xml:space="preserve">CONCLUIDO	</t>
        </is>
      </c>
      <c r="D58" t="n">
        <v>0.4942</v>
      </c>
      <c r="E58" t="n">
        <v>202.37</v>
      </c>
      <c r="F58" t="n">
        <v>178.73</v>
      </c>
      <c r="G58" t="n">
        <v>14.47</v>
      </c>
      <c r="H58" t="n">
        <v>0.25</v>
      </c>
      <c r="I58" t="n">
        <v>741</v>
      </c>
      <c r="J58" t="n">
        <v>143.17</v>
      </c>
      <c r="K58" t="n">
        <v>47.83</v>
      </c>
      <c r="L58" t="n">
        <v>2</v>
      </c>
      <c r="M58" t="n">
        <v>739</v>
      </c>
      <c r="N58" t="n">
        <v>23.34</v>
      </c>
      <c r="O58" t="n">
        <v>17891.86</v>
      </c>
      <c r="P58" t="n">
        <v>2047.87</v>
      </c>
      <c r="Q58" t="n">
        <v>3673.42</v>
      </c>
      <c r="R58" t="n">
        <v>1468.84</v>
      </c>
      <c r="S58" t="n">
        <v>288.36</v>
      </c>
      <c r="T58" t="n">
        <v>583512</v>
      </c>
      <c r="U58" t="n">
        <v>0.2</v>
      </c>
      <c r="V58" t="n">
        <v>0.73</v>
      </c>
      <c r="W58" t="n">
        <v>58.09</v>
      </c>
      <c r="X58" t="n">
        <v>34.68</v>
      </c>
      <c r="Y58" t="n">
        <v>1</v>
      </c>
      <c r="Z58" t="n">
        <v>10</v>
      </c>
    </row>
    <row r="59">
      <c r="A59" t="n">
        <v>2</v>
      </c>
      <c r="B59" t="n">
        <v>70</v>
      </c>
      <c r="C59" t="inlineStr">
        <is>
          <t xml:space="preserve">CONCLUIDO	</t>
        </is>
      </c>
      <c r="D59" t="n">
        <v>0.5553</v>
      </c>
      <c r="E59" t="n">
        <v>180.08</v>
      </c>
      <c r="F59" t="n">
        <v>164.83</v>
      </c>
      <c r="G59" t="n">
        <v>21.93</v>
      </c>
      <c r="H59" t="n">
        <v>0.37</v>
      </c>
      <c r="I59" t="n">
        <v>451</v>
      </c>
      <c r="J59" t="n">
        <v>144.54</v>
      </c>
      <c r="K59" t="n">
        <v>47.83</v>
      </c>
      <c r="L59" t="n">
        <v>3</v>
      </c>
      <c r="M59" t="n">
        <v>449</v>
      </c>
      <c r="N59" t="n">
        <v>23.71</v>
      </c>
      <c r="O59" t="n">
        <v>18060.85</v>
      </c>
      <c r="P59" t="n">
        <v>1873.77</v>
      </c>
      <c r="Q59" t="n">
        <v>3671.95</v>
      </c>
      <c r="R59" t="n">
        <v>1000.01</v>
      </c>
      <c r="S59" t="n">
        <v>288.36</v>
      </c>
      <c r="T59" t="n">
        <v>350548.09</v>
      </c>
      <c r="U59" t="n">
        <v>0.29</v>
      </c>
      <c r="V59" t="n">
        <v>0.79</v>
      </c>
      <c r="W59" t="n">
        <v>57.57</v>
      </c>
      <c r="X59" t="n">
        <v>20.81</v>
      </c>
      <c r="Y59" t="n">
        <v>1</v>
      </c>
      <c r="Z59" t="n">
        <v>10</v>
      </c>
    </row>
    <row r="60">
      <c r="A60" t="n">
        <v>3</v>
      </c>
      <c r="B60" t="n">
        <v>70</v>
      </c>
      <c r="C60" t="inlineStr">
        <is>
          <t xml:space="preserve">CONCLUIDO	</t>
        </is>
      </c>
      <c r="D60" t="n">
        <v>0.5868</v>
      </c>
      <c r="E60" t="n">
        <v>170.41</v>
      </c>
      <c r="F60" t="n">
        <v>158.85</v>
      </c>
      <c r="G60" t="n">
        <v>29.51</v>
      </c>
      <c r="H60" t="n">
        <v>0.49</v>
      </c>
      <c r="I60" t="n">
        <v>323</v>
      </c>
      <c r="J60" t="n">
        <v>145.92</v>
      </c>
      <c r="K60" t="n">
        <v>47.83</v>
      </c>
      <c r="L60" t="n">
        <v>4</v>
      </c>
      <c r="M60" t="n">
        <v>321</v>
      </c>
      <c r="N60" t="n">
        <v>24.09</v>
      </c>
      <c r="O60" t="n">
        <v>18230.35</v>
      </c>
      <c r="P60" t="n">
        <v>1790.65</v>
      </c>
      <c r="Q60" t="n">
        <v>3671.4</v>
      </c>
      <c r="R60" t="n">
        <v>798.01</v>
      </c>
      <c r="S60" t="n">
        <v>288.36</v>
      </c>
      <c r="T60" t="n">
        <v>250185.63</v>
      </c>
      <c r="U60" t="n">
        <v>0.36</v>
      </c>
      <c r="V60" t="n">
        <v>0.82</v>
      </c>
      <c r="W60" t="n">
        <v>57.36</v>
      </c>
      <c r="X60" t="n">
        <v>14.85</v>
      </c>
      <c r="Y60" t="n">
        <v>1</v>
      </c>
      <c r="Z60" t="n">
        <v>10</v>
      </c>
    </row>
    <row r="61">
      <c r="A61" t="n">
        <v>4</v>
      </c>
      <c r="B61" t="n">
        <v>70</v>
      </c>
      <c r="C61" t="inlineStr">
        <is>
          <t xml:space="preserve">CONCLUIDO	</t>
        </is>
      </c>
      <c r="D61" t="n">
        <v>0.6063</v>
      </c>
      <c r="E61" t="n">
        <v>164.93</v>
      </c>
      <c r="F61" t="n">
        <v>155.46</v>
      </c>
      <c r="G61" t="n">
        <v>37.16</v>
      </c>
      <c r="H61" t="n">
        <v>0.6</v>
      </c>
      <c r="I61" t="n">
        <v>251</v>
      </c>
      <c r="J61" t="n">
        <v>147.3</v>
      </c>
      <c r="K61" t="n">
        <v>47.83</v>
      </c>
      <c r="L61" t="n">
        <v>5</v>
      </c>
      <c r="M61" t="n">
        <v>249</v>
      </c>
      <c r="N61" t="n">
        <v>24.47</v>
      </c>
      <c r="O61" t="n">
        <v>18400.38</v>
      </c>
      <c r="P61" t="n">
        <v>1736.19</v>
      </c>
      <c r="Q61" t="n">
        <v>3671</v>
      </c>
      <c r="R61" t="n">
        <v>682.61</v>
      </c>
      <c r="S61" t="n">
        <v>288.36</v>
      </c>
      <c r="T61" t="n">
        <v>192844.13</v>
      </c>
      <c r="U61" t="n">
        <v>0.42</v>
      </c>
      <c r="V61" t="n">
        <v>0.84</v>
      </c>
      <c r="W61" t="n">
        <v>57.25</v>
      </c>
      <c r="X61" t="n">
        <v>11.46</v>
      </c>
      <c r="Y61" t="n">
        <v>1</v>
      </c>
      <c r="Z61" t="n">
        <v>10</v>
      </c>
    </row>
    <row r="62">
      <c r="A62" t="n">
        <v>5</v>
      </c>
      <c r="B62" t="n">
        <v>70</v>
      </c>
      <c r="C62" t="inlineStr">
        <is>
          <t xml:space="preserve">CONCLUIDO	</t>
        </is>
      </c>
      <c r="D62" t="n">
        <v>0.6195000000000001</v>
      </c>
      <c r="E62" t="n">
        <v>161.42</v>
      </c>
      <c r="F62" t="n">
        <v>153.29</v>
      </c>
      <c r="G62" t="n">
        <v>45.09</v>
      </c>
      <c r="H62" t="n">
        <v>0.71</v>
      </c>
      <c r="I62" t="n">
        <v>204</v>
      </c>
      <c r="J62" t="n">
        <v>148.68</v>
      </c>
      <c r="K62" t="n">
        <v>47.83</v>
      </c>
      <c r="L62" t="n">
        <v>6</v>
      </c>
      <c r="M62" t="n">
        <v>202</v>
      </c>
      <c r="N62" t="n">
        <v>24.85</v>
      </c>
      <c r="O62" t="n">
        <v>18570.94</v>
      </c>
      <c r="P62" t="n">
        <v>1696.35</v>
      </c>
      <c r="Q62" t="n">
        <v>3670.91</v>
      </c>
      <c r="R62" t="n">
        <v>610.51</v>
      </c>
      <c r="S62" t="n">
        <v>288.36</v>
      </c>
      <c r="T62" t="n">
        <v>157031.11</v>
      </c>
      <c r="U62" t="n">
        <v>0.47</v>
      </c>
      <c r="V62" t="n">
        <v>0.85</v>
      </c>
      <c r="W62" t="n">
        <v>57.15</v>
      </c>
      <c r="X62" t="n">
        <v>9.300000000000001</v>
      </c>
      <c r="Y62" t="n">
        <v>1</v>
      </c>
      <c r="Z62" t="n">
        <v>10</v>
      </c>
    </row>
    <row r="63">
      <c r="A63" t="n">
        <v>6</v>
      </c>
      <c r="B63" t="n">
        <v>70</v>
      </c>
      <c r="C63" t="inlineStr">
        <is>
          <t xml:space="preserve">CONCLUIDO	</t>
        </is>
      </c>
      <c r="D63" t="n">
        <v>0.6289</v>
      </c>
      <c r="E63" t="n">
        <v>159.01</v>
      </c>
      <c r="F63" t="n">
        <v>151.82</v>
      </c>
      <c r="G63" t="n">
        <v>52.96</v>
      </c>
      <c r="H63" t="n">
        <v>0.83</v>
      </c>
      <c r="I63" t="n">
        <v>172</v>
      </c>
      <c r="J63" t="n">
        <v>150.07</v>
      </c>
      <c r="K63" t="n">
        <v>47.83</v>
      </c>
      <c r="L63" t="n">
        <v>7</v>
      </c>
      <c r="M63" t="n">
        <v>170</v>
      </c>
      <c r="N63" t="n">
        <v>25.24</v>
      </c>
      <c r="O63" t="n">
        <v>18742.03</v>
      </c>
      <c r="P63" t="n">
        <v>1663.24</v>
      </c>
      <c r="Q63" t="n">
        <v>3670.6</v>
      </c>
      <c r="R63" t="n">
        <v>560.25</v>
      </c>
      <c r="S63" t="n">
        <v>288.36</v>
      </c>
      <c r="T63" t="n">
        <v>132060.83</v>
      </c>
      <c r="U63" t="n">
        <v>0.51</v>
      </c>
      <c r="V63" t="n">
        <v>0.86</v>
      </c>
      <c r="W63" t="n">
        <v>57.11</v>
      </c>
      <c r="X63" t="n">
        <v>7.83</v>
      </c>
      <c r="Y63" t="n">
        <v>1</v>
      </c>
      <c r="Z63" t="n">
        <v>10</v>
      </c>
    </row>
    <row r="64">
      <c r="A64" t="n">
        <v>7</v>
      </c>
      <c r="B64" t="n">
        <v>70</v>
      </c>
      <c r="C64" t="inlineStr">
        <is>
          <t xml:space="preserve">CONCLUIDO	</t>
        </is>
      </c>
      <c r="D64" t="n">
        <v>0.6362</v>
      </c>
      <c r="E64" t="n">
        <v>157.19</v>
      </c>
      <c r="F64" t="n">
        <v>150.69</v>
      </c>
      <c r="G64" t="n">
        <v>61.09</v>
      </c>
      <c r="H64" t="n">
        <v>0.9399999999999999</v>
      </c>
      <c r="I64" t="n">
        <v>148</v>
      </c>
      <c r="J64" t="n">
        <v>151.46</v>
      </c>
      <c r="K64" t="n">
        <v>47.83</v>
      </c>
      <c r="L64" t="n">
        <v>8</v>
      </c>
      <c r="M64" t="n">
        <v>146</v>
      </c>
      <c r="N64" t="n">
        <v>25.63</v>
      </c>
      <c r="O64" t="n">
        <v>18913.66</v>
      </c>
      <c r="P64" t="n">
        <v>1634.15</v>
      </c>
      <c r="Q64" t="n">
        <v>3670.75</v>
      </c>
      <c r="R64" t="n">
        <v>522.63</v>
      </c>
      <c r="S64" t="n">
        <v>288.36</v>
      </c>
      <c r="T64" t="n">
        <v>113371.88</v>
      </c>
      <c r="U64" t="n">
        <v>0.55</v>
      </c>
      <c r="V64" t="n">
        <v>0.87</v>
      </c>
      <c r="W64" t="n">
        <v>57.05</v>
      </c>
      <c r="X64" t="n">
        <v>6.7</v>
      </c>
      <c r="Y64" t="n">
        <v>1</v>
      </c>
      <c r="Z64" t="n">
        <v>10</v>
      </c>
    </row>
    <row r="65">
      <c r="A65" t="n">
        <v>8</v>
      </c>
      <c r="B65" t="n">
        <v>70</v>
      </c>
      <c r="C65" t="inlineStr">
        <is>
          <t xml:space="preserve">CONCLUIDO	</t>
        </is>
      </c>
      <c r="D65" t="n">
        <v>0.6419</v>
      </c>
      <c r="E65" t="n">
        <v>155.78</v>
      </c>
      <c r="F65" t="n">
        <v>149.82</v>
      </c>
      <c r="G65" t="n">
        <v>69.68000000000001</v>
      </c>
      <c r="H65" t="n">
        <v>1.04</v>
      </c>
      <c r="I65" t="n">
        <v>129</v>
      </c>
      <c r="J65" t="n">
        <v>152.85</v>
      </c>
      <c r="K65" t="n">
        <v>47.83</v>
      </c>
      <c r="L65" t="n">
        <v>9</v>
      </c>
      <c r="M65" t="n">
        <v>127</v>
      </c>
      <c r="N65" t="n">
        <v>26.03</v>
      </c>
      <c r="O65" t="n">
        <v>19085.83</v>
      </c>
      <c r="P65" t="n">
        <v>1607.71</v>
      </c>
      <c r="Q65" t="n">
        <v>3670.61</v>
      </c>
      <c r="R65" t="n">
        <v>492.74</v>
      </c>
      <c r="S65" t="n">
        <v>288.36</v>
      </c>
      <c r="T65" t="n">
        <v>98521.03999999999</v>
      </c>
      <c r="U65" t="n">
        <v>0.59</v>
      </c>
      <c r="V65" t="n">
        <v>0.87</v>
      </c>
      <c r="W65" t="n">
        <v>57.04</v>
      </c>
      <c r="X65" t="n">
        <v>5.84</v>
      </c>
      <c r="Y65" t="n">
        <v>1</v>
      </c>
      <c r="Z65" t="n">
        <v>10</v>
      </c>
    </row>
    <row r="66">
      <c r="A66" t="n">
        <v>9</v>
      </c>
      <c r="B66" t="n">
        <v>70</v>
      </c>
      <c r="C66" t="inlineStr">
        <is>
          <t xml:space="preserve">CONCLUIDO	</t>
        </is>
      </c>
      <c r="D66" t="n">
        <v>0.6464</v>
      </c>
      <c r="E66" t="n">
        <v>154.71</v>
      </c>
      <c r="F66" t="n">
        <v>149.16</v>
      </c>
      <c r="G66" t="n">
        <v>77.81999999999999</v>
      </c>
      <c r="H66" t="n">
        <v>1.15</v>
      </c>
      <c r="I66" t="n">
        <v>115</v>
      </c>
      <c r="J66" t="n">
        <v>154.25</v>
      </c>
      <c r="K66" t="n">
        <v>47.83</v>
      </c>
      <c r="L66" t="n">
        <v>10</v>
      </c>
      <c r="M66" t="n">
        <v>113</v>
      </c>
      <c r="N66" t="n">
        <v>26.43</v>
      </c>
      <c r="O66" t="n">
        <v>19258.55</v>
      </c>
      <c r="P66" t="n">
        <v>1584.38</v>
      </c>
      <c r="Q66" t="n">
        <v>3670.45</v>
      </c>
      <c r="R66" t="n">
        <v>470.96</v>
      </c>
      <c r="S66" t="n">
        <v>288.36</v>
      </c>
      <c r="T66" t="n">
        <v>87702.59</v>
      </c>
      <c r="U66" t="n">
        <v>0.61</v>
      </c>
      <c r="V66" t="n">
        <v>0.88</v>
      </c>
      <c r="W66" t="n">
        <v>57</v>
      </c>
      <c r="X66" t="n">
        <v>5.18</v>
      </c>
      <c r="Y66" t="n">
        <v>1</v>
      </c>
      <c r="Z66" t="n">
        <v>10</v>
      </c>
    </row>
    <row r="67">
      <c r="A67" t="n">
        <v>10</v>
      </c>
      <c r="B67" t="n">
        <v>70</v>
      </c>
      <c r="C67" t="inlineStr">
        <is>
          <t xml:space="preserve">CONCLUIDO	</t>
        </is>
      </c>
      <c r="D67" t="n">
        <v>0.65</v>
      </c>
      <c r="E67" t="n">
        <v>153.85</v>
      </c>
      <c r="F67" t="n">
        <v>148.64</v>
      </c>
      <c r="G67" t="n">
        <v>86.59</v>
      </c>
      <c r="H67" t="n">
        <v>1.25</v>
      </c>
      <c r="I67" t="n">
        <v>103</v>
      </c>
      <c r="J67" t="n">
        <v>155.66</v>
      </c>
      <c r="K67" t="n">
        <v>47.83</v>
      </c>
      <c r="L67" t="n">
        <v>11</v>
      </c>
      <c r="M67" t="n">
        <v>101</v>
      </c>
      <c r="N67" t="n">
        <v>26.83</v>
      </c>
      <c r="O67" t="n">
        <v>19431.82</v>
      </c>
      <c r="P67" t="n">
        <v>1561.11</v>
      </c>
      <c r="Q67" t="n">
        <v>3670.28</v>
      </c>
      <c r="R67" t="n">
        <v>452.97</v>
      </c>
      <c r="S67" t="n">
        <v>288.36</v>
      </c>
      <c r="T67" t="n">
        <v>78766.03</v>
      </c>
      <c r="U67" t="n">
        <v>0.64</v>
      </c>
      <c r="V67" t="n">
        <v>0.88</v>
      </c>
      <c r="W67" t="n">
        <v>57</v>
      </c>
      <c r="X67" t="n">
        <v>4.66</v>
      </c>
      <c r="Y67" t="n">
        <v>1</v>
      </c>
      <c r="Z67" t="n">
        <v>10</v>
      </c>
    </row>
    <row r="68">
      <c r="A68" t="n">
        <v>11</v>
      </c>
      <c r="B68" t="n">
        <v>70</v>
      </c>
      <c r="C68" t="inlineStr">
        <is>
          <t xml:space="preserve">CONCLUIDO	</t>
        </is>
      </c>
      <c r="D68" t="n">
        <v>0.6532</v>
      </c>
      <c r="E68" t="n">
        <v>153.1</v>
      </c>
      <c r="F68" t="n">
        <v>148.18</v>
      </c>
      <c r="G68" t="n">
        <v>95.59999999999999</v>
      </c>
      <c r="H68" t="n">
        <v>1.35</v>
      </c>
      <c r="I68" t="n">
        <v>93</v>
      </c>
      <c r="J68" t="n">
        <v>157.07</v>
      </c>
      <c r="K68" t="n">
        <v>47.83</v>
      </c>
      <c r="L68" t="n">
        <v>12</v>
      </c>
      <c r="M68" t="n">
        <v>91</v>
      </c>
      <c r="N68" t="n">
        <v>27.24</v>
      </c>
      <c r="O68" t="n">
        <v>19605.66</v>
      </c>
      <c r="P68" t="n">
        <v>1537.68</v>
      </c>
      <c r="Q68" t="n">
        <v>3670.32</v>
      </c>
      <c r="R68" t="n">
        <v>437.65</v>
      </c>
      <c r="S68" t="n">
        <v>288.36</v>
      </c>
      <c r="T68" t="n">
        <v>71155.64</v>
      </c>
      <c r="U68" t="n">
        <v>0.66</v>
      </c>
      <c r="V68" t="n">
        <v>0.88</v>
      </c>
      <c r="W68" t="n">
        <v>56.98</v>
      </c>
      <c r="X68" t="n">
        <v>4.2</v>
      </c>
      <c r="Y68" t="n">
        <v>1</v>
      </c>
      <c r="Z68" t="n">
        <v>10</v>
      </c>
    </row>
    <row r="69">
      <c r="A69" t="n">
        <v>12</v>
      </c>
      <c r="B69" t="n">
        <v>70</v>
      </c>
      <c r="C69" t="inlineStr">
        <is>
          <t xml:space="preserve">CONCLUIDO	</t>
        </is>
      </c>
      <c r="D69" t="n">
        <v>0.6556</v>
      </c>
      <c r="E69" t="n">
        <v>152.54</v>
      </c>
      <c r="F69" t="n">
        <v>147.85</v>
      </c>
      <c r="G69" t="n">
        <v>104.37</v>
      </c>
      <c r="H69" t="n">
        <v>1.45</v>
      </c>
      <c r="I69" t="n">
        <v>85</v>
      </c>
      <c r="J69" t="n">
        <v>158.48</v>
      </c>
      <c r="K69" t="n">
        <v>47.83</v>
      </c>
      <c r="L69" t="n">
        <v>13</v>
      </c>
      <c r="M69" t="n">
        <v>83</v>
      </c>
      <c r="N69" t="n">
        <v>27.65</v>
      </c>
      <c r="O69" t="n">
        <v>19780.06</v>
      </c>
      <c r="P69" t="n">
        <v>1517.76</v>
      </c>
      <c r="Q69" t="n">
        <v>3670.31</v>
      </c>
      <c r="R69" t="n">
        <v>426.16</v>
      </c>
      <c r="S69" t="n">
        <v>288.36</v>
      </c>
      <c r="T69" t="n">
        <v>65450.38</v>
      </c>
      <c r="U69" t="n">
        <v>0.68</v>
      </c>
      <c r="V69" t="n">
        <v>0.88</v>
      </c>
      <c r="W69" t="n">
        <v>56.97</v>
      </c>
      <c r="X69" t="n">
        <v>3.87</v>
      </c>
      <c r="Y69" t="n">
        <v>1</v>
      </c>
      <c r="Z69" t="n">
        <v>10</v>
      </c>
    </row>
    <row r="70">
      <c r="A70" t="n">
        <v>13</v>
      </c>
      <c r="B70" t="n">
        <v>70</v>
      </c>
      <c r="C70" t="inlineStr">
        <is>
          <t xml:space="preserve">CONCLUIDO	</t>
        </is>
      </c>
      <c r="D70" t="n">
        <v>0.658</v>
      </c>
      <c r="E70" t="n">
        <v>151.98</v>
      </c>
      <c r="F70" t="n">
        <v>147.49</v>
      </c>
      <c r="G70" t="n">
        <v>113.46</v>
      </c>
      <c r="H70" t="n">
        <v>1.55</v>
      </c>
      <c r="I70" t="n">
        <v>78</v>
      </c>
      <c r="J70" t="n">
        <v>159.9</v>
      </c>
      <c r="K70" t="n">
        <v>47.83</v>
      </c>
      <c r="L70" t="n">
        <v>14</v>
      </c>
      <c r="M70" t="n">
        <v>76</v>
      </c>
      <c r="N70" t="n">
        <v>28.07</v>
      </c>
      <c r="O70" t="n">
        <v>19955.16</v>
      </c>
      <c r="P70" t="n">
        <v>1495.96</v>
      </c>
      <c r="Q70" t="n">
        <v>3670.22</v>
      </c>
      <c r="R70" t="n">
        <v>414.53</v>
      </c>
      <c r="S70" t="n">
        <v>288.36</v>
      </c>
      <c r="T70" t="n">
        <v>59672.77</v>
      </c>
      <c r="U70" t="n">
        <v>0.7</v>
      </c>
      <c r="V70" t="n">
        <v>0.89</v>
      </c>
      <c r="W70" t="n">
        <v>56.95</v>
      </c>
      <c r="X70" t="n">
        <v>3.52</v>
      </c>
      <c r="Y70" t="n">
        <v>1</v>
      </c>
      <c r="Z70" t="n">
        <v>10</v>
      </c>
    </row>
    <row r="71">
      <c r="A71" t="n">
        <v>14</v>
      </c>
      <c r="B71" t="n">
        <v>70</v>
      </c>
      <c r="C71" t="inlineStr">
        <is>
          <t xml:space="preserve">CONCLUIDO	</t>
        </is>
      </c>
      <c r="D71" t="n">
        <v>0.6601</v>
      </c>
      <c r="E71" t="n">
        <v>151.5</v>
      </c>
      <c r="F71" t="n">
        <v>147.19</v>
      </c>
      <c r="G71" t="n">
        <v>122.66</v>
      </c>
      <c r="H71" t="n">
        <v>1.65</v>
      </c>
      <c r="I71" t="n">
        <v>72</v>
      </c>
      <c r="J71" t="n">
        <v>161.32</v>
      </c>
      <c r="K71" t="n">
        <v>47.83</v>
      </c>
      <c r="L71" t="n">
        <v>15</v>
      </c>
      <c r="M71" t="n">
        <v>70</v>
      </c>
      <c r="N71" t="n">
        <v>28.5</v>
      </c>
      <c r="O71" t="n">
        <v>20130.71</v>
      </c>
      <c r="P71" t="n">
        <v>1472.68</v>
      </c>
      <c r="Q71" t="n">
        <v>3670.22</v>
      </c>
      <c r="R71" t="n">
        <v>403.97</v>
      </c>
      <c r="S71" t="n">
        <v>288.36</v>
      </c>
      <c r="T71" t="n">
        <v>54422.49</v>
      </c>
      <c r="U71" t="n">
        <v>0.71</v>
      </c>
      <c r="V71" t="n">
        <v>0.89</v>
      </c>
      <c r="W71" t="n">
        <v>56.94</v>
      </c>
      <c r="X71" t="n">
        <v>3.21</v>
      </c>
      <c r="Y71" t="n">
        <v>1</v>
      </c>
      <c r="Z71" t="n">
        <v>10</v>
      </c>
    </row>
    <row r="72">
      <c r="A72" t="n">
        <v>15</v>
      </c>
      <c r="B72" t="n">
        <v>70</v>
      </c>
      <c r="C72" t="inlineStr">
        <is>
          <t xml:space="preserve">CONCLUIDO	</t>
        </is>
      </c>
      <c r="D72" t="n">
        <v>0.6619</v>
      </c>
      <c r="E72" t="n">
        <v>151.09</v>
      </c>
      <c r="F72" t="n">
        <v>146.95</v>
      </c>
      <c r="G72" t="n">
        <v>133.59</v>
      </c>
      <c r="H72" t="n">
        <v>1.74</v>
      </c>
      <c r="I72" t="n">
        <v>66</v>
      </c>
      <c r="J72" t="n">
        <v>162.75</v>
      </c>
      <c r="K72" t="n">
        <v>47.83</v>
      </c>
      <c r="L72" t="n">
        <v>16</v>
      </c>
      <c r="M72" t="n">
        <v>64</v>
      </c>
      <c r="N72" t="n">
        <v>28.92</v>
      </c>
      <c r="O72" t="n">
        <v>20306.85</v>
      </c>
      <c r="P72" t="n">
        <v>1452.15</v>
      </c>
      <c r="Q72" t="n">
        <v>3670.11</v>
      </c>
      <c r="R72" t="n">
        <v>395.97</v>
      </c>
      <c r="S72" t="n">
        <v>288.36</v>
      </c>
      <c r="T72" t="n">
        <v>50449.62</v>
      </c>
      <c r="U72" t="n">
        <v>0.73</v>
      </c>
      <c r="V72" t="n">
        <v>0.89</v>
      </c>
      <c r="W72" t="n">
        <v>56.94</v>
      </c>
      <c r="X72" t="n">
        <v>2.98</v>
      </c>
      <c r="Y72" t="n">
        <v>1</v>
      </c>
      <c r="Z72" t="n">
        <v>10</v>
      </c>
    </row>
    <row r="73">
      <c r="A73" t="n">
        <v>16</v>
      </c>
      <c r="B73" t="n">
        <v>70</v>
      </c>
      <c r="C73" t="inlineStr">
        <is>
          <t xml:space="preserve">CONCLUIDO	</t>
        </is>
      </c>
      <c r="D73" t="n">
        <v>0.6632</v>
      </c>
      <c r="E73" t="n">
        <v>150.79</v>
      </c>
      <c r="F73" t="n">
        <v>146.77</v>
      </c>
      <c r="G73" t="n">
        <v>142.03</v>
      </c>
      <c r="H73" t="n">
        <v>1.83</v>
      </c>
      <c r="I73" t="n">
        <v>62</v>
      </c>
      <c r="J73" t="n">
        <v>164.19</v>
      </c>
      <c r="K73" t="n">
        <v>47.83</v>
      </c>
      <c r="L73" t="n">
        <v>17</v>
      </c>
      <c r="M73" t="n">
        <v>60</v>
      </c>
      <c r="N73" t="n">
        <v>29.36</v>
      </c>
      <c r="O73" t="n">
        <v>20483.57</v>
      </c>
      <c r="P73" t="n">
        <v>1430.68</v>
      </c>
      <c r="Q73" t="n">
        <v>3670.02</v>
      </c>
      <c r="R73" t="n">
        <v>389.63</v>
      </c>
      <c r="S73" t="n">
        <v>288.36</v>
      </c>
      <c r="T73" t="n">
        <v>47301.14</v>
      </c>
      <c r="U73" t="n">
        <v>0.74</v>
      </c>
      <c r="V73" t="n">
        <v>0.89</v>
      </c>
      <c r="W73" t="n">
        <v>56.93</v>
      </c>
      <c r="X73" t="n">
        <v>2.79</v>
      </c>
      <c r="Y73" t="n">
        <v>1</v>
      </c>
      <c r="Z73" t="n">
        <v>10</v>
      </c>
    </row>
    <row r="74">
      <c r="A74" t="n">
        <v>17</v>
      </c>
      <c r="B74" t="n">
        <v>70</v>
      </c>
      <c r="C74" t="inlineStr">
        <is>
          <t xml:space="preserve">CONCLUIDO	</t>
        </is>
      </c>
      <c r="D74" t="n">
        <v>0.6649</v>
      </c>
      <c r="E74" t="n">
        <v>150.4</v>
      </c>
      <c r="F74" t="n">
        <v>146.53</v>
      </c>
      <c r="G74" t="n">
        <v>154.24</v>
      </c>
      <c r="H74" t="n">
        <v>1.93</v>
      </c>
      <c r="I74" t="n">
        <v>57</v>
      </c>
      <c r="J74" t="n">
        <v>165.62</v>
      </c>
      <c r="K74" t="n">
        <v>47.83</v>
      </c>
      <c r="L74" t="n">
        <v>18</v>
      </c>
      <c r="M74" t="n">
        <v>53</v>
      </c>
      <c r="N74" t="n">
        <v>29.8</v>
      </c>
      <c r="O74" t="n">
        <v>20660.89</v>
      </c>
      <c r="P74" t="n">
        <v>1405.83</v>
      </c>
      <c r="Q74" t="n">
        <v>3670.11</v>
      </c>
      <c r="R74" t="n">
        <v>381.77</v>
      </c>
      <c r="S74" t="n">
        <v>288.36</v>
      </c>
      <c r="T74" t="n">
        <v>43397.39</v>
      </c>
      <c r="U74" t="n">
        <v>0.76</v>
      </c>
      <c r="V74" t="n">
        <v>0.89</v>
      </c>
      <c r="W74" t="n">
        <v>56.91</v>
      </c>
      <c r="X74" t="n">
        <v>2.55</v>
      </c>
      <c r="Y74" t="n">
        <v>1</v>
      </c>
      <c r="Z74" t="n">
        <v>10</v>
      </c>
    </row>
    <row r="75">
      <c r="A75" t="n">
        <v>18</v>
      </c>
      <c r="B75" t="n">
        <v>70</v>
      </c>
      <c r="C75" t="inlineStr">
        <is>
          <t xml:space="preserve">CONCLUIDO	</t>
        </is>
      </c>
      <c r="D75" t="n">
        <v>0.6654</v>
      </c>
      <c r="E75" t="n">
        <v>150.29</v>
      </c>
      <c r="F75" t="n">
        <v>146.48</v>
      </c>
      <c r="G75" t="n">
        <v>159.79</v>
      </c>
      <c r="H75" t="n">
        <v>2.02</v>
      </c>
      <c r="I75" t="n">
        <v>55</v>
      </c>
      <c r="J75" t="n">
        <v>167.07</v>
      </c>
      <c r="K75" t="n">
        <v>47.83</v>
      </c>
      <c r="L75" t="n">
        <v>19</v>
      </c>
      <c r="M75" t="n">
        <v>28</v>
      </c>
      <c r="N75" t="n">
        <v>30.24</v>
      </c>
      <c r="O75" t="n">
        <v>20838.81</v>
      </c>
      <c r="P75" t="n">
        <v>1397.67</v>
      </c>
      <c r="Q75" t="n">
        <v>3670.29</v>
      </c>
      <c r="R75" t="n">
        <v>378.43</v>
      </c>
      <c r="S75" t="n">
        <v>288.36</v>
      </c>
      <c r="T75" t="n">
        <v>41736.49</v>
      </c>
      <c r="U75" t="n">
        <v>0.76</v>
      </c>
      <c r="V75" t="n">
        <v>0.89</v>
      </c>
      <c r="W75" t="n">
        <v>56.96</v>
      </c>
      <c r="X75" t="n">
        <v>2.5</v>
      </c>
      <c r="Y75" t="n">
        <v>1</v>
      </c>
      <c r="Z75" t="n">
        <v>10</v>
      </c>
    </row>
    <row r="76">
      <c r="A76" t="n">
        <v>19</v>
      </c>
      <c r="B76" t="n">
        <v>70</v>
      </c>
      <c r="C76" t="inlineStr">
        <is>
          <t xml:space="preserve">CONCLUIDO	</t>
        </is>
      </c>
      <c r="D76" t="n">
        <v>0.6656</v>
      </c>
      <c r="E76" t="n">
        <v>150.24</v>
      </c>
      <c r="F76" t="n">
        <v>146.45</v>
      </c>
      <c r="G76" t="n">
        <v>162.73</v>
      </c>
      <c r="H76" t="n">
        <v>2.1</v>
      </c>
      <c r="I76" t="n">
        <v>54</v>
      </c>
      <c r="J76" t="n">
        <v>168.51</v>
      </c>
      <c r="K76" t="n">
        <v>47.83</v>
      </c>
      <c r="L76" t="n">
        <v>20</v>
      </c>
      <c r="M76" t="n">
        <v>3</v>
      </c>
      <c r="N76" t="n">
        <v>30.69</v>
      </c>
      <c r="O76" t="n">
        <v>21017.33</v>
      </c>
      <c r="P76" t="n">
        <v>1400.95</v>
      </c>
      <c r="Q76" t="n">
        <v>3670.38</v>
      </c>
      <c r="R76" t="n">
        <v>376.97</v>
      </c>
      <c r="S76" t="n">
        <v>288.36</v>
      </c>
      <c r="T76" t="n">
        <v>41012.76</v>
      </c>
      <c r="U76" t="n">
        <v>0.76</v>
      </c>
      <c r="V76" t="n">
        <v>0.89</v>
      </c>
      <c r="W76" t="n">
        <v>56.98</v>
      </c>
      <c r="X76" t="n">
        <v>2.48</v>
      </c>
      <c r="Y76" t="n">
        <v>1</v>
      </c>
      <c r="Z76" t="n">
        <v>10</v>
      </c>
    </row>
    <row r="77">
      <c r="A77" t="n">
        <v>20</v>
      </c>
      <c r="B77" t="n">
        <v>70</v>
      </c>
      <c r="C77" t="inlineStr">
        <is>
          <t xml:space="preserve">CONCLUIDO	</t>
        </is>
      </c>
      <c r="D77" t="n">
        <v>0.6656</v>
      </c>
      <c r="E77" t="n">
        <v>150.24</v>
      </c>
      <c r="F77" t="n">
        <v>146.46</v>
      </c>
      <c r="G77" t="n">
        <v>162.73</v>
      </c>
      <c r="H77" t="n">
        <v>2.19</v>
      </c>
      <c r="I77" t="n">
        <v>54</v>
      </c>
      <c r="J77" t="n">
        <v>169.97</v>
      </c>
      <c r="K77" t="n">
        <v>47.83</v>
      </c>
      <c r="L77" t="n">
        <v>21</v>
      </c>
      <c r="M77" t="n">
        <v>0</v>
      </c>
      <c r="N77" t="n">
        <v>31.14</v>
      </c>
      <c r="O77" t="n">
        <v>21196.47</v>
      </c>
      <c r="P77" t="n">
        <v>1411.08</v>
      </c>
      <c r="Q77" t="n">
        <v>3670.6</v>
      </c>
      <c r="R77" t="n">
        <v>376.67</v>
      </c>
      <c r="S77" t="n">
        <v>288.36</v>
      </c>
      <c r="T77" t="n">
        <v>40859.88</v>
      </c>
      <c r="U77" t="n">
        <v>0.77</v>
      </c>
      <c r="V77" t="n">
        <v>0.89</v>
      </c>
      <c r="W77" t="n">
        <v>56.99</v>
      </c>
      <c r="X77" t="n">
        <v>2.48</v>
      </c>
      <c r="Y77" t="n">
        <v>1</v>
      </c>
      <c r="Z77" t="n">
        <v>10</v>
      </c>
    </row>
    <row r="78">
      <c r="A78" t="n">
        <v>0</v>
      </c>
      <c r="B78" t="n">
        <v>90</v>
      </c>
      <c r="C78" t="inlineStr">
        <is>
          <t xml:space="preserve">CONCLUIDO	</t>
        </is>
      </c>
      <c r="D78" t="n">
        <v>0.2601</v>
      </c>
      <c r="E78" t="n">
        <v>384.43</v>
      </c>
      <c r="F78" t="n">
        <v>283.67</v>
      </c>
      <c r="G78" t="n">
        <v>6.15</v>
      </c>
      <c r="H78" t="n">
        <v>0.1</v>
      </c>
      <c r="I78" t="n">
        <v>2766</v>
      </c>
      <c r="J78" t="n">
        <v>176.73</v>
      </c>
      <c r="K78" t="n">
        <v>52.44</v>
      </c>
      <c r="L78" t="n">
        <v>1</v>
      </c>
      <c r="M78" t="n">
        <v>2764</v>
      </c>
      <c r="N78" t="n">
        <v>33.29</v>
      </c>
      <c r="O78" t="n">
        <v>22031.19</v>
      </c>
      <c r="P78" t="n">
        <v>3760.92</v>
      </c>
      <c r="Q78" t="n">
        <v>3683.2</v>
      </c>
      <c r="R78" t="n">
        <v>5038.55</v>
      </c>
      <c r="S78" t="n">
        <v>288.36</v>
      </c>
      <c r="T78" t="n">
        <v>2358242.78</v>
      </c>
      <c r="U78" t="n">
        <v>0.06</v>
      </c>
      <c r="V78" t="n">
        <v>0.46</v>
      </c>
      <c r="W78" t="n">
        <v>61.4</v>
      </c>
      <c r="X78" t="n">
        <v>139.41</v>
      </c>
      <c r="Y78" t="n">
        <v>1</v>
      </c>
      <c r="Z78" t="n">
        <v>10</v>
      </c>
    </row>
    <row r="79">
      <c r="A79" t="n">
        <v>1</v>
      </c>
      <c r="B79" t="n">
        <v>90</v>
      </c>
      <c r="C79" t="inlineStr">
        <is>
          <t xml:space="preserve">CONCLUIDO	</t>
        </is>
      </c>
      <c r="D79" t="n">
        <v>0.4541</v>
      </c>
      <c r="E79" t="n">
        <v>220.22</v>
      </c>
      <c r="F79" t="n">
        <v>186.04</v>
      </c>
      <c r="G79" t="n">
        <v>12.5</v>
      </c>
      <c r="H79" t="n">
        <v>0.2</v>
      </c>
      <c r="I79" t="n">
        <v>893</v>
      </c>
      <c r="J79" t="n">
        <v>178.21</v>
      </c>
      <c r="K79" t="n">
        <v>52.44</v>
      </c>
      <c r="L79" t="n">
        <v>2</v>
      </c>
      <c r="M79" t="n">
        <v>891</v>
      </c>
      <c r="N79" t="n">
        <v>33.77</v>
      </c>
      <c r="O79" t="n">
        <v>22213.89</v>
      </c>
      <c r="P79" t="n">
        <v>2464.21</v>
      </c>
      <c r="Q79" t="n">
        <v>3673.95</v>
      </c>
      <c r="R79" t="n">
        <v>1719.32</v>
      </c>
      <c r="S79" t="n">
        <v>288.36</v>
      </c>
      <c r="T79" t="n">
        <v>707989.17</v>
      </c>
      <c r="U79" t="n">
        <v>0.17</v>
      </c>
      <c r="V79" t="n">
        <v>0.7</v>
      </c>
      <c r="W79" t="n">
        <v>58.27</v>
      </c>
      <c r="X79" t="n">
        <v>41.98</v>
      </c>
      <c r="Y79" t="n">
        <v>1</v>
      </c>
      <c r="Z79" t="n">
        <v>10</v>
      </c>
    </row>
    <row r="80">
      <c r="A80" t="n">
        <v>2</v>
      </c>
      <c r="B80" t="n">
        <v>90</v>
      </c>
      <c r="C80" t="inlineStr">
        <is>
          <t xml:space="preserve">CONCLUIDO	</t>
        </is>
      </c>
      <c r="D80" t="n">
        <v>0.5254</v>
      </c>
      <c r="E80" t="n">
        <v>190.34</v>
      </c>
      <c r="F80" t="n">
        <v>168.86</v>
      </c>
      <c r="G80" t="n">
        <v>18.9</v>
      </c>
      <c r="H80" t="n">
        <v>0.3</v>
      </c>
      <c r="I80" t="n">
        <v>536</v>
      </c>
      <c r="J80" t="n">
        <v>179.7</v>
      </c>
      <c r="K80" t="n">
        <v>52.44</v>
      </c>
      <c r="L80" t="n">
        <v>3</v>
      </c>
      <c r="M80" t="n">
        <v>534</v>
      </c>
      <c r="N80" t="n">
        <v>34.26</v>
      </c>
      <c r="O80" t="n">
        <v>22397.24</v>
      </c>
      <c r="P80" t="n">
        <v>2227.15</v>
      </c>
      <c r="Q80" t="n">
        <v>3672.3</v>
      </c>
      <c r="R80" t="n">
        <v>1136.49</v>
      </c>
      <c r="S80" t="n">
        <v>288.36</v>
      </c>
      <c r="T80" t="n">
        <v>418359.42</v>
      </c>
      <c r="U80" t="n">
        <v>0.25</v>
      </c>
      <c r="V80" t="n">
        <v>0.77</v>
      </c>
      <c r="W80" t="n">
        <v>57.7</v>
      </c>
      <c r="X80" t="n">
        <v>24.83</v>
      </c>
      <c r="Y80" t="n">
        <v>1</v>
      </c>
      <c r="Z80" t="n">
        <v>10</v>
      </c>
    </row>
    <row r="81">
      <c r="A81" t="n">
        <v>3</v>
      </c>
      <c r="B81" t="n">
        <v>90</v>
      </c>
      <c r="C81" t="inlineStr">
        <is>
          <t xml:space="preserve">CONCLUIDO	</t>
        </is>
      </c>
      <c r="D81" t="n">
        <v>0.5628</v>
      </c>
      <c r="E81" t="n">
        <v>177.7</v>
      </c>
      <c r="F81" t="n">
        <v>161.66</v>
      </c>
      <c r="G81" t="n">
        <v>25.33</v>
      </c>
      <c r="H81" t="n">
        <v>0.39</v>
      </c>
      <c r="I81" t="n">
        <v>383</v>
      </c>
      <c r="J81" t="n">
        <v>181.19</v>
      </c>
      <c r="K81" t="n">
        <v>52.44</v>
      </c>
      <c r="L81" t="n">
        <v>4</v>
      </c>
      <c r="M81" t="n">
        <v>381</v>
      </c>
      <c r="N81" t="n">
        <v>34.75</v>
      </c>
      <c r="O81" t="n">
        <v>22581.25</v>
      </c>
      <c r="P81" t="n">
        <v>2121.49</v>
      </c>
      <c r="Q81" t="n">
        <v>3671.75</v>
      </c>
      <c r="R81" t="n">
        <v>893.0599999999999</v>
      </c>
      <c r="S81" t="n">
        <v>288.36</v>
      </c>
      <c r="T81" t="n">
        <v>297412.9</v>
      </c>
      <c r="U81" t="n">
        <v>0.32</v>
      </c>
      <c r="V81" t="n">
        <v>0.8100000000000001</v>
      </c>
      <c r="W81" t="n">
        <v>57.45</v>
      </c>
      <c r="X81" t="n">
        <v>17.65</v>
      </c>
      <c r="Y81" t="n">
        <v>1</v>
      </c>
      <c r="Z81" t="n">
        <v>10</v>
      </c>
    </row>
    <row r="82">
      <c r="A82" t="n">
        <v>4</v>
      </c>
      <c r="B82" t="n">
        <v>90</v>
      </c>
      <c r="C82" t="inlineStr">
        <is>
          <t xml:space="preserve">CONCLUIDO	</t>
        </is>
      </c>
      <c r="D82" t="n">
        <v>0.5861</v>
      </c>
      <c r="E82" t="n">
        <v>170.61</v>
      </c>
      <c r="F82" t="n">
        <v>157.63</v>
      </c>
      <c r="G82" t="n">
        <v>31.84</v>
      </c>
      <c r="H82" t="n">
        <v>0.49</v>
      </c>
      <c r="I82" t="n">
        <v>297</v>
      </c>
      <c r="J82" t="n">
        <v>182.69</v>
      </c>
      <c r="K82" t="n">
        <v>52.44</v>
      </c>
      <c r="L82" t="n">
        <v>5</v>
      </c>
      <c r="M82" t="n">
        <v>295</v>
      </c>
      <c r="N82" t="n">
        <v>35.25</v>
      </c>
      <c r="O82" t="n">
        <v>22766.06</v>
      </c>
      <c r="P82" t="n">
        <v>2057.3</v>
      </c>
      <c r="Q82" t="n">
        <v>3671.41</v>
      </c>
      <c r="R82" t="n">
        <v>757.28</v>
      </c>
      <c r="S82" t="n">
        <v>288.36</v>
      </c>
      <c r="T82" t="n">
        <v>229950.27</v>
      </c>
      <c r="U82" t="n">
        <v>0.38</v>
      </c>
      <c r="V82" t="n">
        <v>0.83</v>
      </c>
      <c r="W82" t="n">
        <v>57.3</v>
      </c>
      <c r="X82" t="n">
        <v>13.63</v>
      </c>
      <c r="Y82" t="n">
        <v>1</v>
      </c>
      <c r="Z82" t="n">
        <v>10</v>
      </c>
    </row>
    <row r="83">
      <c r="A83" t="n">
        <v>5</v>
      </c>
      <c r="B83" t="n">
        <v>90</v>
      </c>
      <c r="C83" t="inlineStr">
        <is>
          <t xml:space="preserve">CONCLUIDO	</t>
        </is>
      </c>
      <c r="D83" t="n">
        <v>0.602</v>
      </c>
      <c r="E83" t="n">
        <v>166.1</v>
      </c>
      <c r="F83" t="n">
        <v>155.08</v>
      </c>
      <c r="G83" t="n">
        <v>38.45</v>
      </c>
      <c r="H83" t="n">
        <v>0.58</v>
      </c>
      <c r="I83" t="n">
        <v>242</v>
      </c>
      <c r="J83" t="n">
        <v>184.19</v>
      </c>
      <c r="K83" t="n">
        <v>52.44</v>
      </c>
      <c r="L83" t="n">
        <v>6</v>
      </c>
      <c r="M83" t="n">
        <v>240</v>
      </c>
      <c r="N83" t="n">
        <v>35.75</v>
      </c>
      <c r="O83" t="n">
        <v>22951.43</v>
      </c>
      <c r="P83" t="n">
        <v>2012.66</v>
      </c>
      <c r="Q83" t="n">
        <v>3670.82</v>
      </c>
      <c r="R83" t="n">
        <v>670.27</v>
      </c>
      <c r="S83" t="n">
        <v>288.36</v>
      </c>
      <c r="T83" t="n">
        <v>186719.46</v>
      </c>
      <c r="U83" t="n">
        <v>0.43</v>
      </c>
      <c r="V83" t="n">
        <v>0.84</v>
      </c>
      <c r="W83" t="n">
        <v>57.23</v>
      </c>
      <c r="X83" t="n">
        <v>11.09</v>
      </c>
      <c r="Y83" t="n">
        <v>1</v>
      </c>
      <c r="Z83" t="n">
        <v>10</v>
      </c>
    </row>
    <row r="84">
      <c r="A84" t="n">
        <v>6</v>
      </c>
      <c r="B84" t="n">
        <v>90</v>
      </c>
      <c r="C84" t="inlineStr">
        <is>
          <t xml:space="preserve">CONCLUIDO	</t>
        </is>
      </c>
      <c r="D84" t="n">
        <v>0.6135</v>
      </c>
      <c r="E84" t="n">
        <v>162.99</v>
      </c>
      <c r="F84" t="n">
        <v>153.31</v>
      </c>
      <c r="G84" t="n">
        <v>45.09</v>
      </c>
      <c r="H84" t="n">
        <v>0.67</v>
      </c>
      <c r="I84" t="n">
        <v>204</v>
      </c>
      <c r="J84" t="n">
        <v>185.7</v>
      </c>
      <c r="K84" t="n">
        <v>52.44</v>
      </c>
      <c r="L84" t="n">
        <v>7</v>
      </c>
      <c r="M84" t="n">
        <v>202</v>
      </c>
      <c r="N84" t="n">
        <v>36.26</v>
      </c>
      <c r="O84" t="n">
        <v>23137.49</v>
      </c>
      <c r="P84" t="n">
        <v>1978.96</v>
      </c>
      <c r="Q84" t="n">
        <v>3671.29</v>
      </c>
      <c r="R84" t="n">
        <v>610.38</v>
      </c>
      <c r="S84" t="n">
        <v>288.36</v>
      </c>
      <c r="T84" t="n">
        <v>156966.91</v>
      </c>
      <c r="U84" t="n">
        <v>0.47</v>
      </c>
      <c r="V84" t="n">
        <v>0.85</v>
      </c>
      <c r="W84" t="n">
        <v>57.17</v>
      </c>
      <c r="X84" t="n">
        <v>9.32</v>
      </c>
      <c r="Y84" t="n">
        <v>1</v>
      </c>
      <c r="Z84" t="n">
        <v>10</v>
      </c>
    </row>
    <row r="85">
      <c r="A85" t="n">
        <v>7</v>
      </c>
      <c r="B85" t="n">
        <v>90</v>
      </c>
      <c r="C85" t="inlineStr">
        <is>
          <t xml:space="preserve">CONCLUIDO	</t>
        </is>
      </c>
      <c r="D85" t="n">
        <v>0.6223</v>
      </c>
      <c r="E85" t="n">
        <v>160.71</v>
      </c>
      <c r="F85" t="n">
        <v>152.03</v>
      </c>
      <c r="G85" t="n">
        <v>51.83</v>
      </c>
      <c r="H85" t="n">
        <v>0.76</v>
      </c>
      <c r="I85" t="n">
        <v>176</v>
      </c>
      <c r="J85" t="n">
        <v>187.22</v>
      </c>
      <c r="K85" t="n">
        <v>52.44</v>
      </c>
      <c r="L85" t="n">
        <v>8</v>
      </c>
      <c r="M85" t="n">
        <v>174</v>
      </c>
      <c r="N85" t="n">
        <v>36.78</v>
      </c>
      <c r="O85" t="n">
        <v>23324.24</v>
      </c>
      <c r="P85" t="n">
        <v>1950.88</v>
      </c>
      <c r="Q85" t="n">
        <v>3670.62</v>
      </c>
      <c r="R85" t="n">
        <v>567.3099999999999</v>
      </c>
      <c r="S85" t="n">
        <v>288.36</v>
      </c>
      <c r="T85" t="n">
        <v>135570.13</v>
      </c>
      <c r="U85" t="n">
        <v>0.51</v>
      </c>
      <c r="V85" t="n">
        <v>0.86</v>
      </c>
      <c r="W85" t="n">
        <v>57.12</v>
      </c>
      <c r="X85" t="n">
        <v>8.039999999999999</v>
      </c>
      <c r="Y85" t="n">
        <v>1</v>
      </c>
      <c r="Z85" t="n">
        <v>10</v>
      </c>
    </row>
    <row r="86">
      <c r="A86" t="n">
        <v>8</v>
      </c>
      <c r="B86" t="n">
        <v>90</v>
      </c>
      <c r="C86" t="inlineStr">
        <is>
          <t xml:space="preserve">CONCLUIDO	</t>
        </is>
      </c>
      <c r="D86" t="n">
        <v>0.6291</v>
      </c>
      <c r="E86" t="n">
        <v>158.96</v>
      </c>
      <c r="F86" t="n">
        <v>151.03</v>
      </c>
      <c r="G86" t="n">
        <v>58.46</v>
      </c>
      <c r="H86" t="n">
        <v>0.85</v>
      </c>
      <c r="I86" t="n">
        <v>155</v>
      </c>
      <c r="J86" t="n">
        <v>188.74</v>
      </c>
      <c r="K86" t="n">
        <v>52.44</v>
      </c>
      <c r="L86" t="n">
        <v>9</v>
      </c>
      <c r="M86" t="n">
        <v>153</v>
      </c>
      <c r="N86" t="n">
        <v>37.3</v>
      </c>
      <c r="O86" t="n">
        <v>23511.69</v>
      </c>
      <c r="P86" t="n">
        <v>1925.99</v>
      </c>
      <c r="Q86" t="n">
        <v>3670.48</v>
      </c>
      <c r="R86" t="n">
        <v>534.33</v>
      </c>
      <c r="S86" t="n">
        <v>288.36</v>
      </c>
      <c r="T86" t="n">
        <v>119187.36</v>
      </c>
      <c r="U86" t="n">
        <v>0.54</v>
      </c>
      <c r="V86" t="n">
        <v>0.87</v>
      </c>
      <c r="W86" t="n">
        <v>57.06</v>
      </c>
      <c r="X86" t="n">
        <v>7.04</v>
      </c>
      <c r="Y86" t="n">
        <v>1</v>
      </c>
      <c r="Z86" t="n">
        <v>10</v>
      </c>
    </row>
    <row r="87">
      <c r="A87" t="n">
        <v>9</v>
      </c>
      <c r="B87" t="n">
        <v>90</v>
      </c>
      <c r="C87" t="inlineStr">
        <is>
          <t xml:space="preserve">CONCLUIDO	</t>
        </is>
      </c>
      <c r="D87" t="n">
        <v>0.6345</v>
      </c>
      <c r="E87" t="n">
        <v>157.6</v>
      </c>
      <c r="F87" t="n">
        <v>150.27</v>
      </c>
      <c r="G87" t="n">
        <v>65.34</v>
      </c>
      <c r="H87" t="n">
        <v>0.93</v>
      </c>
      <c r="I87" t="n">
        <v>138</v>
      </c>
      <c r="J87" t="n">
        <v>190.26</v>
      </c>
      <c r="K87" t="n">
        <v>52.44</v>
      </c>
      <c r="L87" t="n">
        <v>10</v>
      </c>
      <c r="M87" t="n">
        <v>136</v>
      </c>
      <c r="N87" t="n">
        <v>37.82</v>
      </c>
      <c r="O87" t="n">
        <v>23699.85</v>
      </c>
      <c r="P87" t="n">
        <v>1905.81</v>
      </c>
      <c r="Q87" t="n">
        <v>3670.39</v>
      </c>
      <c r="R87" t="n">
        <v>508.18</v>
      </c>
      <c r="S87" t="n">
        <v>288.36</v>
      </c>
      <c r="T87" t="n">
        <v>106197.53</v>
      </c>
      <c r="U87" t="n">
        <v>0.57</v>
      </c>
      <c r="V87" t="n">
        <v>0.87</v>
      </c>
      <c r="W87" t="n">
        <v>57.05</v>
      </c>
      <c r="X87" t="n">
        <v>6.29</v>
      </c>
      <c r="Y87" t="n">
        <v>1</v>
      </c>
      <c r="Z87" t="n">
        <v>10</v>
      </c>
    </row>
    <row r="88">
      <c r="A88" t="n">
        <v>10</v>
      </c>
      <c r="B88" t="n">
        <v>90</v>
      </c>
      <c r="C88" t="inlineStr">
        <is>
          <t xml:space="preserve">CONCLUIDO	</t>
        </is>
      </c>
      <c r="D88" t="n">
        <v>0.6392</v>
      </c>
      <c r="E88" t="n">
        <v>156.44</v>
      </c>
      <c r="F88" t="n">
        <v>149.61</v>
      </c>
      <c r="G88" t="n">
        <v>72.39</v>
      </c>
      <c r="H88" t="n">
        <v>1.02</v>
      </c>
      <c r="I88" t="n">
        <v>124</v>
      </c>
      <c r="J88" t="n">
        <v>191.79</v>
      </c>
      <c r="K88" t="n">
        <v>52.44</v>
      </c>
      <c r="L88" t="n">
        <v>11</v>
      </c>
      <c r="M88" t="n">
        <v>122</v>
      </c>
      <c r="N88" t="n">
        <v>38.35</v>
      </c>
      <c r="O88" t="n">
        <v>23888.73</v>
      </c>
      <c r="P88" t="n">
        <v>1885.09</v>
      </c>
      <c r="Q88" t="n">
        <v>3670.49</v>
      </c>
      <c r="R88" t="n">
        <v>485.38</v>
      </c>
      <c r="S88" t="n">
        <v>288.36</v>
      </c>
      <c r="T88" t="n">
        <v>94866.12</v>
      </c>
      <c r="U88" t="n">
        <v>0.59</v>
      </c>
      <c r="V88" t="n">
        <v>0.87</v>
      </c>
      <c r="W88" t="n">
        <v>57.04</v>
      </c>
      <c r="X88" t="n">
        <v>5.62</v>
      </c>
      <c r="Y88" t="n">
        <v>1</v>
      </c>
      <c r="Z88" t="n">
        <v>10</v>
      </c>
    </row>
    <row r="89">
      <c r="A89" t="n">
        <v>11</v>
      </c>
      <c r="B89" t="n">
        <v>90</v>
      </c>
      <c r="C89" t="inlineStr">
        <is>
          <t xml:space="preserve">CONCLUIDO	</t>
        </is>
      </c>
      <c r="D89" t="n">
        <v>0.643</v>
      </c>
      <c r="E89" t="n">
        <v>155.53</v>
      </c>
      <c r="F89" t="n">
        <v>149.09</v>
      </c>
      <c r="G89" t="n">
        <v>79.16</v>
      </c>
      <c r="H89" t="n">
        <v>1.1</v>
      </c>
      <c r="I89" t="n">
        <v>113</v>
      </c>
      <c r="J89" t="n">
        <v>193.33</v>
      </c>
      <c r="K89" t="n">
        <v>52.44</v>
      </c>
      <c r="L89" t="n">
        <v>12</v>
      </c>
      <c r="M89" t="n">
        <v>111</v>
      </c>
      <c r="N89" t="n">
        <v>38.89</v>
      </c>
      <c r="O89" t="n">
        <v>24078.33</v>
      </c>
      <c r="P89" t="n">
        <v>1867.86</v>
      </c>
      <c r="Q89" t="n">
        <v>3670.5</v>
      </c>
      <c r="R89" t="n">
        <v>467.97</v>
      </c>
      <c r="S89" t="n">
        <v>288.36</v>
      </c>
      <c r="T89" t="n">
        <v>86218.53999999999</v>
      </c>
      <c r="U89" t="n">
        <v>0.62</v>
      </c>
      <c r="V89" t="n">
        <v>0.88</v>
      </c>
      <c r="W89" t="n">
        <v>57.01</v>
      </c>
      <c r="X89" t="n">
        <v>5.11</v>
      </c>
      <c r="Y89" t="n">
        <v>1</v>
      </c>
      <c r="Z89" t="n">
        <v>10</v>
      </c>
    </row>
    <row r="90">
      <c r="A90" t="n">
        <v>12</v>
      </c>
      <c r="B90" t="n">
        <v>90</v>
      </c>
      <c r="C90" t="inlineStr">
        <is>
          <t xml:space="preserve">CONCLUIDO	</t>
        </is>
      </c>
      <c r="D90" t="n">
        <v>0.6464</v>
      </c>
      <c r="E90" t="n">
        <v>154.71</v>
      </c>
      <c r="F90" t="n">
        <v>148.63</v>
      </c>
      <c r="G90" t="n">
        <v>86.58</v>
      </c>
      <c r="H90" t="n">
        <v>1.18</v>
      </c>
      <c r="I90" t="n">
        <v>103</v>
      </c>
      <c r="J90" t="n">
        <v>194.88</v>
      </c>
      <c r="K90" t="n">
        <v>52.44</v>
      </c>
      <c r="L90" t="n">
        <v>13</v>
      </c>
      <c r="M90" t="n">
        <v>101</v>
      </c>
      <c r="N90" t="n">
        <v>39.43</v>
      </c>
      <c r="O90" t="n">
        <v>24268.67</v>
      </c>
      <c r="P90" t="n">
        <v>1848.96</v>
      </c>
      <c r="Q90" t="n">
        <v>3670.42</v>
      </c>
      <c r="R90" t="n">
        <v>452.16</v>
      </c>
      <c r="S90" t="n">
        <v>288.36</v>
      </c>
      <c r="T90" t="n">
        <v>78360.97</v>
      </c>
      <c r="U90" t="n">
        <v>0.64</v>
      </c>
      <c r="V90" t="n">
        <v>0.88</v>
      </c>
      <c r="W90" t="n">
        <v>57</v>
      </c>
      <c r="X90" t="n">
        <v>4.64</v>
      </c>
      <c r="Y90" t="n">
        <v>1</v>
      </c>
      <c r="Z90" t="n">
        <v>10</v>
      </c>
    </row>
    <row r="91">
      <c r="A91" t="n">
        <v>13</v>
      </c>
      <c r="B91" t="n">
        <v>90</v>
      </c>
      <c r="C91" t="inlineStr">
        <is>
          <t xml:space="preserve">CONCLUIDO	</t>
        </is>
      </c>
      <c r="D91" t="n">
        <v>0.6489</v>
      </c>
      <c r="E91" t="n">
        <v>154.11</v>
      </c>
      <c r="F91" t="n">
        <v>148.31</v>
      </c>
      <c r="G91" t="n">
        <v>93.67</v>
      </c>
      <c r="H91" t="n">
        <v>1.27</v>
      </c>
      <c r="I91" t="n">
        <v>95</v>
      </c>
      <c r="J91" t="n">
        <v>196.42</v>
      </c>
      <c r="K91" t="n">
        <v>52.44</v>
      </c>
      <c r="L91" t="n">
        <v>14</v>
      </c>
      <c r="M91" t="n">
        <v>93</v>
      </c>
      <c r="N91" t="n">
        <v>39.98</v>
      </c>
      <c r="O91" t="n">
        <v>24459.75</v>
      </c>
      <c r="P91" t="n">
        <v>1834.31</v>
      </c>
      <c r="Q91" t="n">
        <v>3670.42</v>
      </c>
      <c r="R91" t="n">
        <v>442.1</v>
      </c>
      <c r="S91" t="n">
        <v>288.36</v>
      </c>
      <c r="T91" t="n">
        <v>73371.19</v>
      </c>
      <c r="U91" t="n">
        <v>0.65</v>
      </c>
      <c r="V91" t="n">
        <v>0.88</v>
      </c>
      <c r="W91" t="n">
        <v>56.98</v>
      </c>
      <c r="X91" t="n">
        <v>4.33</v>
      </c>
      <c r="Y91" t="n">
        <v>1</v>
      </c>
      <c r="Z91" t="n">
        <v>10</v>
      </c>
    </row>
    <row r="92">
      <c r="A92" t="n">
        <v>14</v>
      </c>
      <c r="B92" t="n">
        <v>90</v>
      </c>
      <c r="C92" t="inlineStr">
        <is>
          <t xml:space="preserve">CONCLUIDO	</t>
        </is>
      </c>
      <c r="D92" t="n">
        <v>0.6515</v>
      </c>
      <c r="E92" t="n">
        <v>153.5</v>
      </c>
      <c r="F92" t="n">
        <v>147.95</v>
      </c>
      <c r="G92" t="n">
        <v>100.88</v>
      </c>
      <c r="H92" t="n">
        <v>1.35</v>
      </c>
      <c r="I92" t="n">
        <v>88</v>
      </c>
      <c r="J92" t="n">
        <v>197.98</v>
      </c>
      <c r="K92" t="n">
        <v>52.44</v>
      </c>
      <c r="L92" t="n">
        <v>15</v>
      </c>
      <c r="M92" t="n">
        <v>86</v>
      </c>
      <c r="N92" t="n">
        <v>40.54</v>
      </c>
      <c r="O92" t="n">
        <v>24651.58</v>
      </c>
      <c r="P92" t="n">
        <v>1818.72</v>
      </c>
      <c r="Q92" t="n">
        <v>3670.23</v>
      </c>
      <c r="R92" t="n">
        <v>429.63</v>
      </c>
      <c r="S92" t="n">
        <v>288.36</v>
      </c>
      <c r="T92" t="n">
        <v>67169.7</v>
      </c>
      <c r="U92" t="n">
        <v>0.67</v>
      </c>
      <c r="V92" t="n">
        <v>0.88</v>
      </c>
      <c r="W92" t="n">
        <v>56.98</v>
      </c>
      <c r="X92" t="n">
        <v>3.98</v>
      </c>
      <c r="Y92" t="n">
        <v>1</v>
      </c>
      <c r="Z92" t="n">
        <v>10</v>
      </c>
    </row>
    <row r="93">
      <c r="A93" t="n">
        <v>15</v>
      </c>
      <c r="B93" t="n">
        <v>90</v>
      </c>
      <c r="C93" t="inlineStr">
        <is>
          <t xml:space="preserve">CONCLUIDO	</t>
        </is>
      </c>
      <c r="D93" t="n">
        <v>0.6536</v>
      </c>
      <c r="E93" t="n">
        <v>153.01</v>
      </c>
      <c r="F93" t="n">
        <v>147.67</v>
      </c>
      <c r="G93" t="n">
        <v>108.05</v>
      </c>
      <c r="H93" t="n">
        <v>1.42</v>
      </c>
      <c r="I93" t="n">
        <v>82</v>
      </c>
      <c r="J93" t="n">
        <v>199.54</v>
      </c>
      <c r="K93" t="n">
        <v>52.44</v>
      </c>
      <c r="L93" t="n">
        <v>16</v>
      </c>
      <c r="M93" t="n">
        <v>80</v>
      </c>
      <c r="N93" t="n">
        <v>41.1</v>
      </c>
      <c r="O93" t="n">
        <v>24844.17</v>
      </c>
      <c r="P93" t="n">
        <v>1803.88</v>
      </c>
      <c r="Q93" t="n">
        <v>3670.24</v>
      </c>
      <c r="R93" t="n">
        <v>420.35</v>
      </c>
      <c r="S93" t="n">
        <v>288.36</v>
      </c>
      <c r="T93" t="n">
        <v>62562.74</v>
      </c>
      <c r="U93" t="n">
        <v>0.6899999999999999</v>
      </c>
      <c r="V93" t="n">
        <v>0.89</v>
      </c>
      <c r="W93" t="n">
        <v>56.96</v>
      </c>
      <c r="X93" t="n">
        <v>3.69</v>
      </c>
      <c r="Y93" t="n">
        <v>1</v>
      </c>
      <c r="Z93" t="n">
        <v>10</v>
      </c>
    </row>
    <row r="94">
      <c r="A94" t="n">
        <v>16</v>
      </c>
      <c r="B94" t="n">
        <v>90</v>
      </c>
      <c r="C94" t="inlineStr">
        <is>
          <t xml:space="preserve">CONCLUIDO	</t>
        </is>
      </c>
      <c r="D94" t="n">
        <v>0.6553</v>
      </c>
      <c r="E94" t="n">
        <v>152.59</v>
      </c>
      <c r="F94" t="n">
        <v>147.44</v>
      </c>
      <c r="G94" t="n">
        <v>114.89</v>
      </c>
      <c r="H94" t="n">
        <v>1.5</v>
      </c>
      <c r="I94" t="n">
        <v>77</v>
      </c>
      <c r="J94" t="n">
        <v>201.11</v>
      </c>
      <c r="K94" t="n">
        <v>52.44</v>
      </c>
      <c r="L94" t="n">
        <v>17</v>
      </c>
      <c r="M94" t="n">
        <v>75</v>
      </c>
      <c r="N94" t="n">
        <v>41.67</v>
      </c>
      <c r="O94" t="n">
        <v>25037.53</v>
      </c>
      <c r="P94" t="n">
        <v>1787.55</v>
      </c>
      <c r="Q94" t="n">
        <v>3670.19</v>
      </c>
      <c r="R94" t="n">
        <v>412.85</v>
      </c>
      <c r="S94" t="n">
        <v>288.36</v>
      </c>
      <c r="T94" t="n">
        <v>58834.24</v>
      </c>
      <c r="U94" t="n">
        <v>0.7</v>
      </c>
      <c r="V94" t="n">
        <v>0.89</v>
      </c>
      <c r="W94" t="n">
        <v>56.94</v>
      </c>
      <c r="X94" t="n">
        <v>3.46</v>
      </c>
      <c r="Y94" t="n">
        <v>1</v>
      </c>
      <c r="Z94" t="n">
        <v>10</v>
      </c>
    </row>
    <row r="95">
      <c r="A95" t="n">
        <v>17</v>
      </c>
      <c r="B95" t="n">
        <v>90</v>
      </c>
      <c r="C95" t="inlineStr">
        <is>
          <t xml:space="preserve">CONCLUIDO	</t>
        </is>
      </c>
      <c r="D95" t="n">
        <v>0.6571</v>
      </c>
      <c r="E95" t="n">
        <v>152.19</v>
      </c>
      <c r="F95" t="n">
        <v>147.21</v>
      </c>
      <c r="G95" t="n">
        <v>122.67</v>
      </c>
      <c r="H95" t="n">
        <v>1.58</v>
      </c>
      <c r="I95" t="n">
        <v>72</v>
      </c>
      <c r="J95" t="n">
        <v>202.68</v>
      </c>
      <c r="K95" t="n">
        <v>52.44</v>
      </c>
      <c r="L95" t="n">
        <v>18</v>
      </c>
      <c r="M95" t="n">
        <v>70</v>
      </c>
      <c r="N95" t="n">
        <v>42.24</v>
      </c>
      <c r="O95" t="n">
        <v>25231.66</v>
      </c>
      <c r="P95" t="n">
        <v>1773.62</v>
      </c>
      <c r="Q95" t="n">
        <v>3670.08</v>
      </c>
      <c r="R95" t="n">
        <v>404.85</v>
      </c>
      <c r="S95" t="n">
        <v>288.36</v>
      </c>
      <c r="T95" t="n">
        <v>54862.62</v>
      </c>
      <c r="U95" t="n">
        <v>0.71</v>
      </c>
      <c r="V95" t="n">
        <v>0.89</v>
      </c>
      <c r="W95" t="n">
        <v>56.94</v>
      </c>
      <c r="X95" t="n">
        <v>3.23</v>
      </c>
      <c r="Y95" t="n">
        <v>1</v>
      </c>
      <c r="Z95" t="n">
        <v>10</v>
      </c>
    </row>
    <row r="96">
      <c r="A96" t="n">
        <v>18</v>
      </c>
      <c r="B96" t="n">
        <v>90</v>
      </c>
      <c r="C96" t="inlineStr">
        <is>
          <t xml:space="preserve">CONCLUIDO	</t>
        </is>
      </c>
      <c r="D96" t="n">
        <v>0.6585</v>
      </c>
      <c r="E96" t="n">
        <v>151.87</v>
      </c>
      <c r="F96" t="n">
        <v>147.03</v>
      </c>
      <c r="G96" t="n">
        <v>129.73</v>
      </c>
      <c r="H96" t="n">
        <v>1.65</v>
      </c>
      <c r="I96" t="n">
        <v>68</v>
      </c>
      <c r="J96" t="n">
        <v>204.26</v>
      </c>
      <c r="K96" t="n">
        <v>52.44</v>
      </c>
      <c r="L96" t="n">
        <v>19</v>
      </c>
      <c r="M96" t="n">
        <v>66</v>
      </c>
      <c r="N96" t="n">
        <v>42.82</v>
      </c>
      <c r="O96" t="n">
        <v>25426.72</v>
      </c>
      <c r="P96" t="n">
        <v>1758.37</v>
      </c>
      <c r="Q96" t="n">
        <v>3670.24</v>
      </c>
      <c r="R96" t="n">
        <v>398.91</v>
      </c>
      <c r="S96" t="n">
        <v>288.36</v>
      </c>
      <c r="T96" t="n">
        <v>51911.38</v>
      </c>
      <c r="U96" t="n">
        <v>0.72</v>
      </c>
      <c r="V96" t="n">
        <v>0.89</v>
      </c>
      <c r="W96" t="n">
        <v>56.93</v>
      </c>
      <c r="X96" t="n">
        <v>3.06</v>
      </c>
      <c r="Y96" t="n">
        <v>1</v>
      </c>
      <c r="Z96" t="n">
        <v>10</v>
      </c>
    </row>
    <row r="97">
      <c r="A97" t="n">
        <v>19</v>
      </c>
      <c r="B97" t="n">
        <v>90</v>
      </c>
      <c r="C97" t="inlineStr">
        <is>
          <t xml:space="preserve">CONCLUIDO	</t>
        </is>
      </c>
      <c r="D97" t="n">
        <v>0.6597</v>
      </c>
      <c r="E97" t="n">
        <v>151.58</v>
      </c>
      <c r="F97" t="n">
        <v>146.88</v>
      </c>
      <c r="G97" t="n">
        <v>137.7</v>
      </c>
      <c r="H97" t="n">
        <v>1.73</v>
      </c>
      <c r="I97" t="n">
        <v>64</v>
      </c>
      <c r="J97" t="n">
        <v>205.85</v>
      </c>
      <c r="K97" t="n">
        <v>52.44</v>
      </c>
      <c r="L97" t="n">
        <v>20</v>
      </c>
      <c r="M97" t="n">
        <v>62</v>
      </c>
      <c r="N97" t="n">
        <v>43.41</v>
      </c>
      <c r="O97" t="n">
        <v>25622.45</v>
      </c>
      <c r="P97" t="n">
        <v>1746.88</v>
      </c>
      <c r="Q97" t="n">
        <v>3670.08</v>
      </c>
      <c r="R97" t="n">
        <v>393.71</v>
      </c>
      <c r="S97" t="n">
        <v>288.36</v>
      </c>
      <c r="T97" t="n">
        <v>49331.84</v>
      </c>
      <c r="U97" t="n">
        <v>0.73</v>
      </c>
      <c r="V97" t="n">
        <v>0.89</v>
      </c>
      <c r="W97" t="n">
        <v>56.93</v>
      </c>
      <c r="X97" t="n">
        <v>2.91</v>
      </c>
      <c r="Y97" t="n">
        <v>1</v>
      </c>
      <c r="Z97" t="n">
        <v>10</v>
      </c>
    </row>
    <row r="98">
      <c r="A98" t="n">
        <v>20</v>
      </c>
      <c r="B98" t="n">
        <v>90</v>
      </c>
      <c r="C98" t="inlineStr">
        <is>
          <t xml:space="preserve">CONCLUIDO	</t>
        </is>
      </c>
      <c r="D98" t="n">
        <v>0.6613</v>
      </c>
      <c r="E98" t="n">
        <v>151.22</v>
      </c>
      <c r="F98" t="n">
        <v>146.67</v>
      </c>
      <c r="G98" t="n">
        <v>146.67</v>
      </c>
      <c r="H98" t="n">
        <v>1.8</v>
      </c>
      <c r="I98" t="n">
        <v>60</v>
      </c>
      <c r="J98" t="n">
        <v>207.45</v>
      </c>
      <c r="K98" t="n">
        <v>52.44</v>
      </c>
      <c r="L98" t="n">
        <v>21</v>
      </c>
      <c r="M98" t="n">
        <v>58</v>
      </c>
      <c r="N98" t="n">
        <v>44</v>
      </c>
      <c r="O98" t="n">
        <v>25818.99</v>
      </c>
      <c r="P98" t="n">
        <v>1727.43</v>
      </c>
      <c r="Q98" t="n">
        <v>3670.18</v>
      </c>
      <c r="R98" t="n">
        <v>386.03</v>
      </c>
      <c r="S98" t="n">
        <v>288.36</v>
      </c>
      <c r="T98" t="n">
        <v>45511.67</v>
      </c>
      <c r="U98" t="n">
        <v>0.75</v>
      </c>
      <c r="V98" t="n">
        <v>0.89</v>
      </c>
      <c r="W98" t="n">
        <v>56.93</v>
      </c>
      <c r="X98" t="n">
        <v>2.69</v>
      </c>
      <c r="Y98" t="n">
        <v>1</v>
      </c>
      <c r="Z98" t="n">
        <v>10</v>
      </c>
    </row>
    <row r="99">
      <c r="A99" t="n">
        <v>21</v>
      </c>
      <c r="B99" t="n">
        <v>90</v>
      </c>
      <c r="C99" t="inlineStr">
        <is>
          <t xml:space="preserve">CONCLUIDO	</t>
        </is>
      </c>
      <c r="D99" t="n">
        <v>0.6624</v>
      </c>
      <c r="E99" t="n">
        <v>150.97</v>
      </c>
      <c r="F99" t="n">
        <v>146.52</v>
      </c>
      <c r="G99" t="n">
        <v>154.23</v>
      </c>
      <c r="H99" t="n">
        <v>1.87</v>
      </c>
      <c r="I99" t="n">
        <v>57</v>
      </c>
      <c r="J99" t="n">
        <v>209.05</v>
      </c>
      <c r="K99" t="n">
        <v>52.44</v>
      </c>
      <c r="L99" t="n">
        <v>22</v>
      </c>
      <c r="M99" t="n">
        <v>55</v>
      </c>
      <c r="N99" t="n">
        <v>44.6</v>
      </c>
      <c r="O99" t="n">
        <v>26016.35</v>
      </c>
      <c r="P99" t="n">
        <v>1714.4</v>
      </c>
      <c r="Q99" t="n">
        <v>3670.07</v>
      </c>
      <c r="R99" t="n">
        <v>381.72</v>
      </c>
      <c r="S99" t="n">
        <v>288.36</v>
      </c>
      <c r="T99" t="n">
        <v>43373.56</v>
      </c>
      <c r="U99" t="n">
        <v>0.76</v>
      </c>
      <c r="V99" t="n">
        <v>0.89</v>
      </c>
      <c r="W99" t="n">
        <v>56.91</v>
      </c>
      <c r="X99" t="n">
        <v>2.55</v>
      </c>
      <c r="Y99" t="n">
        <v>1</v>
      </c>
      <c r="Z99" t="n">
        <v>10</v>
      </c>
    </row>
    <row r="100">
      <c r="A100" t="n">
        <v>22</v>
      </c>
      <c r="B100" t="n">
        <v>90</v>
      </c>
      <c r="C100" t="inlineStr">
        <is>
          <t xml:space="preserve">CONCLUIDO	</t>
        </is>
      </c>
      <c r="D100" t="n">
        <v>0.6635</v>
      </c>
      <c r="E100" t="n">
        <v>150.71</v>
      </c>
      <c r="F100" t="n">
        <v>146.37</v>
      </c>
      <c r="G100" t="n">
        <v>162.63</v>
      </c>
      <c r="H100" t="n">
        <v>1.94</v>
      </c>
      <c r="I100" t="n">
        <v>54</v>
      </c>
      <c r="J100" t="n">
        <v>210.65</v>
      </c>
      <c r="K100" t="n">
        <v>52.44</v>
      </c>
      <c r="L100" t="n">
        <v>23</v>
      </c>
      <c r="M100" t="n">
        <v>52</v>
      </c>
      <c r="N100" t="n">
        <v>45.21</v>
      </c>
      <c r="O100" t="n">
        <v>26214.54</v>
      </c>
      <c r="P100" t="n">
        <v>1699.71</v>
      </c>
      <c r="Q100" t="n">
        <v>3670.23</v>
      </c>
      <c r="R100" t="n">
        <v>376.19</v>
      </c>
      <c r="S100" t="n">
        <v>288.36</v>
      </c>
      <c r="T100" t="n">
        <v>40618.87</v>
      </c>
      <c r="U100" t="n">
        <v>0.77</v>
      </c>
      <c r="V100" t="n">
        <v>0.89</v>
      </c>
      <c r="W100" t="n">
        <v>56.92</v>
      </c>
      <c r="X100" t="n">
        <v>2.39</v>
      </c>
      <c r="Y100" t="n">
        <v>1</v>
      </c>
      <c r="Z100" t="n">
        <v>10</v>
      </c>
    </row>
    <row r="101">
      <c r="A101" t="n">
        <v>23</v>
      </c>
      <c r="B101" t="n">
        <v>90</v>
      </c>
      <c r="C101" t="inlineStr">
        <is>
          <t xml:space="preserve">CONCLUIDO	</t>
        </is>
      </c>
      <c r="D101" t="n">
        <v>0.6641</v>
      </c>
      <c r="E101" t="n">
        <v>150.59</v>
      </c>
      <c r="F101" t="n">
        <v>146.32</v>
      </c>
      <c r="G101" t="n">
        <v>168.83</v>
      </c>
      <c r="H101" t="n">
        <v>2.01</v>
      </c>
      <c r="I101" t="n">
        <v>52</v>
      </c>
      <c r="J101" t="n">
        <v>212.27</v>
      </c>
      <c r="K101" t="n">
        <v>52.44</v>
      </c>
      <c r="L101" t="n">
        <v>24</v>
      </c>
      <c r="M101" t="n">
        <v>50</v>
      </c>
      <c r="N101" t="n">
        <v>45.82</v>
      </c>
      <c r="O101" t="n">
        <v>26413.56</v>
      </c>
      <c r="P101" t="n">
        <v>1685.61</v>
      </c>
      <c r="Q101" t="n">
        <v>3670.14</v>
      </c>
      <c r="R101" t="n">
        <v>374.28</v>
      </c>
      <c r="S101" t="n">
        <v>288.36</v>
      </c>
      <c r="T101" t="n">
        <v>39676.97</v>
      </c>
      <c r="U101" t="n">
        <v>0.77</v>
      </c>
      <c r="V101" t="n">
        <v>0.89</v>
      </c>
      <c r="W101" t="n">
        <v>56.92</v>
      </c>
      <c r="X101" t="n">
        <v>2.34</v>
      </c>
      <c r="Y101" t="n">
        <v>1</v>
      </c>
      <c r="Z101" t="n">
        <v>10</v>
      </c>
    </row>
    <row r="102">
      <c r="A102" t="n">
        <v>24</v>
      </c>
      <c r="B102" t="n">
        <v>90</v>
      </c>
      <c r="C102" t="inlineStr">
        <is>
          <t xml:space="preserve">CONCLUIDO	</t>
        </is>
      </c>
      <c r="D102" t="n">
        <v>0.6653</v>
      </c>
      <c r="E102" t="n">
        <v>150.31</v>
      </c>
      <c r="F102" t="n">
        <v>146.15</v>
      </c>
      <c r="G102" t="n">
        <v>178.96</v>
      </c>
      <c r="H102" t="n">
        <v>2.08</v>
      </c>
      <c r="I102" t="n">
        <v>49</v>
      </c>
      <c r="J102" t="n">
        <v>213.89</v>
      </c>
      <c r="K102" t="n">
        <v>52.44</v>
      </c>
      <c r="L102" t="n">
        <v>25</v>
      </c>
      <c r="M102" t="n">
        <v>47</v>
      </c>
      <c r="N102" t="n">
        <v>46.44</v>
      </c>
      <c r="O102" t="n">
        <v>26613.43</v>
      </c>
      <c r="P102" t="n">
        <v>1672.16</v>
      </c>
      <c r="Q102" t="n">
        <v>3670.09</v>
      </c>
      <c r="R102" t="n">
        <v>368.73</v>
      </c>
      <c r="S102" t="n">
        <v>288.36</v>
      </c>
      <c r="T102" t="n">
        <v>36913.69</v>
      </c>
      <c r="U102" t="n">
        <v>0.78</v>
      </c>
      <c r="V102" t="n">
        <v>0.9</v>
      </c>
      <c r="W102" t="n">
        <v>56.91</v>
      </c>
      <c r="X102" t="n">
        <v>2.17</v>
      </c>
      <c r="Y102" t="n">
        <v>1</v>
      </c>
      <c r="Z102" t="n">
        <v>10</v>
      </c>
    </row>
    <row r="103">
      <c r="A103" t="n">
        <v>25</v>
      </c>
      <c r="B103" t="n">
        <v>90</v>
      </c>
      <c r="C103" t="inlineStr">
        <is>
          <t xml:space="preserve">CONCLUIDO	</t>
        </is>
      </c>
      <c r="D103" t="n">
        <v>0.6659</v>
      </c>
      <c r="E103" t="n">
        <v>150.17</v>
      </c>
      <c r="F103" t="n">
        <v>146.08</v>
      </c>
      <c r="G103" t="n">
        <v>186.48</v>
      </c>
      <c r="H103" t="n">
        <v>2.14</v>
      </c>
      <c r="I103" t="n">
        <v>47</v>
      </c>
      <c r="J103" t="n">
        <v>215.51</v>
      </c>
      <c r="K103" t="n">
        <v>52.44</v>
      </c>
      <c r="L103" t="n">
        <v>26</v>
      </c>
      <c r="M103" t="n">
        <v>45</v>
      </c>
      <c r="N103" t="n">
        <v>47.07</v>
      </c>
      <c r="O103" t="n">
        <v>26814.17</v>
      </c>
      <c r="P103" t="n">
        <v>1658.55</v>
      </c>
      <c r="Q103" t="n">
        <v>3670.31</v>
      </c>
      <c r="R103" t="n">
        <v>366.71</v>
      </c>
      <c r="S103" t="n">
        <v>288.36</v>
      </c>
      <c r="T103" t="n">
        <v>35914.31</v>
      </c>
      <c r="U103" t="n">
        <v>0.79</v>
      </c>
      <c r="V103" t="n">
        <v>0.9</v>
      </c>
      <c r="W103" t="n">
        <v>56.9</v>
      </c>
      <c r="X103" t="n">
        <v>2.1</v>
      </c>
      <c r="Y103" t="n">
        <v>1</v>
      </c>
      <c r="Z103" t="n">
        <v>10</v>
      </c>
    </row>
    <row r="104">
      <c r="A104" t="n">
        <v>26</v>
      </c>
      <c r="B104" t="n">
        <v>90</v>
      </c>
      <c r="C104" t="inlineStr">
        <is>
          <t xml:space="preserve">CONCLUIDO	</t>
        </is>
      </c>
      <c r="D104" t="n">
        <v>0.6666</v>
      </c>
      <c r="E104" t="n">
        <v>150</v>
      </c>
      <c r="F104" t="n">
        <v>145.98</v>
      </c>
      <c r="G104" t="n">
        <v>194.65</v>
      </c>
      <c r="H104" t="n">
        <v>2.21</v>
      </c>
      <c r="I104" t="n">
        <v>45</v>
      </c>
      <c r="J104" t="n">
        <v>217.15</v>
      </c>
      <c r="K104" t="n">
        <v>52.44</v>
      </c>
      <c r="L104" t="n">
        <v>27</v>
      </c>
      <c r="M104" t="n">
        <v>43</v>
      </c>
      <c r="N104" t="n">
        <v>47.71</v>
      </c>
      <c r="O104" t="n">
        <v>27015.77</v>
      </c>
      <c r="P104" t="n">
        <v>1643.76</v>
      </c>
      <c r="Q104" t="n">
        <v>3670.14</v>
      </c>
      <c r="R104" t="n">
        <v>363.22</v>
      </c>
      <c r="S104" t="n">
        <v>288.36</v>
      </c>
      <c r="T104" t="n">
        <v>34179.92</v>
      </c>
      <c r="U104" t="n">
        <v>0.79</v>
      </c>
      <c r="V104" t="n">
        <v>0.9</v>
      </c>
      <c r="W104" t="n">
        <v>56.9</v>
      </c>
      <c r="X104" t="n">
        <v>2.01</v>
      </c>
      <c r="Y104" t="n">
        <v>1</v>
      </c>
      <c r="Z104" t="n">
        <v>10</v>
      </c>
    </row>
    <row r="105">
      <c r="A105" t="n">
        <v>27</v>
      </c>
      <c r="B105" t="n">
        <v>90</v>
      </c>
      <c r="C105" t="inlineStr">
        <is>
          <t xml:space="preserve">CONCLUIDO	</t>
        </is>
      </c>
      <c r="D105" t="n">
        <v>0.6673</v>
      </c>
      <c r="E105" t="n">
        <v>149.85</v>
      </c>
      <c r="F105" t="n">
        <v>145.9</v>
      </c>
      <c r="G105" t="n">
        <v>203.59</v>
      </c>
      <c r="H105" t="n">
        <v>2.27</v>
      </c>
      <c r="I105" t="n">
        <v>43</v>
      </c>
      <c r="J105" t="n">
        <v>218.79</v>
      </c>
      <c r="K105" t="n">
        <v>52.44</v>
      </c>
      <c r="L105" t="n">
        <v>28</v>
      </c>
      <c r="M105" t="n">
        <v>29</v>
      </c>
      <c r="N105" t="n">
        <v>48.35</v>
      </c>
      <c r="O105" t="n">
        <v>27218.26</v>
      </c>
      <c r="P105" t="n">
        <v>1632.27</v>
      </c>
      <c r="Q105" t="n">
        <v>3670.13</v>
      </c>
      <c r="R105" t="n">
        <v>360.22</v>
      </c>
      <c r="S105" t="n">
        <v>288.36</v>
      </c>
      <c r="T105" t="n">
        <v>32690.88</v>
      </c>
      <c r="U105" t="n">
        <v>0.8</v>
      </c>
      <c r="V105" t="n">
        <v>0.9</v>
      </c>
      <c r="W105" t="n">
        <v>56.91</v>
      </c>
      <c r="X105" t="n">
        <v>1.93</v>
      </c>
      <c r="Y105" t="n">
        <v>1</v>
      </c>
      <c r="Z105" t="n">
        <v>10</v>
      </c>
    </row>
    <row r="106">
      <c r="A106" t="n">
        <v>28</v>
      </c>
      <c r="B106" t="n">
        <v>90</v>
      </c>
      <c r="C106" t="inlineStr">
        <is>
          <t xml:space="preserve">CONCLUIDO	</t>
        </is>
      </c>
      <c r="D106" t="n">
        <v>0.6672</v>
      </c>
      <c r="E106" t="n">
        <v>149.88</v>
      </c>
      <c r="F106" t="n">
        <v>145.93</v>
      </c>
      <c r="G106" t="n">
        <v>203.63</v>
      </c>
      <c r="H106" t="n">
        <v>2.34</v>
      </c>
      <c r="I106" t="n">
        <v>43</v>
      </c>
      <c r="J106" t="n">
        <v>220.44</v>
      </c>
      <c r="K106" t="n">
        <v>52.44</v>
      </c>
      <c r="L106" t="n">
        <v>29</v>
      </c>
      <c r="M106" t="n">
        <v>11</v>
      </c>
      <c r="N106" t="n">
        <v>49</v>
      </c>
      <c r="O106" t="n">
        <v>27421.64</v>
      </c>
      <c r="P106" t="n">
        <v>1631.93</v>
      </c>
      <c r="Q106" t="n">
        <v>3670.2</v>
      </c>
      <c r="R106" t="n">
        <v>360.49</v>
      </c>
      <c r="S106" t="n">
        <v>288.36</v>
      </c>
      <c r="T106" t="n">
        <v>32827.49</v>
      </c>
      <c r="U106" t="n">
        <v>0.8</v>
      </c>
      <c r="V106" t="n">
        <v>0.9</v>
      </c>
      <c r="W106" t="n">
        <v>56.93</v>
      </c>
      <c r="X106" t="n">
        <v>1.96</v>
      </c>
      <c r="Y106" t="n">
        <v>1</v>
      </c>
      <c r="Z106" t="n">
        <v>10</v>
      </c>
    </row>
    <row r="107">
      <c r="A107" t="n">
        <v>29</v>
      </c>
      <c r="B107" t="n">
        <v>90</v>
      </c>
      <c r="C107" t="inlineStr">
        <is>
          <t xml:space="preserve">CONCLUIDO	</t>
        </is>
      </c>
      <c r="D107" t="n">
        <v>0.6675</v>
      </c>
      <c r="E107" t="n">
        <v>149.81</v>
      </c>
      <c r="F107" t="n">
        <v>145.9</v>
      </c>
      <c r="G107" t="n">
        <v>208.43</v>
      </c>
      <c r="H107" t="n">
        <v>2.4</v>
      </c>
      <c r="I107" t="n">
        <v>42</v>
      </c>
      <c r="J107" t="n">
        <v>222.1</v>
      </c>
      <c r="K107" t="n">
        <v>52.44</v>
      </c>
      <c r="L107" t="n">
        <v>30</v>
      </c>
      <c r="M107" t="n">
        <v>2</v>
      </c>
      <c r="N107" t="n">
        <v>49.65</v>
      </c>
      <c r="O107" t="n">
        <v>27625.93</v>
      </c>
      <c r="P107" t="n">
        <v>1641.16</v>
      </c>
      <c r="Q107" t="n">
        <v>3670.28</v>
      </c>
      <c r="R107" t="n">
        <v>358.74</v>
      </c>
      <c r="S107" t="n">
        <v>288.36</v>
      </c>
      <c r="T107" t="n">
        <v>31957.91</v>
      </c>
      <c r="U107" t="n">
        <v>0.8</v>
      </c>
      <c r="V107" t="n">
        <v>0.9</v>
      </c>
      <c r="W107" t="n">
        <v>56.94</v>
      </c>
      <c r="X107" t="n">
        <v>1.93</v>
      </c>
      <c r="Y107" t="n">
        <v>1</v>
      </c>
      <c r="Z107" t="n">
        <v>10</v>
      </c>
    </row>
    <row r="108">
      <c r="A108" t="n">
        <v>30</v>
      </c>
      <c r="B108" t="n">
        <v>90</v>
      </c>
      <c r="C108" t="inlineStr">
        <is>
          <t xml:space="preserve">CONCLUIDO	</t>
        </is>
      </c>
      <c r="D108" t="n">
        <v>0.6675</v>
      </c>
      <c r="E108" t="n">
        <v>149.82</v>
      </c>
      <c r="F108" t="n">
        <v>145.9</v>
      </c>
      <c r="G108" t="n">
        <v>208.43</v>
      </c>
      <c r="H108" t="n">
        <v>2.46</v>
      </c>
      <c r="I108" t="n">
        <v>42</v>
      </c>
      <c r="J108" t="n">
        <v>223.76</v>
      </c>
      <c r="K108" t="n">
        <v>52.44</v>
      </c>
      <c r="L108" t="n">
        <v>31</v>
      </c>
      <c r="M108" t="n">
        <v>0</v>
      </c>
      <c r="N108" t="n">
        <v>50.32</v>
      </c>
      <c r="O108" t="n">
        <v>27831.27</v>
      </c>
      <c r="P108" t="n">
        <v>1651.94</v>
      </c>
      <c r="Q108" t="n">
        <v>3670.31</v>
      </c>
      <c r="R108" t="n">
        <v>358.72</v>
      </c>
      <c r="S108" t="n">
        <v>288.36</v>
      </c>
      <c r="T108" t="n">
        <v>31945.28</v>
      </c>
      <c r="U108" t="n">
        <v>0.8</v>
      </c>
      <c r="V108" t="n">
        <v>0.9</v>
      </c>
      <c r="W108" t="n">
        <v>56.95</v>
      </c>
      <c r="X108" t="n">
        <v>1.93</v>
      </c>
      <c r="Y108" t="n">
        <v>1</v>
      </c>
      <c r="Z108" t="n">
        <v>10</v>
      </c>
    </row>
    <row r="109">
      <c r="A109" t="n">
        <v>0</v>
      </c>
      <c r="B109" t="n">
        <v>10</v>
      </c>
      <c r="C109" t="inlineStr">
        <is>
          <t xml:space="preserve">CONCLUIDO	</t>
        </is>
      </c>
      <c r="D109" t="n">
        <v>0.5986</v>
      </c>
      <c r="E109" t="n">
        <v>167.06</v>
      </c>
      <c r="F109" t="n">
        <v>161.29</v>
      </c>
      <c r="G109" t="n">
        <v>26.09</v>
      </c>
      <c r="H109" t="n">
        <v>0.64</v>
      </c>
      <c r="I109" t="n">
        <v>371</v>
      </c>
      <c r="J109" t="n">
        <v>26.11</v>
      </c>
      <c r="K109" t="n">
        <v>12.1</v>
      </c>
      <c r="L109" t="n">
        <v>1</v>
      </c>
      <c r="M109" t="n">
        <v>38</v>
      </c>
      <c r="N109" t="n">
        <v>3.01</v>
      </c>
      <c r="O109" t="n">
        <v>3454.41</v>
      </c>
      <c r="P109" t="n">
        <v>467.42</v>
      </c>
      <c r="Q109" t="n">
        <v>3673.48</v>
      </c>
      <c r="R109" t="n">
        <v>864.28</v>
      </c>
      <c r="S109" t="n">
        <v>288.36</v>
      </c>
      <c r="T109" t="n">
        <v>283083.5</v>
      </c>
      <c r="U109" t="n">
        <v>0.33</v>
      </c>
      <c r="V109" t="n">
        <v>0.8100000000000001</v>
      </c>
      <c r="W109" t="n">
        <v>57.89</v>
      </c>
      <c r="X109" t="n">
        <v>17.28</v>
      </c>
      <c r="Y109" t="n">
        <v>1</v>
      </c>
      <c r="Z109" t="n">
        <v>10</v>
      </c>
    </row>
    <row r="110">
      <c r="A110" t="n">
        <v>1</v>
      </c>
      <c r="B110" t="n">
        <v>10</v>
      </c>
      <c r="C110" t="inlineStr">
        <is>
          <t xml:space="preserve">CONCLUIDO	</t>
        </is>
      </c>
      <c r="D110" t="n">
        <v>0.5991</v>
      </c>
      <c r="E110" t="n">
        <v>166.91</v>
      </c>
      <c r="F110" t="n">
        <v>161.18</v>
      </c>
      <c r="G110" t="n">
        <v>26.28</v>
      </c>
      <c r="H110" t="n">
        <v>1.23</v>
      </c>
      <c r="I110" t="n">
        <v>368</v>
      </c>
      <c r="J110" t="n">
        <v>27.2</v>
      </c>
      <c r="K110" t="n">
        <v>12.1</v>
      </c>
      <c r="L110" t="n">
        <v>2</v>
      </c>
      <c r="M110" t="n">
        <v>0</v>
      </c>
      <c r="N110" t="n">
        <v>3.1</v>
      </c>
      <c r="O110" t="n">
        <v>3588.35</v>
      </c>
      <c r="P110" t="n">
        <v>484.6</v>
      </c>
      <c r="Q110" t="n">
        <v>3673.66</v>
      </c>
      <c r="R110" t="n">
        <v>858.54</v>
      </c>
      <c r="S110" t="n">
        <v>288.36</v>
      </c>
      <c r="T110" t="n">
        <v>280225.5</v>
      </c>
      <c r="U110" t="n">
        <v>0.34</v>
      </c>
      <c r="V110" t="n">
        <v>0.8100000000000001</v>
      </c>
      <c r="W110" t="n">
        <v>57.94</v>
      </c>
      <c r="X110" t="n">
        <v>17.16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0.4148</v>
      </c>
      <c r="E111" t="n">
        <v>241.1</v>
      </c>
      <c r="F111" t="n">
        <v>210.61</v>
      </c>
      <c r="G111" t="n">
        <v>9.109999999999999</v>
      </c>
      <c r="H111" t="n">
        <v>0.18</v>
      </c>
      <c r="I111" t="n">
        <v>1387</v>
      </c>
      <c r="J111" t="n">
        <v>98.70999999999999</v>
      </c>
      <c r="K111" t="n">
        <v>39.72</v>
      </c>
      <c r="L111" t="n">
        <v>1</v>
      </c>
      <c r="M111" t="n">
        <v>1385</v>
      </c>
      <c r="N111" t="n">
        <v>12.99</v>
      </c>
      <c r="O111" t="n">
        <v>12407.75</v>
      </c>
      <c r="P111" t="n">
        <v>1904.53</v>
      </c>
      <c r="Q111" t="n">
        <v>3676.8</v>
      </c>
      <c r="R111" t="n">
        <v>2552.16</v>
      </c>
      <c r="S111" t="n">
        <v>288.36</v>
      </c>
      <c r="T111" t="n">
        <v>1121939.55</v>
      </c>
      <c r="U111" t="n">
        <v>0.11</v>
      </c>
      <c r="V111" t="n">
        <v>0.62</v>
      </c>
      <c r="W111" t="n">
        <v>59.11</v>
      </c>
      <c r="X111" t="n">
        <v>66.48999999999999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0.548</v>
      </c>
      <c r="E112" t="n">
        <v>182.5</v>
      </c>
      <c r="F112" t="n">
        <v>169.31</v>
      </c>
      <c r="G112" t="n">
        <v>18.64</v>
      </c>
      <c r="H112" t="n">
        <v>0.35</v>
      </c>
      <c r="I112" t="n">
        <v>545</v>
      </c>
      <c r="J112" t="n">
        <v>99.95</v>
      </c>
      <c r="K112" t="n">
        <v>39.72</v>
      </c>
      <c r="L112" t="n">
        <v>2</v>
      </c>
      <c r="M112" t="n">
        <v>543</v>
      </c>
      <c r="N112" t="n">
        <v>13.24</v>
      </c>
      <c r="O112" t="n">
        <v>12561.45</v>
      </c>
      <c r="P112" t="n">
        <v>1509.19</v>
      </c>
      <c r="Q112" t="n">
        <v>3672.53</v>
      </c>
      <c r="R112" t="n">
        <v>1151.7</v>
      </c>
      <c r="S112" t="n">
        <v>288.36</v>
      </c>
      <c r="T112" t="n">
        <v>425922.2</v>
      </c>
      <c r="U112" t="n">
        <v>0.25</v>
      </c>
      <c r="V112" t="n">
        <v>0.77</v>
      </c>
      <c r="W112" t="n">
        <v>57.71</v>
      </c>
      <c r="X112" t="n">
        <v>25.28</v>
      </c>
      <c r="Y112" t="n">
        <v>1</v>
      </c>
      <c r="Z112" t="n">
        <v>10</v>
      </c>
    </row>
    <row r="113">
      <c r="A113" t="n">
        <v>2</v>
      </c>
      <c r="B113" t="n">
        <v>45</v>
      </c>
      <c r="C113" t="inlineStr">
        <is>
          <t xml:space="preserve">CONCLUIDO	</t>
        </is>
      </c>
      <c r="D113" t="n">
        <v>0.5943000000000001</v>
      </c>
      <c r="E113" t="n">
        <v>168.28</v>
      </c>
      <c r="F113" t="n">
        <v>159.38</v>
      </c>
      <c r="G113" t="n">
        <v>28.46</v>
      </c>
      <c r="H113" t="n">
        <v>0.52</v>
      </c>
      <c r="I113" t="n">
        <v>336</v>
      </c>
      <c r="J113" t="n">
        <v>101.2</v>
      </c>
      <c r="K113" t="n">
        <v>39.72</v>
      </c>
      <c r="L113" t="n">
        <v>3</v>
      </c>
      <c r="M113" t="n">
        <v>334</v>
      </c>
      <c r="N113" t="n">
        <v>13.49</v>
      </c>
      <c r="O113" t="n">
        <v>12715.54</v>
      </c>
      <c r="P113" t="n">
        <v>1395.47</v>
      </c>
      <c r="Q113" t="n">
        <v>3671.53</v>
      </c>
      <c r="R113" t="n">
        <v>816.76</v>
      </c>
      <c r="S113" t="n">
        <v>288.36</v>
      </c>
      <c r="T113" t="n">
        <v>259495.48</v>
      </c>
      <c r="U113" t="n">
        <v>0.35</v>
      </c>
      <c r="V113" t="n">
        <v>0.82</v>
      </c>
      <c r="W113" t="n">
        <v>57.34</v>
      </c>
      <c r="X113" t="n">
        <v>15.38</v>
      </c>
      <c r="Y113" t="n">
        <v>1</v>
      </c>
      <c r="Z113" t="n">
        <v>10</v>
      </c>
    </row>
    <row r="114">
      <c r="A114" t="n">
        <v>3</v>
      </c>
      <c r="B114" t="n">
        <v>45</v>
      </c>
      <c r="C114" t="inlineStr">
        <is>
          <t xml:space="preserve">CONCLUIDO	</t>
        </is>
      </c>
      <c r="D114" t="n">
        <v>0.6177</v>
      </c>
      <c r="E114" t="n">
        <v>161.88</v>
      </c>
      <c r="F114" t="n">
        <v>154.96</v>
      </c>
      <c r="G114" t="n">
        <v>38.74</v>
      </c>
      <c r="H114" t="n">
        <v>0.6899999999999999</v>
      </c>
      <c r="I114" t="n">
        <v>240</v>
      </c>
      <c r="J114" t="n">
        <v>102.45</v>
      </c>
      <c r="K114" t="n">
        <v>39.72</v>
      </c>
      <c r="L114" t="n">
        <v>4</v>
      </c>
      <c r="M114" t="n">
        <v>238</v>
      </c>
      <c r="N114" t="n">
        <v>13.74</v>
      </c>
      <c r="O114" t="n">
        <v>12870.03</v>
      </c>
      <c r="P114" t="n">
        <v>1330.8</v>
      </c>
      <c r="Q114" t="n">
        <v>3670.79</v>
      </c>
      <c r="R114" t="n">
        <v>667.4299999999999</v>
      </c>
      <c r="S114" t="n">
        <v>288.36</v>
      </c>
      <c r="T114" t="n">
        <v>185310.81</v>
      </c>
      <c r="U114" t="n">
        <v>0.43</v>
      </c>
      <c r="V114" t="n">
        <v>0.84</v>
      </c>
      <c r="W114" t="n">
        <v>57.19</v>
      </c>
      <c r="X114" t="n">
        <v>10.97</v>
      </c>
      <c r="Y114" t="n">
        <v>1</v>
      </c>
      <c r="Z114" t="n">
        <v>10</v>
      </c>
    </row>
    <row r="115">
      <c r="A115" t="n">
        <v>4</v>
      </c>
      <c r="B115" t="n">
        <v>45</v>
      </c>
      <c r="C115" t="inlineStr">
        <is>
          <t xml:space="preserve">CONCLUIDO	</t>
        </is>
      </c>
      <c r="D115" t="n">
        <v>0.632</v>
      </c>
      <c r="E115" t="n">
        <v>158.23</v>
      </c>
      <c r="F115" t="n">
        <v>152.44</v>
      </c>
      <c r="G115" t="n">
        <v>49.44</v>
      </c>
      <c r="H115" t="n">
        <v>0.85</v>
      </c>
      <c r="I115" t="n">
        <v>185</v>
      </c>
      <c r="J115" t="n">
        <v>103.71</v>
      </c>
      <c r="K115" t="n">
        <v>39.72</v>
      </c>
      <c r="L115" t="n">
        <v>5</v>
      </c>
      <c r="M115" t="n">
        <v>183</v>
      </c>
      <c r="N115" t="n">
        <v>14</v>
      </c>
      <c r="O115" t="n">
        <v>13024.91</v>
      </c>
      <c r="P115" t="n">
        <v>1282.62</v>
      </c>
      <c r="Q115" t="n">
        <v>3670.72</v>
      </c>
      <c r="R115" t="n">
        <v>581.26</v>
      </c>
      <c r="S115" t="n">
        <v>288.36</v>
      </c>
      <c r="T115" t="n">
        <v>142499.39</v>
      </c>
      <c r="U115" t="n">
        <v>0.5</v>
      </c>
      <c r="V115" t="n">
        <v>0.86</v>
      </c>
      <c r="W115" t="n">
        <v>57.13</v>
      </c>
      <c r="X115" t="n">
        <v>8.449999999999999</v>
      </c>
      <c r="Y115" t="n">
        <v>1</v>
      </c>
      <c r="Z115" t="n">
        <v>10</v>
      </c>
    </row>
    <row r="116">
      <c r="A116" t="n">
        <v>5</v>
      </c>
      <c r="B116" t="n">
        <v>45</v>
      </c>
      <c r="C116" t="inlineStr">
        <is>
          <t xml:space="preserve">CONCLUIDO	</t>
        </is>
      </c>
      <c r="D116" t="n">
        <v>0.6415</v>
      </c>
      <c r="E116" t="n">
        <v>155.89</v>
      </c>
      <c r="F116" t="n">
        <v>150.81</v>
      </c>
      <c r="G116" t="n">
        <v>60.33</v>
      </c>
      <c r="H116" t="n">
        <v>1.01</v>
      </c>
      <c r="I116" t="n">
        <v>150</v>
      </c>
      <c r="J116" t="n">
        <v>104.97</v>
      </c>
      <c r="K116" t="n">
        <v>39.72</v>
      </c>
      <c r="L116" t="n">
        <v>6</v>
      </c>
      <c r="M116" t="n">
        <v>148</v>
      </c>
      <c r="N116" t="n">
        <v>14.25</v>
      </c>
      <c r="O116" t="n">
        <v>13180.19</v>
      </c>
      <c r="P116" t="n">
        <v>1240.32</v>
      </c>
      <c r="Q116" t="n">
        <v>3670.67</v>
      </c>
      <c r="R116" t="n">
        <v>526.55</v>
      </c>
      <c r="S116" t="n">
        <v>288.36</v>
      </c>
      <c r="T116" t="n">
        <v>115321.24</v>
      </c>
      <c r="U116" t="n">
        <v>0.55</v>
      </c>
      <c r="V116" t="n">
        <v>0.87</v>
      </c>
      <c r="W116" t="n">
        <v>57.07</v>
      </c>
      <c r="X116" t="n">
        <v>6.83</v>
      </c>
      <c r="Y116" t="n">
        <v>1</v>
      </c>
      <c r="Z116" t="n">
        <v>10</v>
      </c>
    </row>
    <row r="117">
      <c r="A117" t="n">
        <v>6</v>
      </c>
      <c r="B117" t="n">
        <v>45</v>
      </c>
      <c r="C117" t="inlineStr">
        <is>
          <t xml:space="preserve">CONCLUIDO	</t>
        </is>
      </c>
      <c r="D117" t="n">
        <v>0.6488</v>
      </c>
      <c r="E117" t="n">
        <v>154.14</v>
      </c>
      <c r="F117" t="n">
        <v>149.6</v>
      </c>
      <c r="G117" t="n">
        <v>72.39</v>
      </c>
      <c r="H117" t="n">
        <v>1.16</v>
      </c>
      <c r="I117" t="n">
        <v>124</v>
      </c>
      <c r="J117" t="n">
        <v>106.23</v>
      </c>
      <c r="K117" t="n">
        <v>39.72</v>
      </c>
      <c r="L117" t="n">
        <v>7</v>
      </c>
      <c r="M117" t="n">
        <v>122</v>
      </c>
      <c r="N117" t="n">
        <v>14.52</v>
      </c>
      <c r="O117" t="n">
        <v>13335.87</v>
      </c>
      <c r="P117" t="n">
        <v>1201.03</v>
      </c>
      <c r="Q117" t="n">
        <v>3670.32</v>
      </c>
      <c r="R117" t="n">
        <v>485.98</v>
      </c>
      <c r="S117" t="n">
        <v>288.36</v>
      </c>
      <c r="T117" t="n">
        <v>95164.49000000001</v>
      </c>
      <c r="U117" t="n">
        <v>0.59</v>
      </c>
      <c r="V117" t="n">
        <v>0.87</v>
      </c>
      <c r="W117" t="n">
        <v>57.01</v>
      </c>
      <c r="X117" t="n">
        <v>5.62</v>
      </c>
      <c r="Y117" t="n">
        <v>1</v>
      </c>
      <c r="Z117" t="n">
        <v>10</v>
      </c>
    </row>
    <row r="118">
      <c r="A118" t="n">
        <v>7</v>
      </c>
      <c r="B118" t="n">
        <v>45</v>
      </c>
      <c r="C118" t="inlineStr">
        <is>
          <t xml:space="preserve">CONCLUIDO	</t>
        </is>
      </c>
      <c r="D118" t="n">
        <v>0.6539</v>
      </c>
      <c r="E118" t="n">
        <v>152.93</v>
      </c>
      <c r="F118" t="n">
        <v>148.76</v>
      </c>
      <c r="G118" t="n">
        <v>84.2</v>
      </c>
      <c r="H118" t="n">
        <v>1.31</v>
      </c>
      <c r="I118" t="n">
        <v>106</v>
      </c>
      <c r="J118" t="n">
        <v>107.5</v>
      </c>
      <c r="K118" t="n">
        <v>39.72</v>
      </c>
      <c r="L118" t="n">
        <v>8</v>
      </c>
      <c r="M118" t="n">
        <v>104</v>
      </c>
      <c r="N118" t="n">
        <v>14.78</v>
      </c>
      <c r="O118" t="n">
        <v>13491.96</v>
      </c>
      <c r="P118" t="n">
        <v>1163.43</v>
      </c>
      <c r="Q118" t="n">
        <v>3670.41</v>
      </c>
      <c r="R118" t="n">
        <v>456.69</v>
      </c>
      <c r="S118" t="n">
        <v>288.36</v>
      </c>
      <c r="T118" t="n">
        <v>80611.75999999999</v>
      </c>
      <c r="U118" t="n">
        <v>0.63</v>
      </c>
      <c r="V118" t="n">
        <v>0.88</v>
      </c>
      <c r="W118" t="n">
        <v>57</v>
      </c>
      <c r="X118" t="n">
        <v>4.78</v>
      </c>
      <c r="Y118" t="n">
        <v>1</v>
      </c>
      <c r="Z118" t="n">
        <v>10</v>
      </c>
    </row>
    <row r="119">
      <c r="A119" t="n">
        <v>8</v>
      </c>
      <c r="B119" t="n">
        <v>45</v>
      </c>
      <c r="C119" t="inlineStr">
        <is>
          <t xml:space="preserve">CONCLUIDO	</t>
        </is>
      </c>
      <c r="D119" t="n">
        <v>0.658</v>
      </c>
      <c r="E119" t="n">
        <v>151.96</v>
      </c>
      <c r="F119" t="n">
        <v>148.11</v>
      </c>
      <c r="G119" t="n">
        <v>97.65000000000001</v>
      </c>
      <c r="H119" t="n">
        <v>1.46</v>
      </c>
      <c r="I119" t="n">
        <v>91</v>
      </c>
      <c r="J119" t="n">
        <v>108.77</v>
      </c>
      <c r="K119" t="n">
        <v>39.72</v>
      </c>
      <c r="L119" t="n">
        <v>9</v>
      </c>
      <c r="M119" t="n">
        <v>87</v>
      </c>
      <c r="N119" t="n">
        <v>15.05</v>
      </c>
      <c r="O119" t="n">
        <v>13648.58</v>
      </c>
      <c r="P119" t="n">
        <v>1128.88</v>
      </c>
      <c r="Q119" t="n">
        <v>3670.45</v>
      </c>
      <c r="R119" t="n">
        <v>434.9</v>
      </c>
      <c r="S119" t="n">
        <v>288.36</v>
      </c>
      <c r="T119" t="n">
        <v>69791.23</v>
      </c>
      <c r="U119" t="n">
        <v>0.66</v>
      </c>
      <c r="V119" t="n">
        <v>0.88</v>
      </c>
      <c r="W119" t="n">
        <v>56.97</v>
      </c>
      <c r="X119" t="n">
        <v>4.12</v>
      </c>
      <c r="Y119" t="n">
        <v>1</v>
      </c>
      <c r="Z119" t="n">
        <v>10</v>
      </c>
    </row>
    <row r="120">
      <c r="A120" t="n">
        <v>9</v>
      </c>
      <c r="B120" t="n">
        <v>45</v>
      </c>
      <c r="C120" t="inlineStr">
        <is>
          <t xml:space="preserve">CONCLUIDO	</t>
        </is>
      </c>
      <c r="D120" t="n">
        <v>0.6601</v>
      </c>
      <c r="E120" t="n">
        <v>151.49</v>
      </c>
      <c r="F120" t="n">
        <v>147.8</v>
      </c>
      <c r="G120" t="n">
        <v>106.84</v>
      </c>
      <c r="H120" t="n">
        <v>1.6</v>
      </c>
      <c r="I120" t="n">
        <v>83</v>
      </c>
      <c r="J120" t="n">
        <v>110.04</v>
      </c>
      <c r="K120" t="n">
        <v>39.72</v>
      </c>
      <c r="L120" t="n">
        <v>10</v>
      </c>
      <c r="M120" t="n">
        <v>15</v>
      </c>
      <c r="N120" t="n">
        <v>15.32</v>
      </c>
      <c r="O120" t="n">
        <v>13805.5</v>
      </c>
      <c r="P120" t="n">
        <v>1108.64</v>
      </c>
      <c r="Q120" t="n">
        <v>3670.72</v>
      </c>
      <c r="R120" t="n">
        <v>421.58</v>
      </c>
      <c r="S120" t="n">
        <v>288.36</v>
      </c>
      <c r="T120" t="n">
        <v>63169.84</v>
      </c>
      <c r="U120" t="n">
        <v>0.68</v>
      </c>
      <c r="V120" t="n">
        <v>0.89</v>
      </c>
      <c r="W120" t="n">
        <v>57.04</v>
      </c>
      <c r="X120" t="n">
        <v>3.82</v>
      </c>
      <c r="Y120" t="n">
        <v>1</v>
      </c>
      <c r="Z120" t="n">
        <v>10</v>
      </c>
    </row>
    <row r="121">
      <c r="A121" t="n">
        <v>10</v>
      </c>
      <c r="B121" t="n">
        <v>45</v>
      </c>
      <c r="C121" t="inlineStr">
        <is>
          <t xml:space="preserve">CONCLUIDO	</t>
        </is>
      </c>
      <c r="D121" t="n">
        <v>0.66</v>
      </c>
      <c r="E121" t="n">
        <v>151.51</v>
      </c>
      <c r="F121" t="n">
        <v>147.82</v>
      </c>
      <c r="G121" t="n">
        <v>106.86</v>
      </c>
      <c r="H121" t="n">
        <v>1.74</v>
      </c>
      <c r="I121" t="n">
        <v>83</v>
      </c>
      <c r="J121" t="n">
        <v>111.32</v>
      </c>
      <c r="K121" t="n">
        <v>39.72</v>
      </c>
      <c r="L121" t="n">
        <v>11</v>
      </c>
      <c r="M121" t="n">
        <v>0</v>
      </c>
      <c r="N121" t="n">
        <v>15.6</v>
      </c>
      <c r="O121" t="n">
        <v>13962.83</v>
      </c>
      <c r="P121" t="n">
        <v>1119.5</v>
      </c>
      <c r="Q121" t="n">
        <v>3670.81</v>
      </c>
      <c r="R121" t="n">
        <v>421.71</v>
      </c>
      <c r="S121" t="n">
        <v>288.36</v>
      </c>
      <c r="T121" t="n">
        <v>63234.94</v>
      </c>
      <c r="U121" t="n">
        <v>0.68</v>
      </c>
      <c r="V121" t="n">
        <v>0.88</v>
      </c>
      <c r="W121" t="n">
        <v>57.06</v>
      </c>
      <c r="X121" t="n">
        <v>3.84</v>
      </c>
      <c r="Y121" t="n">
        <v>1</v>
      </c>
      <c r="Z121" t="n">
        <v>10</v>
      </c>
    </row>
    <row r="122">
      <c r="A122" t="n">
        <v>0</v>
      </c>
      <c r="B122" t="n">
        <v>60</v>
      </c>
      <c r="C122" t="inlineStr">
        <is>
          <t xml:space="preserve">CONCLUIDO	</t>
        </is>
      </c>
      <c r="D122" t="n">
        <v>0.3588</v>
      </c>
      <c r="E122" t="n">
        <v>278.74</v>
      </c>
      <c r="F122" t="n">
        <v>230.99</v>
      </c>
      <c r="G122" t="n">
        <v>7.76</v>
      </c>
      <c r="H122" t="n">
        <v>0.14</v>
      </c>
      <c r="I122" t="n">
        <v>1785</v>
      </c>
      <c r="J122" t="n">
        <v>124.63</v>
      </c>
      <c r="K122" t="n">
        <v>45</v>
      </c>
      <c r="L122" t="n">
        <v>1</v>
      </c>
      <c r="M122" t="n">
        <v>1783</v>
      </c>
      <c r="N122" t="n">
        <v>18.64</v>
      </c>
      <c r="O122" t="n">
        <v>15605.44</v>
      </c>
      <c r="P122" t="n">
        <v>2443.47</v>
      </c>
      <c r="Q122" t="n">
        <v>3678.41</v>
      </c>
      <c r="R122" t="n">
        <v>3243.92</v>
      </c>
      <c r="S122" t="n">
        <v>288.36</v>
      </c>
      <c r="T122" t="n">
        <v>1465830.86</v>
      </c>
      <c r="U122" t="n">
        <v>0.09</v>
      </c>
      <c r="V122" t="n">
        <v>0.57</v>
      </c>
      <c r="W122" t="n">
        <v>59.78</v>
      </c>
      <c r="X122" t="n">
        <v>86.84</v>
      </c>
      <c r="Y122" t="n">
        <v>1</v>
      </c>
      <c r="Z122" t="n">
        <v>10</v>
      </c>
    </row>
    <row r="123">
      <c r="A123" t="n">
        <v>1</v>
      </c>
      <c r="B123" t="n">
        <v>60</v>
      </c>
      <c r="C123" t="inlineStr">
        <is>
          <t xml:space="preserve">CONCLUIDO	</t>
        </is>
      </c>
      <c r="D123" t="n">
        <v>0.5153</v>
      </c>
      <c r="E123" t="n">
        <v>194.06</v>
      </c>
      <c r="F123" t="n">
        <v>174.96</v>
      </c>
      <c r="G123" t="n">
        <v>15.81</v>
      </c>
      <c r="H123" t="n">
        <v>0.28</v>
      </c>
      <c r="I123" t="n">
        <v>664</v>
      </c>
      <c r="J123" t="n">
        <v>125.95</v>
      </c>
      <c r="K123" t="n">
        <v>45</v>
      </c>
      <c r="L123" t="n">
        <v>2</v>
      </c>
      <c r="M123" t="n">
        <v>662</v>
      </c>
      <c r="N123" t="n">
        <v>18.95</v>
      </c>
      <c r="O123" t="n">
        <v>15767.7</v>
      </c>
      <c r="P123" t="n">
        <v>1837</v>
      </c>
      <c r="Q123" t="n">
        <v>3672.93</v>
      </c>
      <c r="R123" t="n">
        <v>1343.55</v>
      </c>
      <c r="S123" t="n">
        <v>288.36</v>
      </c>
      <c r="T123" t="n">
        <v>521249.13</v>
      </c>
      <c r="U123" t="n">
        <v>0.21</v>
      </c>
      <c r="V123" t="n">
        <v>0.75</v>
      </c>
      <c r="W123" t="n">
        <v>57.89</v>
      </c>
      <c r="X123" t="n">
        <v>30.92</v>
      </c>
      <c r="Y123" t="n">
        <v>1</v>
      </c>
      <c r="Z123" t="n">
        <v>10</v>
      </c>
    </row>
    <row r="124">
      <c r="A124" t="n">
        <v>2</v>
      </c>
      <c r="B124" t="n">
        <v>60</v>
      </c>
      <c r="C124" t="inlineStr">
        <is>
          <t xml:space="preserve">CONCLUIDO	</t>
        </is>
      </c>
      <c r="D124" t="n">
        <v>0.5702</v>
      </c>
      <c r="E124" t="n">
        <v>175.37</v>
      </c>
      <c r="F124" t="n">
        <v>162.83</v>
      </c>
      <c r="G124" t="n">
        <v>24.01</v>
      </c>
      <c r="H124" t="n">
        <v>0.42</v>
      </c>
      <c r="I124" t="n">
        <v>407</v>
      </c>
      <c r="J124" t="n">
        <v>127.27</v>
      </c>
      <c r="K124" t="n">
        <v>45</v>
      </c>
      <c r="L124" t="n">
        <v>3</v>
      </c>
      <c r="M124" t="n">
        <v>405</v>
      </c>
      <c r="N124" t="n">
        <v>19.27</v>
      </c>
      <c r="O124" t="n">
        <v>15930.42</v>
      </c>
      <c r="P124" t="n">
        <v>1691.85</v>
      </c>
      <c r="Q124" t="n">
        <v>3671.86</v>
      </c>
      <c r="R124" t="n">
        <v>932.14</v>
      </c>
      <c r="S124" t="n">
        <v>288.36</v>
      </c>
      <c r="T124" t="n">
        <v>316831.77</v>
      </c>
      <c r="U124" t="n">
        <v>0.31</v>
      </c>
      <c r="V124" t="n">
        <v>0.8</v>
      </c>
      <c r="W124" t="n">
        <v>57.51</v>
      </c>
      <c r="X124" t="n">
        <v>18.83</v>
      </c>
      <c r="Y124" t="n">
        <v>1</v>
      </c>
      <c r="Z124" t="n">
        <v>10</v>
      </c>
    </row>
    <row r="125">
      <c r="A125" t="n">
        <v>3</v>
      </c>
      <c r="B125" t="n">
        <v>60</v>
      </c>
      <c r="C125" t="inlineStr">
        <is>
          <t xml:space="preserve">CONCLUIDO	</t>
        </is>
      </c>
      <c r="D125" t="n">
        <v>0.5988</v>
      </c>
      <c r="E125" t="n">
        <v>166.99</v>
      </c>
      <c r="F125" t="n">
        <v>157.4</v>
      </c>
      <c r="G125" t="n">
        <v>32.34</v>
      </c>
      <c r="H125" t="n">
        <v>0.55</v>
      </c>
      <c r="I125" t="n">
        <v>292</v>
      </c>
      <c r="J125" t="n">
        <v>128.59</v>
      </c>
      <c r="K125" t="n">
        <v>45</v>
      </c>
      <c r="L125" t="n">
        <v>4</v>
      </c>
      <c r="M125" t="n">
        <v>290</v>
      </c>
      <c r="N125" t="n">
        <v>19.59</v>
      </c>
      <c r="O125" t="n">
        <v>16093.6</v>
      </c>
      <c r="P125" t="n">
        <v>1616.3</v>
      </c>
      <c r="Q125" t="n">
        <v>3671.1</v>
      </c>
      <c r="R125" t="n">
        <v>749.0599999999999</v>
      </c>
      <c r="S125" t="n">
        <v>288.36</v>
      </c>
      <c r="T125" t="n">
        <v>225865.36</v>
      </c>
      <c r="U125" t="n">
        <v>0.38</v>
      </c>
      <c r="V125" t="n">
        <v>0.83</v>
      </c>
      <c r="W125" t="n">
        <v>57.29</v>
      </c>
      <c r="X125" t="n">
        <v>13.39</v>
      </c>
      <c r="Y125" t="n">
        <v>1</v>
      </c>
      <c r="Z125" t="n">
        <v>10</v>
      </c>
    </row>
    <row r="126">
      <c r="A126" t="n">
        <v>4</v>
      </c>
      <c r="B126" t="n">
        <v>60</v>
      </c>
      <c r="C126" t="inlineStr">
        <is>
          <t xml:space="preserve">CONCLUIDO	</t>
        </is>
      </c>
      <c r="D126" t="n">
        <v>0.6163999999999999</v>
      </c>
      <c r="E126" t="n">
        <v>162.22</v>
      </c>
      <c r="F126" t="n">
        <v>154.31</v>
      </c>
      <c r="G126" t="n">
        <v>40.97</v>
      </c>
      <c r="H126" t="n">
        <v>0.68</v>
      </c>
      <c r="I126" t="n">
        <v>226</v>
      </c>
      <c r="J126" t="n">
        <v>129.92</v>
      </c>
      <c r="K126" t="n">
        <v>45</v>
      </c>
      <c r="L126" t="n">
        <v>5</v>
      </c>
      <c r="M126" t="n">
        <v>224</v>
      </c>
      <c r="N126" t="n">
        <v>19.92</v>
      </c>
      <c r="O126" t="n">
        <v>16257.24</v>
      </c>
      <c r="P126" t="n">
        <v>1565.59</v>
      </c>
      <c r="Q126" t="n">
        <v>3670.76</v>
      </c>
      <c r="R126" t="n">
        <v>644.58</v>
      </c>
      <c r="S126" t="n">
        <v>288.36</v>
      </c>
      <c r="T126" t="n">
        <v>173957.75</v>
      </c>
      <c r="U126" t="n">
        <v>0.45</v>
      </c>
      <c r="V126" t="n">
        <v>0.85</v>
      </c>
      <c r="W126" t="n">
        <v>57.2</v>
      </c>
      <c r="X126" t="n">
        <v>10.32</v>
      </c>
      <c r="Y126" t="n">
        <v>1</v>
      </c>
      <c r="Z126" t="n">
        <v>10</v>
      </c>
    </row>
    <row r="127">
      <c r="A127" t="n">
        <v>5</v>
      </c>
      <c r="B127" t="n">
        <v>60</v>
      </c>
      <c r="C127" t="inlineStr">
        <is>
          <t xml:space="preserve">CONCLUIDO	</t>
        </is>
      </c>
      <c r="D127" t="n">
        <v>0.6284</v>
      </c>
      <c r="E127" t="n">
        <v>159.14</v>
      </c>
      <c r="F127" t="n">
        <v>152.31</v>
      </c>
      <c r="G127" t="n">
        <v>49.67</v>
      </c>
      <c r="H127" t="n">
        <v>0.8100000000000001</v>
      </c>
      <c r="I127" t="n">
        <v>184</v>
      </c>
      <c r="J127" t="n">
        <v>131.25</v>
      </c>
      <c r="K127" t="n">
        <v>45</v>
      </c>
      <c r="L127" t="n">
        <v>6</v>
      </c>
      <c r="M127" t="n">
        <v>182</v>
      </c>
      <c r="N127" t="n">
        <v>20.25</v>
      </c>
      <c r="O127" t="n">
        <v>16421.36</v>
      </c>
      <c r="P127" t="n">
        <v>1525.75</v>
      </c>
      <c r="Q127" t="n">
        <v>3670.85</v>
      </c>
      <c r="R127" t="n">
        <v>577.6900000000001</v>
      </c>
      <c r="S127" t="n">
        <v>288.36</v>
      </c>
      <c r="T127" t="n">
        <v>140723.19</v>
      </c>
      <c r="U127" t="n">
        <v>0.5</v>
      </c>
      <c r="V127" t="n">
        <v>0.86</v>
      </c>
      <c r="W127" t="n">
        <v>57.1</v>
      </c>
      <c r="X127" t="n">
        <v>8.32</v>
      </c>
      <c r="Y127" t="n">
        <v>1</v>
      </c>
      <c r="Z127" t="n">
        <v>10</v>
      </c>
    </row>
    <row r="128">
      <c r="A128" t="n">
        <v>6</v>
      </c>
      <c r="B128" t="n">
        <v>60</v>
      </c>
      <c r="C128" t="inlineStr">
        <is>
          <t xml:space="preserve">CONCLUIDO	</t>
        </is>
      </c>
      <c r="D128" t="n">
        <v>0.6366000000000001</v>
      </c>
      <c r="E128" t="n">
        <v>157.08</v>
      </c>
      <c r="F128" t="n">
        <v>151.01</v>
      </c>
      <c r="G128" t="n">
        <v>58.84</v>
      </c>
      <c r="H128" t="n">
        <v>0.93</v>
      </c>
      <c r="I128" t="n">
        <v>154</v>
      </c>
      <c r="J128" t="n">
        <v>132.58</v>
      </c>
      <c r="K128" t="n">
        <v>45</v>
      </c>
      <c r="L128" t="n">
        <v>7</v>
      </c>
      <c r="M128" t="n">
        <v>152</v>
      </c>
      <c r="N128" t="n">
        <v>20.59</v>
      </c>
      <c r="O128" t="n">
        <v>16585.95</v>
      </c>
      <c r="P128" t="n">
        <v>1492.79</v>
      </c>
      <c r="Q128" t="n">
        <v>3670.43</v>
      </c>
      <c r="R128" t="n">
        <v>532.88</v>
      </c>
      <c r="S128" t="n">
        <v>288.36</v>
      </c>
      <c r="T128" t="n">
        <v>118468.08</v>
      </c>
      <c r="U128" t="n">
        <v>0.54</v>
      </c>
      <c r="V128" t="n">
        <v>0.87</v>
      </c>
      <c r="W128" t="n">
        <v>57.09</v>
      </c>
      <c r="X128" t="n">
        <v>7.03</v>
      </c>
      <c r="Y128" t="n">
        <v>1</v>
      </c>
      <c r="Z128" t="n">
        <v>10</v>
      </c>
    </row>
    <row r="129">
      <c r="A129" t="n">
        <v>7</v>
      </c>
      <c r="B129" t="n">
        <v>60</v>
      </c>
      <c r="C129" t="inlineStr">
        <is>
          <t xml:space="preserve">CONCLUIDO	</t>
        </is>
      </c>
      <c r="D129" t="n">
        <v>0.6432</v>
      </c>
      <c r="E129" t="n">
        <v>155.48</v>
      </c>
      <c r="F129" t="n">
        <v>149.97</v>
      </c>
      <c r="G129" t="n">
        <v>68.17</v>
      </c>
      <c r="H129" t="n">
        <v>1.06</v>
      </c>
      <c r="I129" t="n">
        <v>132</v>
      </c>
      <c r="J129" t="n">
        <v>133.92</v>
      </c>
      <c r="K129" t="n">
        <v>45</v>
      </c>
      <c r="L129" t="n">
        <v>8</v>
      </c>
      <c r="M129" t="n">
        <v>130</v>
      </c>
      <c r="N129" t="n">
        <v>20.93</v>
      </c>
      <c r="O129" t="n">
        <v>16751.02</v>
      </c>
      <c r="P129" t="n">
        <v>1461.52</v>
      </c>
      <c r="Q129" t="n">
        <v>3670.39</v>
      </c>
      <c r="R129" t="n">
        <v>497.82</v>
      </c>
      <c r="S129" t="n">
        <v>288.36</v>
      </c>
      <c r="T129" t="n">
        <v>101045.45</v>
      </c>
      <c r="U129" t="n">
        <v>0.58</v>
      </c>
      <c r="V129" t="n">
        <v>0.87</v>
      </c>
      <c r="W129" t="n">
        <v>57.04</v>
      </c>
      <c r="X129" t="n">
        <v>5.99</v>
      </c>
      <c r="Y129" t="n">
        <v>1</v>
      </c>
      <c r="Z129" t="n">
        <v>10</v>
      </c>
    </row>
    <row r="130">
      <c r="A130" t="n">
        <v>8</v>
      </c>
      <c r="B130" t="n">
        <v>60</v>
      </c>
      <c r="C130" t="inlineStr">
        <is>
          <t xml:space="preserve">CONCLUIDO	</t>
        </is>
      </c>
      <c r="D130" t="n">
        <v>0.6479</v>
      </c>
      <c r="E130" t="n">
        <v>154.35</v>
      </c>
      <c r="F130" t="n">
        <v>149.25</v>
      </c>
      <c r="G130" t="n">
        <v>77.2</v>
      </c>
      <c r="H130" t="n">
        <v>1.18</v>
      </c>
      <c r="I130" t="n">
        <v>116</v>
      </c>
      <c r="J130" t="n">
        <v>135.27</v>
      </c>
      <c r="K130" t="n">
        <v>45</v>
      </c>
      <c r="L130" t="n">
        <v>9</v>
      </c>
      <c r="M130" t="n">
        <v>114</v>
      </c>
      <c r="N130" t="n">
        <v>21.27</v>
      </c>
      <c r="O130" t="n">
        <v>16916.71</v>
      </c>
      <c r="P130" t="n">
        <v>1434.06</v>
      </c>
      <c r="Q130" t="n">
        <v>3670.48</v>
      </c>
      <c r="R130" t="n">
        <v>473.51</v>
      </c>
      <c r="S130" t="n">
        <v>288.36</v>
      </c>
      <c r="T130" t="n">
        <v>88969.64</v>
      </c>
      <c r="U130" t="n">
        <v>0.61</v>
      </c>
      <c r="V130" t="n">
        <v>0.88</v>
      </c>
      <c r="W130" t="n">
        <v>57.02</v>
      </c>
      <c r="X130" t="n">
        <v>5.27</v>
      </c>
      <c r="Y130" t="n">
        <v>1</v>
      </c>
      <c r="Z130" t="n">
        <v>10</v>
      </c>
    </row>
    <row r="131">
      <c r="A131" t="n">
        <v>9</v>
      </c>
      <c r="B131" t="n">
        <v>60</v>
      </c>
      <c r="C131" t="inlineStr">
        <is>
          <t xml:space="preserve">CONCLUIDO	</t>
        </is>
      </c>
      <c r="D131" t="n">
        <v>0.6521</v>
      </c>
      <c r="E131" t="n">
        <v>153.35</v>
      </c>
      <c r="F131" t="n">
        <v>148.61</v>
      </c>
      <c r="G131" t="n">
        <v>87.42</v>
      </c>
      <c r="H131" t="n">
        <v>1.29</v>
      </c>
      <c r="I131" t="n">
        <v>102</v>
      </c>
      <c r="J131" t="n">
        <v>136.61</v>
      </c>
      <c r="K131" t="n">
        <v>45</v>
      </c>
      <c r="L131" t="n">
        <v>10</v>
      </c>
      <c r="M131" t="n">
        <v>100</v>
      </c>
      <c r="N131" t="n">
        <v>21.61</v>
      </c>
      <c r="O131" t="n">
        <v>17082.76</v>
      </c>
      <c r="P131" t="n">
        <v>1405.49</v>
      </c>
      <c r="Q131" t="n">
        <v>3670.41</v>
      </c>
      <c r="R131" t="n">
        <v>451.64</v>
      </c>
      <c r="S131" t="n">
        <v>288.36</v>
      </c>
      <c r="T131" t="n">
        <v>78105.46000000001</v>
      </c>
      <c r="U131" t="n">
        <v>0.64</v>
      </c>
      <c r="V131" t="n">
        <v>0.88</v>
      </c>
      <c r="W131" t="n">
        <v>57</v>
      </c>
      <c r="X131" t="n">
        <v>4.63</v>
      </c>
      <c r="Y131" t="n">
        <v>1</v>
      </c>
      <c r="Z131" t="n">
        <v>10</v>
      </c>
    </row>
    <row r="132">
      <c r="A132" t="n">
        <v>10</v>
      </c>
      <c r="B132" t="n">
        <v>60</v>
      </c>
      <c r="C132" t="inlineStr">
        <is>
          <t xml:space="preserve">CONCLUIDO	</t>
        </is>
      </c>
      <c r="D132" t="n">
        <v>0.6554</v>
      </c>
      <c r="E132" t="n">
        <v>152.57</v>
      </c>
      <c r="F132" t="n">
        <v>148.11</v>
      </c>
      <c r="G132" t="n">
        <v>97.66</v>
      </c>
      <c r="H132" t="n">
        <v>1.41</v>
      </c>
      <c r="I132" t="n">
        <v>91</v>
      </c>
      <c r="J132" t="n">
        <v>137.96</v>
      </c>
      <c r="K132" t="n">
        <v>45</v>
      </c>
      <c r="L132" t="n">
        <v>11</v>
      </c>
      <c r="M132" t="n">
        <v>89</v>
      </c>
      <c r="N132" t="n">
        <v>21.96</v>
      </c>
      <c r="O132" t="n">
        <v>17249.3</v>
      </c>
      <c r="P132" t="n">
        <v>1380.32</v>
      </c>
      <c r="Q132" t="n">
        <v>3670.38</v>
      </c>
      <c r="R132" t="n">
        <v>435.18</v>
      </c>
      <c r="S132" t="n">
        <v>288.36</v>
      </c>
      <c r="T132" t="n">
        <v>69931.59</v>
      </c>
      <c r="U132" t="n">
        <v>0.66</v>
      </c>
      <c r="V132" t="n">
        <v>0.88</v>
      </c>
      <c r="W132" t="n">
        <v>56.97</v>
      </c>
      <c r="X132" t="n">
        <v>4.13</v>
      </c>
      <c r="Y132" t="n">
        <v>1</v>
      </c>
      <c r="Z132" t="n">
        <v>10</v>
      </c>
    </row>
    <row r="133">
      <c r="A133" t="n">
        <v>11</v>
      </c>
      <c r="B133" t="n">
        <v>60</v>
      </c>
      <c r="C133" t="inlineStr">
        <is>
          <t xml:space="preserve">CONCLUIDO	</t>
        </is>
      </c>
      <c r="D133" t="n">
        <v>0.6583</v>
      </c>
      <c r="E133" t="n">
        <v>151.9</v>
      </c>
      <c r="F133" t="n">
        <v>147.67</v>
      </c>
      <c r="G133" t="n">
        <v>108.05</v>
      </c>
      <c r="H133" t="n">
        <v>1.52</v>
      </c>
      <c r="I133" t="n">
        <v>82</v>
      </c>
      <c r="J133" t="n">
        <v>139.32</v>
      </c>
      <c r="K133" t="n">
        <v>45</v>
      </c>
      <c r="L133" t="n">
        <v>12</v>
      </c>
      <c r="M133" t="n">
        <v>80</v>
      </c>
      <c r="N133" t="n">
        <v>22.32</v>
      </c>
      <c r="O133" t="n">
        <v>17416.34</v>
      </c>
      <c r="P133" t="n">
        <v>1354.49</v>
      </c>
      <c r="Q133" t="n">
        <v>3670.14</v>
      </c>
      <c r="R133" t="n">
        <v>420.36</v>
      </c>
      <c r="S133" t="n">
        <v>288.36</v>
      </c>
      <c r="T133" t="n">
        <v>62565.44</v>
      </c>
      <c r="U133" t="n">
        <v>0.6899999999999999</v>
      </c>
      <c r="V133" t="n">
        <v>0.89</v>
      </c>
      <c r="W133" t="n">
        <v>56.96</v>
      </c>
      <c r="X133" t="n">
        <v>3.7</v>
      </c>
      <c r="Y133" t="n">
        <v>1</v>
      </c>
      <c r="Z133" t="n">
        <v>10</v>
      </c>
    </row>
    <row r="134">
      <c r="A134" t="n">
        <v>12</v>
      </c>
      <c r="B134" t="n">
        <v>60</v>
      </c>
      <c r="C134" t="inlineStr">
        <is>
          <t xml:space="preserve">CONCLUIDO	</t>
        </is>
      </c>
      <c r="D134" t="n">
        <v>0.6609</v>
      </c>
      <c r="E134" t="n">
        <v>151.31</v>
      </c>
      <c r="F134" t="n">
        <v>147.29</v>
      </c>
      <c r="G134" t="n">
        <v>119.42</v>
      </c>
      <c r="H134" t="n">
        <v>1.63</v>
      </c>
      <c r="I134" t="n">
        <v>74</v>
      </c>
      <c r="J134" t="n">
        <v>140.67</v>
      </c>
      <c r="K134" t="n">
        <v>45</v>
      </c>
      <c r="L134" t="n">
        <v>13</v>
      </c>
      <c r="M134" t="n">
        <v>72</v>
      </c>
      <c r="N134" t="n">
        <v>22.68</v>
      </c>
      <c r="O134" t="n">
        <v>17583.88</v>
      </c>
      <c r="P134" t="n">
        <v>1323.55</v>
      </c>
      <c r="Q134" t="n">
        <v>3670.12</v>
      </c>
      <c r="R134" t="n">
        <v>407.65</v>
      </c>
      <c r="S134" t="n">
        <v>288.36</v>
      </c>
      <c r="T134" t="n">
        <v>56251.07</v>
      </c>
      <c r="U134" t="n">
        <v>0.71</v>
      </c>
      <c r="V134" t="n">
        <v>0.89</v>
      </c>
      <c r="W134" t="n">
        <v>56.94</v>
      </c>
      <c r="X134" t="n">
        <v>3.31</v>
      </c>
      <c r="Y134" t="n">
        <v>1</v>
      </c>
      <c r="Z134" t="n">
        <v>10</v>
      </c>
    </row>
    <row r="135">
      <c r="A135" t="n">
        <v>13</v>
      </c>
      <c r="B135" t="n">
        <v>60</v>
      </c>
      <c r="C135" t="inlineStr">
        <is>
          <t xml:space="preserve">CONCLUIDO	</t>
        </is>
      </c>
      <c r="D135" t="n">
        <v>0.6626</v>
      </c>
      <c r="E135" t="n">
        <v>150.91</v>
      </c>
      <c r="F135" t="n">
        <v>147.04</v>
      </c>
      <c r="G135" t="n">
        <v>129.74</v>
      </c>
      <c r="H135" t="n">
        <v>1.74</v>
      </c>
      <c r="I135" t="n">
        <v>68</v>
      </c>
      <c r="J135" t="n">
        <v>142.04</v>
      </c>
      <c r="K135" t="n">
        <v>45</v>
      </c>
      <c r="L135" t="n">
        <v>14</v>
      </c>
      <c r="M135" t="n">
        <v>62</v>
      </c>
      <c r="N135" t="n">
        <v>23.04</v>
      </c>
      <c r="O135" t="n">
        <v>17751.93</v>
      </c>
      <c r="P135" t="n">
        <v>1300.69</v>
      </c>
      <c r="Q135" t="n">
        <v>3670.13</v>
      </c>
      <c r="R135" t="n">
        <v>398.76</v>
      </c>
      <c r="S135" t="n">
        <v>288.36</v>
      </c>
      <c r="T135" t="n">
        <v>51834.01</v>
      </c>
      <c r="U135" t="n">
        <v>0.72</v>
      </c>
      <c r="V135" t="n">
        <v>0.89</v>
      </c>
      <c r="W135" t="n">
        <v>56.94</v>
      </c>
      <c r="X135" t="n">
        <v>3.06</v>
      </c>
      <c r="Y135" t="n">
        <v>1</v>
      </c>
      <c r="Z135" t="n">
        <v>10</v>
      </c>
    </row>
    <row r="136">
      <c r="A136" t="n">
        <v>14</v>
      </c>
      <c r="B136" t="n">
        <v>60</v>
      </c>
      <c r="C136" t="inlineStr">
        <is>
          <t xml:space="preserve">CONCLUIDO	</t>
        </is>
      </c>
      <c r="D136" t="n">
        <v>0.664</v>
      </c>
      <c r="E136" t="n">
        <v>150.6</v>
      </c>
      <c r="F136" t="n">
        <v>146.86</v>
      </c>
      <c r="G136" t="n">
        <v>139.86</v>
      </c>
      <c r="H136" t="n">
        <v>1.85</v>
      </c>
      <c r="I136" t="n">
        <v>63</v>
      </c>
      <c r="J136" t="n">
        <v>143.4</v>
      </c>
      <c r="K136" t="n">
        <v>45</v>
      </c>
      <c r="L136" t="n">
        <v>15</v>
      </c>
      <c r="M136" t="n">
        <v>29</v>
      </c>
      <c r="N136" t="n">
        <v>23.41</v>
      </c>
      <c r="O136" t="n">
        <v>17920.49</v>
      </c>
      <c r="P136" t="n">
        <v>1282.27</v>
      </c>
      <c r="Q136" t="n">
        <v>3670.32</v>
      </c>
      <c r="R136" t="n">
        <v>391.26</v>
      </c>
      <c r="S136" t="n">
        <v>288.36</v>
      </c>
      <c r="T136" t="n">
        <v>48111</v>
      </c>
      <c r="U136" t="n">
        <v>0.74</v>
      </c>
      <c r="V136" t="n">
        <v>0.89</v>
      </c>
      <c r="W136" t="n">
        <v>56.97</v>
      </c>
      <c r="X136" t="n">
        <v>2.88</v>
      </c>
      <c r="Y136" t="n">
        <v>1</v>
      </c>
      <c r="Z136" t="n">
        <v>10</v>
      </c>
    </row>
    <row r="137">
      <c r="A137" t="n">
        <v>15</v>
      </c>
      <c r="B137" t="n">
        <v>60</v>
      </c>
      <c r="C137" t="inlineStr">
        <is>
          <t xml:space="preserve">CONCLUIDO	</t>
        </is>
      </c>
      <c r="D137" t="n">
        <v>0.6639</v>
      </c>
      <c r="E137" t="n">
        <v>150.62</v>
      </c>
      <c r="F137" t="n">
        <v>146.88</v>
      </c>
      <c r="G137" t="n">
        <v>139.88</v>
      </c>
      <c r="H137" t="n">
        <v>1.96</v>
      </c>
      <c r="I137" t="n">
        <v>63</v>
      </c>
      <c r="J137" t="n">
        <v>144.77</v>
      </c>
      <c r="K137" t="n">
        <v>45</v>
      </c>
      <c r="L137" t="n">
        <v>16</v>
      </c>
      <c r="M137" t="n">
        <v>0</v>
      </c>
      <c r="N137" t="n">
        <v>23.78</v>
      </c>
      <c r="O137" t="n">
        <v>18089.56</v>
      </c>
      <c r="P137" t="n">
        <v>1288.8</v>
      </c>
      <c r="Q137" t="n">
        <v>3670.33</v>
      </c>
      <c r="R137" t="n">
        <v>390.67</v>
      </c>
      <c r="S137" t="n">
        <v>288.36</v>
      </c>
      <c r="T137" t="n">
        <v>47816.35</v>
      </c>
      <c r="U137" t="n">
        <v>0.74</v>
      </c>
      <c r="V137" t="n">
        <v>0.89</v>
      </c>
      <c r="W137" t="n">
        <v>57.01</v>
      </c>
      <c r="X137" t="n">
        <v>2.9</v>
      </c>
      <c r="Y137" t="n">
        <v>1</v>
      </c>
      <c r="Z137" t="n">
        <v>10</v>
      </c>
    </row>
    <row r="138">
      <c r="A138" t="n">
        <v>0</v>
      </c>
      <c r="B138" t="n">
        <v>80</v>
      </c>
      <c r="C138" t="inlineStr">
        <is>
          <t xml:space="preserve">CONCLUIDO	</t>
        </is>
      </c>
      <c r="D138" t="n">
        <v>0.2916</v>
      </c>
      <c r="E138" t="n">
        <v>342.89</v>
      </c>
      <c r="F138" t="n">
        <v>263.37</v>
      </c>
      <c r="G138" t="n">
        <v>6.6</v>
      </c>
      <c r="H138" t="n">
        <v>0.11</v>
      </c>
      <c r="I138" t="n">
        <v>2396</v>
      </c>
      <c r="J138" t="n">
        <v>159.12</v>
      </c>
      <c r="K138" t="n">
        <v>50.28</v>
      </c>
      <c r="L138" t="n">
        <v>1</v>
      </c>
      <c r="M138" t="n">
        <v>2394</v>
      </c>
      <c r="N138" t="n">
        <v>27.84</v>
      </c>
      <c r="O138" t="n">
        <v>19859.16</v>
      </c>
      <c r="P138" t="n">
        <v>3265.68</v>
      </c>
      <c r="Q138" t="n">
        <v>3681.5</v>
      </c>
      <c r="R138" t="n">
        <v>4345.94</v>
      </c>
      <c r="S138" t="n">
        <v>288.36</v>
      </c>
      <c r="T138" t="n">
        <v>2013783.68</v>
      </c>
      <c r="U138" t="n">
        <v>0.07000000000000001</v>
      </c>
      <c r="V138" t="n">
        <v>0.5</v>
      </c>
      <c r="W138" t="n">
        <v>60.81</v>
      </c>
      <c r="X138" t="n">
        <v>119.15</v>
      </c>
      <c r="Y138" t="n">
        <v>1</v>
      </c>
      <c r="Z138" t="n">
        <v>10</v>
      </c>
    </row>
    <row r="139">
      <c r="A139" t="n">
        <v>1</v>
      </c>
      <c r="B139" t="n">
        <v>80</v>
      </c>
      <c r="C139" t="inlineStr">
        <is>
          <t xml:space="preserve">CONCLUIDO	</t>
        </is>
      </c>
      <c r="D139" t="n">
        <v>0.474</v>
      </c>
      <c r="E139" t="n">
        <v>210.97</v>
      </c>
      <c r="F139" t="n">
        <v>182.32</v>
      </c>
      <c r="G139" t="n">
        <v>13.39</v>
      </c>
      <c r="H139" t="n">
        <v>0.22</v>
      </c>
      <c r="I139" t="n">
        <v>817</v>
      </c>
      <c r="J139" t="n">
        <v>160.54</v>
      </c>
      <c r="K139" t="n">
        <v>50.28</v>
      </c>
      <c r="L139" t="n">
        <v>2</v>
      </c>
      <c r="M139" t="n">
        <v>815</v>
      </c>
      <c r="N139" t="n">
        <v>28.26</v>
      </c>
      <c r="O139" t="n">
        <v>20034.4</v>
      </c>
      <c r="P139" t="n">
        <v>2255.05</v>
      </c>
      <c r="Q139" t="n">
        <v>3673.33</v>
      </c>
      <c r="R139" t="n">
        <v>1593.15</v>
      </c>
      <c r="S139" t="n">
        <v>288.36</v>
      </c>
      <c r="T139" t="n">
        <v>645284.49</v>
      </c>
      <c r="U139" t="n">
        <v>0.18</v>
      </c>
      <c r="V139" t="n">
        <v>0.72</v>
      </c>
      <c r="W139" t="n">
        <v>58.14</v>
      </c>
      <c r="X139" t="n">
        <v>38.27</v>
      </c>
      <c r="Y139" t="n">
        <v>1</v>
      </c>
      <c r="Z139" t="n">
        <v>10</v>
      </c>
    </row>
    <row r="140">
      <c r="A140" t="n">
        <v>2</v>
      </c>
      <c r="B140" t="n">
        <v>80</v>
      </c>
      <c r="C140" t="inlineStr">
        <is>
          <t xml:space="preserve">CONCLUIDO	</t>
        </is>
      </c>
      <c r="D140" t="n">
        <v>0.5401</v>
      </c>
      <c r="E140" t="n">
        <v>185.14</v>
      </c>
      <c r="F140" t="n">
        <v>166.9</v>
      </c>
      <c r="G140" t="n">
        <v>20.27</v>
      </c>
      <c r="H140" t="n">
        <v>0.33</v>
      </c>
      <c r="I140" t="n">
        <v>494</v>
      </c>
      <c r="J140" t="n">
        <v>161.97</v>
      </c>
      <c r="K140" t="n">
        <v>50.28</v>
      </c>
      <c r="L140" t="n">
        <v>3</v>
      </c>
      <c r="M140" t="n">
        <v>492</v>
      </c>
      <c r="N140" t="n">
        <v>28.69</v>
      </c>
      <c r="O140" t="n">
        <v>20210.21</v>
      </c>
      <c r="P140" t="n">
        <v>2052.31</v>
      </c>
      <c r="Q140" t="n">
        <v>3672.36</v>
      </c>
      <c r="R140" t="n">
        <v>1070.04</v>
      </c>
      <c r="S140" t="n">
        <v>288.36</v>
      </c>
      <c r="T140" t="n">
        <v>385346.55</v>
      </c>
      <c r="U140" t="n">
        <v>0.27</v>
      </c>
      <c r="V140" t="n">
        <v>0.78</v>
      </c>
      <c r="W140" t="n">
        <v>57.64</v>
      </c>
      <c r="X140" t="n">
        <v>22.87</v>
      </c>
      <c r="Y140" t="n">
        <v>1</v>
      </c>
      <c r="Z140" t="n">
        <v>10</v>
      </c>
    </row>
    <row r="141">
      <c r="A141" t="n">
        <v>3</v>
      </c>
      <c r="B141" t="n">
        <v>80</v>
      </c>
      <c r="C141" t="inlineStr">
        <is>
          <t xml:space="preserve">CONCLUIDO	</t>
        </is>
      </c>
      <c r="D141" t="n">
        <v>0.5749</v>
      </c>
      <c r="E141" t="n">
        <v>173.96</v>
      </c>
      <c r="F141" t="n">
        <v>160.26</v>
      </c>
      <c r="G141" t="n">
        <v>27.24</v>
      </c>
      <c r="H141" t="n">
        <v>0.43</v>
      </c>
      <c r="I141" t="n">
        <v>353</v>
      </c>
      <c r="J141" t="n">
        <v>163.4</v>
      </c>
      <c r="K141" t="n">
        <v>50.28</v>
      </c>
      <c r="L141" t="n">
        <v>4</v>
      </c>
      <c r="M141" t="n">
        <v>351</v>
      </c>
      <c r="N141" t="n">
        <v>29.12</v>
      </c>
      <c r="O141" t="n">
        <v>20386.62</v>
      </c>
      <c r="P141" t="n">
        <v>1957.88</v>
      </c>
      <c r="Q141" t="n">
        <v>3671.53</v>
      </c>
      <c r="R141" t="n">
        <v>846.21</v>
      </c>
      <c r="S141" t="n">
        <v>288.36</v>
      </c>
      <c r="T141" t="n">
        <v>274136.4</v>
      </c>
      <c r="U141" t="n">
        <v>0.34</v>
      </c>
      <c r="V141" t="n">
        <v>0.82</v>
      </c>
      <c r="W141" t="n">
        <v>57.39</v>
      </c>
      <c r="X141" t="n">
        <v>16.25</v>
      </c>
      <c r="Y141" t="n">
        <v>1</v>
      </c>
      <c r="Z141" t="n">
        <v>10</v>
      </c>
    </row>
    <row r="142">
      <c r="A142" t="n">
        <v>4</v>
      </c>
      <c r="B142" t="n">
        <v>80</v>
      </c>
      <c r="C142" t="inlineStr">
        <is>
          <t xml:space="preserve">CONCLUIDO	</t>
        </is>
      </c>
      <c r="D142" t="n">
        <v>0.5963000000000001</v>
      </c>
      <c r="E142" t="n">
        <v>167.7</v>
      </c>
      <c r="F142" t="n">
        <v>156.55</v>
      </c>
      <c r="G142" t="n">
        <v>34.28</v>
      </c>
      <c r="H142" t="n">
        <v>0.54</v>
      </c>
      <c r="I142" t="n">
        <v>274</v>
      </c>
      <c r="J142" t="n">
        <v>164.83</v>
      </c>
      <c r="K142" t="n">
        <v>50.28</v>
      </c>
      <c r="L142" t="n">
        <v>5</v>
      </c>
      <c r="M142" t="n">
        <v>272</v>
      </c>
      <c r="N142" t="n">
        <v>29.55</v>
      </c>
      <c r="O142" t="n">
        <v>20563.61</v>
      </c>
      <c r="P142" t="n">
        <v>1899.31</v>
      </c>
      <c r="Q142" t="n">
        <v>3671.23</v>
      </c>
      <c r="R142" t="n">
        <v>720.2</v>
      </c>
      <c r="S142" t="n">
        <v>288.36</v>
      </c>
      <c r="T142" t="n">
        <v>211527.5</v>
      </c>
      <c r="U142" t="n">
        <v>0.4</v>
      </c>
      <c r="V142" t="n">
        <v>0.84</v>
      </c>
      <c r="W142" t="n">
        <v>57.27</v>
      </c>
      <c r="X142" t="n">
        <v>12.55</v>
      </c>
      <c r="Y142" t="n">
        <v>1</v>
      </c>
      <c r="Z142" t="n">
        <v>10</v>
      </c>
    </row>
    <row r="143">
      <c r="A143" t="n">
        <v>5</v>
      </c>
      <c r="B143" t="n">
        <v>80</v>
      </c>
      <c r="C143" t="inlineStr">
        <is>
          <t xml:space="preserve">CONCLUIDO	</t>
        </is>
      </c>
      <c r="D143" t="n">
        <v>0.6105</v>
      </c>
      <c r="E143" t="n">
        <v>163.8</v>
      </c>
      <c r="F143" t="n">
        <v>154.25</v>
      </c>
      <c r="G143" t="n">
        <v>41.32</v>
      </c>
      <c r="H143" t="n">
        <v>0.64</v>
      </c>
      <c r="I143" t="n">
        <v>224</v>
      </c>
      <c r="J143" t="n">
        <v>166.27</v>
      </c>
      <c r="K143" t="n">
        <v>50.28</v>
      </c>
      <c r="L143" t="n">
        <v>6</v>
      </c>
      <c r="M143" t="n">
        <v>222</v>
      </c>
      <c r="N143" t="n">
        <v>29.99</v>
      </c>
      <c r="O143" t="n">
        <v>20741.2</v>
      </c>
      <c r="P143" t="n">
        <v>1857.9</v>
      </c>
      <c r="Q143" t="n">
        <v>3670.86</v>
      </c>
      <c r="R143" t="n">
        <v>642.6900000000001</v>
      </c>
      <c r="S143" t="n">
        <v>288.36</v>
      </c>
      <c r="T143" t="n">
        <v>173018.73</v>
      </c>
      <c r="U143" t="n">
        <v>0.45</v>
      </c>
      <c r="V143" t="n">
        <v>0.85</v>
      </c>
      <c r="W143" t="n">
        <v>57.19</v>
      </c>
      <c r="X143" t="n">
        <v>10.26</v>
      </c>
      <c r="Y143" t="n">
        <v>1</v>
      </c>
      <c r="Z143" t="n">
        <v>10</v>
      </c>
    </row>
    <row r="144">
      <c r="A144" t="n">
        <v>6</v>
      </c>
      <c r="B144" t="n">
        <v>80</v>
      </c>
      <c r="C144" t="inlineStr">
        <is>
          <t xml:space="preserve">CONCLUIDO	</t>
        </is>
      </c>
      <c r="D144" t="n">
        <v>0.6214</v>
      </c>
      <c r="E144" t="n">
        <v>160.92</v>
      </c>
      <c r="F144" t="n">
        <v>152.54</v>
      </c>
      <c r="G144" t="n">
        <v>48.68</v>
      </c>
      <c r="H144" t="n">
        <v>0.74</v>
      </c>
      <c r="I144" t="n">
        <v>188</v>
      </c>
      <c r="J144" t="n">
        <v>167.72</v>
      </c>
      <c r="K144" t="n">
        <v>50.28</v>
      </c>
      <c r="L144" t="n">
        <v>7</v>
      </c>
      <c r="M144" t="n">
        <v>186</v>
      </c>
      <c r="N144" t="n">
        <v>30.44</v>
      </c>
      <c r="O144" t="n">
        <v>20919.39</v>
      </c>
      <c r="P144" t="n">
        <v>1823.99</v>
      </c>
      <c r="Q144" t="n">
        <v>3670.76</v>
      </c>
      <c r="R144" t="n">
        <v>585.72</v>
      </c>
      <c r="S144" t="n">
        <v>288.36</v>
      </c>
      <c r="T144" t="n">
        <v>144715.99</v>
      </c>
      <c r="U144" t="n">
        <v>0.49</v>
      </c>
      <c r="V144" t="n">
        <v>0.86</v>
      </c>
      <c r="W144" t="n">
        <v>57.11</v>
      </c>
      <c r="X144" t="n">
        <v>8.550000000000001</v>
      </c>
      <c r="Y144" t="n">
        <v>1</v>
      </c>
      <c r="Z144" t="n">
        <v>10</v>
      </c>
    </row>
    <row r="145">
      <c r="A145" t="n">
        <v>7</v>
      </c>
      <c r="B145" t="n">
        <v>80</v>
      </c>
      <c r="C145" t="inlineStr">
        <is>
          <t xml:space="preserve">CONCLUIDO	</t>
        </is>
      </c>
      <c r="D145" t="n">
        <v>0.6294</v>
      </c>
      <c r="E145" t="n">
        <v>158.88</v>
      </c>
      <c r="F145" t="n">
        <v>151.34</v>
      </c>
      <c r="G145" t="n">
        <v>56.05</v>
      </c>
      <c r="H145" t="n">
        <v>0.84</v>
      </c>
      <c r="I145" t="n">
        <v>162</v>
      </c>
      <c r="J145" t="n">
        <v>169.17</v>
      </c>
      <c r="K145" t="n">
        <v>50.28</v>
      </c>
      <c r="L145" t="n">
        <v>8</v>
      </c>
      <c r="M145" t="n">
        <v>160</v>
      </c>
      <c r="N145" t="n">
        <v>30.89</v>
      </c>
      <c r="O145" t="n">
        <v>21098.19</v>
      </c>
      <c r="P145" t="n">
        <v>1795.06</v>
      </c>
      <c r="Q145" t="n">
        <v>3670.74</v>
      </c>
      <c r="R145" t="n">
        <v>544.3200000000001</v>
      </c>
      <c r="S145" t="n">
        <v>288.36</v>
      </c>
      <c r="T145" t="n">
        <v>124145.2</v>
      </c>
      <c r="U145" t="n">
        <v>0.53</v>
      </c>
      <c r="V145" t="n">
        <v>0.86</v>
      </c>
      <c r="W145" t="n">
        <v>57.08</v>
      </c>
      <c r="X145" t="n">
        <v>7.35</v>
      </c>
      <c r="Y145" t="n">
        <v>1</v>
      </c>
      <c r="Z145" t="n">
        <v>10</v>
      </c>
    </row>
    <row r="146">
      <c r="A146" t="n">
        <v>8</v>
      </c>
      <c r="B146" t="n">
        <v>80</v>
      </c>
      <c r="C146" t="inlineStr">
        <is>
          <t xml:space="preserve">CONCLUIDO	</t>
        </is>
      </c>
      <c r="D146" t="n">
        <v>0.6356000000000001</v>
      </c>
      <c r="E146" t="n">
        <v>157.34</v>
      </c>
      <c r="F146" t="n">
        <v>150.44</v>
      </c>
      <c r="G146" t="n">
        <v>63.57</v>
      </c>
      <c r="H146" t="n">
        <v>0.9399999999999999</v>
      </c>
      <c r="I146" t="n">
        <v>142</v>
      </c>
      <c r="J146" t="n">
        <v>170.62</v>
      </c>
      <c r="K146" t="n">
        <v>50.28</v>
      </c>
      <c r="L146" t="n">
        <v>9</v>
      </c>
      <c r="M146" t="n">
        <v>140</v>
      </c>
      <c r="N146" t="n">
        <v>31.34</v>
      </c>
      <c r="O146" t="n">
        <v>21277.6</v>
      </c>
      <c r="P146" t="n">
        <v>1770.82</v>
      </c>
      <c r="Q146" t="n">
        <v>3670.53</v>
      </c>
      <c r="R146" t="n">
        <v>513.29</v>
      </c>
      <c r="S146" t="n">
        <v>288.36</v>
      </c>
      <c r="T146" t="n">
        <v>108730.67</v>
      </c>
      <c r="U146" t="n">
        <v>0.5600000000000001</v>
      </c>
      <c r="V146" t="n">
        <v>0.87</v>
      </c>
      <c r="W146" t="n">
        <v>57.07</v>
      </c>
      <c r="X146" t="n">
        <v>6.46</v>
      </c>
      <c r="Y146" t="n">
        <v>1</v>
      </c>
      <c r="Z146" t="n">
        <v>10</v>
      </c>
    </row>
    <row r="147">
      <c r="A147" t="n">
        <v>9</v>
      </c>
      <c r="B147" t="n">
        <v>80</v>
      </c>
      <c r="C147" t="inlineStr">
        <is>
          <t xml:space="preserve">CONCLUIDO	</t>
        </is>
      </c>
      <c r="D147" t="n">
        <v>0.6403</v>
      </c>
      <c r="E147" t="n">
        <v>156.18</v>
      </c>
      <c r="F147" t="n">
        <v>149.76</v>
      </c>
      <c r="G147" t="n">
        <v>70.75</v>
      </c>
      <c r="H147" t="n">
        <v>1.03</v>
      </c>
      <c r="I147" t="n">
        <v>127</v>
      </c>
      <c r="J147" t="n">
        <v>172.08</v>
      </c>
      <c r="K147" t="n">
        <v>50.28</v>
      </c>
      <c r="L147" t="n">
        <v>10</v>
      </c>
      <c r="M147" t="n">
        <v>125</v>
      </c>
      <c r="N147" t="n">
        <v>31.8</v>
      </c>
      <c r="O147" t="n">
        <v>21457.64</v>
      </c>
      <c r="P147" t="n">
        <v>1749.46</v>
      </c>
      <c r="Q147" t="n">
        <v>3670.67</v>
      </c>
      <c r="R147" t="n">
        <v>491.35</v>
      </c>
      <c r="S147" t="n">
        <v>288.36</v>
      </c>
      <c r="T147" t="n">
        <v>97834.12</v>
      </c>
      <c r="U147" t="n">
        <v>0.59</v>
      </c>
      <c r="V147" t="n">
        <v>0.87</v>
      </c>
      <c r="W147" t="n">
        <v>57.02</v>
      </c>
      <c r="X147" t="n">
        <v>5.78</v>
      </c>
      <c r="Y147" t="n">
        <v>1</v>
      </c>
      <c r="Z147" t="n">
        <v>10</v>
      </c>
    </row>
    <row r="148">
      <c r="A148" t="n">
        <v>10</v>
      </c>
      <c r="B148" t="n">
        <v>80</v>
      </c>
      <c r="C148" t="inlineStr">
        <is>
          <t xml:space="preserve">CONCLUIDO	</t>
        </is>
      </c>
      <c r="D148" t="n">
        <v>0.6445</v>
      </c>
      <c r="E148" t="n">
        <v>155.15</v>
      </c>
      <c r="F148" t="n">
        <v>149.15</v>
      </c>
      <c r="G148" t="n">
        <v>78.5</v>
      </c>
      <c r="H148" t="n">
        <v>1.12</v>
      </c>
      <c r="I148" t="n">
        <v>114</v>
      </c>
      <c r="J148" t="n">
        <v>173.55</v>
      </c>
      <c r="K148" t="n">
        <v>50.28</v>
      </c>
      <c r="L148" t="n">
        <v>11</v>
      </c>
      <c r="M148" t="n">
        <v>112</v>
      </c>
      <c r="N148" t="n">
        <v>32.27</v>
      </c>
      <c r="O148" t="n">
        <v>21638.31</v>
      </c>
      <c r="P148" t="n">
        <v>1728.43</v>
      </c>
      <c r="Q148" t="n">
        <v>3670.49</v>
      </c>
      <c r="R148" t="n">
        <v>469.91</v>
      </c>
      <c r="S148" t="n">
        <v>288.36</v>
      </c>
      <c r="T148" t="n">
        <v>87179.19</v>
      </c>
      <c r="U148" t="n">
        <v>0.61</v>
      </c>
      <c r="V148" t="n">
        <v>0.88</v>
      </c>
      <c r="W148" t="n">
        <v>57.02</v>
      </c>
      <c r="X148" t="n">
        <v>5.17</v>
      </c>
      <c r="Y148" t="n">
        <v>1</v>
      </c>
      <c r="Z148" t="n">
        <v>10</v>
      </c>
    </row>
    <row r="149">
      <c r="A149" t="n">
        <v>11</v>
      </c>
      <c r="B149" t="n">
        <v>80</v>
      </c>
      <c r="C149" t="inlineStr">
        <is>
          <t xml:space="preserve">CONCLUIDO	</t>
        </is>
      </c>
      <c r="D149" t="n">
        <v>0.6483</v>
      </c>
      <c r="E149" t="n">
        <v>154.26</v>
      </c>
      <c r="F149" t="n">
        <v>148.61</v>
      </c>
      <c r="G149" t="n">
        <v>86.56999999999999</v>
      </c>
      <c r="H149" t="n">
        <v>1.22</v>
      </c>
      <c r="I149" t="n">
        <v>103</v>
      </c>
      <c r="J149" t="n">
        <v>175.02</v>
      </c>
      <c r="K149" t="n">
        <v>50.28</v>
      </c>
      <c r="L149" t="n">
        <v>12</v>
      </c>
      <c r="M149" t="n">
        <v>101</v>
      </c>
      <c r="N149" t="n">
        <v>32.74</v>
      </c>
      <c r="O149" t="n">
        <v>21819.6</v>
      </c>
      <c r="P149" t="n">
        <v>1706.88</v>
      </c>
      <c r="Q149" t="n">
        <v>3670.38</v>
      </c>
      <c r="R149" t="n">
        <v>452.04</v>
      </c>
      <c r="S149" t="n">
        <v>288.36</v>
      </c>
      <c r="T149" t="n">
        <v>78299.35000000001</v>
      </c>
      <c r="U149" t="n">
        <v>0.64</v>
      </c>
      <c r="V149" t="n">
        <v>0.88</v>
      </c>
      <c r="W149" t="n">
        <v>56.99</v>
      </c>
      <c r="X149" t="n">
        <v>4.63</v>
      </c>
      <c r="Y149" t="n">
        <v>1</v>
      </c>
      <c r="Z149" t="n">
        <v>10</v>
      </c>
    </row>
    <row r="150">
      <c r="A150" t="n">
        <v>12</v>
      </c>
      <c r="B150" t="n">
        <v>80</v>
      </c>
      <c r="C150" t="inlineStr">
        <is>
          <t xml:space="preserve">CONCLUIDO	</t>
        </is>
      </c>
      <c r="D150" t="n">
        <v>0.6512</v>
      </c>
      <c r="E150" t="n">
        <v>153.55</v>
      </c>
      <c r="F150" t="n">
        <v>148.2</v>
      </c>
      <c r="G150" t="n">
        <v>94.59999999999999</v>
      </c>
      <c r="H150" t="n">
        <v>1.31</v>
      </c>
      <c r="I150" t="n">
        <v>94</v>
      </c>
      <c r="J150" t="n">
        <v>176.49</v>
      </c>
      <c r="K150" t="n">
        <v>50.28</v>
      </c>
      <c r="L150" t="n">
        <v>13</v>
      </c>
      <c r="M150" t="n">
        <v>92</v>
      </c>
      <c r="N150" t="n">
        <v>33.21</v>
      </c>
      <c r="O150" t="n">
        <v>22001.54</v>
      </c>
      <c r="P150" t="n">
        <v>1687.81</v>
      </c>
      <c r="Q150" t="n">
        <v>3670.4</v>
      </c>
      <c r="R150" t="n">
        <v>438.07</v>
      </c>
      <c r="S150" t="n">
        <v>288.36</v>
      </c>
      <c r="T150" t="n">
        <v>71359.44</v>
      </c>
      <c r="U150" t="n">
        <v>0.66</v>
      </c>
      <c r="V150" t="n">
        <v>0.88</v>
      </c>
      <c r="W150" t="n">
        <v>56.98</v>
      </c>
      <c r="X150" t="n">
        <v>4.22</v>
      </c>
      <c r="Y150" t="n">
        <v>1</v>
      </c>
      <c r="Z150" t="n">
        <v>10</v>
      </c>
    </row>
    <row r="151">
      <c r="A151" t="n">
        <v>13</v>
      </c>
      <c r="B151" t="n">
        <v>80</v>
      </c>
      <c r="C151" t="inlineStr">
        <is>
          <t xml:space="preserve">CONCLUIDO	</t>
        </is>
      </c>
      <c r="D151" t="n">
        <v>0.6536</v>
      </c>
      <c r="E151" t="n">
        <v>153.01</v>
      </c>
      <c r="F151" t="n">
        <v>147.88</v>
      </c>
      <c r="G151" t="n">
        <v>101.99</v>
      </c>
      <c r="H151" t="n">
        <v>1.4</v>
      </c>
      <c r="I151" t="n">
        <v>87</v>
      </c>
      <c r="J151" t="n">
        <v>177.97</v>
      </c>
      <c r="K151" t="n">
        <v>50.28</v>
      </c>
      <c r="L151" t="n">
        <v>14</v>
      </c>
      <c r="M151" t="n">
        <v>85</v>
      </c>
      <c r="N151" t="n">
        <v>33.69</v>
      </c>
      <c r="O151" t="n">
        <v>22184.13</v>
      </c>
      <c r="P151" t="n">
        <v>1670.75</v>
      </c>
      <c r="Q151" t="n">
        <v>3670.21</v>
      </c>
      <c r="R151" t="n">
        <v>427.26</v>
      </c>
      <c r="S151" t="n">
        <v>288.36</v>
      </c>
      <c r="T151" t="n">
        <v>65993.28999999999</v>
      </c>
      <c r="U151" t="n">
        <v>0.67</v>
      </c>
      <c r="V151" t="n">
        <v>0.88</v>
      </c>
      <c r="W151" t="n">
        <v>56.97</v>
      </c>
      <c r="X151" t="n">
        <v>3.9</v>
      </c>
      <c r="Y151" t="n">
        <v>1</v>
      </c>
      <c r="Z151" t="n">
        <v>10</v>
      </c>
    </row>
    <row r="152">
      <c r="A152" t="n">
        <v>14</v>
      </c>
      <c r="B152" t="n">
        <v>80</v>
      </c>
      <c r="C152" t="inlineStr">
        <is>
          <t xml:space="preserve">CONCLUIDO	</t>
        </is>
      </c>
      <c r="D152" t="n">
        <v>0.6559</v>
      </c>
      <c r="E152" t="n">
        <v>152.47</v>
      </c>
      <c r="F152" t="n">
        <v>147.57</v>
      </c>
      <c r="G152" t="n">
        <v>110.67</v>
      </c>
      <c r="H152" t="n">
        <v>1.48</v>
      </c>
      <c r="I152" t="n">
        <v>80</v>
      </c>
      <c r="J152" t="n">
        <v>179.46</v>
      </c>
      <c r="K152" t="n">
        <v>50.28</v>
      </c>
      <c r="L152" t="n">
        <v>15</v>
      </c>
      <c r="M152" t="n">
        <v>78</v>
      </c>
      <c r="N152" t="n">
        <v>34.18</v>
      </c>
      <c r="O152" t="n">
        <v>22367.38</v>
      </c>
      <c r="P152" t="n">
        <v>1652.26</v>
      </c>
      <c r="Q152" t="n">
        <v>3670.35</v>
      </c>
      <c r="R152" t="n">
        <v>416.73</v>
      </c>
      <c r="S152" t="n">
        <v>288.36</v>
      </c>
      <c r="T152" t="n">
        <v>60761.61</v>
      </c>
      <c r="U152" t="n">
        <v>0.6899999999999999</v>
      </c>
      <c r="V152" t="n">
        <v>0.89</v>
      </c>
      <c r="W152" t="n">
        <v>56.95</v>
      </c>
      <c r="X152" t="n">
        <v>3.59</v>
      </c>
      <c r="Y152" t="n">
        <v>1</v>
      </c>
      <c r="Z152" t="n">
        <v>10</v>
      </c>
    </row>
    <row r="153">
      <c r="A153" t="n">
        <v>15</v>
      </c>
      <c r="B153" t="n">
        <v>80</v>
      </c>
      <c r="C153" t="inlineStr">
        <is>
          <t xml:space="preserve">CONCLUIDO	</t>
        </is>
      </c>
      <c r="D153" t="n">
        <v>0.6579</v>
      </c>
      <c r="E153" t="n">
        <v>152.01</v>
      </c>
      <c r="F153" t="n">
        <v>147.3</v>
      </c>
      <c r="G153" t="n">
        <v>119.43</v>
      </c>
      <c r="H153" t="n">
        <v>1.57</v>
      </c>
      <c r="I153" t="n">
        <v>74</v>
      </c>
      <c r="J153" t="n">
        <v>180.95</v>
      </c>
      <c r="K153" t="n">
        <v>50.28</v>
      </c>
      <c r="L153" t="n">
        <v>16</v>
      </c>
      <c r="M153" t="n">
        <v>72</v>
      </c>
      <c r="N153" t="n">
        <v>34.67</v>
      </c>
      <c r="O153" t="n">
        <v>22551.28</v>
      </c>
      <c r="P153" t="n">
        <v>1631.29</v>
      </c>
      <c r="Q153" t="n">
        <v>3670.22</v>
      </c>
      <c r="R153" t="n">
        <v>407.55</v>
      </c>
      <c r="S153" t="n">
        <v>288.36</v>
      </c>
      <c r="T153" t="n">
        <v>56200.1</v>
      </c>
      <c r="U153" t="n">
        <v>0.71</v>
      </c>
      <c r="V153" t="n">
        <v>0.89</v>
      </c>
      <c r="W153" t="n">
        <v>56.95</v>
      </c>
      <c r="X153" t="n">
        <v>3.32</v>
      </c>
      <c r="Y153" t="n">
        <v>1</v>
      </c>
      <c r="Z153" t="n">
        <v>10</v>
      </c>
    </row>
    <row r="154">
      <c r="A154" t="n">
        <v>16</v>
      </c>
      <c r="B154" t="n">
        <v>80</v>
      </c>
      <c r="C154" t="inlineStr">
        <is>
          <t xml:space="preserve">CONCLUIDO	</t>
        </is>
      </c>
      <c r="D154" t="n">
        <v>0.6595</v>
      </c>
      <c r="E154" t="n">
        <v>151.64</v>
      </c>
      <c r="F154" t="n">
        <v>147.09</v>
      </c>
      <c r="G154" t="n">
        <v>127.9</v>
      </c>
      <c r="H154" t="n">
        <v>1.65</v>
      </c>
      <c r="I154" t="n">
        <v>69</v>
      </c>
      <c r="J154" t="n">
        <v>182.45</v>
      </c>
      <c r="K154" t="n">
        <v>50.28</v>
      </c>
      <c r="L154" t="n">
        <v>17</v>
      </c>
      <c r="M154" t="n">
        <v>67</v>
      </c>
      <c r="N154" t="n">
        <v>35.17</v>
      </c>
      <c r="O154" t="n">
        <v>22735.98</v>
      </c>
      <c r="P154" t="n">
        <v>1614.86</v>
      </c>
      <c r="Q154" t="n">
        <v>3670.24</v>
      </c>
      <c r="R154" t="n">
        <v>400.9</v>
      </c>
      <c r="S154" t="n">
        <v>288.36</v>
      </c>
      <c r="T154" t="n">
        <v>52903.42</v>
      </c>
      <c r="U154" t="n">
        <v>0.72</v>
      </c>
      <c r="V154" t="n">
        <v>0.89</v>
      </c>
      <c r="W154" t="n">
        <v>56.93</v>
      </c>
      <c r="X154" t="n">
        <v>3.11</v>
      </c>
      <c r="Y154" t="n">
        <v>1</v>
      </c>
      <c r="Z154" t="n">
        <v>10</v>
      </c>
    </row>
    <row r="155">
      <c r="A155" t="n">
        <v>17</v>
      </c>
      <c r="B155" t="n">
        <v>80</v>
      </c>
      <c r="C155" t="inlineStr">
        <is>
          <t xml:space="preserve">CONCLUIDO	</t>
        </is>
      </c>
      <c r="D155" t="n">
        <v>0.6609</v>
      </c>
      <c r="E155" t="n">
        <v>151.3</v>
      </c>
      <c r="F155" t="n">
        <v>146.88</v>
      </c>
      <c r="G155" t="n">
        <v>135.59</v>
      </c>
      <c r="H155" t="n">
        <v>1.74</v>
      </c>
      <c r="I155" t="n">
        <v>65</v>
      </c>
      <c r="J155" t="n">
        <v>183.95</v>
      </c>
      <c r="K155" t="n">
        <v>50.28</v>
      </c>
      <c r="L155" t="n">
        <v>18</v>
      </c>
      <c r="M155" t="n">
        <v>63</v>
      </c>
      <c r="N155" t="n">
        <v>35.67</v>
      </c>
      <c r="O155" t="n">
        <v>22921.24</v>
      </c>
      <c r="P155" t="n">
        <v>1597.99</v>
      </c>
      <c r="Q155" t="n">
        <v>3670.15</v>
      </c>
      <c r="R155" t="n">
        <v>393.77</v>
      </c>
      <c r="S155" t="n">
        <v>288.36</v>
      </c>
      <c r="T155" t="n">
        <v>49357.5</v>
      </c>
      <c r="U155" t="n">
        <v>0.73</v>
      </c>
      <c r="V155" t="n">
        <v>0.89</v>
      </c>
      <c r="W155" t="n">
        <v>56.93</v>
      </c>
      <c r="X155" t="n">
        <v>2.91</v>
      </c>
      <c r="Y155" t="n">
        <v>1</v>
      </c>
      <c r="Z155" t="n">
        <v>10</v>
      </c>
    </row>
    <row r="156">
      <c r="A156" t="n">
        <v>18</v>
      </c>
      <c r="B156" t="n">
        <v>80</v>
      </c>
      <c r="C156" t="inlineStr">
        <is>
          <t xml:space="preserve">CONCLUIDO	</t>
        </is>
      </c>
      <c r="D156" t="n">
        <v>0.6623</v>
      </c>
      <c r="E156" t="n">
        <v>150.99</v>
      </c>
      <c r="F156" t="n">
        <v>146.7</v>
      </c>
      <c r="G156" t="n">
        <v>144.29</v>
      </c>
      <c r="H156" t="n">
        <v>1.82</v>
      </c>
      <c r="I156" t="n">
        <v>61</v>
      </c>
      <c r="J156" t="n">
        <v>185.46</v>
      </c>
      <c r="K156" t="n">
        <v>50.28</v>
      </c>
      <c r="L156" t="n">
        <v>19</v>
      </c>
      <c r="M156" t="n">
        <v>59</v>
      </c>
      <c r="N156" t="n">
        <v>36.18</v>
      </c>
      <c r="O156" t="n">
        <v>23107.19</v>
      </c>
      <c r="P156" t="n">
        <v>1581.67</v>
      </c>
      <c r="Q156" t="n">
        <v>3670.15</v>
      </c>
      <c r="R156" t="n">
        <v>387.35</v>
      </c>
      <c r="S156" t="n">
        <v>288.36</v>
      </c>
      <c r="T156" t="n">
        <v>46165.37</v>
      </c>
      <c r="U156" t="n">
        <v>0.74</v>
      </c>
      <c r="V156" t="n">
        <v>0.89</v>
      </c>
      <c r="W156" t="n">
        <v>56.92</v>
      </c>
      <c r="X156" t="n">
        <v>2.72</v>
      </c>
      <c r="Y156" t="n">
        <v>1</v>
      </c>
      <c r="Z156" t="n">
        <v>10</v>
      </c>
    </row>
    <row r="157">
      <c r="A157" t="n">
        <v>19</v>
      </c>
      <c r="B157" t="n">
        <v>80</v>
      </c>
      <c r="C157" t="inlineStr">
        <is>
          <t xml:space="preserve">CONCLUIDO	</t>
        </is>
      </c>
      <c r="D157" t="n">
        <v>0.6636</v>
      </c>
      <c r="E157" t="n">
        <v>150.69</v>
      </c>
      <c r="F157" t="n">
        <v>146.53</v>
      </c>
      <c r="G157" t="n">
        <v>154.24</v>
      </c>
      <c r="H157" t="n">
        <v>1.9</v>
      </c>
      <c r="I157" t="n">
        <v>57</v>
      </c>
      <c r="J157" t="n">
        <v>186.97</v>
      </c>
      <c r="K157" t="n">
        <v>50.28</v>
      </c>
      <c r="L157" t="n">
        <v>20</v>
      </c>
      <c r="M157" t="n">
        <v>55</v>
      </c>
      <c r="N157" t="n">
        <v>36.69</v>
      </c>
      <c r="O157" t="n">
        <v>23293.82</v>
      </c>
      <c r="P157" t="n">
        <v>1561.56</v>
      </c>
      <c r="Q157" t="n">
        <v>3670.19</v>
      </c>
      <c r="R157" t="n">
        <v>381.97</v>
      </c>
      <c r="S157" t="n">
        <v>288.36</v>
      </c>
      <c r="T157" t="n">
        <v>43494.09</v>
      </c>
      <c r="U157" t="n">
        <v>0.75</v>
      </c>
      <c r="V157" t="n">
        <v>0.89</v>
      </c>
      <c r="W157" t="n">
        <v>56.91</v>
      </c>
      <c r="X157" t="n">
        <v>2.55</v>
      </c>
      <c r="Y157" t="n">
        <v>1</v>
      </c>
      <c r="Z157" t="n">
        <v>10</v>
      </c>
    </row>
    <row r="158">
      <c r="A158" t="n">
        <v>20</v>
      </c>
      <c r="B158" t="n">
        <v>80</v>
      </c>
      <c r="C158" t="inlineStr">
        <is>
          <t xml:space="preserve">CONCLUIDO	</t>
        </is>
      </c>
      <c r="D158" t="n">
        <v>0.6647</v>
      </c>
      <c r="E158" t="n">
        <v>150.44</v>
      </c>
      <c r="F158" t="n">
        <v>146.37</v>
      </c>
      <c r="G158" t="n">
        <v>162.63</v>
      </c>
      <c r="H158" t="n">
        <v>1.98</v>
      </c>
      <c r="I158" t="n">
        <v>54</v>
      </c>
      <c r="J158" t="n">
        <v>188.49</v>
      </c>
      <c r="K158" t="n">
        <v>50.28</v>
      </c>
      <c r="L158" t="n">
        <v>21</v>
      </c>
      <c r="M158" t="n">
        <v>52</v>
      </c>
      <c r="N158" t="n">
        <v>37.21</v>
      </c>
      <c r="O158" t="n">
        <v>23481.16</v>
      </c>
      <c r="P158" t="n">
        <v>1545.72</v>
      </c>
      <c r="Q158" t="n">
        <v>3670.09</v>
      </c>
      <c r="R158" t="n">
        <v>376.34</v>
      </c>
      <c r="S158" t="n">
        <v>288.36</v>
      </c>
      <c r="T158" t="n">
        <v>40695.55</v>
      </c>
      <c r="U158" t="n">
        <v>0.77</v>
      </c>
      <c r="V158" t="n">
        <v>0.89</v>
      </c>
      <c r="W158" t="n">
        <v>56.91</v>
      </c>
      <c r="X158" t="n">
        <v>2.4</v>
      </c>
      <c r="Y158" t="n">
        <v>1</v>
      </c>
      <c r="Z158" t="n">
        <v>10</v>
      </c>
    </row>
    <row r="159">
      <c r="A159" t="n">
        <v>21</v>
      </c>
      <c r="B159" t="n">
        <v>80</v>
      </c>
      <c r="C159" t="inlineStr">
        <is>
          <t xml:space="preserve">CONCLUIDO	</t>
        </is>
      </c>
      <c r="D159" t="n">
        <v>0.6655</v>
      </c>
      <c r="E159" t="n">
        <v>150.26</v>
      </c>
      <c r="F159" t="n">
        <v>146.29</v>
      </c>
      <c r="G159" t="n">
        <v>172.11</v>
      </c>
      <c r="H159" t="n">
        <v>2.05</v>
      </c>
      <c r="I159" t="n">
        <v>51</v>
      </c>
      <c r="J159" t="n">
        <v>190.01</v>
      </c>
      <c r="K159" t="n">
        <v>50.28</v>
      </c>
      <c r="L159" t="n">
        <v>22</v>
      </c>
      <c r="M159" t="n">
        <v>47</v>
      </c>
      <c r="N159" t="n">
        <v>37.74</v>
      </c>
      <c r="O159" t="n">
        <v>23669.2</v>
      </c>
      <c r="P159" t="n">
        <v>1528.61</v>
      </c>
      <c r="Q159" t="n">
        <v>3670.17</v>
      </c>
      <c r="R159" t="n">
        <v>373.35</v>
      </c>
      <c r="S159" t="n">
        <v>288.36</v>
      </c>
      <c r="T159" t="n">
        <v>39216.65</v>
      </c>
      <c r="U159" t="n">
        <v>0.77</v>
      </c>
      <c r="V159" t="n">
        <v>0.89</v>
      </c>
      <c r="W159" t="n">
        <v>56.92</v>
      </c>
      <c r="X159" t="n">
        <v>2.31</v>
      </c>
      <c r="Y159" t="n">
        <v>1</v>
      </c>
      <c r="Z159" t="n">
        <v>10</v>
      </c>
    </row>
    <row r="160">
      <c r="A160" t="n">
        <v>22</v>
      </c>
      <c r="B160" t="n">
        <v>80</v>
      </c>
      <c r="C160" t="inlineStr">
        <is>
          <t xml:space="preserve">CONCLUIDO	</t>
        </is>
      </c>
      <c r="D160" t="n">
        <v>0.6665</v>
      </c>
      <c r="E160" t="n">
        <v>150.05</v>
      </c>
      <c r="F160" t="n">
        <v>146.14</v>
      </c>
      <c r="G160" t="n">
        <v>178.95</v>
      </c>
      <c r="H160" t="n">
        <v>2.13</v>
      </c>
      <c r="I160" t="n">
        <v>49</v>
      </c>
      <c r="J160" t="n">
        <v>191.55</v>
      </c>
      <c r="K160" t="n">
        <v>50.28</v>
      </c>
      <c r="L160" t="n">
        <v>23</v>
      </c>
      <c r="M160" t="n">
        <v>36</v>
      </c>
      <c r="N160" t="n">
        <v>38.27</v>
      </c>
      <c r="O160" t="n">
        <v>23857.96</v>
      </c>
      <c r="P160" t="n">
        <v>1511.48</v>
      </c>
      <c r="Q160" t="n">
        <v>3670.25</v>
      </c>
      <c r="R160" t="n">
        <v>368.26</v>
      </c>
      <c r="S160" t="n">
        <v>288.36</v>
      </c>
      <c r="T160" t="n">
        <v>36682.02</v>
      </c>
      <c r="U160" t="n">
        <v>0.78</v>
      </c>
      <c r="V160" t="n">
        <v>0.9</v>
      </c>
      <c r="W160" t="n">
        <v>56.91</v>
      </c>
      <c r="X160" t="n">
        <v>2.17</v>
      </c>
      <c r="Y160" t="n">
        <v>1</v>
      </c>
      <c r="Z160" t="n">
        <v>10</v>
      </c>
    </row>
    <row r="161">
      <c r="A161" t="n">
        <v>23</v>
      </c>
      <c r="B161" t="n">
        <v>80</v>
      </c>
      <c r="C161" t="inlineStr">
        <is>
          <t xml:space="preserve">CONCLUIDO	</t>
        </is>
      </c>
      <c r="D161" t="n">
        <v>0.6665</v>
      </c>
      <c r="E161" t="n">
        <v>150.03</v>
      </c>
      <c r="F161" t="n">
        <v>146.16</v>
      </c>
      <c r="G161" t="n">
        <v>182.7</v>
      </c>
      <c r="H161" t="n">
        <v>2.21</v>
      </c>
      <c r="I161" t="n">
        <v>48</v>
      </c>
      <c r="J161" t="n">
        <v>193.08</v>
      </c>
      <c r="K161" t="n">
        <v>50.28</v>
      </c>
      <c r="L161" t="n">
        <v>24</v>
      </c>
      <c r="M161" t="n">
        <v>10</v>
      </c>
      <c r="N161" t="n">
        <v>38.8</v>
      </c>
      <c r="O161" t="n">
        <v>24047.45</v>
      </c>
      <c r="P161" t="n">
        <v>1510.02</v>
      </c>
      <c r="Q161" t="n">
        <v>3670.46</v>
      </c>
      <c r="R161" t="n">
        <v>367.47</v>
      </c>
      <c r="S161" t="n">
        <v>288.36</v>
      </c>
      <c r="T161" t="n">
        <v>36290.93</v>
      </c>
      <c r="U161" t="n">
        <v>0.78</v>
      </c>
      <c r="V161" t="n">
        <v>0.89</v>
      </c>
      <c r="W161" t="n">
        <v>56.95</v>
      </c>
      <c r="X161" t="n">
        <v>2.19</v>
      </c>
      <c r="Y161" t="n">
        <v>1</v>
      </c>
      <c r="Z161" t="n">
        <v>10</v>
      </c>
    </row>
    <row r="162">
      <c r="A162" t="n">
        <v>24</v>
      </c>
      <c r="B162" t="n">
        <v>80</v>
      </c>
      <c r="C162" t="inlineStr">
        <is>
          <t xml:space="preserve">CONCLUIDO	</t>
        </is>
      </c>
      <c r="D162" t="n">
        <v>0.6669</v>
      </c>
      <c r="E162" t="n">
        <v>149.96</v>
      </c>
      <c r="F162" t="n">
        <v>146.12</v>
      </c>
      <c r="G162" t="n">
        <v>186.53</v>
      </c>
      <c r="H162" t="n">
        <v>2.28</v>
      </c>
      <c r="I162" t="n">
        <v>47</v>
      </c>
      <c r="J162" t="n">
        <v>194.62</v>
      </c>
      <c r="K162" t="n">
        <v>50.28</v>
      </c>
      <c r="L162" t="n">
        <v>25</v>
      </c>
      <c r="M162" t="n">
        <v>1</v>
      </c>
      <c r="N162" t="n">
        <v>39.34</v>
      </c>
      <c r="O162" t="n">
        <v>24237.67</v>
      </c>
      <c r="P162" t="n">
        <v>1519.82</v>
      </c>
      <c r="Q162" t="n">
        <v>3670.35</v>
      </c>
      <c r="R162" t="n">
        <v>365.88</v>
      </c>
      <c r="S162" t="n">
        <v>288.36</v>
      </c>
      <c r="T162" t="n">
        <v>35500.82</v>
      </c>
      <c r="U162" t="n">
        <v>0.79</v>
      </c>
      <c r="V162" t="n">
        <v>0.9</v>
      </c>
      <c r="W162" t="n">
        <v>56.96</v>
      </c>
      <c r="X162" t="n">
        <v>2.14</v>
      </c>
      <c r="Y162" t="n">
        <v>1</v>
      </c>
      <c r="Z162" t="n">
        <v>10</v>
      </c>
    </row>
    <row r="163">
      <c r="A163" t="n">
        <v>25</v>
      </c>
      <c r="B163" t="n">
        <v>80</v>
      </c>
      <c r="C163" t="inlineStr">
        <is>
          <t xml:space="preserve">CONCLUIDO	</t>
        </is>
      </c>
      <c r="D163" t="n">
        <v>0.6669</v>
      </c>
      <c r="E163" t="n">
        <v>149.96</v>
      </c>
      <c r="F163" t="n">
        <v>146.12</v>
      </c>
      <c r="G163" t="n">
        <v>186.53</v>
      </c>
      <c r="H163" t="n">
        <v>2.35</v>
      </c>
      <c r="I163" t="n">
        <v>47</v>
      </c>
      <c r="J163" t="n">
        <v>196.17</v>
      </c>
      <c r="K163" t="n">
        <v>50.28</v>
      </c>
      <c r="L163" t="n">
        <v>26</v>
      </c>
      <c r="M163" t="n">
        <v>0</v>
      </c>
      <c r="N163" t="n">
        <v>39.89</v>
      </c>
      <c r="O163" t="n">
        <v>24428.62</v>
      </c>
      <c r="P163" t="n">
        <v>1530.57</v>
      </c>
      <c r="Q163" t="n">
        <v>3670.38</v>
      </c>
      <c r="R163" t="n">
        <v>365.88</v>
      </c>
      <c r="S163" t="n">
        <v>288.36</v>
      </c>
      <c r="T163" t="n">
        <v>35501.28</v>
      </c>
      <c r="U163" t="n">
        <v>0.79</v>
      </c>
      <c r="V163" t="n">
        <v>0.9</v>
      </c>
      <c r="W163" t="n">
        <v>56.96</v>
      </c>
      <c r="X163" t="n">
        <v>2.14</v>
      </c>
      <c r="Y163" t="n">
        <v>1</v>
      </c>
      <c r="Z163" t="n">
        <v>10</v>
      </c>
    </row>
    <row r="164">
      <c r="A164" t="n">
        <v>0</v>
      </c>
      <c r="B164" t="n">
        <v>35</v>
      </c>
      <c r="C164" t="inlineStr">
        <is>
          <t xml:space="preserve">CONCLUIDO	</t>
        </is>
      </c>
      <c r="D164" t="n">
        <v>0.4564</v>
      </c>
      <c r="E164" t="n">
        <v>219.12</v>
      </c>
      <c r="F164" t="n">
        <v>197.76</v>
      </c>
      <c r="G164" t="n">
        <v>10.5</v>
      </c>
      <c r="H164" t="n">
        <v>0.22</v>
      </c>
      <c r="I164" t="n">
        <v>1130</v>
      </c>
      <c r="J164" t="n">
        <v>80.84</v>
      </c>
      <c r="K164" t="n">
        <v>35.1</v>
      </c>
      <c r="L164" t="n">
        <v>1</v>
      </c>
      <c r="M164" t="n">
        <v>1128</v>
      </c>
      <c r="N164" t="n">
        <v>9.74</v>
      </c>
      <c r="O164" t="n">
        <v>10204.21</v>
      </c>
      <c r="P164" t="n">
        <v>1555.29</v>
      </c>
      <c r="Q164" t="n">
        <v>3675.1</v>
      </c>
      <c r="R164" t="n">
        <v>2115.45</v>
      </c>
      <c r="S164" t="n">
        <v>288.36</v>
      </c>
      <c r="T164" t="n">
        <v>904871.74</v>
      </c>
      <c r="U164" t="n">
        <v>0.14</v>
      </c>
      <c r="V164" t="n">
        <v>0.66</v>
      </c>
      <c r="W164" t="n">
        <v>58.69</v>
      </c>
      <c r="X164" t="n">
        <v>53.67</v>
      </c>
      <c r="Y164" t="n">
        <v>1</v>
      </c>
      <c r="Z164" t="n">
        <v>10</v>
      </c>
    </row>
    <row r="165">
      <c r="A165" t="n">
        <v>1</v>
      </c>
      <c r="B165" t="n">
        <v>35</v>
      </c>
      <c r="C165" t="inlineStr">
        <is>
          <t xml:space="preserve">CONCLUIDO	</t>
        </is>
      </c>
      <c r="D165" t="n">
        <v>0.5715</v>
      </c>
      <c r="E165" t="n">
        <v>174.98</v>
      </c>
      <c r="F165" t="n">
        <v>165.2</v>
      </c>
      <c r="G165" t="n">
        <v>21.64</v>
      </c>
      <c r="H165" t="n">
        <v>0.43</v>
      </c>
      <c r="I165" t="n">
        <v>458</v>
      </c>
      <c r="J165" t="n">
        <v>82.04000000000001</v>
      </c>
      <c r="K165" t="n">
        <v>35.1</v>
      </c>
      <c r="L165" t="n">
        <v>2</v>
      </c>
      <c r="M165" t="n">
        <v>456</v>
      </c>
      <c r="N165" t="n">
        <v>9.94</v>
      </c>
      <c r="O165" t="n">
        <v>10352.53</v>
      </c>
      <c r="P165" t="n">
        <v>1269.37</v>
      </c>
      <c r="Q165" t="n">
        <v>3671.93</v>
      </c>
      <c r="R165" t="n">
        <v>1012.84</v>
      </c>
      <c r="S165" t="n">
        <v>288.36</v>
      </c>
      <c r="T165" t="n">
        <v>356924.74</v>
      </c>
      <c r="U165" t="n">
        <v>0.28</v>
      </c>
      <c r="V165" t="n">
        <v>0.79</v>
      </c>
      <c r="W165" t="n">
        <v>57.57</v>
      </c>
      <c r="X165" t="n">
        <v>21.18</v>
      </c>
      <c r="Y165" t="n">
        <v>1</v>
      </c>
      <c r="Z165" t="n">
        <v>10</v>
      </c>
    </row>
    <row r="166">
      <c r="A166" t="n">
        <v>2</v>
      </c>
      <c r="B166" t="n">
        <v>35</v>
      </c>
      <c r="C166" t="inlineStr">
        <is>
          <t xml:space="preserve">CONCLUIDO	</t>
        </is>
      </c>
      <c r="D166" t="n">
        <v>0.6109</v>
      </c>
      <c r="E166" t="n">
        <v>163.7</v>
      </c>
      <c r="F166" t="n">
        <v>156.95</v>
      </c>
      <c r="G166" t="n">
        <v>33.39</v>
      </c>
      <c r="H166" t="n">
        <v>0.63</v>
      </c>
      <c r="I166" t="n">
        <v>282</v>
      </c>
      <c r="J166" t="n">
        <v>83.25</v>
      </c>
      <c r="K166" t="n">
        <v>35.1</v>
      </c>
      <c r="L166" t="n">
        <v>3</v>
      </c>
      <c r="M166" t="n">
        <v>280</v>
      </c>
      <c r="N166" t="n">
        <v>10.15</v>
      </c>
      <c r="O166" t="n">
        <v>10501.19</v>
      </c>
      <c r="P166" t="n">
        <v>1172.77</v>
      </c>
      <c r="Q166" t="n">
        <v>3671.19</v>
      </c>
      <c r="R166" t="n">
        <v>733.72</v>
      </c>
      <c r="S166" t="n">
        <v>288.36</v>
      </c>
      <c r="T166" t="n">
        <v>218245.34</v>
      </c>
      <c r="U166" t="n">
        <v>0.39</v>
      </c>
      <c r="V166" t="n">
        <v>0.83</v>
      </c>
      <c r="W166" t="n">
        <v>57.29</v>
      </c>
      <c r="X166" t="n">
        <v>12.95</v>
      </c>
      <c r="Y166" t="n">
        <v>1</v>
      </c>
      <c r="Z166" t="n">
        <v>10</v>
      </c>
    </row>
    <row r="167">
      <c r="A167" t="n">
        <v>3</v>
      </c>
      <c r="B167" t="n">
        <v>35</v>
      </c>
      <c r="C167" t="inlineStr">
        <is>
          <t xml:space="preserve">CONCLUIDO	</t>
        </is>
      </c>
      <c r="D167" t="n">
        <v>0.6314</v>
      </c>
      <c r="E167" t="n">
        <v>158.38</v>
      </c>
      <c r="F167" t="n">
        <v>153.04</v>
      </c>
      <c r="G167" t="n">
        <v>45.91</v>
      </c>
      <c r="H167" t="n">
        <v>0.83</v>
      </c>
      <c r="I167" t="n">
        <v>200</v>
      </c>
      <c r="J167" t="n">
        <v>84.45999999999999</v>
      </c>
      <c r="K167" t="n">
        <v>35.1</v>
      </c>
      <c r="L167" t="n">
        <v>4</v>
      </c>
      <c r="M167" t="n">
        <v>198</v>
      </c>
      <c r="N167" t="n">
        <v>10.36</v>
      </c>
      <c r="O167" t="n">
        <v>10650.22</v>
      </c>
      <c r="P167" t="n">
        <v>1109.02</v>
      </c>
      <c r="Q167" t="n">
        <v>3670.87</v>
      </c>
      <c r="R167" t="n">
        <v>601.85</v>
      </c>
      <c r="S167" t="n">
        <v>288.36</v>
      </c>
      <c r="T167" t="n">
        <v>152719.74</v>
      </c>
      <c r="U167" t="n">
        <v>0.48</v>
      </c>
      <c r="V167" t="n">
        <v>0.85</v>
      </c>
      <c r="W167" t="n">
        <v>57.14</v>
      </c>
      <c r="X167" t="n">
        <v>9.050000000000001</v>
      </c>
      <c r="Y167" t="n">
        <v>1</v>
      </c>
      <c r="Z167" t="n">
        <v>10</v>
      </c>
    </row>
    <row r="168">
      <c r="A168" t="n">
        <v>4</v>
      </c>
      <c r="B168" t="n">
        <v>35</v>
      </c>
      <c r="C168" t="inlineStr">
        <is>
          <t xml:space="preserve">CONCLUIDO	</t>
        </is>
      </c>
      <c r="D168" t="n">
        <v>0.6433</v>
      </c>
      <c r="E168" t="n">
        <v>155.45</v>
      </c>
      <c r="F168" t="n">
        <v>150.92</v>
      </c>
      <c r="G168" t="n">
        <v>59.19</v>
      </c>
      <c r="H168" t="n">
        <v>1.02</v>
      </c>
      <c r="I168" t="n">
        <v>153</v>
      </c>
      <c r="J168" t="n">
        <v>85.67</v>
      </c>
      <c r="K168" t="n">
        <v>35.1</v>
      </c>
      <c r="L168" t="n">
        <v>5</v>
      </c>
      <c r="M168" t="n">
        <v>151</v>
      </c>
      <c r="N168" t="n">
        <v>10.57</v>
      </c>
      <c r="O168" t="n">
        <v>10799.59</v>
      </c>
      <c r="P168" t="n">
        <v>1057.34</v>
      </c>
      <c r="Q168" t="n">
        <v>3670.44</v>
      </c>
      <c r="R168" t="n">
        <v>530.3200000000001</v>
      </c>
      <c r="S168" t="n">
        <v>288.36</v>
      </c>
      <c r="T168" t="n">
        <v>117189.83</v>
      </c>
      <c r="U168" t="n">
        <v>0.54</v>
      </c>
      <c r="V168" t="n">
        <v>0.87</v>
      </c>
      <c r="W168" t="n">
        <v>57.07</v>
      </c>
      <c r="X168" t="n">
        <v>6.94</v>
      </c>
      <c r="Y168" t="n">
        <v>1</v>
      </c>
      <c r="Z168" t="n">
        <v>10</v>
      </c>
    </row>
    <row r="169">
      <c r="A169" t="n">
        <v>5</v>
      </c>
      <c r="B169" t="n">
        <v>35</v>
      </c>
      <c r="C169" t="inlineStr">
        <is>
          <t xml:space="preserve">CONCLUIDO	</t>
        </is>
      </c>
      <c r="D169" t="n">
        <v>0.6516</v>
      </c>
      <c r="E169" t="n">
        <v>153.48</v>
      </c>
      <c r="F169" t="n">
        <v>149.48</v>
      </c>
      <c r="G169" t="n">
        <v>73.52</v>
      </c>
      <c r="H169" t="n">
        <v>1.21</v>
      </c>
      <c r="I169" t="n">
        <v>122</v>
      </c>
      <c r="J169" t="n">
        <v>86.88</v>
      </c>
      <c r="K169" t="n">
        <v>35.1</v>
      </c>
      <c r="L169" t="n">
        <v>6</v>
      </c>
      <c r="M169" t="n">
        <v>118</v>
      </c>
      <c r="N169" t="n">
        <v>10.78</v>
      </c>
      <c r="O169" t="n">
        <v>10949.33</v>
      </c>
      <c r="P169" t="n">
        <v>1007.87</v>
      </c>
      <c r="Q169" t="n">
        <v>3670.47</v>
      </c>
      <c r="R169" t="n">
        <v>481.29</v>
      </c>
      <c r="S169" t="n">
        <v>288.36</v>
      </c>
      <c r="T169" t="n">
        <v>92829.47</v>
      </c>
      <c r="U169" t="n">
        <v>0.6</v>
      </c>
      <c r="V169" t="n">
        <v>0.88</v>
      </c>
      <c r="W169" t="n">
        <v>57.02</v>
      </c>
      <c r="X169" t="n">
        <v>5.5</v>
      </c>
      <c r="Y169" t="n">
        <v>1</v>
      </c>
      <c r="Z169" t="n">
        <v>10</v>
      </c>
    </row>
    <row r="170">
      <c r="A170" t="n">
        <v>6</v>
      </c>
      <c r="B170" t="n">
        <v>35</v>
      </c>
      <c r="C170" t="inlineStr">
        <is>
          <t xml:space="preserve">CONCLUIDO	</t>
        </is>
      </c>
      <c r="D170" t="n">
        <v>0.655</v>
      </c>
      <c r="E170" t="n">
        <v>152.66</v>
      </c>
      <c r="F170" t="n">
        <v>148.93</v>
      </c>
      <c r="G170" t="n">
        <v>83.51000000000001</v>
      </c>
      <c r="H170" t="n">
        <v>1.39</v>
      </c>
      <c r="I170" t="n">
        <v>107</v>
      </c>
      <c r="J170" t="n">
        <v>88.09999999999999</v>
      </c>
      <c r="K170" t="n">
        <v>35.1</v>
      </c>
      <c r="L170" t="n">
        <v>7</v>
      </c>
      <c r="M170" t="n">
        <v>12</v>
      </c>
      <c r="N170" t="n">
        <v>11</v>
      </c>
      <c r="O170" t="n">
        <v>11099.43</v>
      </c>
      <c r="P170" t="n">
        <v>982.3</v>
      </c>
      <c r="Q170" t="n">
        <v>3670.6</v>
      </c>
      <c r="R170" t="n">
        <v>458.48</v>
      </c>
      <c r="S170" t="n">
        <v>288.36</v>
      </c>
      <c r="T170" t="n">
        <v>81499.35000000001</v>
      </c>
      <c r="U170" t="n">
        <v>0.63</v>
      </c>
      <c r="V170" t="n">
        <v>0.88</v>
      </c>
      <c r="W170" t="n">
        <v>57.12</v>
      </c>
      <c r="X170" t="n">
        <v>4.95</v>
      </c>
      <c r="Y170" t="n">
        <v>1</v>
      </c>
      <c r="Z170" t="n">
        <v>10</v>
      </c>
    </row>
    <row r="171">
      <c r="A171" t="n">
        <v>7</v>
      </c>
      <c r="B171" t="n">
        <v>35</v>
      </c>
      <c r="C171" t="inlineStr">
        <is>
          <t xml:space="preserve">CONCLUIDO	</t>
        </is>
      </c>
      <c r="D171" t="n">
        <v>0.6554</v>
      </c>
      <c r="E171" t="n">
        <v>152.58</v>
      </c>
      <c r="F171" t="n">
        <v>148.86</v>
      </c>
      <c r="G171" t="n">
        <v>84.26000000000001</v>
      </c>
      <c r="H171" t="n">
        <v>1.57</v>
      </c>
      <c r="I171" t="n">
        <v>106</v>
      </c>
      <c r="J171" t="n">
        <v>89.31999999999999</v>
      </c>
      <c r="K171" t="n">
        <v>35.1</v>
      </c>
      <c r="L171" t="n">
        <v>8</v>
      </c>
      <c r="M171" t="n">
        <v>0</v>
      </c>
      <c r="N171" t="n">
        <v>11.22</v>
      </c>
      <c r="O171" t="n">
        <v>11249.89</v>
      </c>
      <c r="P171" t="n">
        <v>992.27</v>
      </c>
      <c r="Q171" t="n">
        <v>3671.05</v>
      </c>
      <c r="R171" t="n">
        <v>455.94</v>
      </c>
      <c r="S171" t="n">
        <v>288.36</v>
      </c>
      <c r="T171" t="n">
        <v>80235.74000000001</v>
      </c>
      <c r="U171" t="n">
        <v>0.63</v>
      </c>
      <c r="V171" t="n">
        <v>0.88</v>
      </c>
      <c r="W171" t="n">
        <v>57.13</v>
      </c>
      <c r="X171" t="n">
        <v>4.88</v>
      </c>
      <c r="Y171" t="n">
        <v>1</v>
      </c>
      <c r="Z171" t="n">
        <v>10</v>
      </c>
    </row>
    <row r="172">
      <c r="A172" t="n">
        <v>0</v>
      </c>
      <c r="B172" t="n">
        <v>50</v>
      </c>
      <c r="C172" t="inlineStr">
        <is>
          <t xml:space="preserve">CONCLUIDO	</t>
        </is>
      </c>
      <c r="D172" t="n">
        <v>0.3955</v>
      </c>
      <c r="E172" t="n">
        <v>252.87</v>
      </c>
      <c r="F172" t="n">
        <v>217.14</v>
      </c>
      <c r="G172" t="n">
        <v>8.59</v>
      </c>
      <c r="H172" t="n">
        <v>0.16</v>
      </c>
      <c r="I172" t="n">
        <v>1516</v>
      </c>
      <c r="J172" t="n">
        <v>107.41</v>
      </c>
      <c r="K172" t="n">
        <v>41.65</v>
      </c>
      <c r="L172" t="n">
        <v>1</v>
      </c>
      <c r="M172" t="n">
        <v>1514</v>
      </c>
      <c r="N172" t="n">
        <v>14.77</v>
      </c>
      <c r="O172" t="n">
        <v>13481.73</v>
      </c>
      <c r="P172" t="n">
        <v>2079.92</v>
      </c>
      <c r="Q172" t="n">
        <v>3676.51</v>
      </c>
      <c r="R172" t="n">
        <v>2773.48</v>
      </c>
      <c r="S172" t="n">
        <v>288.36</v>
      </c>
      <c r="T172" t="n">
        <v>1231955.24</v>
      </c>
      <c r="U172" t="n">
        <v>0.1</v>
      </c>
      <c r="V172" t="n">
        <v>0.6</v>
      </c>
      <c r="W172" t="n">
        <v>59.33</v>
      </c>
      <c r="X172" t="n">
        <v>73.02</v>
      </c>
      <c r="Y172" t="n">
        <v>1</v>
      </c>
      <c r="Z172" t="n">
        <v>10</v>
      </c>
    </row>
    <row r="173">
      <c r="A173" t="n">
        <v>1</v>
      </c>
      <c r="B173" t="n">
        <v>50</v>
      </c>
      <c r="C173" t="inlineStr">
        <is>
          <t xml:space="preserve">CONCLUIDO	</t>
        </is>
      </c>
      <c r="D173" t="n">
        <v>0.5368000000000001</v>
      </c>
      <c r="E173" t="n">
        <v>186.28</v>
      </c>
      <c r="F173" t="n">
        <v>171.22</v>
      </c>
      <c r="G173" t="n">
        <v>17.53</v>
      </c>
      <c r="H173" t="n">
        <v>0.32</v>
      </c>
      <c r="I173" t="n">
        <v>586</v>
      </c>
      <c r="J173" t="n">
        <v>108.68</v>
      </c>
      <c r="K173" t="n">
        <v>41.65</v>
      </c>
      <c r="L173" t="n">
        <v>2</v>
      </c>
      <c r="M173" t="n">
        <v>584</v>
      </c>
      <c r="N173" t="n">
        <v>15.03</v>
      </c>
      <c r="O173" t="n">
        <v>13638.32</v>
      </c>
      <c r="P173" t="n">
        <v>1621.19</v>
      </c>
      <c r="Q173" t="n">
        <v>3672.84</v>
      </c>
      <c r="R173" t="n">
        <v>1217.59</v>
      </c>
      <c r="S173" t="n">
        <v>288.36</v>
      </c>
      <c r="T173" t="n">
        <v>458661.79</v>
      </c>
      <c r="U173" t="n">
        <v>0.24</v>
      </c>
      <c r="V173" t="n">
        <v>0.76</v>
      </c>
      <c r="W173" t="n">
        <v>57.75</v>
      </c>
      <c r="X173" t="n">
        <v>27.19</v>
      </c>
      <c r="Y173" t="n">
        <v>1</v>
      </c>
      <c r="Z173" t="n">
        <v>10</v>
      </c>
    </row>
    <row r="174">
      <c r="A174" t="n">
        <v>2</v>
      </c>
      <c r="B174" t="n">
        <v>50</v>
      </c>
      <c r="C174" t="inlineStr">
        <is>
          <t xml:space="preserve">CONCLUIDO	</t>
        </is>
      </c>
      <c r="D174" t="n">
        <v>0.5861</v>
      </c>
      <c r="E174" t="n">
        <v>170.62</v>
      </c>
      <c r="F174" t="n">
        <v>160.59</v>
      </c>
      <c r="G174" t="n">
        <v>26.76</v>
      </c>
      <c r="H174" t="n">
        <v>0.48</v>
      </c>
      <c r="I174" t="n">
        <v>360</v>
      </c>
      <c r="J174" t="n">
        <v>109.96</v>
      </c>
      <c r="K174" t="n">
        <v>41.65</v>
      </c>
      <c r="L174" t="n">
        <v>3</v>
      </c>
      <c r="M174" t="n">
        <v>358</v>
      </c>
      <c r="N174" t="n">
        <v>15.31</v>
      </c>
      <c r="O174" t="n">
        <v>13795.21</v>
      </c>
      <c r="P174" t="n">
        <v>1498.23</v>
      </c>
      <c r="Q174" t="n">
        <v>3671.55</v>
      </c>
      <c r="R174" t="n">
        <v>856.8</v>
      </c>
      <c r="S174" t="n">
        <v>288.36</v>
      </c>
      <c r="T174" t="n">
        <v>279398.48</v>
      </c>
      <c r="U174" t="n">
        <v>0.34</v>
      </c>
      <c r="V174" t="n">
        <v>0.8100000000000001</v>
      </c>
      <c r="W174" t="n">
        <v>57.42</v>
      </c>
      <c r="X174" t="n">
        <v>16.58</v>
      </c>
      <c r="Y174" t="n">
        <v>1</v>
      </c>
      <c r="Z174" t="n">
        <v>10</v>
      </c>
    </row>
    <row r="175">
      <c r="A175" t="n">
        <v>3</v>
      </c>
      <c r="B175" t="n">
        <v>50</v>
      </c>
      <c r="C175" t="inlineStr">
        <is>
          <t xml:space="preserve">CONCLUIDO	</t>
        </is>
      </c>
      <c r="D175" t="n">
        <v>0.6113</v>
      </c>
      <c r="E175" t="n">
        <v>163.59</v>
      </c>
      <c r="F175" t="n">
        <v>155.82</v>
      </c>
      <c r="G175" t="n">
        <v>36.24</v>
      </c>
      <c r="H175" t="n">
        <v>0.63</v>
      </c>
      <c r="I175" t="n">
        <v>258</v>
      </c>
      <c r="J175" t="n">
        <v>111.23</v>
      </c>
      <c r="K175" t="n">
        <v>41.65</v>
      </c>
      <c r="L175" t="n">
        <v>4</v>
      </c>
      <c r="M175" t="n">
        <v>256</v>
      </c>
      <c r="N175" t="n">
        <v>15.58</v>
      </c>
      <c r="O175" t="n">
        <v>13952.52</v>
      </c>
      <c r="P175" t="n">
        <v>1430.61</v>
      </c>
      <c r="Q175" t="n">
        <v>3671.01</v>
      </c>
      <c r="R175" t="n">
        <v>695.15</v>
      </c>
      <c r="S175" t="n">
        <v>288.36</v>
      </c>
      <c r="T175" t="n">
        <v>199080.65</v>
      </c>
      <c r="U175" t="n">
        <v>0.41</v>
      </c>
      <c r="V175" t="n">
        <v>0.84</v>
      </c>
      <c r="W175" t="n">
        <v>57.26</v>
      </c>
      <c r="X175" t="n">
        <v>11.82</v>
      </c>
      <c r="Y175" t="n">
        <v>1</v>
      </c>
      <c r="Z175" t="n">
        <v>10</v>
      </c>
    </row>
    <row r="176">
      <c r="A176" t="n">
        <v>4</v>
      </c>
      <c r="B176" t="n">
        <v>50</v>
      </c>
      <c r="C176" t="inlineStr">
        <is>
          <t xml:space="preserve">CONCLUIDO	</t>
        </is>
      </c>
      <c r="D176" t="n">
        <v>0.627</v>
      </c>
      <c r="E176" t="n">
        <v>159.49</v>
      </c>
      <c r="F176" t="n">
        <v>153.03</v>
      </c>
      <c r="G176" t="n">
        <v>46.14</v>
      </c>
      <c r="H176" t="n">
        <v>0.78</v>
      </c>
      <c r="I176" t="n">
        <v>199</v>
      </c>
      <c r="J176" t="n">
        <v>112.51</v>
      </c>
      <c r="K176" t="n">
        <v>41.65</v>
      </c>
      <c r="L176" t="n">
        <v>5</v>
      </c>
      <c r="M176" t="n">
        <v>197</v>
      </c>
      <c r="N176" t="n">
        <v>15.86</v>
      </c>
      <c r="O176" t="n">
        <v>14110.24</v>
      </c>
      <c r="P176" t="n">
        <v>1380.75</v>
      </c>
      <c r="Q176" t="n">
        <v>3671.03</v>
      </c>
      <c r="R176" t="n">
        <v>601.6</v>
      </c>
      <c r="S176" t="n">
        <v>288.36</v>
      </c>
      <c r="T176" t="n">
        <v>152598.88</v>
      </c>
      <c r="U176" t="n">
        <v>0.48</v>
      </c>
      <c r="V176" t="n">
        <v>0.85</v>
      </c>
      <c r="W176" t="n">
        <v>57.14</v>
      </c>
      <c r="X176" t="n">
        <v>9.039999999999999</v>
      </c>
      <c r="Y176" t="n">
        <v>1</v>
      </c>
      <c r="Z176" t="n">
        <v>10</v>
      </c>
    </row>
    <row r="177">
      <c r="A177" t="n">
        <v>5</v>
      </c>
      <c r="B177" t="n">
        <v>50</v>
      </c>
      <c r="C177" t="inlineStr">
        <is>
          <t xml:space="preserve">CONCLUIDO	</t>
        </is>
      </c>
      <c r="D177" t="n">
        <v>0.6371</v>
      </c>
      <c r="E177" t="n">
        <v>156.97</v>
      </c>
      <c r="F177" t="n">
        <v>151.34</v>
      </c>
      <c r="G177" t="n">
        <v>56.05</v>
      </c>
      <c r="H177" t="n">
        <v>0.93</v>
      </c>
      <c r="I177" t="n">
        <v>162</v>
      </c>
      <c r="J177" t="n">
        <v>113.79</v>
      </c>
      <c r="K177" t="n">
        <v>41.65</v>
      </c>
      <c r="L177" t="n">
        <v>6</v>
      </c>
      <c r="M177" t="n">
        <v>160</v>
      </c>
      <c r="N177" t="n">
        <v>16.14</v>
      </c>
      <c r="O177" t="n">
        <v>14268.39</v>
      </c>
      <c r="P177" t="n">
        <v>1342.27</v>
      </c>
      <c r="Q177" t="n">
        <v>3670.56</v>
      </c>
      <c r="R177" t="n">
        <v>543.88</v>
      </c>
      <c r="S177" t="n">
        <v>288.36</v>
      </c>
      <c r="T177" t="n">
        <v>123925.97</v>
      </c>
      <c r="U177" t="n">
        <v>0.53</v>
      </c>
      <c r="V177" t="n">
        <v>0.86</v>
      </c>
      <c r="W177" t="n">
        <v>57.09</v>
      </c>
      <c r="X177" t="n">
        <v>7.35</v>
      </c>
      <c r="Y177" t="n">
        <v>1</v>
      </c>
      <c r="Z177" t="n">
        <v>10</v>
      </c>
    </row>
    <row r="178">
      <c r="A178" t="n">
        <v>6</v>
      </c>
      <c r="B178" t="n">
        <v>50</v>
      </c>
      <c r="C178" t="inlineStr">
        <is>
          <t xml:space="preserve">CONCLUIDO	</t>
        </is>
      </c>
      <c r="D178" t="n">
        <v>0.6445</v>
      </c>
      <c r="E178" t="n">
        <v>155.16</v>
      </c>
      <c r="F178" t="n">
        <v>150.13</v>
      </c>
      <c r="G178" t="n">
        <v>66.72</v>
      </c>
      <c r="H178" t="n">
        <v>1.07</v>
      </c>
      <c r="I178" t="n">
        <v>135</v>
      </c>
      <c r="J178" t="n">
        <v>115.08</v>
      </c>
      <c r="K178" t="n">
        <v>41.65</v>
      </c>
      <c r="L178" t="n">
        <v>7</v>
      </c>
      <c r="M178" t="n">
        <v>133</v>
      </c>
      <c r="N178" t="n">
        <v>16.43</v>
      </c>
      <c r="O178" t="n">
        <v>14426.96</v>
      </c>
      <c r="P178" t="n">
        <v>1305.41</v>
      </c>
      <c r="Q178" t="n">
        <v>3670.38</v>
      </c>
      <c r="R178" t="n">
        <v>502.65</v>
      </c>
      <c r="S178" t="n">
        <v>288.36</v>
      </c>
      <c r="T178" t="n">
        <v>103445.17</v>
      </c>
      <c r="U178" t="n">
        <v>0.57</v>
      </c>
      <c r="V178" t="n">
        <v>0.87</v>
      </c>
      <c r="W178" t="n">
        <v>57.06</v>
      </c>
      <c r="X178" t="n">
        <v>6.14</v>
      </c>
      <c r="Y178" t="n">
        <v>1</v>
      </c>
      <c r="Z178" t="n">
        <v>10</v>
      </c>
    </row>
    <row r="179">
      <c r="A179" t="n">
        <v>7</v>
      </c>
      <c r="B179" t="n">
        <v>50</v>
      </c>
      <c r="C179" t="inlineStr">
        <is>
          <t xml:space="preserve">CONCLUIDO	</t>
        </is>
      </c>
      <c r="D179" t="n">
        <v>0.6504</v>
      </c>
      <c r="E179" t="n">
        <v>153.75</v>
      </c>
      <c r="F179" t="n">
        <v>149.16</v>
      </c>
      <c r="G179" t="n">
        <v>77.81999999999999</v>
      </c>
      <c r="H179" t="n">
        <v>1.21</v>
      </c>
      <c r="I179" t="n">
        <v>115</v>
      </c>
      <c r="J179" t="n">
        <v>116.37</v>
      </c>
      <c r="K179" t="n">
        <v>41.65</v>
      </c>
      <c r="L179" t="n">
        <v>8</v>
      </c>
      <c r="M179" t="n">
        <v>113</v>
      </c>
      <c r="N179" t="n">
        <v>16.72</v>
      </c>
      <c r="O179" t="n">
        <v>14585.96</v>
      </c>
      <c r="P179" t="n">
        <v>1271.04</v>
      </c>
      <c r="Q179" t="n">
        <v>3670.33</v>
      </c>
      <c r="R179" t="n">
        <v>470.09</v>
      </c>
      <c r="S179" t="n">
        <v>288.36</v>
      </c>
      <c r="T179" t="n">
        <v>87265.46000000001</v>
      </c>
      <c r="U179" t="n">
        <v>0.61</v>
      </c>
      <c r="V179" t="n">
        <v>0.88</v>
      </c>
      <c r="W179" t="n">
        <v>57.02</v>
      </c>
      <c r="X179" t="n">
        <v>5.18</v>
      </c>
      <c r="Y179" t="n">
        <v>1</v>
      </c>
      <c r="Z179" t="n">
        <v>10</v>
      </c>
    </row>
    <row r="180">
      <c r="A180" t="n">
        <v>8</v>
      </c>
      <c r="B180" t="n">
        <v>50</v>
      </c>
      <c r="C180" t="inlineStr">
        <is>
          <t xml:space="preserve">CONCLUIDO	</t>
        </is>
      </c>
      <c r="D180" t="n">
        <v>0.6546</v>
      </c>
      <c r="E180" t="n">
        <v>152.76</v>
      </c>
      <c r="F180" t="n">
        <v>148.51</v>
      </c>
      <c r="G180" t="n">
        <v>89.09999999999999</v>
      </c>
      <c r="H180" t="n">
        <v>1.35</v>
      </c>
      <c r="I180" t="n">
        <v>100</v>
      </c>
      <c r="J180" t="n">
        <v>117.66</v>
      </c>
      <c r="K180" t="n">
        <v>41.65</v>
      </c>
      <c r="L180" t="n">
        <v>9</v>
      </c>
      <c r="M180" t="n">
        <v>98</v>
      </c>
      <c r="N180" t="n">
        <v>17.01</v>
      </c>
      <c r="O180" t="n">
        <v>14745.39</v>
      </c>
      <c r="P180" t="n">
        <v>1237.92</v>
      </c>
      <c r="Q180" t="n">
        <v>3670.5</v>
      </c>
      <c r="R180" t="n">
        <v>448.5</v>
      </c>
      <c r="S180" t="n">
        <v>288.36</v>
      </c>
      <c r="T180" t="n">
        <v>76548.45</v>
      </c>
      <c r="U180" t="n">
        <v>0.64</v>
      </c>
      <c r="V180" t="n">
        <v>0.88</v>
      </c>
      <c r="W180" t="n">
        <v>56.99</v>
      </c>
      <c r="X180" t="n">
        <v>4.52</v>
      </c>
      <c r="Y180" t="n">
        <v>1</v>
      </c>
      <c r="Z180" t="n">
        <v>10</v>
      </c>
    </row>
    <row r="181">
      <c r="A181" t="n">
        <v>9</v>
      </c>
      <c r="B181" t="n">
        <v>50</v>
      </c>
      <c r="C181" t="inlineStr">
        <is>
          <t xml:space="preserve">CONCLUIDO	</t>
        </is>
      </c>
      <c r="D181" t="n">
        <v>0.6581</v>
      </c>
      <c r="E181" t="n">
        <v>151.96</v>
      </c>
      <c r="F181" t="n">
        <v>147.97</v>
      </c>
      <c r="G181" t="n">
        <v>100.89</v>
      </c>
      <c r="H181" t="n">
        <v>1.48</v>
      </c>
      <c r="I181" t="n">
        <v>88</v>
      </c>
      <c r="J181" t="n">
        <v>118.96</v>
      </c>
      <c r="K181" t="n">
        <v>41.65</v>
      </c>
      <c r="L181" t="n">
        <v>10</v>
      </c>
      <c r="M181" t="n">
        <v>86</v>
      </c>
      <c r="N181" t="n">
        <v>17.31</v>
      </c>
      <c r="O181" t="n">
        <v>14905.25</v>
      </c>
      <c r="P181" t="n">
        <v>1203.21</v>
      </c>
      <c r="Q181" t="n">
        <v>3670.12</v>
      </c>
      <c r="R181" t="n">
        <v>430.53</v>
      </c>
      <c r="S181" t="n">
        <v>288.36</v>
      </c>
      <c r="T181" t="n">
        <v>67623.23</v>
      </c>
      <c r="U181" t="n">
        <v>0.67</v>
      </c>
      <c r="V181" t="n">
        <v>0.88</v>
      </c>
      <c r="W181" t="n">
        <v>56.97</v>
      </c>
      <c r="X181" t="n">
        <v>3.99</v>
      </c>
      <c r="Y181" t="n">
        <v>1</v>
      </c>
      <c r="Z181" t="n">
        <v>10</v>
      </c>
    </row>
    <row r="182">
      <c r="A182" t="n">
        <v>10</v>
      </c>
      <c r="B182" t="n">
        <v>50</v>
      </c>
      <c r="C182" t="inlineStr">
        <is>
          <t xml:space="preserve">CONCLUIDO	</t>
        </is>
      </c>
      <c r="D182" t="n">
        <v>0.6611</v>
      </c>
      <c r="E182" t="n">
        <v>151.26</v>
      </c>
      <c r="F182" t="n">
        <v>147.49</v>
      </c>
      <c r="G182" t="n">
        <v>113.46</v>
      </c>
      <c r="H182" t="n">
        <v>1.61</v>
      </c>
      <c r="I182" t="n">
        <v>78</v>
      </c>
      <c r="J182" t="n">
        <v>120.26</v>
      </c>
      <c r="K182" t="n">
        <v>41.65</v>
      </c>
      <c r="L182" t="n">
        <v>11</v>
      </c>
      <c r="M182" t="n">
        <v>60</v>
      </c>
      <c r="N182" t="n">
        <v>17.61</v>
      </c>
      <c r="O182" t="n">
        <v>15065.56</v>
      </c>
      <c r="P182" t="n">
        <v>1175.11</v>
      </c>
      <c r="Q182" t="n">
        <v>3670.5</v>
      </c>
      <c r="R182" t="n">
        <v>413.5</v>
      </c>
      <c r="S182" t="n">
        <v>288.36</v>
      </c>
      <c r="T182" t="n">
        <v>59155.63</v>
      </c>
      <c r="U182" t="n">
        <v>0.7</v>
      </c>
      <c r="V182" t="n">
        <v>0.89</v>
      </c>
      <c r="W182" t="n">
        <v>56.98</v>
      </c>
      <c r="X182" t="n">
        <v>3.52</v>
      </c>
      <c r="Y182" t="n">
        <v>1</v>
      </c>
      <c r="Z182" t="n">
        <v>10</v>
      </c>
    </row>
    <row r="183">
      <c r="A183" t="n">
        <v>11</v>
      </c>
      <c r="B183" t="n">
        <v>50</v>
      </c>
      <c r="C183" t="inlineStr">
        <is>
          <t xml:space="preserve">CONCLUIDO	</t>
        </is>
      </c>
      <c r="D183" t="n">
        <v>0.6617</v>
      </c>
      <c r="E183" t="n">
        <v>151.13</v>
      </c>
      <c r="F183" t="n">
        <v>147.43</v>
      </c>
      <c r="G183" t="n">
        <v>117.94</v>
      </c>
      <c r="H183" t="n">
        <v>1.74</v>
      </c>
      <c r="I183" t="n">
        <v>75</v>
      </c>
      <c r="J183" t="n">
        <v>121.56</v>
      </c>
      <c r="K183" t="n">
        <v>41.65</v>
      </c>
      <c r="L183" t="n">
        <v>12</v>
      </c>
      <c r="M183" t="n">
        <v>6</v>
      </c>
      <c r="N183" t="n">
        <v>17.91</v>
      </c>
      <c r="O183" t="n">
        <v>15226.31</v>
      </c>
      <c r="P183" t="n">
        <v>1170.94</v>
      </c>
      <c r="Q183" t="n">
        <v>3670.62</v>
      </c>
      <c r="R183" t="n">
        <v>408.82</v>
      </c>
      <c r="S183" t="n">
        <v>288.36</v>
      </c>
      <c r="T183" t="n">
        <v>56830.81</v>
      </c>
      <c r="U183" t="n">
        <v>0.71</v>
      </c>
      <c r="V183" t="n">
        <v>0.89</v>
      </c>
      <c r="W183" t="n">
        <v>57.04</v>
      </c>
      <c r="X183" t="n">
        <v>3.45</v>
      </c>
      <c r="Y183" t="n">
        <v>1</v>
      </c>
      <c r="Z183" t="n">
        <v>10</v>
      </c>
    </row>
    <row r="184">
      <c r="A184" t="n">
        <v>12</v>
      </c>
      <c r="B184" t="n">
        <v>50</v>
      </c>
      <c r="C184" t="inlineStr">
        <is>
          <t xml:space="preserve">CONCLUIDO	</t>
        </is>
      </c>
      <c r="D184" t="n">
        <v>0.6616</v>
      </c>
      <c r="E184" t="n">
        <v>151.14</v>
      </c>
      <c r="F184" t="n">
        <v>147.44</v>
      </c>
      <c r="G184" t="n">
        <v>117.95</v>
      </c>
      <c r="H184" t="n">
        <v>1.87</v>
      </c>
      <c r="I184" t="n">
        <v>75</v>
      </c>
      <c r="J184" t="n">
        <v>122.87</v>
      </c>
      <c r="K184" t="n">
        <v>41.65</v>
      </c>
      <c r="L184" t="n">
        <v>13</v>
      </c>
      <c r="M184" t="n">
        <v>0</v>
      </c>
      <c r="N184" t="n">
        <v>18.22</v>
      </c>
      <c r="O184" t="n">
        <v>15387.5</v>
      </c>
      <c r="P184" t="n">
        <v>1181.57</v>
      </c>
      <c r="Q184" t="n">
        <v>3670.78</v>
      </c>
      <c r="R184" t="n">
        <v>408.96</v>
      </c>
      <c r="S184" t="n">
        <v>288.36</v>
      </c>
      <c r="T184" t="n">
        <v>56899.91</v>
      </c>
      <c r="U184" t="n">
        <v>0.71</v>
      </c>
      <c r="V184" t="n">
        <v>0.89</v>
      </c>
      <c r="W184" t="n">
        <v>57.05</v>
      </c>
      <c r="X184" t="n">
        <v>3.46</v>
      </c>
      <c r="Y184" t="n">
        <v>1</v>
      </c>
      <c r="Z184" t="n">
        <v>10</v>
      </c>
    </row>
    <row r="185">
      <c r="A185" t="n">
        <v>0</v>
      </c>
      <c r="B185" t="n">
        <v>25</v>
      </c>
      <c r="C185" t="inlineStr">
        <is>
          <t xml:space="preserve">CONCLUIDO	</t>
        </is>
      </c>
      <c r="D185" t="n">
        <v>0.5039</v>
      </c>
      <c r="E185" t="n">
        <v>198.44</v>
      </c>
      <c r="F185" t="n">
        <v>184.65</v>
      </c>
      <c r="G185" t="n">
        <v>12.84</v>
      </c>
      <c r="H185" t="n">
        <v>0.28</v>
      </c>
      <c r="I185" t="n">
        <v>863</v>
      </c>
      <c r="J185" t="n">
        <v>61.76</v>
      </c>
      <c r="K185" t="n">
        <v>28.92</v>
      </c>
      <c r="L185" t="n">
        <v>1</v>
      </c>
      <c r="M185" t="n">
        <v>861</v>
      </c>
      <c r="N185" t="n">
        <v>6.84</v>
      </c>
      <c r="O185" t="n">
        <v>7851.41</v>
      </c>
      <c r="P185" t="n">
        <v>1190.26</v>
      </c>
      <c r="Q185" t="n">
        <v>3673.64</v>
      </c>
      <c r="R185" t="n">
        <v>1670.75</v>
      </c>
      <c r="S185" t="n">
        <v>288.36</v>
      </c>
      <c r="T185" t="n">
        <v>683855.02</v>
      </c>
      <c r="U185" t="n">
        <v>0.17</v>
      </c>
      <c r="V185" t="n">
        <v>0.71</v>
      </c>
      <c r="W185" t="n">
        <v>58.26</v>
      </c>
      <c r="X185" t="n">
        <v>40.6</v>
      </c>
      <c r="Y185" t="n">
        <v>1</v>
      </c>
      <c r="Z185" t="n">
        <v>10</v>
      </c>
    </row>
    <row r="186">
      <c r="A186" t="n">
        <v>1</v>
      </c>
      <c r="B186" t="n">
        <v>25</v>
      </c>
      <c r="C186" t="inlineStr">
        <is>
          <t xml:space="preserve">CONCLUIDO	</t>
        </is>
      </c>
      <c r="D186" t="n">
        <v>0.5981</v>
      </c>
      <c r="E186" t="n">
        <v>167.19</v>
      </c>
      <c r="F186" t="n">
        <v>160.44</v>
      </c>
      <c r="G186" t="n">
        <v>26.96</v>
      </c>
      <c r="H186" t="n">
        <v>0.55</v>
      </c>
      <c r="I186" t="n">
        <v>357</v>
      </c>
      <c r="J186" t="n">
        <v>62.92</v>
      </c>
      <c r="K186" t="n">
        <v>28.92</v>
      </c>
      <c r="L186" t="n">
        <v>2</v>
      </c>
      <c r="M186" t="n">
        <v>355</v>
      </c>
      <c r="N186" t="n">
        <v>7</v>
      </c>
      <c r="O186" t="n">
        <v>7994.37</v>
      </c>
      <c r="P186" t="n">
        <v>990.58</v>
      </c>
      <c r="Q186" t="n">
        <v>3671.7</v>
      </c>
      <c r="R186" t="n">
        <v>851.13</v>
      </c>
      <c r="S186" t="n">
        <v>288.36</v>
      </c>
      <c r="T186" t="n">
        <v>276574.9</v>
      </c>
      <c r="U186" t="n">
        <v>0.34</v>
      </c>
      <c r="V186" t="n">
        <v>0.82</v>
      </c>
      <c r="W186" t="n">
        <v>57.42</v>
      </c>
      <c r="X186" t="n">
        <v>16.43</v>
      </c>
      <c r="Y186" t="n">
        <v>1</v>
      </c>
      <c r="Z186" t="n">
        <v>10</v>
      </c>
    </row>
    <row r="187">
      <c r="A187" t="n">
        <v>2</v>
      </c>
      <c r="B187" t="n">
        <v>25</v>
      </c>
      <c r="C187" t="inlineStr">
        <is>
          <t xml:space="preserve">CONCLUIDO	</t>
        </is>
      </c>
      <c r="D187" t="n">
        <v>0.63</v>
      </c>
      <c r="E187" t="n">
        <v>158.72</v>
      </c>
      <c r="F187" t="n">
        <v>153.91</v>
      </c>
      <c r="G187" t="n">
        <v>42.56</v>
      </c>
      <c r="H187" t="n">
        <v>0.8100000000000001</v>
      </c>
      <c r="I187" t="n">
        <v>217</v>
      </c>
      <c r="J187" t="n">
        <v>64.08</v>
      </c>
      <c r="K187" t="n">
        <v>28.92</v>
      </c>
      <c r="L187" t="n">
        <v>3</v>
      </c>
      <c r="M187" t="n">
        <v>215</v>
      </c>
      <c r="N187" t="n">
        <v>7.16</v>
      </c>
      <c r="O187" t="n">
        <v>8137.65</v>
      </c>
      <c r="P187" t="n">
        <v>901.37</v>
      </c>
      <c r="Q187" t="n">
        <v>3670.85</v>
      </c>
      <c r="R187" t="n">
        <v>631.5599999999999</v>
      </c>
      <c r="S187" t="n">
        <v>288.36</v>
      </c>
      <c r="T187" t="n">
        <v>167492.02</v>
      </c>
      <c r="U187" t="n">
        <v>0.46</v>
      </c>
      <c r="V187" t="n">
        <v>0.85</v>
      </c>
      <c r="W187" t="n">
        <v>57.17</v>
      </c>
      <c r="X187" t="n">
        <v>9.92</v>
      </c>
      <c r="Y187" t="n">
        <v>1</v>
      </c>
      <c r="Z187" t="n">
        <v>10</v>
      </c>
    </row>
    <row r="188">
      <c r="A188" t="n">
        <v>3</v>
      </c>
      <c r="B188" t="n">
        <v>25</v>
      </c>
      <c r="C188" t="inlineStr">
        <is>
          <t xml:space="preserve">CONCLUIDO	</t>
        </is>
      </c>
      <c r="D188" t="n">
        <v>0.6453</v>
      </c>
      <c r="E188" t="n">
        <v>154.97</v>
      </c>
      <c r="F188" t="n">
        <v>151.03</v>
      </c>
      <c r="G188" t="n">
        <v>58.84</v>
      </c>
      <c r="H188" t="n">
        <v>1.07</v>
      </c>
      <c r="I188" t="n">
        <v>154</v>
      </c>
      <c r="J188" t="n">
        <v>65.25</v>
      </c>
      <c r="K188" t="n">
        <v>28.92</v>
      </c>
      <c r="L188" t="n">
        <v>4</v>
      </c>
      <c r="M188" t="n">
        <v>91</v>
      </c>
      <c r="N188" t="n">
        <v>7.33</v>
      </c>
      <c r="O188" t="n">
        <v>8281.25</v>
      </c>
      <c r="P188" t="n">
        <v>836.05</v>
      </c>
      <c r="Q188" t="n">
        <v>3671.32</v>
      </c>
      <c r="R188" t="n">
        <v>530.91</v>
      </c>
      <c r="S188" t="n">
        <v>288.36</v>
      </c>
      <c r="T188" t="n">
        <v>117479.32</v>
      </c>
      <c r="U188" t="n">
        <v>0.54</v>
      </c>
      <c r="V188" t="n">
        <v>0.87</v>
      </c>
      <c r="W188" t="n">
        <v>57.16</v>
      </c>
      <c r="X188" t="n">
        <v>7.04</v>
      </c>
      <c r="Y188" t="n">
        <v>1</v>
      </c>
      <c r="Z188" t="n">
        <v>10</v>
      </c>
    </row>
    <row r="189">
      <c r="A189" t="n">
        <v>4</v>
      </c>
      <c r="B189" t="n">
        <v>25</v>
      </c>
      <c r="C189" t="inlineStr">
        <is>
          <t xml:space="preserve">CONCLUIDO	</t>
        </is>
      </c>
      <c r="D189" t="n">
        <v>0.6463</v>
      </c>
      <c r="E189" t="n">
        <v>154.73</v>
      </c>
      <c r="F189" t="n">
        <v>150.88</v>
      </c>
      <c r="G189" t="n">
        <v>61.17</v>
      </c>
      <c r="H189" t="n">
        <v>1.31</v>
      </c>
      <c r="I189" t="n">
        <v>148</v>
      </c>
      <c r="J189" t="n">
        <v>66.42</v>
      </c>
      <c r="K189" t="n">
        <v>28.92</v>
      </c>
      <c r="L189" t="n">
        <v>5</v>
      </c>
      <c r="M189" t="n">
        <v>0</v>
      </c>
      <c r="N189" t="n">
        <v>7.49</v>
      </c>
      <c r="O189" t="n">
        <v>8425.16</v>
      </c>
      <c r="P189" t="n">
        <v>842.02</v>
      </c>
      <c r="Q189" t="n">
        <v>3671.38</v>
      </c>
      <c r="R189" t="n">
        <v>521.9299999999999</v>
      </c>
      <c r="S189" t="n">
        <v>288.36</v>
      </c>
      <c r="T189" t="n">
        <v>113022.29</v>
      </c>
      <c r="U189" t="n">
        <v>0.55</v>
      </c>
      <c r="V189" t="n">
        <v>0.87</v>
      </c>
      <c r="W189" t="n">
        <v>57.25</v>
      </c>
      <c r="X189" t="n">
        <v>6.89</v>
      </c>
      <c r="Y189" t="n">
        <v>1</v>
      </c>
      <c r="Z189" t="n">
        <v>10</v>
      </c>
    </row>
    <row r="190">
      <c r="A190" t="n">
        <v>0</v>
      </c>
      <c r="B190" t="n">
        <v>85</v>
      </c>
      <c r="C190" t="inlineStr">
        <is>
          <t xml:space="preserve">CONCLUIDO	</t>
        </is>
      </c>
      <c r="D190" t="n">
        <v>0.2756</v>
      </c>
      <c r="E190" t="n">
        <v>362.85</v>
      </c>
      <c r="F190" t="n">
        <v>273.21</v>
      </c>
      <c r="G190" t="n">
        <v>6.37</v>
      </c>
      <c r="H190" t="n">
        <v>0.11</v>
      </c>
      <c r="I190" t="n">
        <v>2575</v>
      </c>
      <c r="J190" t="n">
        <v>167.88</v>
      </c>
      <c r="K190" t="n">
        <v>51.39</v>
      </c>
      <c r="L190" t="n">
        <v>1</v>
      </c>
      <c r="M190" t="n">
        <v>2573</v>
      </c>
      <c r="N190" t="n">
        <v>30.49</v>
      </c>
      <c r="O190" t="n">
        <v>20939.59</v>
      </c>
      <c r="P190" t="n">
        <v>3505.85</v>
      </c>
      <c r="Q190" t="n">
        <v>3681.84</v>
      </c>
      <c r="R190" t="n">
        <v>4679.88</v>
      </c>
      <c r="S190" t="n">
        <v>288.36</v>
      </c>
      <c r="T190" t="n">
        <v>2179863</v>
      </c>
      <c r="U190" t="n">
        <v>0.06</v>
      </c>
      <c r="V190" t="n">
        <v>0.48</v>
      </c>
      <c r="W190" t="n">
        <v>61.15</v>
      </c>
      <c r="X190" t="n">
        <v>128.98</v>
      </c>
      <c r="Y190" t="n">
        <v>1</v>
      </c>
      <c r="Z190" t="n">
        <v>10</v>
      </c>
    </row>
    <row r="191">
      <c r="A191" t="n">
        <v>1</v>
      </c>
      <c r="B191" t="n">
        <v>85</v>
      </c>
      <c r="C191" t="inlineStr">
        <is>
          <t xml:space="preserve">CONCLUIDO	</t>
        </is>
      </c>
      <c r="D191" t="n">
        <v>0.4638</v>
      </c>
      <c r="E191" t="n">
        <v>215.6</v>
      </c>
      <c r="F191" t="n">
        <v>184.25</v>
      </c>
      <c r="G191" t="n">
        <v>12.93</v>
      </c>
      <c r="H191" t="n">
        <v>0.21</v>
      </c>
      <c r="I191" t="n">
        <v>855</v>
      </c>
      <c r="J191" t="n">
        <v>169.33</v>
      </c>
      <c r="K191" t="n">
        <v>51.39</v>
      </c>
      <c r="L191" t="n">
        <v>2</v>
      </c>
      <c r="M191" t="n">
        <v>853</v>
      </c>
      <c r="N191" t="n">
        <v>30.94</v>
      </c>
      <c r="O191" t="n">
        <v>21118.46</v>
      </c>
      <c r="P191" t="n">
        <v>2360.18</v>
      </c>
      <c r="Q191" t="n">
        <v>3674.05</v>
      </c>
      <c r="R191" t="n">
        <v>1656.62</v>
      </c>
      <c r="S191" t="n">
        <v>288.36</v>
      </c>
      <c r="T191" t="n">
        <v>676829.5600000001</v>
      </c>
      <c r="U191" t="n">
        <v>0.17</v>
      </c>
      <c r="V191" t="n">
        <v>0.71</v>
      </c>
      <c r="W191" t="n">
        <v>58.25</v>
      </c>
      <c r="X191" t="n">
        <v>40.19</v>
      </c>
      <c r="Y191" t="n">
        <v>1</v>
      </c>
      <c r="Z191" t="n">
        <v>10</v>
      </c>
    </row>
    <row r="192">
      <c r="A192" t="n">
        <v>2</v>
      </c>
      <c r="B192" t="n">
        <v>85</v>
      </c>
      <c r="C192" t="inlineStr">
        <is>
          <t xml:space="preserve">CONCLUIDO	</t>
        </is>
      </c>
      <c r="D192" t="n">
        <v>0.5327</v>
      </c>
      <c r="E192" t="n">
        <v>187.72</v>
      </c>
      <c r="F192" t="n">
        <v>167.9</v>
      </c>
      <c r="G192" t="n">
        <v>19.56</v>
      </c>
      <c r="H192" t="n">
        <v>0.31</v>
      </c>
      <c r="I192" t="n">
        <v>515</v>
      </c>
      <c r="J192" t="n">
        <v>170.79</v>
      </c>
      <c r="K192" t="n">
        <v>51.39</v>
      </c>
      <c r="L192" t="n">
        <v>3</v>
      </c>
      <c r="M192" t="n">
        <v>513</v>
      </c>
      <c r="N192" t="n">
        <v>31.4</v>
      </c>
      <c r="O192" t="n">
        <v>21297.94</v>
      </c>
      <c r="P192" t="n">
        <v>2139.85</v>
      </c>
      <c r="Q192" t="n">
        <v>3672.45</v>
      </c>
      <c r="R192" t="n">
        <v>1103.12</v>
      </c>
      <c r="S192" t="n">
        <v>288.36</v>
      </c>
      <c r="T192" t="n">
        <v>401780.65</v>
      </c>
      <c r="U192" t="n">
        <v>0.26</v>
      </c>
      <c r="V192" t="n">
        <v>0.78</v>
      </c>
      <c r="W192" t="n">
        <v>57.69</v>
      </c>
      <c r="X192" t="n">
        <v>23.87</v>
      </c>
      <c r="Y192" t="n">
        <v>1</v>
      </c>
      <c r="Z192" t="n">
        <v>10</v>
      </c>
    </row>
    <row r="193">
      <c r="A193" t="n">
        <v>3</v>
      </c>
      <c r="B193" t="n">
        <v>85</v>
      </c>
      <c r="C193" t="inlineStr">
        <is>
          <t xml:space="preserve">CONCLUIDO	</t>
        </is>
      </c>
      <c r="D193" t="n">
        <v>0.5689</v>
      </c>
      <c r="E193" t="n">
        <v>175.78</v>
      </c>
      <c r="F193" t="n">
        <v>160.93</v>
      </c>
      <c r="G193" t="n">
        <v>26.24</v>
      </c>
      <c r="H193" t="n">
        <v>0.41</v>
      </c>
      <c r="I193" t="n">
        <v>368</v>
      </c>
      <c r="J193" t="n">
        <v>172.25</v>
      </c>
      <c r="K193" t="n">
        <v>51.39</v>
      </c>
      <c r="L193" t="n">
        <v>4</v>
      </c>
      <c r="M193" t="n">
        <v>366</v>
      </c>
      <c r="N193" t="n">
        <v>31.86</v>
      </c>
      <c r="O193" t="n">
        <v>21478.05</v>
      </c>
      <c r="P193" t="n">
        <v>2039.53</v>
      </c>
      <c r="Q193" t="n">
        <v>3671.83</v>
      </c>
      <c r="R193" t="n">
        <v>868.55</v>
      </c>
      <c r="S193" t="n">
        <v>288.36</v>
      </c>
      <c r="T193" t="n">
        <v>285231.52</v>
      </c>
      <c r="U193" t="n">
        <v>0.33</v>
      </c>
      <c r="V193" t="n">
        <v>0.8100000000000001</v>
      </c>
      <c r="W193" t="n">
        <v>57.42</v>
      </c>
      <c r="X193" t="n">
        <v>16.92</v>
      </c>
      <c r="Y193" t="n">
        <v>1</v>
      </c>
      <c r="Z193" t="n">
        <v>10</v>
      </c>
    </row>
    <row r="194">
      <c r="A194" t="n">
        <v>4</v>
      </c>
      <c r="B194" t="n">
        <v>85</v>
      </c>
      <c r="C194" t="inlineStr">
        <is>
          <t xml:space="preserve">CONCLUIDO	</t>
        </is>
      </c>
      <c r="D194" t="n">
        <v>0.5911</v>
      </c>
      <c r="E194" t="n">
        <v>169.18</v>
      </c>
      <c r="F194" t="n">
        <v>157.12</v>
      </c>
      <c r="G194" t="n">
        <v>32.96</v>
      </c>
      <c r="H194" t="n">
        <v>0.51</v>
      </c>
      <c r="I194" t="n">
        <v>286</v>
      </c>
      <c r="J194" t="n">
        <v>173.71</v>
      </c>
      <c r="K194" t="n">
        <v>51.39</v>
      </c>
      <c r="L194" t="n">
        <v>5</v>
      </c>
      <c r="M194" t="n">
        <v>284</v>
      </c>
      <c r="N194" t="n">
        <v>32.32</v>
      </c>
      <c r="O194" t="n">
        <v>21658.78</v>
      </c>
      <c r="P194" t="n">
        <v>1978.98</v>
      </c>
      <c r="Q194" t="n">
        <v>3671.11</v>
      </c>
      <c r="R194" t="n">
        <v>739.26</v>
      </c>
      <c r="S194" t="n">
        <v>288.36</v>
      </c>
      <c r="T194" t="n">
        <v>220997.95</v>
      </c>
      <c r="U194" t="n">
        <v>0.39</v>
      </c>
      <c r="V194" t="n">
        <v>0.83</v>
      </c>
      <c r="W194" t="n">
        <v>57.29</v>
      </c>
      <c r="X194" t="n">
        <v>13.12</v>
      </c>
      <c r="Y194" t="n">
        <v>1</v>
      </c>
      <c r="Z194" t="n">
        <v>10</v>
      </c>
    </row>
    <row r="195">
      <c r="A195" t="n">
        <v>5</v>
      </c>
      <c r="B195" t="n">
        <v>85</v>
      </c>
      <c r="C195" t="inlineStr">
        <is>
          <t xml:space="preserve">CONCLUIDO	</t>
        </is>
      </c>
      <c r="D195" t="n">
        <v>0.6064000000000001</v>
      </c>
      <c r="E195" t="n">
        <v>164.91</v>
      </c>
      <c r="F195" t="n">
        <v>154.64</v>
      </c>
      <c r="G195" t="n">
        <v>39.82</v>
      </c>
      <c r="H195" t="n">
        <v>0.61</v>
      </c>
      <c r="I195" t="n">
        <v>233</v>
      </c>
      <c r="J195" t="n">
        <v>175.18</v>
      </c>
      <c r="K195" t="n">
        <v>51.39</v>
      </c>
      <c r="L195" t="n">
        <v>6</v>
      </c>
      <c r="M195" t="n">
        <v>231</v>
      </c>
      <c r="N195" t="n">
        <v>32.79</v>
      </c>
      <c r="O195" t="n">
        <v>21840.16</v>
      </c>
      <c r="P195" t="n">
        <v>1935.83</v>
      </c>
      <c r="Q195" t="n">
        <v>3670.92</v>
      </c>
      <c r="R195" t="n">
        <v>655.16</v>
      </c>
      <c r="S195" t="n">
        <v>288.36</v>
      </c>
      <c r="T195" t="n">
        <v>179213.12</v>
      </c>
      <c r="U195" t="n">
        <v>0.44</v>
      </c>
      <c r="V195" t="n">
        <v>0.85</v>
      </c>
      <c r="W195" t="n">
        <v>57.22</v>
      </c>
      <c r="X195" t="n">
        <v>10.64</v>
      </c>
      <c r="Y195" t="n">
        <v>1</v>
      </c>
      <c r="Z195" t="n">
        <v>10</v>
      </c>
    </row>
    <row r="196">
      <c r="A196" t="n">
        <v>6</v>
      </c>
      <c r="B196" t="n">
        <v>85</v>
      </c>
      <c r="C196" t="inlineStr">
        <is>
          <t xml:space="preserve">CONCLUIDO	</t>
        </is>
      </c>
      <c r="D196" t="n">
        <v>0.6175</v>
      </c>
      <c r="E196" t="n">
        <v>161.94</v>
      </c>
      <c r="F196" t="n">
        <v>152.92</v>
      </c>
      <c r="G196" t="n">
        <v>46.81</v>
      </c>
      <c r="H196" t="n">
        <v>0.7</v>
      </c>
      <c r="I196" t="n">
        <v>196</v>
      </c>
      <c r="J196" t="n">
        <v>176.66</v>
      </c>
      <c r="K196" t="n">
        <v>51.39</v>
      </c>
      <c r="L196" t="n">
        <v>7</v>
      </c>
      <c r="M196" t="n">
        <v>194</v>
      </c>
      <c r="N196" t="n">
        <v>33.27</v>
      </c>
      <c r="O196" t="n">
        <v>22022.17</v>
      </c>
      <c r="P196" t="n">
        <v>1901.39</v>
      </c>
      <c r="Q196" t="n">
        <v>3671.04</v>
      </c>
      <c r="R196" t="n">
        <v>597.3200000000001</v>
      </c>
      <c r="S196" t="n">
        <v>288.36</v>
      </c>
      <c r="T196" t="n">
        <v>150476.5</v>
      </c>
      <c r="U196" t="n">
        <v>0.48</v>
      </c>
      <c r="V196" t="n">
        <v>0.86</v>
      </c>
      <c r="W196" t="n">
        <v>57.15</v>
      </c>
      <c r="X196" t="n">
        <v>8.93</v>
      </c>
      <c r="Y196" t="n">
        <v>1</v>
      </c>
      <c r="Z196" t="n">
        <v>10</v>
      </c>
    </row>
    <row r="197">
      <c r="A197" t="n">
        <v>7</v>
      </c>
      <c r="B197" t="n">
        <v>85</v>
      </c>
      <c r="C197" t="inlineStr">
        <is>
          <t xml:space="preserve">CONCLUIDO	</t>
        </is>
      </c>
      <c r="D197" t="n">
        <v>0.6256</v>
      </c>
      <c r="E197" t="n">
        <v>159.84</v>
      </c>
      <c r="F197" t="n">
        <v>151.74</v>
      </c>
      <c r="G197" t="n">
        <v>53.87</v>
      </c>
      <c r="H197" t="n">
        <v>0.8</v>
      </c>
      <c r="I197" t="n">
        <v>169</v>
      </c>
      <c r="J197" t="n">
        <v>178.14</v>
      </c>
      <c r="K197" t="n">
        <v>51.39</v>
      </c>
      <c r="L197" t="n">
        <v>8</v>
      </c>
      <c r="M197" t="n">
        <v>167</v>
      </c>
      <c r="N197" t="n">
        <v>33.75</v>
      </c>
      <c r="O197" t="n">
        <v>22204.83</v>
      </c>
      <c r="P197" t="n">
        <v>1874.28</v>
      </c>
      <c r="Q197" t="n">
        <v>3670.65</v>
      </c>
      <c r="R197" t="n">
        <v>556.6799999999999</v>
      </c>
      <c r="S197" t="n">
        <v>288.36</v>
      </c>
      <c r="T197" t="n">
        <v>130292.96</v>
      </c>
      <c r="U197" t="n">
        <v>0.52</v>
      </c>
      <c r="V197" t="n">
        <v>0.86</v>
      </c>
      <c r="W197" t="n">
        <v>57.13</v>
      </c>
      <c r="X197" t="n">
        <v>7.75</v>
      </c>
      <c r="Y197" t="n">
        <v>1</v>
      </c>
      <c r="Z197" t="n">
        <v>10</v>
      </c>
    </row>
    <row r="198">
      <c r="A198" t="n">
        <v>8</v>
      </c>
      <c r="B198" t="n">
        <v>85</v>
      </c>
      <c r="C198" t="inlineStr">
        <is>
          <t xml:space="preserve">CONCLUIDO	</t>
        </is>
      </c>
      <c r="D198" t="n">
        <v>0.632</v>
      </c>
      <c r="E198" t="n">
        <v>158.22</v>
      </c>
      <c r="F198" t="n">
        <v>150.8</v>
      </c>
      <c r="G198" t="n">
        <v>60.73</v>
      </c>
      <c r="H198" t="n">
        <v>0.89</v>
      </c>
      <c r="I198" t="n">
        <v>149</v>
      </c>
      <c r="J198" t="n">
        <v>179.63</v>
      </c>
      <c r="K198" t="n">
        <v>51.39</v>
      </c>
      <c r="L198" t="n">
        <v>9</v>
      </c>
      <c r="M198" t="n">
        <v>147</v>
      </c>
      <c r="N198" t="n">
        <v>34.24</v>
      </c>
      <c r="O198" t="n">
        <v>22388.15</v>
      </c>
      <c r="P198" t="n">
        <v>1850.89</v>
      </c>
      <c r="Q198" t="n">
        <v>3670.64</v>
      </c>
      <c r="R198" t="n">
        <v>526.15</v>
      </c>
      <c r="S198" t="n">
        <v>288.36</v>
      </c>
      <c r="T198" t="n">
        <v>115124.03</v>
      </c>
      <c r="U198" t="n">
        <v>0.55</v>
      </c>
      <c r="V198" t="n">
        <v>0.87</v>
      </c>
      <c r="W198" t="n">
        <v>57.07</v>
      </c>
      <c r="X198" t="n">
        <v>6.82</v>
      </c>
      <c r="Y198" t="n">
        <v>1</v>
      </c>
      <c r="Z198" t="n">
        <v>10</v>
      </c>
    </row>
    <row r="199">
      <c r="A199" t="n">
        <v>9</v>
      </c>
      <c r="B199" t="n">
        <v>85</v>
      </c>
      <c r="C199" t="inlineStr">
        <is>
          <t xml:space="preserve">CONCLUIDO	</t>
        </is>
      </c>
      <c r="D199" t="n">
        <v>0.6375999999999999</v>
      </c>
      <c r="E199" t="n">
        <v>156.83</v>
      </c>
      <c r="F199" t="n">
        <v>149.98</v>
      </c>
      <c r="G199" t="n">
        <v>68.17</v>
      </c>
      <c r="H199" t="n">
        <v>0.98</v>
      </c>
      <c r="I199" t="n">
        <v>132</v>
      </c>
      <c r="J199" t="n">
        <v>181.12</v>
      </c>
      <c r="K199" t="n">
        <v>51.39</v>
      </c>
      <c r="L199" t="n">
        <v>10</v>
      </c>
      <c r="M199" t="n">
        <v>130</v>
      </c>
      <c r="N199" t="n">
        <v>34.73</v>
      </c>
      <c r="O199" t="n">
        <v>22572.13</v>
      </c>
      <c r="P199" t="n">
        <v>1827.4</v>
      </c>
      <c r="Q199" t="n">
        <v>3670.51</v>
      </c>
      <c r="R199" t="n">
        <v>498.42</v>
      </c>
      <c r="S199" t="n">
        <v>288.36</v>
      </c>
      <c r="T199" t="n">
        <v>101348.64</v>
      </c>
      <c r="U199" t="n">
        <v>0.58</v>
      </c>
      <c r="V199" t="n">
        <v>0.87</v>
      </c>
      <c r="W199" t="n">
        <v>57.04</v>
      </c>
      <c r="X199" t="n">
        <v>6</v>
      </c>
      <c r="Y199" t="n">
        <v>1</v>
      </c>
      <c r="Z199" t="n">
        <v>10</v>
      </c>
    </row>
    <row r="200">
      <c r="A200" t="n">
        <v>10</v>
      </c>
      <c r="B200" t="n">
        <v>85</v>
      </c>
      <c r="C200" t="inlineStr">
        <is>
          <t xml:space="preserve">CONCLUIDO	</t>
        </is>
      </c>
      <c r="D200" t="n">
        <v>0.6419</v>
      </c>
      <c r="E200" t="n">
        <v>155.79</v>
      </c>
      <c r="F200" t="n">
        <v>149.38</v>
      </c>
      <c r="G200" t="n">
        <v>75.31999999999999</v>
      </c>
      <c r="H200" t="n">
        <v>1.07</v>
      </c>
      <c r="I200" t="n">
        <v>119</v>
      </c>
      <c r="J200" t="n">
        <v>182.62</v>
      </c>
      <c r="K200" t="n">
        <v>51.39</v>
      </c>
      <c r="L200" t="n">
        <v>11</v>
      </c>
      <c r="M200" t="n">
        <v>117</v>
      </c>
      <c r="N200" t="n">
        <v>35.22</v>
      </c>
      <c r="O200" t="n">
        <v>22756.91</v>
      </c>
      <c r="P200" t="n">
        <v>1807.78</v>
      </c>
      <c r="Q200" t="n">
        <v>3670.42</v>
      </c>
      <c r="R200" t="n">
        <v>477.94</v>
      </c>
      <c r="S200" t="n">
        <v>288.36</v>
      </c>
      <c r="T200" t="n">
        <v>91168.97</v>
      </c>
      <c r="U200" t="n">
        <v>0.6</v>
      </c>
      <c r="V200" t="n">
        <v>0.88</v>
      </c>
      <c r="W200" t="n">
        <v>57.02</v>
      </c>
      <c r="X200" t="n">
        <v>5.4</v>
      </c>
      <c r="Y200" t="n">
        <v>1</v>
      </c>
      <c r="Z200" t="n">
        <v>10</v>
      </c>
    </row>
    <row r="201">
      <c r="A201" t="n">
        <v>11</v>
      </c>
      <c r="B201" t="n">
        <v>85</v>
      </c>
      <c r="C201" t="inlineStr">
        <is>
          <t xml:space="preserve">CONCLUIDO	</t>
        </is>
      </c>
      <c r="D201" t="n">
        <v>0.6457000000000001</v>
      </c>
      <c r="E201" t="n">
        <v>154.87</v>
      </c>
      <c r="F201" t="n">
        <v>148.84</v>
      </c>
      <c r="G201" t="n">
        <v>82.69</v>
      </c>
      <c r="H201" t="n">
        <v>1.16</v>
      </c>
      <c r="I201" t="n">
        <v>108</v>
      </c>
      <c r="J201" t="n">
        <v>184.12</v>
      </c>
      <c r="K201" t="n">
        <v>51.39</v>
      </c>
      <c r="L201" t="n">
        <v>12</v>
      </c>
      <c r="M201" t="n">
        <v>106</v>
      </c>
      <c r="N201" t="n">
        <v>35.73</v>
      </c>
      <c r="O201" t="n">
        <v>22942.24</v>
      </c>
      <c r="P201" t="n">
        <v>1788.53</v>
      </c>
      <c r="Q201" t="n">
        <v>3670.34</v>
      </c>
      <c r="R201" t="n">
        <v>459.63</v>
      </c>
      <c r="S201" t="n">
        <v>288.36</v>
      </c>
      <c r="T201" t="n">
        <v>82069.50999999999</v>
      </c>
      <c r="U201" t="n">
        <v>0.63</v>
      </c>
      <c r="V201" t="n">
        <v>0.88</v>
      </c>
      <c r="W201" t="n">
        <v>57</v>
      </c>
      <c r="X201" t="n">
        <v>4.85</v>
      </c>
      <c r="Y201" t="n">
        <v>1</v>
      </c>
      <c r="Z201" t="n">
        <v>10</v>
      </c>
    </row>
    <row r="202">
      <c r="A202" t="n">
        <v>12</v>
      </c>
      <c r="B202" t="n">
        <v>85</v>
      </c>
      <c r="C202" t="inlineStr">
        <is>
          <t xml:space="preserve">CONCLUIDO	</t>
        </is>
      </c>
      <c r="D202" t="n">
        <v>0.6485</v>
      </c>
      <c r="E202" t="n">
        <v>154.21</v>
      </c>
      <c r="F202" t="n">
        <v>148.48</v>
      </c>
      <c r="G202" t="n">
        <v>89.98999999999999</v>
      </c>
      <c r="H202" t="n">
        <v>1.24</v>
      </c>
      <c r="I202" t="n">
        <v>99</v>
      </c>
      <c r="J202" t="n">
        <v>185.63</v>
      </c>
      <c r="K202" t="n">
        <v>51.39</v>
      </c>
      <c r="L202" t="n">
        <v>13</v>
      </c>
      <c r="M202" t="n">
        <v>97</v>
      </c>
      <c r="N202" t="n">
        <v>36.24</v>
      </c>
      <c r="O202" t="n">
        <v>23128.27</v>
      </c>
      <c r="P202" t="n">
        <v>1772.45</v>
      </c>
      <c r="Q202" t="n">
        <v>3670.32</v>
      </c>
      <c r="R202" t="n">
        <v>447.82</v>
      </c>
      <c r="S202" t="n">
        <v>288.36</v>
      </c>
      <c r="T202" t="n">
        <v>76211.58</v>
      </c>
      <c r="U202" t="n">
        <v>0.64</v>
      </c>
      <c r="V202" t="n">
        <v>0.88</v>
      </c>
      <c r="W202" t="n">
        <v>56.98</v>
      </c>
      <c r="X202" t="n">
        <v>4.5</v>
      </c>
      <c r="Y202" t="n">
        <v>1</v>
      </c>
      <c r="Z202" t="n">
        <v>10</v>
      </c>
    </row>
    <row r="203">
      <c r="A203" t="n">
        <v>13</v>
      </c>
      <c r="B203" t="n">
        <v>85</v>
      </c>
      <c r="C203" t="inlineStr">
        <is>
          <t xml:space="preserve">CONCLUIDO	</t>
        </is>
      </c>
      <c r="D203" t="n">
        <v>0.6512</v>
      </c>
      <c r="E203" t="n">
        <v>153.55</v>
      </c>
      <c r="F203" t="n">
        <v>148.1</v>
      </c>
      <c r="G203" t="n">
        <v>97.65000000000001</v>
      </c>
      <c r="H203" t="n">
        <v>1.33</v>
      </c>
      <c r="I203" t="n">
        <v>91</v>
      </c>
      <c r="J203" t="n">
        <v>187.14</v>
      </c>
      <c r="K203" t="n">
        <v>51.39</v>
      </c>
      <c r="L203" t="n">
        <v>14</v>
      </c>
      <c r="M203" t="n">
        <v>89</v>
      </c>
      <c r="N203" t="n">
        <v>36.75</v>
      </c>
      <c r="O203" t="n">
        <v>23314.98</v>
      </c>
      <c r="P203" t="n">
        <v>1753.63</v>
      </c>
      <c r="Q203" t="n">
        <v>3670.37</v>
      </c>
      <c r="R203" t="n">
        <v>435.01</v>
      </c>
      <c r="S203" t="n">
        <v>288.36</v>
      </c>
      <c r="T203" t="n">
        <v>69848.53999999999</v>
      </c>
      <c r="U203" t="n">
        <v>0.66</v>
      </c>
      <c r="V203" t="n">
        <v>0.88</v>
      </c>
      <c r="W203" t="n">
        <v>56.96</v>
      </c>
      <c r="X203" t="n">
        <v>4.12</v>
      </c>
      <c r="Y203" t="n">
        <v>1</v>
      </c>
      <c r="Z203" t="n">
        <v>10</v>
      </c>
    </row>
    <row r="204">
      <c r="A204" t="n">
        <v>14</v>
      </c>
      <c r="B204" t="n">
        <v>85</v>
      </c>
      <c r="C204" t="inlineStr">
        <is>
          <t xml:space="preserve">CONCLUIDO	</t>
        </is>
      </c>
      <c r="D204" t="n">
        <v>0.6538</v>
      </c>
      <c r="E204" t="n">
        <v>152.96</v>
      </c>
      <c r="F204" t="n">
        <v>147.74</v>
      </c>
      <c r="G204" t="n">
        <v>105.53</v>
      </c>
      <c r="H204" t="n">
        <v>1.41</v>
      </c>
      <c r="I204" t="n">
        <v>84</v>
      </c>
      <c r="J204" t="n">
        <v>188.66</v>
      </c>
      <c r="K204" t="n">
        <v>51.39</v>
      </c>
      <c r="L204" t="n">
        <v>15</v>
      </c>
      <c r="M204" t="n">
        <v>82</v>
      </c>
      <c r="N204" t="n">
        <v>37.27</v>
      </c>
      <c r="O204" t="n">
        <v>23502.4</v>
      </c>
      <c r="P204" t="n">
        <v>1736.41</v>
      </c>
      <c r="Q204" t="n">
        <v>3670.23</v>
      </c>
      <c r="R204" t="n">
        <v>422.75</v>
      </c>
      <c r="S204" t="n">
        <v>288.36</v>
      </c>
      <c r="T204" t="n">
        <v>63751.39</v>
      </c>
      <c r="U204" t="n">
        <v>0.68</v>
      </c>
      <c r="V204" t="n">
        <v>0.89</v>
      </c>
      <c r="W204" t="n">
        <v>56.95</v>
      </c>
      <c r="X204" t="n">
        <v>3.76</v>
      </c>
      <c r="Y204" t="n">
        <v>1</v>
      </c>
      <c r="Z204" t="n">
        <v>10</v>
      </c>
    </row>
    <row r="205">
      <c r="A205" t="n">
        <v>15</v>
      </c>
      <c r="B205" t="n">
        <v>85</v>
      </c>
      <c r="C205" t="inlineStr">
        <is>
          <t xml:space="preserve">CONCLUIDO	</t>
        </is>
      </c>
      <c r="D205" t="n">
        <v>0.6558</v>
      </c>
      <c r="E205" t="n">
        <v>152.48</v>
      </c>
      <c r="F205" t="n">
        <v>147.46</v>
      </c>
      <c r="G205" t="n">
        <v>113.43</v>
      </c>
      <c r="H205" t="n">
        <v>1.49</v>
      </c>
      <c r="I205" t="n">
        <v>78</v>
      </c>
      <c r="J205" t="n">
        <v>190.19</v>
      </c>
      <c r="K205" t="n">
        <v>51.39</v>
      </c>
      <c r="L205" t="n">
        <v>16</v>
      </c>
      <c r="M205" t="n">
        <v>76</v>
      </c>
      <c r="N205" t="n">
        <v>37.79</v>
      </c>
      <c r="O205" t="n">
        <v>23690.52</v>
      </c>
      <c r="P205" t="n">
        <v>1718.92</v>
      </c>
      <c r="Q205" t="n">
        <v>3670.24</v>
      </c>
      <c r="R205" t="n">
        <v>413.67</v>
      </c>
      <c r="S205" t="n">
        <v>288.36</v>
      </c>
      <c r="T205" t="n">
        <v>59241.71</v>
      </c>
      <c r="U205" t="n">
        <v>0.7</v>
      </c>
      <c r="V205" t="n">
        <v>0.89</v>
      </c>
      <c r="W205" t="n">
        <v>56.94</v>
      </c>
      <c r="X205" t="n">
        <v>3.49</v>
      </c>
      <c r="Y205" t="n">
        <v>1</v>
      </c>
      <c r="Z205" t="n">
        <v>10</v>
      </c>
    </row>
    <row r="206">
      <c r="A206" t="n">
        <v>16</v>
      </c>
      <c r="B206" t="n">
        <v>85</v>
      </c>
      <c r="C206" t="inlineStr">
        <is>
          <t xml:space="preserve">CONCLUIDO	</t>
        </is>
      </c>
      <c r="D206" t="n">
        <v>0.6574</v>
      </c>
      <c r="E206" t="n">
        <v>152.11</v>
      </c>
      <c r="F206" t="n">
        <v>147.26</v>
      </c>
      <c r="G206" t="n">
        <v>121.04</v>
      </c>
      <c r="H206" t="n">
        <v>1.57</v>
      </c>
      <c r="I206" t="n">
        <v>73</v>
      </c>
      <c r="J206" t="n">
        <v>191.72</v>
      </c>
      <c r="K206" t="n">
        <v>51.39</v>
      </c>
      <c r="L206" t="n">
        <v>17</v>
      </c>
      <c r="M206" t="n">
        <v>71</v>
      </c>
      <c r="N206" t="n">
        <v>38.33</v>
      </c>
      <c r="O206" t="n">
        <v>23879.37</v>
      </c>
      <c r="P206" t="n">
        <v>1703.81</v>
      </c>
      <c r="Q206" t="n">
        <v>3670.23</v>
      </c>
      <c r="R206" t="n">
        <v>406.18</v>
      </c>
      <c r="S206" t="n">
        <v>288.36</v>
      </c>
      <c r="T206" t="n">
        <v>55522.81</v>
      </c>
      <c r="U206" t="n">
        <v>0.71</v>
      </c>
      <c r="V206" t="n">
        <v>0.89</v>
      </c>
      <c r="W206" t="n">
        <v>56.95</v>
      </c>
      <c r="X206" t="n">
        <v>3.28</v>
      </c>
      <c r="Y206" t="n">
        <v>1</v>
      </c>
      <c r="Z206" t="n">
        <v>10</v>
      </c>
    </row>
    <row r="207">
      <c r="A207" t="n">
        <v>17</v>
      </c>
      <c r="B207" t="n">
        <v>85</v>
      </c>
      <c r="C207" t="inlineStr">
        <is>
          <t xml:space="preserve">CONCLUIDO	</t>
        </is>
      </c>
      <c r="D207" t="n">
        <v>0.6592</v>
      </c>
      <c r="E207" t="n">
        <v>151.7</v>
      </c>
      <c r="F207" t="n">
        <v>147.03</v>
      </c>
      <c r="G207" t="n">
        <v>129.73</v>
      </c>
      <c r="H207" t="n">
        <v>1.65</v>
      </c>
      <c r="I207" t="n">
        <v>68</v>
      </c>
      <c r="J207" t="n">
        <v>193.26</v>
      </c>
      <c r="K207" t="n">
        <v>51.39</v>
      </c>
      <c r="L207" t="n">
        <v>18</v>
      </c>
      <c r="M207" t="n">
        <v>66</v>
      </c>
      <c r="N207" t="n">
        <v>38.86</v>
      </c>
      <c r="O207" t="n">
        <v>24068.93</v>
      </c>
      <c r="P207" t="n">
        <v>1684.12</v>
      </c>
      <c r="Q207" t="n">
        <v>3670.15</v>
      </c>
      <c r="R207" t="n">
        <v>398.14</v>
      </c>
      <c r="S207" t="n">
        <v>288.36</v>
      </c>
      <c r="T207" t="n">
        <v>51527.2</v>
      </c>
      <c r="U207" t="n">
        <v>0.72</v>
      </c>
      <c r="V207" t="n">
        <v>0.89</v>
      </c>
      <c r="W207" t="n">
        <v>56.95</v>
      </c>
      <c r="X207" t="n">
        <v>3.05</v>
      </c>
      <c r="Y207" t="n">
        <v>1</v>
      </c>
      <c r="Z207" t="n">
        <v>10</v>
      </c>
    </row>
    <row r="208">
      <c r="A208" t="n">
        <v>18</v>
      </c>
      <c r="B208" t="n">
        <v>85</v>
      </c>
      <c r="C208" t="inlineStr">
        <is>
          <t xml:space="preserve">CONCLUIDO	</t>
        </is>
      </c>
      <c r="D208" t="n">
        <v>0.6606</v>
      </c>
      <c r="E208" t="n">
        <v>151.38</v>
      </c>
      <c r="F208" t="n">
        <v>146.84</v>
      </c>
      <c r="G208" t="n">
        <v>137.67</v>
      </c>
      <c r="H208" t="n">
        <v>1.73</v>
      </c>
      <c r="I208" t="n">
        <v>64</v>
      </c>
      <c r="J208" t="n">
        <v>194.8</v>
      </c>
      <c r="K208" t="n">
        <v>51.39</v>
      </c>
      <c r="L208" t="n">
        <v>19</v>
      </c>
      <c r="M208" t="n">
        <v>62</v>
      </c>
      <c r="N208" t="n">
        <v>39.41</v>
      </c>
      <c r="O208" t="n">
        <v>24259.23</v>
      </c>
      <c r="P208" t="n">
        <v>1669.36</v>
      </c>
      <c r="Q208" t="n">
        <v>3670.16</v>
      </c>
      <c r="R208" t="n">
        <v>392.52</v>
      </c>
      <c r="S208" t="n">
        <v>288.36</v>
      </c>
      <c r="T208" t="n">
        <v>48736.83</v>
      </c>
      <c r="U208" t="n">
        <v>0.73</v>
      </c>
      <c r="V208" t="n">
        <v>0.89</v>
      </c>
      <c r="W208" t="n">
        <v>56.92</v>
      </c>
      <c r="X208" t="n">
        <v>2.87</v>
      </c>
      <c r="Y208" t="n">
        <v>1</v>
      </c>
      <c r="Z208" t="n">
        <v>10</v>
      </c>
    </row>
    <row r="209">
      <c r="A209" t="n">
        <v>19</v>
      </c>
      <c r="B209" t="n">
        <v>85</v>
      </c>
      <c r="C209" t="inlineStr">
        <is>
          <t xml:space="preserve">CONCLUIDO	</t>
        </is>
      </c>
      <c r="D209" t="n">
        <v>0.6616</v>
      </c>
      <c r="E209" t="n">
        <v>151.16</v>
      </c>
      <c r="F209" t="n">
        <v>146.72</v>
      </c>
      <c r="G209" t="n">
        <v>144.31</v>
      </c>
      <c r="H209" t="n">
        <v>1.81</v>
      </c>
      <c r="I209" t="n">
        <v>61</v>
      </c>
      <c r="J209" t="n">
        <v>196.35</v>
      </c>
      <c r="K209" t="n">
        <v>51.39</v>
      </c>
      <c r="L209" t="n">
        <v>20</v>
      </c>
      <c r="M209" t="n">
        <v>59</v>
      </c>
      <c r="N209" t="n">
        <v>39.96</v>
      </c>
      <c r="O209" t="n">
        <v>24450.27</v>
      </c>
      <c r="P209" t="n">
        <v>1655.36</v>
      </c>
      <c r="Q209" t="n">
        <v>3670.13</v>
      </c>
      <c r="R209" t="n">
        <v>387.64</v>
      </c>
      <c r="S209" t="n">
        <v>288.36</v>
      </c>
      <c r="T209" t="n">
        <v>46311.15</v>
      </c>
      <c r="U209" t="n">
        <v>0.74</v>
      </c>
      <c r="V209" t="n">
        <v>0.89</v>
      </c>
      <c r="W209" t="n">
        <v>56.94</v>
      </c>
      <c r="X209" t="n">
        <v>2.74</v>
      </c>
      <c r="Y209" t="n">
        <v>1</v>
      </c>
      <c r="Z209" t="n">
        <v>10</v>
      </c>
    </row>
    <row r="210">
      <c r="A210" t="n">
        <v>20</v>
      </c>
      <c r="B210" t="n">
        <v>85</v>
      </c>
      <c r="C210" t="inlineStr">
        <is>
          <t xml:space="preserve">CONCLUIDO	</t>
        </is>
      </c>
      <c r="D210" t="n">
        <v>0.6631</v>
      </c>
      <c r="E210" t="n">
        <v>150.81</v>
      </c>
      <c r="F210" t="n">
        <v>146.51</v>
      </c>
      <c r="G210" t="n">
        <v>154.22</v>
      </c>
      <c r="H210" t="n">
        <v>1.88</v>
      </c>
      <c r="I210" t="n">
        <v>57</v>
      </c>
      <c r="J210" t="n">
        <v>197.9</v>
      </c>
      <c r="K210" t="n">
        <v>51.39</v>
      </c>
      <c r="L210" t="n">
        <v>21</v>
      </c>
      <c r="M210" t="n">
        <v>55</v>
      </c>
      <c r="N210" t="n">
        <v>40.51</v>
      </c>
      <c r="O210" t="n">
        <v>24642.07</v>
      </c>
      <c r="P210" t="n">
        <v>1638.27</v>
      </c>
      <c r="Q210" t="n">
        <v>3670.27</v>
      </c>
      <c r="R210" t="n">
        <v>381.14</v>
      </c>
      <c r="S210" t="n">
        <v>288.36</v>
      </c>
      <c r="T210" t="n">
        <v>43082.65</v>
      </c>
      <c r="U210" t="n">
        <v>0.76</v>
      </c>
      <c r="V210" t="n">
        <v>0.89</v>
      </c>
      <c r="W210" t="n">
        <v>56.91</v>
      </c>
      <c r="X210" t="n">
        <v>2.53</v>
      </c>
      <c r="Y210" t="n">
        <v>1</v>
      </c>
      <c r="Z210" t="n">
        <v>10</v>
      </c>
    </row>
    <row r="211">
      <c r="A211" t="n">
        <v>21</v>
      </c>
      <c r="B211" t="n">
        <v>85</v>
      </c>
      <c r="C211" t="inlineStr">
        <is>
          <t xml:space="preserve">CONCLUIDO	</t>
        </is>
      </c>
      <c r="D211" t="n">
        <v>0.6641</v>
      </c>
      <c r="E211" t="n">
        <v>150.58</v>
      </c>
      <c r="F211" t="n">
        <v>146.38</v>
      </c>
      <c r="G211" t="n">
        <v>162.65</v>
      </c>
      <c r="H211" t="n">
        <v>1.96</v>
      </c>
      <c r="I211" t="n">
        <v>54</v>
      </c>
      <c r="J211" t="n">
        <v>199.46</v>
      </c>
      <c r="K211" t="n">
        <v>51.39</v>
      </c>
      <c r="L211" t="n">
        <v>22</v>
      </c>
      <c r="M211" t="n">
        <v>52</v>
      </c>
      <c r="N211" t="n">
        <v>41.07</v>
      </c>
      <c r="O211" t="n">
        <v>24834.62</v>
      </c>
      <c r="P211" t="n">
        <v>1623.17</v>
      </c>
      <c r="Q211" t="n">
        <v>3670.19</v>
      </c>
      <c r="R211" t="n">
        <v>376.59</v>
      </c>
      <c r="S211" t="n">
        <v>288.36</v>
      </c>
      <c r="T211" t="n">
        <v>40823.59</v>
      </c>
      <c r="U211" t="n">
        <v>0.77</v>
      </c>
      <c r="V211" t="n">
        <v>0.89</v>
      </c>
      <c r="W211" t="n">
        <v>56.92</v>
      </c>
      <c r="X211" t="n">
        <v>2.41</v>
      </c>
      <c r="Y211" t="n">
        <v>1</v>
      </c>
      <c r="Z211" t="n">
        <v>10</v>
      </c>
    </row>
    <row r="212">
      <c r="A212" t="n">
        <v>22</v>
      </c>
      <c r="B212" t="n">
        <v>85</v>
      </c>
      <c r="C212" t="inlineStr">
        <is>
          <t xml:space="preserve">CONCLUIDO	</t>
        </is>
      </c>
      <c r="D212" t="n">
        <v>0.665</v>
      </c>
      <c r="E212" t="n">
        <v>150.38</v>
      </c>
      <c r="F212" t="n">
        <v>146.28</v>
      </c>
      <c r="G212" t="n">
        <v>172.09</v>
      </c>
      <c r="H212" t="n">
        <v>2.03</v>
      </c>
      <c r="I212" t="n">
        <v>51</v>
      </c>
      <c r="J212" t="n">
        <v>201.03</v>
      </c>
      <c r="K212" t="n">
        <v>51.39</v>
      </c>
      <c r="L212" t="n">
        <v>23</v>
      </c>
      <c r="M212" t="n">
        <v>49</v>
      </c>
      <c r="N212" t="n">
        <v>41.64</v>
      </c>
      <c r="O212" t="n">
        <v>25027.94</v>
      </c>
      <c r="P212" t="n">
        <v>1603.92</v>
      </c>
      <c r="Q212" t="n">
        <v>3670.12</v>
      </c>
      <c r="R212" t="n">
        <v>373.08</v>
      </c>
      <c r="S212" t="n">
        <v>288.36</v>
      </c>
      <c r="T212" t="n">
        <v>39082.66</v>
      </c>
      <c r="U212" t="n">
        <v>0.77</v>
      </c>
      <c r="V212" t="n">
        <v>0.89</v>
      </c>
      <c r="W212" t="n">
        <v>56.91</v>
      </c>
      <c r="X212" t="n">
        <v>2.3</v>
      </c>
      <c r="Y212" t="n">
        <v>1</v>
      </c>
      <c r="Z212" t="n">
        <v>10</v>
      </c>
    </row>
    <row r="213">
      <c r="A213" t="n">
        <v>23</v>
      </c>
      <c r="B213" t="n">
        <v>85</v>
      </c>
      <c r="C213" t="inlineStr">
        <is>
          <t xml:space="preserve">CONCLUIDO	</t>
        </is>
      </c>
      <c r="D213" t="n">
        <v>0.6659</v>
      </c>
      <c r="E213" t="n">
        <v>150.17</v>
      </c>
      <c r="F213" t="n">
        <v>146.14</v>
      </c>
      <c r="G213" t="n">
        <v>178.95</v>
      </c>
      <c r="H213" t="n">
        <v>2.1</v>
      </c>
      <c r="I213" t="n">
        <v>49</v>
      </c>
      <c r="J213" t="n">
        <v>202.61</v>
      </c>
      <c r="K213" t="n">
        <v>51.39</v>
      </c>
      <c r="L213" t="n">
        <v>24</v>
      </c>
      <c r="M213" t="n">
        <v>47</v>
      </c>
      <c r="N213" t="n">
        <v>42.21</v>
      </c>
      <c r="O213" t="n">
        <v>25222.04</v>
      </c>
      <c r="P213" t="n">
        <v>1590.49</v>
      </c>
      <c r="Q213" t="n">
        <v>3670</v>
      </c>
      <c r="R213" t="n">
        <v>368.49</v>
      </c>
      <c r="S213" t="n">
        <v>288.36</v>
      </c>
      <c r="T213" t="n">
        <v>36798.26</v>
      </c>
      <c r="U213" t="n">
        <v>0.78</v>
      </c>
      <c r="V213" t="n">
        <v>0.9</v>
      </c>
      <c r="W213" t="n">
        <v>56.91</v>
      </c>
      <c r="X213" t="n">
        <v>2.17</v>
      </c>
      <c r="Y213" t="n">
        <v>1</v>
      </c>
      <c r="Z213" t="n">
        <v>10</v>
      </c>
    </row>
    <row r="214">
      <c r="A214" t="n">
        <v>24</v>
      </c>
      <c r="B214" t="n">
        <v>85</v>
      </c>
      <c r="C214" t="inlineStr">
        <is>
          <t xml:space="preserve">CONCLUIDO	</t>
        </is>
      </c>
      <c r="D214" t="n">
        <v>0.6664</v>
      </c>
      <c r="E214" t="n">
        <v>150.07</v>
      </c>
      <c r="F214" t="n">
        <v>146.11</v>
      </c>
      <c r="G214" t="n">
        <v>186.52</v>
      </c>
      <c r="H214" t="n">
        <v>2.17</v>
      </c>
      <c r="I214" t="n">
        <v>47</v>
      </c>
      <c r="J214" t="n">
        <v>204.19</v>
      </c>
      <c r="K214" t="n">
        <v>51.39</v>
      </c>
      <c r="L214" t="n">
        <v>25</v>
      </c>
      <c r="M214" t="n">
        <v>38</v>
      </c>
      <c r="N214" t="n">
        <v>42.79</v>
      </c>
      <c r="O214" t="n">
        <v>25417.05</v>
      </c>
      <c r="P214" t="n">
        <v>1577.86</v>
      </c>
      <c r="Q214" t="n">
        <v>3670.25</v>
      </c>
      <c r="R214" t="n">
        <v>366.78</v>
      </c>
      <c r="S214" t="n">
        <v>288.36</v>
      </c>
      <c r="T214" t="n">
        <v>35952.15</v>
      </c>
      <c r="U214" t="n">
        <v>0.79</v>
      </c>
      <c r="V214" t="n">
        <v>0.9</v>
      </c>
      <c r="W214" t="n">
        <v>56.92</v>
      </c>
      <c r="X214" t="n">
        <v>2.13</v>
      </c>
      <c r="Y214" t="n">
        <v>1</v>
      </c>
      <c r="Z214" t="n">
        <v>10</v>
      </c>
    </row>
    <row r="215">
      <c r="A215" t="n">
        <v>25</v>
      </c>
      <c r="B215" t="n">
        <v>85</v>
      </c>
      <c r="C215" t="inlineStr">
        <is>
          <t xml:space="preserve">CONCLUIDO	</t>
        </is>
      </c>
      <c r="D215" t="n">
        <v>0.6671</v>
      </c>
      <c r="E215" t="n">
        <v>149.91</v>
      </c>
      <c r="F215" t="n">
        <v>146.01</v>
      </c>
      <c r="G215" t="n">
        <v>194.69</v>
      </c>
      <c r="H215" t="n">
        <v>2.24</v>
      </c>
      <c r="I215" t="n">
        <v>45</v>
      </c>
      <c r="J215" t="n">
        <v>205.77</v>
      </c>
      <c r="K215" t="n">
        <v>51.39</v>
      </c>
      <c r="L215" t="n">
        <v>26</v>
      </c>
      <c r="M215" t="n">
        <v>16</v>
      </c>
      <c r="N215" t="n">
        <v>43.38</v>
      </c>
      <c r="O215" t="n">
        <v>25612.75</v>
      </c>
      <c r="P215" t="n">
        <v>1569.25</v>
      </c>
      <c r="Q215" t="n">
        <v>3670.21</v>
      </c>
      <c r="R215" t="n">
        <v>363.2</v>
      </c>
      <c r="S215" t="n">
        <v>288.36</v>
      </c>
      <c r="T215" t="n">
        <v>34173.34</v>
      </c>
      <c r="U215" t="n">
        <v>0.79</v>
      </c>
      <c r="V215" t="n">
        <v>0.9</v>
      </c>
      <c r="W215" t="n">
        <v>56.93</v>
      </c>
      <c r="X215" t="n">
        <v>2.04</v>
      </c>
      <c r="Y215" t="n">
        <v>1</v>
      </c>
      <c r="Z215" t="n">
        <v>10</v>
      </c>
    </row>
    <row r="216">
      <c r="A216" t="n">
        <v>26</v>
      </c>
      <c r="B216" t="n">
        <v>85</v>
      </c>
      <c r="C216" t="inlineStr">
        <is>
          <t xml:space="preserve">CONCLUIDO	</t>
        </is>
      </c>
      <c r="D216" t="n">
        <v>0.667</v>
      </c>
      <c r="E216" t="n">
        <v>149.92</v>
      </c>
      <c r="F216" t="n">
        <v>146.02</v>
      </c>
      <c r="G216" t="n">
        <v>194.7</v>
      </c>
      <c r="H216" t="n">
        <v>2.31</v>
      </c>
      <c r="I216" t="n">
        <v>45</v>
      </c>
      <c r="J216" t="n">
        <v>207.37</v>
      </c>
      <c r="K216" t="n">
        <v>51.39</v>
      </c>
      <c r="L216" t="n">
        <v>27</v>
      </c>
      <c r="M216" t="n">
        <v>3</v>
      </c>
      <c r="N216" t="n">
        <v>43.97</v>
      </c>
      <c r="O216" t="n">
        <v>25809.25</v>
      </c>
      <c r="P216" t="n">
        <v>1575.88</v>
      </c>
      <c r="Q216" t="n">
        <v>3670.24</v>
      </c>
      <c r="R216" t="n">
        <v>362.62</v>
      </c>
      <c r="S216" t="n">
        <v>288.36</v>
      </c>
      <c r="T216" t="n">
        <v>33882.06</v>
      </c>
      <c r="U216" t="n">
        <v>0.8</v>
      </c>
      <c r="V216" t="n">
        <v>0.9</v>
      </c>
      <c r="W216" t="n">
        <v>56.95</v>
      </c>
      <c r="X216" t="n">
        <v>2.05</v>
      </c>
      <c r="Y216" t="n">
        <v>1</v>
      </c>
      <c r="Z216" t="n">
        <v>10</v>
      </c>
    </row>
    <row r="217">
      <c r="A217" t="n">
        <v>27</v>
      </c>
      <c r="B217" t="n">
        <v>85</v>
      </c>
      <c r="C217" t="inlineStr">
        <is>
          <t xml:space="preserve">CONCLUIDO	</t>
        </is>
      </c>
      <c r="D217" t="n">
        <v>0.667</v>
      </c>
      <c r="E217" t="n">
        <v>149.92</v>
      </c>
      <c r="F217" t="n">
        <v>146.03</v>
      </c>
      <c r="G217" t="n">
        <v>194.7</v>
      </c>
      <c r="H217" t="n">
        <v>2.38</v>
      </c>
      <c r="I217" t="n">
        <v>45</v>
      </c>
      <c r="J217" t="n">
        <v>208.97</v>
      </c>
      <c r="K217" t="n">
        <v>51.39</v>
      </c>
      <c r="L217" t="n">
        <v>28</v>
      </c>
      <c r="M217" t="n">
        <v>0</v>
      </c>
      <c r="N217" t="n">
        <v>44.57</v>
      </c>
      <c r="O217" t="n">
        <v>26006.56</v>
      </c>
      <c r="P217" t="n">
        <v>1585.96</v>
      </c>
      <c r="Q217" t="n">
        <v>3670.31</v>
      </c>
      <c r="R217" t="n">
        <v>362.43</v>
      </c>
      <c r="S217" t="n">
        <v>288.36</v>
      </c>
      <c r="T217" t="n">
        <v>33784.84</v>
      </c>
      <c r="U217" t="n">
        <v>0.8</v>
      </c>
      <c r="V217" t="n">
        <v>0.9</v>
      </c>
      <c r="W217" t="n">
        <v>56.96</v>
      </c>
      <c r="X217" t="n">
        <v>2.05</v>
      </c>
      <c r="Y217" t="n">
        <v>1</v>
      </c>
      <c r="Z217" t="n">
        <v>10</v>
      </c>
    </row>
    <row r="218">
      <c r="A218" t="n">
        <v>0</v>
      </c>
      <c r="B218" t="n">
        <v>20</v>
      </c>
      <c r="C218" t="inlineStr">
        <is>
          <t xml:space="preserve">CONCLUIDO	</t>
        </is>
      </c>
      <c r="D218" t="n">
        <v>0.532</v>
      </c>
      <c r="E218" t="n">
        <v>187.96</v>
      </c>
      <c r="F218" t="n">
        <v>177.48</v>
      </c>
      <c r="G218" t="n">
        <v>14.89</v>
      </c>
      <c r="H218" t="n">
        <v>0.34</v>
      </c>
      <c r="I218" t="n">
        <v>715</v>
      </c>
      <c r="J218" t="n">
        <v>51.33</v>
      </c>
      <c r="K218" t="n">
        <v>24.83</v>
      </c>
      <c r="L218" t="n">
        <v>1</v>
      </c>
      <c r="M218" t="n">
        <v>713</v>
      </c>
      <c r="N218" t="n">
        <v>5.51</v>
      </c>
      <c r="O218" t="n">
        <v>6564.78</v>
      </c>
      <c r="P218" t="n">
        <v>987.78</v>
      </c>
      <c r="Q218" t="n">
        <v>3673.18</v>
      </c>
      <c r="R218" t="n">
        <v>1428.49</v>
      </c>
      <c r="S218" t="n">
        <v>288.36</v>
      </c>
      <c r="T218" t="n">
        <v>563468.11</v>
      </c>
      <c r="U218" t="n">
        <v>0.2</v>
      </c>
      <c r="V218" t="n">
        <v>0.74</v>
      </c>
      <c r="W218" t="n">
        <v>57.98</v>
      </c>
      <c r="X218" t="n">
        <v>33.43</v>
      </c>
      <c r="Y218" t="n">
        <v>1</v>
      </c>
      <c r="Z218" t="n">
        <v>10</v>
      </c>
    </row>
    <row r="219">
      <c r="A219" t="n">
        <v>1</v>
      </c>
      <c r="B219" t="n">
        <v>20</v>
      </c>
      <c r="C219" t="inlineStr">
        <is>
          <t xml:space="preserve">CONCLUIDO	</t>
        </is>
      </c>
      <c r="D219" t="n">
        <v>0.6137</v>
      </c>
      <c r="E219" t="n">
        <v>162.95</v>
      </c>
      <c r="F219" t="n">
        <v>157.59</v>
      </c>
      <c r="G219" t="n">
        <v>31.94</v>
      </c>
      <c r="H219" t="n">
        <v>0.66</v>
      </c>
      <c r="I219" t="n">
        <v>296</v>
      </c>
      <c r="J219" t="n">
        <v>52.47</v>
      </c>
      <c r="K219" t="n">
        <v>24.83</v>
      </c>
      <c r="L219" t="n">
        <v>2</v>
      </c>
      <c r="M219" t="n">
        <v>294</v>
      </c>
      <c r="N219" t="n">
        <v>5.64</v>
      </c>
      <c r="O219" t="n">
        <v>6705.1</v>
      </c>
      <c r="P219" t="n">
        <v>819.86</v>
      </c>
      <c r="Q219" t="n">
        <v>3671.33</v>
      </c>
      <c r="R219" t="n">
        <v>755.5700000000001</v>
      </c>
      <c r="S219" t="n">
        <v>288.36</v>
      </c>
      <c r="T219" t="n">
        <v>229103.45</v>
      </c>
      <c r="U219" t="n">
        <v>0.38</v>
      </c>
      <c r="V219" t="n">
        <v>0.83</v>
      </c>
      <c r="W219" t="n">
        <v>57.3</v>
      </c>
      <c r="X219" t="n">
        <v>13.59</v>
      </c>
      <c r="Y219" t="n">
        <v>1</v>
      </c>
      <c r="Z219" t="n">
        <v>10</v>
      </c>
    </row>
    <row r="220">
      <c r="A220" t="n">
        <v>2</v>
      </c>
      <c r="B220" t="n">
        <v>20</v>
      </c>
      <c r="C220" t="inlineStr">
        <is>
          <t xml:space="preserve">CONCLUIDO	</t>
        </is>
      </c>
      <c r="D220" t="n">
        <v>0.6382</v>
      </c>
      <c r="E220" t="n">
        <v>156.69</v>
      </c>
      <c r="F220" t="n">
        <v>152.66</v>
      </c>
      <c r="G220" t="n">
        <v>48.98</v>
      </c>
      <c r="H220" t="n">
        <v>0.97</v>
      </c>
      <c r="I220" t="n">
        <v>187</v>
      </c>
      <c r="J220" t="n">
        <v>53.61</v>
      </c>
      <c r="K220" t="n">
        <v>24.83</v>
      </c>
      <c r="L220" t="n">
        <v>3</v>
      </c>
      <c r="M220" t="n">
        <v>42</v>
      </c>
      <c r="N220" t="n">
        <v>5.78</v>
      </c>
      <c r="O220" t="n">
        <v>6845.59</v>
      </c>
      <c r="P220" t="n">
        <v>741.53</v>
      </c>
      <c r="Q220" t="n">
        <v>3671.57</v>
      </c>
      <c r="R220" t="n">
        <v>581.61</v>
      </c>
      <c r="S220" t="n">
        <v>288.36</v>
      </c>
      <c r="T220" t="n">
        <v>142667.33</v>
      </c>
      <c r="U220" t="n">
        <v>0.5</v>
      </c>
      <c r="V220" t="n">
        <v>0.86</v>
      </c>
      <c r="W220" t="n">
        <v>57.33</v>
      </c>
      <c r="X220" t="n">
        <v>8.66</v>
      </c>
      <c r="Y220" t="n">
        <v>1</v>
      </c>
      <c r="Z220" t="n">
        <v>10</v>
      </c>
    </row>
    <row r="221">
      <c r="A221" t="n">
        <v>3</v>
      </c>
      <c r="B221" t="n">
        <v>20</v>
      </c>
      <c r="C221" t="inlineStr">
        <is>
          <t xml:space="preserve">CONCLUIDO	</t>
        </is>
      </c>
      <c r="D221" t="n">
        <v>0.6385</v>
      </c>
      <c r="E221" t="n">
        <v>156.62</v>
      </c>
      <c r="F221" t="n">
        <v>152.61</v>
      </c>
      <c r="G221" t="n">
        <v>49.5</v>
      </c>
      <c r="H221" t="n">
        <v>1.27</v>
      </c>
      <c r="I221" t="n">
        <v>185</v>
      </c>
      <c r="J221" t="n">
        <v>54.75</v>
      </c>
      <c r="K221" t="n">
        <v>24.83</v>
      </c>
      <c r="L221" t="n">
        <v>4</v>
      </c>
      <c r="M221" t="n">
        <v>0</v>
      </c>
      <c r="N221" t="n">
        <v>5.92</v>
      </c>
      <c r="O221" t="n">
        <v>6986.39</v>
      </c>
      <c r="P221" t="n">
        <v>754.6</v>
      </c>
      <c r="Q221" t="n">
        <v>3671.94</v>
      </c>
      <c r="R221" t="n">
        <v>578.17</v>
      </c>
      <c r="S221" t="n">
        <v>288.36</v>
      </c>
      <c r="T221" t="n">
        <v>140956.12</v>
      </c>
      <c r="U221" t="n">
        <v>0.5</v>
      </c>
      <c r="V221" t="n">
        <v>0.86</v>
      </c>
      <c r="W221" t="n">
        <v>57.38</v>
      </c>
      <c r="X221" t="n">
        <v>8.609999999999999</v>
      </c>
      <c r="Y221" t="n">
        <v>1</v>
      </c>
      <c r="Z221" t="n">
        <v>10</v>
      </c>
    </row>
    <row r="222">
      <c r="A222" t="n">
        <v>0</v>
      </c>
      <c r="B222" t="n">
        <v>65</v>
      </c>
      <c r="C222" t="inlineStr">
        <is>
          <t xml:space="preserve">CONCLUIDO	</t>
        </is>
      </c>
      <c r="D222" t="n">
        <v>0.3414</v>
      </c>
      <c r="E222" t="n">
        <v>292.91</v>
      </c>
      <c r="F222" t="n">
        <v>238.3</v>
      </c>
      <c r="G222" t="n">
        <v>7.42</v>
      </c>
      <c r="H222" t="n">
        <v>0.13</v>
      </c>
      <c r="I222" t="n">
        <v>1926</v>
      </c>
      <c r="J222" t="n">
        <v>133.21</v>
      </c>
      <c r="K222" t="n">
        <v>46.47</v>
      </c>
      <c r="L222" t="n">
        <v>1</v>
      </c>
      <c r="M222" t="n">
        <v>1924</v>
      </c>
      <c r="N222" t="n">
        <v>20.75</v>
      </c>
      <c r="O222" t="n">
        <v>16663.42</v>
      </c>
      <c r="P222" t="n">
        <v>2633.62</v>
      </c>
      <c r="Q222" t="n">
        <v>3678.91</v>
      </c>
      <c r="R222" t="n">
        <v>3493.68</v>
      </c>
      <c r="S222" t="n">
        <v>288.36</v>
      </c>
      <c r="T222" t="n">
        <v>1590005.38</v>
      </c>
      <c r="U222" t="n">
        <v>0.08</v>
      </c>
      <c r="V222" t="n">
        <v>0.55</v>
      </c>
      <c r="W222" t="n">
        <v>59.98</v>
      </c>
      <c r="X222" t="n">
        <v>94.13</v>
      </c>
      <c r="Y222" t="n">
        <v>1</v>
      </c>
      <c r="Z222" t="n">
        <v>10</v>
      </c>
    </row>
    <row r="223">
      <c r="A223" t="n">
        <v>1</v>
      </c>
      <c r="B223" t="n">
        <v>65</v>
      </c>
      <c r="C223" t="inlineStr">
        <is>
          <t xml:space="preserve">CONCLUIDO	</t>
        </is>
      </c>
      <c r="D223" t="n">
        <v>0.5046</v>
      </c>
      <c r="E223" t="n">
        <v>198.2</v>
      </c>
      <c r="F223" t="n">
        <v>176.88</v>
      </c>
      <c r="G223" t="n">
        <v>15.1</v>
      </c>
      <c r="H223" t="n">
        <v>0.26</v>
      </c>
      <c r="I223" t="n">
        <v>703</v>
      </c>
      <c r="J223" t="n">
        <v>134.55</v>
      </c>
      <c r="K223" t="n">
        <v>46.47</v>
      </c>
      <c r="L223" t="n">
        <v>2</v>
      </c>
      <c r="M223" t="n">
        <v>701</v>
      </c>
      <c r="N223" t="n">
        <v>21.09</v>
      </c>
      <c r="O223" t="n">
        <v>16828.84</v>
      </c>
      <c r="P223" t="n">
        <v>1943.2</v>
      </c>
      <c r="Q223" t="n">
        <v>3673.07</v>
      </c>
      <c r="R223" t="n">
        <v>1407.25</v>
      </c>
      <c r="S223" t="n">
        <v>288.36</v>
      </c>
      <c r="T223" t="n">
        <v>552904.6800000001</v>
      </c>
      <c r="U223" t="n">
        <v>0.2</v>
      </c>
      <c r="V223" t="n">
        <v>0.74</v>
      </c>
      <c r="W223" t="n">
        <v>57.99</v>
      </c>
      <c r="X223" t="n">
        <v>32.84</v>
      </c>
      <c r="Y223" t="n">
        <v>1</v>
      </c>
      <c r="Z223" t="n">
        <v>10</v>
      </c>
    </row>
    <row r="224">
      <c r="A224" t="n">
        <v>2</v>
      </c>
      <c r="B224" t="n">
        <v>65</v>
      </c>
      <c r="C224" t="inlineStr">
        <is>
          <t xml:space="preserve">CONCLUIDO	</t>
        </is>
      </c>
      <c r="D224" t="n">
        <v>0.5628</v>
      </c>
      <c r="E224" t="n">
        <v>177.69</v>
      </c>
      <c r="F224" t="n">
        <v>163.83</v>
      </c>
      <c r="G224" t="n">
        <v>22.91</v>
      </c>
      <c r="H224" t="n">
        <v>0.39</v>
      </c>
      <c r="I224" t="n">
        <v>429</v>
      </c>
      <c r="J224" t="n">
        <v>135.9</v>
      </c>
      <c r="K224" t="n">
        <v>46.47</v>
      </c>
      <c r="L224" t="n">
        <v>3</v>
      </c>
      <c r="M224" t="n">
        <v>427</v>
      </c>
      <c r="N224" t="n">
        <v>21.43</v>
      </c>
      <c r="O224" t="n">
        <v>16994.64</v>
      </c>
      <c r="P224" t="n">
        <v>1783.84</v>
      </c>
      <c r="Q224" t="n">
        <v>3672.03</v>
      </c>
      <c r="R224" t="n">
        <v>965.9400000000001</v>
      </c>
      <c r="S224" t="n">
        <v>288.36</v>
      </c>
      <c r="T224" t="n">
        <v>333619.6</v>
      </c>
      <c r="U224" t="n">
        <v>0.3</v>
      </c>
      <c r="V224" t="n">
        <v>0.8</v>
      </c>
      <c r="W224" t="n">
        <v>57.53</v>
      </c>
      <c r="X224" t="n">
        <v>19.81</v>
      </c>
      <c r="Y224" t="n">
        <v>1</v>
      </c>
      <c r="Z224" t="n">
        <v>10</v>
      </c>
    </row>
    <row r="225">
      <c r="A225" t="n">
        <v>3</v>
      </c>
      <c r="B225" t="n">
        <v>65</v>
      </c>
      <c r="C225" t="inlineStr">
        <is>
          <t xml:space="preserve">CONCLUIDO	</t>
        </is>
      </c>
      <c r="D225" t="n">
        <v>0.5931</v>
      </c>
      <c r="E225" t="n">
        <v>168.61</v>
      </c>
      <c r="F225" t="n">
        <v>158.08</v>
      </c>
      <c r="G225" t="n">
        <v>30.89</v>
      </c>
      <c r="H225" t="n">
        <v>0.52</v>
      </c>
      <c r="I225" t="n">
        <v>307</v>
      </c>
      <c r="J225" t="n">
        <v>137.25</v>
      </c>
      <c r="K225" t="n">
        <v>46.47</v>
      </c>
      <c r="L225" t="n">
        <v>4</v>
      </c>
      <c r="M225" t="n">
        <v>305</v>
      </c>
      <c r="N225" t="n">
        <v>21.78</v>
      </c>
      <c r="O225" t="n">
        <v>17160.92</v>
      </c>
      <c r="P225" t="n">
        <v>1703.95</v>
      </c>
      <c r="Q225" t="n">
        <v>3671.34</v>
      </c>
      <c r="R225" t="n">
        <v>771.89</v>
      </c>
      <c r="S225" t="n">
        <v>288.36</v>
      </c>
      <c r="T225" t="n">
        <v>237208.49</v>
      </c>
      <c r="U225" t="n">
        <v>0.37</v>
      </c>
      <c r="V225" t="n">
        <v>0.83</v>
      </c>
      <c r="W225" t="n">
        <v>57.33</v>
      </c>
      <c r="X225" t="n">
        <v>14.07</v>
      </c>
      <c r="Y225" t="n">
        <v>1</v>
      </c>
      <c r="Z225" t="n">
        <v>10</v>
      </c>
    </row>
    <row r="226">
      <c r="A226" t="n">
        <v>4</v>
      </c>
      <c r="B226" t="n">
        <v>65</v>
      </c>
      <c r="C226" t="inlineStr">
        <is>
          <t xml:space="preserve">CONCLUIDO	</t>
        </is>
      </c>
      <c r="D226" t="n">
        <v>0.6111</v>
      </c>
      <c r="E226" t="n">
        <v>163.64</v>
      </c>
      <c r="F226" t="n">
        <v>154.95</v>
      </c>
      <c r="G226" t="n">
        <v>38.9</v>
      </c>
      <c r="H226" t="n">
        <v>0.64</v>
      </c>
      <c r="I226" t="n">
        <v>239</v>
      </c>
      <c r="J226" t="n">
        <v>138.6</v>
      </c>
      <c r="K226" t="n">
        <v>46.47</v>
      </c>
      <c r="L226" t="n">
        <v>5</v>
      </c>
      <c r="M226" t="n">
        <v>237</v>
      </c>
      <c r="N226" t="n">
        <v>22.13</v>
      </c>
      <c r="O226" t="n">
        <v>17327.69</v>
      </c>
      <c r="P226" t="n">
        <v>1652.61</v>
      </c>
      <c r="Q226" t="n">
        <v>3671.08</v>
      </c>
      <c r="R226" t="n">
        <v>666.39</v>
      </c>
      <c r="S226" t="n">
        <v>288.36</v>
      </c>
      <c r="T226" t="n">
        <v>184796.05</v>
      </c>
      <c r="U226" t="n">
        <v>0.43</v>
      </c>
      <c r="V226" t="n">
        <v>0.84</v>
      </c>
      <c r="W226" t="n">
        <v>57.21</v>
      </c>
      <c r="X226" t="n">
        <v>10.96</v>
      </c>
      <c r="Y226" t="n">
        <v>1</v>
      </c>
      <c r="Z226" t="n">
        <v>10</v>
      </c>
    </row>
    <row r="227">
      <c r="A227" t="n">
        <v>5</v>
      </c>
      <c r="B227" t="n">
        <v>65</v>
      </c>
      <c r="C227" t="inlineStr">
        <is>
          <t xml:space="preserve">CONCLUIDO	</t>
        </is>
      </c>
      <c r="D227" t="n">
        <v>0.6237</v>
      </c>
      <c r="E227" t="n">
        <v>160.33</v>
      </c>
      <c r="F227" t="n">
        <v>152.87</v>
      </c>
      <c r="G227" t="n">
        <v>47.28</v>
      </c>
      <c r="H227" t="n">
        <v>0.76</v>
      </c>
      <c r="I227" t="n">
        <v>194</v>
      </c>
      <c r="J227" t="n">
        <v>139.95</v>
      </c>
      <c r="K227" t="n">
        <v>46.47</v>
      </c>
      <c r="L227" t="n">
        <v>6</v>
      </c>
      <c r="M227" t="n">
        <v>192</v>
      </c>
      <c r="N227" t="n">
        <v>22.49</v>
      </c>
      <c r="O227" t="n">
        <v>17494.97</v>
      </c>
      <c r="P227" t="n">
        <v>1613.16</v>
      </c>
      <c r="Q227" t="n">
        <v>3670.74</v>
      </c>
      <c r="R227" t="n">
        <v>596.03</v>
      </c>
      <c r="S227" t="n">
        <v>288.36</v>
      </c>
      <c r="T227" t="n">
        <v>149841.61</v>
      </c>
      <c r="U227" t="n">
        <v>0.48</v>
      </c>
      <c r="V227" t="n">
        <v>0.86</v>
      </c>
      <c r="W227" t="n">
        <v>57.14</v>
      </c>
      <c r="X227" t="n">
        <v>8.880000000000001</v>
      </c>
      <c r="Y227" t="n">
        <v>1</v>
      </c>
      <c r="Z227" t="n">
        <v>10</v>
      </c>
    </row>
    <row r="228">
      <c r="A228" t="n">
        <v>6</v>
      </c>
      <c r="B228" t="n">
        <v>65</v>
      </c>
      <c r="C228" t="inlineStr">
        <is>
          <t xml:space="preserve">CONCLUIDO	</t>
        </is>
      </c>
      <c r="D228" t="n">
        <v>0.6328</v>
      </c>
      <c r="E228" t="n">
        <v>158.03</v>
      </c>
      <c r="F228" t="n">
        <v>151.42</v>
      </c>
      <c r="G228" t="n">
        <v>55.74</v>
      </c>
      <c r="H228" t="n">
        <v>0.88</v>
      </c>
      <c r="I228" t="n">
        <v>163</v>
      </c>
      <c r="J228" t="n">
        <v>141.31</v>
      </c>
      <c r="K228" t="n">
        <v>46.47</v>
      </c>
      <c r="L228" t="n">
        <v>7</v>
      </c>
      <c r="M228" t="n">
        <v>161</v>
      </c>
      <c r="N228" t="n">
        <v>22.85</v>
      </c>
      <c r="O228" t="n">
        <v>17662.75</v>
      </c>
      <c r="P228" t="n">
        <v>1580.1</v>
      </c>
      <c r="Q228" t="n">
        <v>3670.96</v>
      </c>
      <c r="R228" t="n">
        <v>545.85</v>
      </c>
      <c r="S228" t="n">
        <v>288.36</v>
      </c>
      <c r="T228" t="n">
        <v>124904.08</v>
      </c>
      <c r="U228" t="n">
        <v>0.53</v>
      </c>
      <c r="V228" t="n">
        <v>0.86</v>
      </c>
      <c r="W228" t="n">
        <v>57.11</v>
      </c>
      <c r="X228" t="n">
        <v>7.43</v>
      </c>
      <c r="Y228" t="n">
        <v>1</v>
      </c>
      <c r="Z228" t="n">
        <v>10</v>
      </c>
    </row>
    <row r="229">
      <c r="A229" t="n">
        <v>7</v>
      </c>
      <c r="B229" t="n">
        <v>65</v>
      </c>
      <c r="C229" t="inlineStr">
        <is>
          <t xml:space="preserve">CONCLUIDO	</t>
        </is>
      </c>
      <c r="D229" t="n">
        <v>0.6395999999999999</v>
      </c>
      <c r="E229" t="n">
        <v>156.35</v>
      </c>
      <c r="F229" t="n">
        <v>150.36</v>
      </c>
      <c r="G229" t="n">
        <v>64.44</v>
      </c>
      <c r="H229" t="n">
        <v>0.99</v>
      </c>
      <c r="I229" t="n">
        <v>140</v>
      </c>
      <c r="J229" t="n">
        <v>142.68</v>
      </c>
      <c r="K229" t="n">
        <v>46.47</v>
      </c>
      <c r="L229" t="n">
        <v>8</v>
      </c>
      <c r="M229" t="n">
        <v>138</v>
      </c>
      <c r="N229" t="n">
        <v>23.21</v>
      </c>
      <c r="O229" t="n">
        <v>17831.04</v>
      </c>
      <c r="P229" t="n">
        <v>1550.05</v>
      </c>
      <c r="Q229" t="n">
        <v>3670.58</v>
      </c>
      <c r="R229" t="n">
        <v>511.42</v>
      </c>
      <c r="S229" t="n">
        <v>288.36</v>
      </c>
      <c r="T229" t="n">
        <v>107805.61</v>
      </c>
      <c r="U229" t="n">
        <v>0.5600000000000001</v>
      </c>
      <c r="V229" t="n">
        <v>0.87</v>
      </c>
      <c r="W229" t="n">
        <v>57.05</v>
      </c>
      <c r="X229" t="n">
        <v>6.38</v>
      </c>
      <c r="Y229" t="n">
        <v>1</v>
      </c>
      <c r="Z229" t="n">
        <v>10</v>
      </c>
    </row>
    <row r="230">
      <c r="A230" t="n">
        <v>8</v>
      </c>
      <c r="B230" t="n">
        <v>65</v>
      </c>
      <c r="C230" t="inlineStr">
        <is>
          <t xml:space="preserve">CONCLUIDO	</t>
        </is>
      </c>
      <c r="D230" t="n">
        <v>0.6445</v>
      </c>
      <c r="E230" t="n">
        <v>155.15</v>
      </c>
      <c r="F230" t="n">
        <v>149.62</v>
      </c>
      <c r="G230" t="n">
        <v>72.98999999999999</v>
      </c>
      <c r="H230" t="n">
        <v>1.11</v>
      </c>
      <c r="I230" t="n">
        <v>123</v>
      </c>
      <c r="J230" t="n">
        <v>144.05</v>
      </c>
      <c r="K230" t="n">
        <v>46.47</v>
      </c>
      <c r="L230" t="n">
        <v>9</v>
      </c>
      <c r="M230" t="n">
        <v>121</v>
      </c>
      <c r="N230" t="n">
        <v>23.58</v>
      </c>
      <c r="O230" t="n">
        <v>17999.83</v>
      </c>
      <c r="P230" t="n">
        <v>1525.16</v>
      </c>
      <c r="Q230" t="n">
        <v>3670.17</v>
      </c>
      <c r="R230" t="n">
        <v>485.79</v>
      </c>
      <c r="S230" t="n">
        <v>288.36</v>
      </c>
      <c r="T230" t="n">
        <v>95074.67</v>
      </c>
      <c r="U230" t="n">
        <v>0.59</v>
      </c>
      <c r="V230" t="n">
        <v>0.87</v>
      </c>
      <c r="W230" t="n">
        <v>57.04</v>
      </c>
      <c r="X230" t="n">
        <v>5.64</v>
      </c>
      <c r="Y230" t="n">
        <v>1</v>
      </c>
      <c r="Z230" t="n">
        <v>10</v>
      </c>
    </row>
    <row r="231">
      <c r="A231" t="n">
        <v>9</v>
      </c>
      <c r="B231" t="n">
        <v>65</v>
      </c>
      <c r="C231" t="inlineStr">
        <is>
          <t xml:space="preserve">CONCLUIDO	</t>
        </is>
      </c>
      <c r="D231" t="n">
        <v>0.6491</v>
      </c>
      <c r="E231" t="n">
        <v>154.06</v>
      </c>
      <c r="F231" t="n">
        <v>148.91</v>
      </c>
      <c r="G231" t="n">
        <v>81.97</v>
      </c>
      <c r="H231" t="n">
        <v>1.22</v>
      </c>
      <c r="I231" t="n">
        <v>109</v>
      </c>
      <c r="J231" t="n">
        <v>145.42</v>
      </c>
      <c r="K231" t="n">
        <v>46.47</v>
      </c>
      <c r="L231" t="n">
        <v>10</v>
      </c>
      <c r="M231" t="n">
        <v>107</v>
      </c>
      <c r="N231" t="n">
        <v>23.95</v>
      </c>
      <c r="O231" t="n">
        <v>18169.15</v>
      </c>
      <c r="P231" t="n">
        <v>1497.04</v>
      </c>
      <c r="Q231" t="n">
        <v>3670.45</v>
      </c>
      <c r="R231" t="n">
        <v>461.56</v>
      </c>
      <c r="S231" t="n">
        <v>288.36</v>
      </c>
      <c r="T231" t="n">
        <v>83033.57000000001</v>
      </c>
      <c r="U231" t="n">
        <v>0.62</v>
      </c>
      <c r="V231" t="n">
        <v>0.88</v>
      </c>
      <c r="W231" t="n">
        <v>57.02</v>
      </c>
      <c r="X231" t="n">
        <v>4.93</v>
      </c>
      <c r="Y231" t="n">
        <v>1</v>
      </c>
      <c r="Z231" t="n">
        <v>10</v>
      </c>
    </row>
    <row r="232">
      <c r="A232" t="n">
        <v>10</v>
      </c>
      <c r="B232" t="n">
        <v>65</v>
      </c>
      <c r="C232" t="inlineStr">
        <is>
          <t xml:space="preserve">CONCLUIDO	</t>
        </is>
      </c>
      <c r="D232" t="n">
        <v>0.6526999999999999</v>
      </c>
      <c r="E232" t="n">
        <v>153.21</v>
      </c>
      <c r="F232" t="n">
        <v>148.39</v>
      </c>
      <c r="G232" t="n">
        <v>91.79000000000001</v>
      </c>
      <c r="H232" t="n">
        <v>1.33</v>
      </c>
      <c r="I232" t="n">
        <v>97</v>
      </c>
      <c r="J232" t="n">
        <v>146.8</v>
      </c>
      <c r="K232" t="n">
        <v>46.47</v>
      </c>
      <c r="L232" t="n">
        <v>11</v>
      </c>
      <c r="M232" t="n">
        <v>95</v>
      </c>
      <c r="N232" t="n">
        <v>24.33</v>
      </c>
      <c r="O232" t="n">
        <v>18338.99</v>
      </c>
      <c r="P232" t="n">
        <v>1473.82</v>
      </c>
      <c r="Q232" t="n">
        <v>3670.35</v>
      </c>
      <c r="R232" t="n">
        <v>444.5</v>
      </c>
      <c r="S232" t="n">
        <v>288.36</v>
      </c>
      <c r="T232" t="n">
        <v>74559.35000000001</v>
      </c>
      <c r="U232" t="n">
        <v>0.65</v>
      </c>
      <c r="V232" t="n">
        <v>0.88</v>
      </c>
      <c r="W232" t="n">
        <v>56.98</v>
      </c>
      <c r="X232" t="n">
        <v>4.41</v>
      </c>
      <c r="Y232" t="n">
        <v>1</v>
      </c>
      <c r="Z232" t="n">
        <v>10</v>
      </c>
    </row>
    <row r="233">
      <c r="A233" t="n">
        <v>11</v>
      </c>
      <c r="B233" t="n">
        <v>65</v>
      </c>
      <c r="C233" t="inlineStr">
        <is>
          <t xml:space="preserve">CONCLUIDO	</t>
        </is>
      </c>
      <c r="D233" t="n">
        <v>0.6555</v>
      </c>
      <c r="E233" t="n">
        <v>152.54</v>
      </c>
      <c r="F233" t="n">
        <v>147.97</v>
      </c>
      <c r="G233" t="n">
        <v>100.89</v>
      </c>
      <c r="H233" t="n">
        <v>1.43</v>
      </c>
      <c r="I233" t="n">
        <v>88</v>
      </c>
      <c r="J233" t="n">
        <v>148.18</v>
      </c>
      <c r="K233" t="n">
        <v>46.47</v>
      </c>
      <c r="L233" t="n">
        <v>12</v>
      </c>
      <c r="M233" t="n">
        <v>86</v>
      </c>
      <c r="N233" t="n">
        <v>24.71</v>
      </c>
      <c r="O233" t="n">
        <v>18509.36</v>
      </c>
      <c r="P233" t="n">
        <v>1449.16</v>
      </c>
      <c r="Q233" t="n">
        <v>3670.38</v>
      </c>
      <c r="R233" t="n">
        <v>430.38</v>
      </c>
      <c r="S233" t="n">
        <v>288.36</v>
      </c>
      <c r="T233" t="n">
        <v>67545.12</v>
      </c>
      <c r="U233" t="n">
        <v>0.67</v>
      </c>
      <c r="V233" t="n">
        <v>0.88</v>
      </c>
      <c r="W233" t="n">
        <v>56.97</v>
      </c>
      <c r="X233" t="n">
        <v>3.99</v>
      </c>
      <c r="Y233" t="n">
        <v>1</v>
      </c>
      <c r="Z233" t="n">
        <v>10</v>
      </c>
    </row>
    <row r="234">
      <c r="A234" t="n">
        <v>12</v>
      </c>
      <c r="B234" t="n">
        <v>65</v>
      </c>
      <c r="C234" t="inlineStr">
        <is>
          <t xml:space="preserve">CONCLUIDO	</t>
        </is>
      </c>
      <c r="D234" t="n">
        <v>0.6581</v>
      </c>
      <c r="E234" t="n">
        <v>151.94</v>
      </c>
      <c r="F234" t="n">
        <v>147.58</v>
      </c>
      <c r="G234" t="n">
        <v>110.69</v>
      </c>
      <c r="H234" t="n">
        <v>1.54</v>
      </c>
      <c r="I234" t="n">
        <v>80</v>
      </c>
      <c r="J234" t="n">
        <v>149.56</v>
      </c>
      <c r="K234" t="n">
        <v>46.47</v>
      </c>
      <c r="L234" t="n">
        <v>13</v>
      </c>
      <c r="M234" t="n">
        <v>78</v>
      </c>
      <c r="N234" t="n">
        <v>25.1</v>
      </c>
      <c r="O234" t="n">
        <v>18680.25</v>
      </c>
      <c r="P234" t="n">
        <v>1424.1</v>
      </c>
      <c r="Q234" t="n">
        <v>3670.16</v>
      </c>
      <c r="R234" t="n">
        <v>417.01</v>
      </c>
      <c r="S234" t="n">
        <v>288.36</v>
      </c>
      <c r="T234" t="n">
        <v>60901.7</v>
      </c>
      <c r="U234" t="n">
        <v>0.6899999999999999</v>
      </c>
      <c r="V234" t="n">
        <v>0.89</v>
      </c>
      <c r="W234" t="n">
        <v>56.96</v>
      </c>
      <c r="X234" t="n">
        <v>3.61</v>
      </c>
      <c r="Y234" t="n">
        <v>1</v>
      </c>
      <c r="Z234" t="n">
        <v>10</v>
      </c>
    </row>
    <row r="235">
      <c r="A235" t="n">
        <v>13</v>
      </c>
      <c r="B235" t="n">
        <v>65</v>
      </c>
      <c r="C235" t="inlineStr">
        <is>
          <t xml:space="preserve">CONCLUIDO	</t>
        </is>
      </c>
      <c r="D235" t="n">
        <v>0.6604</v>
      </c>
      <c r="E235" t="n">
        <v>151.43</v>
      </c>
      <c r="F235" t="n">
        <v>147.26</v>
      </c>
      <c r="G235" t="n">
        <v>121.04</v>
      </c>
      <c r="H235" t="n">
        <v>1.64</v>
      </c>
      <c r="I235" t="n">
        <v>73</v>
      </c>
      <c r="J235" t="n">
        <v>150.95</v>
      </c>
      <c r="K235" t="n">
        <v>46.47</v>
      </c>
      <c r="L235" t="n">
        <v>14</v>
      </c>
      <c r="M235" t="n">
        <v>71</v>
      </c>
      <c r="N235" t="n">
        <v>25.49</v>
      </c>
      <c r="O235" t="n">
        <v>18851.69</v>
      </c>
      <c r="P235" t="n">
        <v>1401.18</v>
      </c>
      <c r="Q235" t="n">
        <v>3670.18</v>
      </c>
      <c r="R235" t="n">
        <v>406.52</v>
      </c>
      <c r="S235" t="n">
        <v>288.36</v>
      </c>
      <c r="T235" t="n">
        <v>55693.04</v>
      </c>
      <c r="U235" t="n">
        <v>0.71</v>
      </c>
      <c r="V235" t="n">
        <v>0.89</v>
      </c>
      <c r="W235" t="n">
        <v>56.94</v>
      </c>
      <c r="X235" t="n">
        <v>3.28</v>
      </c>
      <c r="Y235" t="n">
        <v>1</v>
      </c>
      <c r="Z235" t="n">
        <v>10</v>
      </c>
    </row>
    <row r="236">
      <c r="A236" t="n">
        <v>14</v>
      </c>
      <c r="B236" t="n">
        <v>65</v>
      </c>
      <c r="C236" t="inlineStr">
        <is>
          <t xml:space="preserve">CONCLUIDO	</t>
        </is>
      </c>
      <c r="D236" t="n">
        <v>0.6623</v>
      </c>
      <c r="E236" t="n">
        <v>151</v>
      </c>
      <c r="F236" t="n">
        <v>147</v>
      </c>
      <c r="G236" t="n">
        <v>131.64</v>
      </c>
      <c r="H236" t="n">
        <v>1.74</v>
      </c>
      <c r="I236" t="n">
        <v>67</v>
      </c>
      <c r="J236" t="n">
        <v>152.35</v>
      </c>
      <c r="K236" t="n">
        <v>46.47</v>
      </c>
      <c r="L236" t="n">
        <v>15</v>
      </c>
      <c r="M236" t="n">
        <v>65</v>
      </c>
      <c r="N236" t="n">
        <v>25.88</v>
      </c>
      <c r="O236" t="n">
        <v>19023.66</v>
      </c>
      <c r="P236" t="n">
        <v>1376.27</v>
      </c>
      <c r="Q236" t="n">
        <v>3670.38</v>
      </c>
      <c r="R236" t="n">
        <v>397.23</v>
      </c>
      <c r="S236" t="n">
        <v>288.36</v>
      </c>
      <c r="T236" t="n">
        <v>51076.78</v>
      </c>
      <c r="U236" t="n">
        <v>0.73</v>
      </c>
      <c r="V236" t="n">
        <v>0.89</v>
      </c>
      <c r="W236" t="n">
        <v>56.94</v>
      </c>
      <c r="X236" t="n">
        <v>3.02</v>
      </c>
      <c r="Y236" t="n">
        <v>1</v>
      </c>
      <c r="Z236" t="n">
        <v>10</v>
      </c>
    </row>
    <row r="237">
      <c r="A237" t="n">
        <v>15</v>
      </c>
      <c r="B237" t="n">
        <v>65</v>
      </c>
      <c r="C237" t="inlineStr">
        <is>
          <t xml:space="preserve">CONCLUIDO	</t>
        </is>
      </c>
      <c r="D237" t="n">
        <v>0.6637999999999999</v>
      </c>
      <c r="E237" t="n">
        <v>150.64</v>
      </c>
      <c r="F237" t="n">
        <v>146.77</v>
      </c>
      <c r="G237" t="n">
        <v>142.04</v>
      </c>
      <c r="H237" t="n">
        <v>1.84</v>
      </c>
      <c r="I237" t="n">
        <v>62</v>
      </c>
      <c r="J237" t="n">
        <v>153.75</v>
      </c>
      <c r="K237" t="n">
        <v>46.47</v>
      </c>
      <c r="L237" t="n">
        <v>16</v>
      </c>
      <c r="M237" t="n">
        <v>60</v>
      </c>
      <c r="N237" t="n">
        <v>26.28</v>
      </c>
      <c r="O237" t="n">
        <v>19196.18</v>
      </c>
      <c r="P237" t="n">
        <v>1353</v>
      </c>
      <c r="Q237" t="n">
        <v>3670.17</v>
      </c>
      <c r="R237" t="n">
        <v>390.11</v>
      </c>
      <c r="S237" t="n">
        <v>288.36</v>
      </c>
      <c r="T237" t="n">
        <v>47542.71</v>
      </c>
      <c r="U237" t="n">
        <v>0.74</v>
      </c>
      <c r="V237" t="n">
        <v>0.89</v>
      </c>
      <c r="W237" t="n">
        <v>56.93</v>
      </c>
      <c r="X237" t="n">
        <v>2.8</v>
      </c>
      <c r="Y237" t="n">
        <v>1</v>
      </c>
      <c r="Z237" t="n">
        <v>10</v>
      </c>
    </row>
    <row r="238">
      <c r="A238" t="n">
        <v>16</v>
      </c>
      <c r="B238" t="n">
        <v>65</v>
      </c>
      <c r="C238" t="inlineStr">
        <is>
          <t xml:space="preserve">CONCLUIDO	</t>
        </is>
      </c>
      <c r="D238" t="n">
        <v>0.6647</v>
      </c>
      <c r="E238" t="n">
        <v>150.45</v>
      </c>
      <c r="F238" t="n">
        <v>146.66</v>
      </c>
      <c r="G238" t="n">
        <v>149.15</v>
      </c>
      <c r="H238" t="n">
        <v>1.94</v>
      </c>
      <c r="I238" t="n">
        <v>59</v>
      </c>
      <c r="J238" t="n">
        <v>155.15</v>
      </c>
      <c r="K238" t="n">
        <v>46.47</v>
      </c>
      <c r="L238" t="n">
        <v>17</v>
      </c>
      <c r="M238" t="n">
        <v>23</v>
      </c>
      <c r="N238" t="n">
        <v>26.68</v>
      </c>
      <c r="O238" t="n">
        <v>19369.26</v>
      </c>
      <c r="P238" t="n">
        <v>1338.58</v>
      </c>
      <c r="Q238" t="n">
        <v>3670.27</v>
      </c>
      <c r="R238" t="n">
        <v>384.58</v>
      </c>
      <c r="S238" t="n">
        <v>288.36</v>
      </c>
      <c r="T238" t="n">
        <v>44791.76</v>
      </c>
      <c r="U238" t="n">
        <v>0.75</v>
      </c>
      <c r="V238" t="n">
        <v>0.89</v>
      </c>
      <c r="W238" t="n">
        <v>56.97</v>
      </c>
      <c r="X238" t="n">
        <v>2.68</v>
      </c>
      <c r="Y238" t="n">
        <v>1</v>
      </c>
      <c r="Z238" t="n">
        <v>10</v>
      </c>
    </row>
    <row r="239">
      <c r="A239" t="n">
        <v>17</v>
      </c>
      <c r="B239" t="n">
        <v>65</v>
      </c>
      <c r="C239" t="inlineStr">
        <is>
          <t xml:space="preserve">CONCLUIDO	</t>
        </is>
      </c>
      <c r="D239" t="n">
        <v>0.6649</v>
      </c>
      <c r="E239" t="n">
        <v>150.41</v>
      </c>
      <c r="F239" t="n">
        <v>146.65</v>
      </c>
      <c r="G239" t="n">
        <v>151.7</v>
      </c>
      <c r="H239" t="n">
        <v>2.04</v>
      </c>
      <c r="I239" t="n">
        <v>58</v>
      </c>
      <c r="J239" t="n">
        <v>156.56</v>
      </c>
      <c r="K239" t="n">
        <v>46.47</v>
      </c>
      <c r="L239" t="n">
        <v>18</v>
      </c>
      <c r="M239" t="n">
        <v>1</v>
      </c>
      <c r="N239" t="n">
        <v>27.09</v>
      </c>
      <c r="O239" t="n">
        <v>19542.89</v>
      </c>
      <c r="P239" t="n">
        <v>1346.58</v>
      </c>
      <c r="Q239" t="n">
        <v>3670.37</v>
      </c>
      <c r="R239" t="n">
        <v>383.07</v>
      </c>
      <c r="S239" t="n">
        <v>288.36</v>
      </c>
      <c r="T239" t="n">
        <v>44042.64</v>
      </c>
      <c r="U239" t="n">
        <v>0.75</v>
      </c>
      <c r="V239" t="n">
        <v>0.89</v>
      </c>
      <c r="W239" t="n">
        <v>57</v>
      </c>
      <c r="X239" t="n">
        <v>2.67</v>
      </c>
      <c r="Y239" t="n">
        <v>1</v>
      </c>
      <c r="Z239" t="n">
        <v>10</v>
      </c>
    </row>
    <row r="240">
      <c r="A240" t="n">
        <v>18</v>
      </c>
      <c r="B240" t="n">
        <v>65</v>
      </c>
      <c r="C240" t="inlineStr">
        <is>
          <t xml:space="preserve">CONCLUIDO	</t>
        </is>
      </c>
      <c r="D240" t="n">
        <v>0.6649</v>
      </c>
      <c r="E240" t="n">
        <v>150.4</v>
      </c>
      <c r="F240" t="n">
        <v>146.65</v>
      </c>
      <c r="G240" t="n">
        <v>151.7</v>
      </c>
      <c r="H240" t="n">
        <v>2.13</v>
      </c>
      <c r="I240" t="n">
        <v>58</v>
      </c>
      <c r="J240" t="n">
        <v>157.97</v>
      </c>
      <c r="K240" t="n">
        <v>46.47</v>
      </c>
      <c r="L240" t="n">
        <v>19</v>
      </c>
      <c r="M240" t="n">
        <v>0</v>
      </c>
      <c r="N240" t="n">
        <v>27.5</v>
      </c>
      <c r="O240" t="n">
        <v>19717.08</v>
      </c>
      <c r="P240" t="n">
        <v>1357.28</v>
      </c>
      <c r="Q240" t="n">
        <v>3670.38</v>
      </c>
      <c r="R240" t="n">
        <v>383.05</v>
      </c>
      <c r="S240" t="n">
        <v>288.36</v>
      </c>
      <c r="T240" t="n">
        <v>44032.01</v>
      </c>
      <c r="U240" t="n">
        <v>0.75</v>
      </c>
      <c r="V240" t="n">
        <v>0.89</v>
      </c>
      <c r="W240" t="n">
        <v>57</v>
      </c>
      <c r="X240" t="n">
        <v>2.67</v>
      </c>
      <c r="Y240" t="n">
        <v>1</v>
      </c>
      <c r="Z240" t="n">
        <v>10</v>
      </c>
    </row>
    <row r="241">
      <c r="A241" t="n">
        <v>0</v>
      </c>
      <c r="B241" t="n">
        <v>75</v>
      </c>
      <c r="C241" t="inlineStr">
        <is>
          <t xml:space="preserve">CONCLUIDO	</t>
        </is>
      </c>
      <c r="D241" t="n">
        <v>0.3077</v>
      </c>
      <c r="E241" t="n">
        <v>324.97</v>
      </c>
      <c r="F241" t="n">
        <v>254.52</v>
      </c>
      <c r="G241" t="n">
        <v>6.84</v>
      </c>
      <c r="H241" t="n">
        <v>0.12</v>
      </c>
      <c r="I241" t="n">
        <v>2231</v>
      </c>
      <c r="J241" t="n">
        <v>150.44</v>
      </c>
      <c r="K241" t="n">
        <v>49.1</v>
      </c>
      <c r="L241" t="n">
        <v>1</v>
      </c>
      <c r="M241" t="n">
        <v>2229</v>
      </c>
      <c r="N241" t="n">
        <v>25.34</v>
      </c>
      <c r="O241" t="n">
        <v>18787.76</v>
      </c>
      <c r="P241" t="n">
        <v>3044.1</v>
      </c>
      <c r="Q241" t="n">
        <v>3679.68</v>
      </c>
      <c r="R241" t="n">
        <v>4043.97</v>
      </c>
      <c r="S241" t="n">
        <v>288.36</v>
      </c>
      <c r="T241" t="n">
        <v>1863624.63</v>
      </c>
      <c r="U241" t="n">
        <v>0.07000000000000001</v>
      </c>
      <c r="V241" t="n">
        <v>0.51</v>
      </c>
      <c r="W241" t="n">
        <v>60.56</v>
      </c>
      <c r="X241" t="n">
        <v>110.32</v>
      </c>
      <c r="Y241" t="n">
        <v>1</v>
      </c>
      <c r="Z241" t="n">
        <v>10</v>
      </c>
    </row>
    <row r="242">
      <c r="A242" t="n">
        <v>1</v>
      </c>
      <c r="B242" t="n">
        <v>75</v>
      </c>
      <c r="C242" t="inlineStr">
        <is>
          <t xml:space="preserve">CONCLUIDO	</t>
        </is>
      </c>
      <c r="D242" t="n">
        <v>0.484</v>
      </c>
      <c r="E242" t="n">
        <v>206.62</v>
      </c>
      <c r="F242" t="n">
        <v>180.54</v>
      </c>
      <c r="G242" t="n">
        <v>13.91</v>
      </c>
      <c r="H242" t="n">
        <v>0.23</v>
      </c>
      <c r="I242" t="n">
        <v>779</v>
      </c>
      <c r="J242" t="n">
        <v>151.83</v>
      </c>
      <c r="K242" t="n">
        <v>49.1</v>
      </c>
      <c r="L242" t="n">
        <v>2</v>
      </c>
      <c r="M242" t="n">
        <v>777</v>
      </c>
      <c r="N242" t="n">
        <v>25.73</v>
      </c>
      <c r="O242" t="n">
        <v>18959.54</v>
      </c>
      <c r="P242" t="n">
        <v>2151.58</v>
      </c>
      <c r="Q242" t="n">
        <v>3673.73</v>
      </c>
      <c r="R242" t="n">
        <v>1531.59</v>
      </c>
      <c r="S242" t="n">
        <v>288.36</v>
      </c>
      <c r="T242" t="n">
        <v>614695.58</v>
      </c>
      <c r="U242" t="n">
        <v>0.19</v>
      </c>
      <c r="V242" t="n">
        <v>0.72</v>
      </c>
      <c r="W242" t="n">
        <v>58.11</v>
      </c>
      <c r="X242" t="n">
        <v>36.49</v>
      </c>
      <c r="Y242" t="n">
        <v>1</v>
      </c>
      <c r="Z242" t="n">
        <v>10</v>
      </c>
    </row>
    <row r="243">
      <c r="A243" t="n">
        <v>2</v>
      </c>
      <c r="B243" t="n">
        <v>75</v>
      </c>
      <c r="C243" t="inlineStr">
        <is>
          <t xml:space="preserve">CONCLUIDO	</t>
        </is>
      </c>
      <c r="D243" t="n">
        <v>0.5476</v>
      </c>
      <c r="E243" t="n">
        <v>182.6</v>
      </c>
      <c r="F243" t="n">
        <v>165.87</v>
      </c>
      <c r="G243" t="n">
        <v>21.04</v>
      </c>
      <c r="H243" t="n">
        <v>0.35</v>
      </c>
      <c r="I243" t="n">
        <v>473</v>
      </c>
      <c r="J243" t="n">
        <v>153.23</v>
      </c>
      <c r="K243" t="n">
        <v>49.1</v>
      </c>
      <c r="L243" t="n">
        <v>3</v>
      </c>
      <c r="M243" t="n">
        <v>471</v>
      </c>
      <c r="N243" t="n">
        <v>26.13</v>
      </c>
      <c r="O243" t="n">
        <v>19131.85</v>
      </c>
      <c r="P243" t="n">
        <v>1963.58</v>
      </c>
      <c r="Q243" t="n">
        <v>3672.03</v>
      </c>
      <c r="R243" t="n">
        <v>1036.07</v>
      </c>
      <c r="S243" t="n">
        <v>288.36</v>
      </c>
      <c r="T243" t="n">
        <v>368466.28</v>
      </c>
      <c r="U243" t="n">
        <v>0.28</v>
      </c>
      <c r="V243" t="n">
        <v>0.79</v>
      </c>
      <c r="W243" t="n">
        <v>57.58</v>
      </c>
      <c r="X243" t="n">
        <v>21.86</v>
      </c>
      <c r="Y243" t="n">
        <v>1</v>
      </c>
      <c r="Z243" t="n">
        <v>10</v>
      </c>
    </row>
    <row r="244">
      <c r="A244" t="n">
        <v>3</v>
      </c>
      <c r="B244" t="n">
        <v>75</v>
      </c>
      <c r="C244" t="inlineStr">
        <is>
          <t xml:space="preserve">CONCLUIDO	</t>
        </is>
      </c>
      <c r="D244" t="n">
        <v>0.5810999999999999</v>
      </c>
      <c r="E244" t="n">
        <v>172.1</v>
      </c>
      <c r="F244" t="n">
        <v>159.49</v>
      </c>
      <c r="G244" t="n">
        <v>28.31</v>
      </c>
      <c r="H244" t="n">
        <v>0.46</v>
      </c>
      <c r="I244" t="n">
        <v>338</v>
      </c>
      <c r="J244" t="n">
        <v>154.63</v>
      </c>
      <c r="K244" t="n">
        <v>49.1</v>
      </c>
      <c r="L244" t="n">
        <v>4</v>
      </c>
      <c r="M244" t="n">
        <v>336</v>
      </c>
      <c r="N244" t="n">
        <v>26.53</v>
      </c>
      <c r="O244" t="n">
        <v>19304.72</v>
      </c>
      <c r="P244" t="n">
        <v>1873.85</v>
      </c>
      <c r="Q244" t="n">
        <v>3671.55</v>
      </c>
      <c r="R244" t="n">
        <v>819.54</v>
      </c>
      <c r="S244" t="n">
        <v>288.36</v>
      </c>
      <c r="T244" t="n">
        <v>260875.48</v>
      </c>
      <c r="U244" t="n">
        <v>0.35</v>
      </c>
      <c r="V244" t="n">
        <v>0.82</v>
      </c>
      <c r="W244" t="n">
        <v>57.37</v>
      </c>
      <c r="X244" t="n">
        <v>15.49</v>
      </c>
      <c r="Y244" t="n">
        <v>1</v>
      </c>
      <c r="Z244" t="n">
        <v>10</v>
      </c>
    </row>
    <row r="245">
      <c r="A245" t="n">
        <v>4</v>
      </c>
      <c r="B245" t="n">
        <v>75</v>
      </c>
      <c r="C245" t="inlineStr">
        <is>
          <t xml:space="preserve">CONCLUIDO	</t>
        </is>
      </c>
      <c r="D245" t="n">
        <v>0.601</v>
      </c>
      <c r="E245" t="n">
        <v>166.38</v>
      </c>
      <c r="F245" t="n">
        <v>156.07</v>
      </c>
      <c r="G245" t="n">
        <v>35.61</v>
      </c>
      <c r="H245" t="n">
        <v>0.57</v>
      </c>
      <c r="I245" t="n">
        <v>263</v>
      </c>
      <c r="J245" t="n">
        <v>156.03</v>
      </c>
      <c r="K245" t="n">
        <v>49.1</v>
      </c>
      <c r="L245" t="n">
        <v>5</v>
      </c>
      <c r="M245" t="n">
        <v>261</v>
      </c>
      <c r="N245" t="n">
        <v>26.94</v>
      </c>
      <c r="O245" t="n">
        <v>19478.15</v>
      </c>
      <c r="P245" t="n">
        <v>1819.46</v>
      </c>
      <c r="Q245" t="n">
        <v>3671.11</v>
      </c>
      <c r="R245" t="n">
        <v>703.51</v>
      </c>
      <c r="S245" t="n">
        <v>288.36</v>
      </c>
      <c r="T245" t="n">
        <v>203236.79</v>
      </c>
      <c r="U245" t="n">
        <v>0.41</v>
      </c>
      <c r="V245" t="n">
        <v>0.84</v>
      </c>
      <c r="W245" t="n">
        <v>57.27</v>
      </c>
      <c r="X245" t="n">
        <v>12.08</v>
      </c>
      <c r="Y245" t="n">
        <v>1</v>
      </c>
      <c r="Z245" t="n">
        <v>10</v>
      </c>
    </row>
    <row r="246">
      <c r="A246" t="n">
        <v>5</v>
      </c>
      <c r="B246" t="n">
        <v>75</v>
      </c>
      <c r="C246" t="inlineStr">
        <is>
          <t xml:space="preserve">CONCLUIDO	</t>
        </is>
      </c>
      <c r="D246" t="n">
        <v>0.6152</v>
      </c>
      <c r="E246" t="n">
        <v>162.56</v>
      </c>
      <c r="F246" t="n">
        <v>153.75</v>
      </c>
      <c r="G246" t="n">
        <v>43.11</v>
      </c>
      <c r="H246" t="n">
        <v>0.67</v>
      </c>
      <c r="I246" t="n">
        <v>214</v>
      </c>
      <c r="J246" t="n">
        <v>157.44</v>
      </c>
      <c r="K246" t="n">
        <v>49.1</v>
      </c>
      <c r="L246" t="n">
        <v>6</v>
      </c>
      <c r="M246" t="n">
        <v>212</v>
      </c>
      <c r="N246" t="n">
        <v>27.35</v>
      </c>
      <c r="O246" t="n">
        <v>19652.13</v>
      </c>
      <c r="P246" t="n">
        <v>1776.87</v>
      </c>
      <c r="Q246" t="n">
        <v>3670.96</v>
      </c>
      <c r="R246" t="n">
        <v>624.85</v>
      </c>
      <c r="S246" t="n">
        <v>288.36</v>
      </c>
      <c r="T246" t="n">
        <v>164149.14</v>
      </c>
      <c r="U246" t="n">
        <v>0.46</v>
      </c>
      <c r="V246" t="n">
        <v>0.85</v>
      </c>
      <c r="W246" t="n">
        <v>57.19</v>
      </c>
      <c r="X246" t="n">
        <v>9.75</v>
      </c>
      <c r="Y246" t="n">
        <v>1</v>
      </c>
      <c r="Z246" t="n">
        <v>10</v>
      </c>
    </row>
    <row r="247">
      <c r="A247" t="n">
        <v>6</v>
      </c>
      <c r="B247" t="n">
        <v>75</v>
      </c>
      <c r="C247" t="inlineStr">
        <is>
          <t xml:space="preserve">CONCLUIDO	</t>
        </is>
      </c>
      <c r="D247" t="n">
        <v>0.6252</v>
      </c>
      <c r="E247" t="n">
        <v>159.94</v>
      </c>
      <c r="F247" t="n">
        <v>152.16</v>
      </c>
      <c r="G247" t="n">
        <v>50.72</v>
      </c>
      <c r="H247" t="n">
        <v>0.78</v>
      </c>
      <c r="I247" t="n">
        <v>180</v>
      </c>
      <c r="J247" t="n">
        <v>158.86</v>
      </c>
      <c r="K247" t="n">
        <v>49.1</v>
      </c>
      <c r="L247" t="n">
        <v>7</v>
      </c>
      <c r="M247" t="n">
        <v>178</v>
      </c>
      <c r="N247" t="n">
        <v>27.77</v>
      </c>
      <c r="O247" t="n">
        <v>19826.68</v>
      </c>
      <c r="P247" t="n">
        <v>1744.58</v>
      </c>
      <c r="Q247" t="n">
        <v>3670.8</v>
      </c>
      <c r="R247" t="n">
        <v>571.9299999999999</v>
      </c>
      <c r="S247" t="n">
        <v>288.36</v>
      </c>
      <c r="T247" t="n">
        <v>137861.41</v>
      </c>
      <c r="U247" t="n">
        <v>0.5</v>
      </c>
      <c r="V247" t="n">
        <v>0.86</v>
      </c>
      <c r="W247" t="n">
        <v>57.12</v>
      </c>
      <c r="X247" t="n">
        <v>8.17</v>
      </c>
      <c r="Y247" t="n">
        <v>1</v>
      </c>
      <c r="Z247" t="n">
        <v>10</v>
      </c>
    </row>
    <row r="248">
      <c r="A248" t="n">
        <v>7</v>
      </c>
      <c r="B248" t="n">
        <v>75</v>
      </c>
      <c r="C248" t="inlineStr">
        <is>
          <t xml:space="preserve">CONCLUIDO	</t>
        </is>
      </c>
      <c r="D248" t="n">
        <v>0.6326000000000001</v>
      </c>
      <c r="E248" t="n">
        <v>158.08</v>
      </c>
      <c r="F248" t="n">
        <v>151.07</v>
      </c>
      <c r="G248" t="n">
        <v>58.48</v>
      </c>
      <c r="H248" t="n">
        <v>0.88</v>
      </c>
      <c r="I248" t="n">
        <v>155</v>
      </c>
      <c r="J248" t="n">
        <v>160.28</v>
      </c>
      <c r="K248" t="n">
        <v>49.1</v>
      </c>
      <c r="L248" t="n">
        <v>8</v>
      </c>
      <c r="M248" t="n">
        <v>153</v>
      </c>
      <c r="N248" t="n">
        <v>28.19</v>
      </c>
      <c r="O248" t="n">
        <v>20001.93</v>
      </c>
      <c r="P248" t="n">
        <v>1717.23</v>
      </c>
      <c r="Q248" t="n">
        <v>3670.72</v>
      </c>
      <c r="R248" t="n">
        <v>534.83</v>
      </c>
      <c r="S248" t="n">
        <v>288.36</v>
      </c>
      <c r="T248" t="n">
        <v>119437.79</v>
      </c>
      <c r="U248" t="n">
        <v>0.54</v>
      </c>
      <c r="V248" t="n">
        <v>0.87</v>
      </c>
      <c r="W248" t="n">
        <v>57.08</v>
      </c>
      <c r="X248" t="n">
        <v>7.08</v>
      </c>
      <c r="Y248" t="n">
        <v>1</v>
      </c>
      <c r="Z248" t="n">
        <v>10</v>
      </c>
    </row>
    <row r="249">
      <c r="A249" t="n">
        <v>8</v>
      </c>
      <c r="B249" t="n">
        <v>75</v>
      </c>
      <c r="C249" t="inlineStr">
        <is>
          <t xml:space="preserve">CONCLUIDO	</t>
        </is>
      </c>
      <c r="D249" t="n">
        <v>0.6385</v>
      </c>
      <c r="E249" t="n">
        <v>156.63</v>
      </c>
      <c r="F249" t="n">
        <v>150.19</v>
      </c>
      <c r="G249" t="n">
        <v>66.26000000000001</v>
      </c>
      <c r="H249" t="n">
        <v>0.99</v>
      </c>
      <c r="I249" t="n">
        <v>136</v>
      </c>
      <c r="J249" t="n">
        <v>161.71</v>
      </c>
      <c r="K249" t="n">
        <v>49.1</v>
      </c>
      <c r="L249" t="n">
        <v>9</v>
      </c>
      <c r="M249" t="n">
        <v>134</v>
      </c>
      <c r="N249" t="n">
        <v>28.61</v>
      </c>
      <c r="O249" t="n">
        <v>20177.64</v>
      </c>
      <c r="P249" t="n">
        <v>1692.09</v>
      </c>
      <c r="Q249" t="n">
        <v>3670.45</v>
      </c>
      <c r="R249" t="n">
        <v>505.22</v>
      </c>
      <c r="S249" t="n">
        <v>288.36</v>
      </c>
      <c r="T249" t="n">
        <v>104725.97</v>
      </c>
      <c r="U249" t="n">
        <v>0.57</v>
      </c>
      <c r="V249" t="n">
        <v>0.87</v>
      </c>
      <c r="W249" t="n">
        <v>57.06</v>
      </c>
      <c r="X249" t="n">
        <v>6.21</v>
      </c>
      <c r="Y249" t="n">
        <v>1</v>
      </c>
      <c r="Z249" t="n">
        <v>10</v>
      </c>
    </row>
    <row r="250">
      <c r="A250" t="n">
        <v>9</v>
      </c>
      <c r="B250" t="n">
        <v>75</v>
      </c>
      <c r="C250" t="inlineStr">
        <is>
          <t xml:space="preserve">CONCLUIDO	</t>
        </is>
      </c>
      <c r="D250" t="n">
        <v>0.6434</v>
      </c>
      <c r="E250" t="n">
        <v>155.42</v>
      </c>
      <c r="F250" t="n">
        <v>149.44</v>
      </c>
      <c r="G250" t="n">
        <v>74.09999999999999</v>
      </c>
      <c r="H250" t="n">
        <v>1.09</v>
      </c>
      <c r="I250" t="n">
        <v>121</v>
      </c>
      <c r="J250" t="n">
        <v>163.13</v>
      </c>
      <c r="K250" t="n">
        <v>49.1</v>
      </c>
      <c r="L250" t="n">
        <v>10</v>
      </c>
      <c r="M250" t="n">
        <v>119</v>
      </c>
      <c r="N250" t="n">
        <v>29.04</v>
      </c>
      <c r="O250" t="n">
        <v>20353.94</v>
      </c>
      <c r="P250" t="n">
        <v>1667.88</v>
      </c>
      <c r="Q250" t="n">
        <v>3670.45</v>
      </c>
      <c r="R250" t="n">
        <v>480.23</v>
      </c>
      <c r="S250" t="n">
        <v>288.36</v>
      </c>
      <c r="T250" t="n">
        <v>92307.8</v>
      </c>
      <c r="U250" t="n">
        <v>0.6</v>
      </c>
      <c r="V250" t="n">
        <v>0.88</v>
      </c>
      <c r="W250" t="n">
        <v>57.02</v>
      </c>
      <c r="X250" t="n">
        <v>5.46</v>
      </c>
      <c r="Y250" t="n">
        <v>1</v>
      </c>
      <c r="Z250" t="n">
        <v>10</v>
      </c>
    </row>
    <row r="251">
      <c r="A251" t="n">
        <v>10</v>
      </c>
      <c r="B251" t="n">
        <v>75</v>
      </c>
      <c r="C251" t="inlineStr">
        <is>
          <t xml:space="preserve">CONCLUIDO	</t>
        </is>
      </c>
      <c r="D251" t="n">
        <v>0.6473</v>
      </c>
      <c r="E251" t="n">
        <v>154.5</v>
      </c>
      <c r="F251" t="n">
        <v>148.89</v>
      </c>
      <c r="G251" t="n">
        <v>81.95999999999999</v>
      </c>
      <c r="H251" t="n">
        <v>1.18</v>
      </c>
      <c r="I251" t="n">
        <v>109</v>
      </c>
      <c r="J251" t="n">
        <v>164.57</v>
      </c>
      <c r="K251" t="n">
        <v>49.1</v>
      </c>
      <c r="L251" t="n">
        <v>11</v>
      </c>
      <c r="M251" t="n">
        <v>107</v>
      </c>
      <c r="N251" t="n">
        <v>29.47</v>
      </c>
      <c r="O251" t="n">
        <v>20530.82</v>
      </c>
      <c r="P251" t="n">
        <v>1645.38</v>
      </c>
      <c r="Q251" t="n">
        <v>3670.36</v>
      </c>
      <c r="R251" t="n">
        <v>461.23</v>
      </c>
      <c r="S251" t="n">
        <v>288.36</v>
      </c>
      <c r="T251" t="n">
        <v>82865.17</v>
      </c>
      <c r="U251" t="n">
        <v>0.63</v>
      </c>
      <c r="V251" t="n">
        <v>0.88</v>
      </c>
      <c r="W251" t="n">
        <v>57.01</v>
      </c>
      <c r="X251" t="n">
        <v>4.91</v>
      </c>
      <c r="Y251" t="n">
        <v>1</v>
      </c>
      <c r="Z251" t="n">
        <v>10</v>
      </c>
    </row>
    <row r="252">
      <c r="A252" t="n">
        <v>11</v>
      </c>
      <c r="B252" t="n">
        <v>75</v>
      </c>
      <c r="C252" t="inlineStr">
        <is>
          <t xml:space="preserve">CONCLUIDO	</t>
        </is>
      </c>
      <c r="D252" t="n">
        <v>0.6506999999999999</v>
      </c>
      <c r="E252" t="n">
        <v>153.68</v>
      </c>
      <c r="F252" t="n">
        <v>148.41</v>
      </c>
      <c r="G252" t="n">
        <v>90.86</v>
      </c>
      <c r="H252" t="n">
        <v>1.28</v>
      </c>
      <c r="I252" t="n">
        <v>98</v>
      </c>
      <c r="J252" t="n">
        <v>166.01</v>
      </c>
      <c r="K252" t="n">
        <v>49.1</v>
      </c>
      <c r="L252" t="n">
        <v>12</v>
      </c>
      <c r="M252" t="n">
        <v>96</v>
      </c>
      <c r="N252" t="n">
        <v>29.91</v>
      </c>
      <c r="O252" t="n">
        <v>20708.3</v>
      </c>
      <c r="P252" t="n">
        <v>1624.84</v>
      </c>
      <c r="Q252" t="n">
        <v>3670.24</v>
      </c>
      <c r="R252" t="n">
        <v>445.12</v>
      </c>
      <c r="S252" t="n">
        <v>288.36</v>
      </c>
      <c r="T252" t="n">
        <v>74865.85000000001</v>
      </c>
      <c r="U252" t="n">
        <v>0.65</v>
      </c>
      <c r="V252" t="n">
        <v>0.88</v>
      </c>
      <c r="W252" t="n">
        <v>56.99</v>
      </c>
      <c r="X252" t="n">
        <v>4.44</v>
      </c>
      <c r="Y252" t="n">
        <v>1</v>
      </c>
      <c r="Z252" t="n">
        <v>10</v>
      </c>
    </row>
    <row r="253">
      <c r="A253" t="n">
        <v>12</v>
      </c>
      <c r="B253" t="n">
        <v>75</v>
      </c>
      <c r="C253" t="inlineStr">
        <is>
          <t xml:space="preserve">CONCLUIDO	</t>
        </is>
      </c>
      <c r="D253" t="n">
        <v>0.6533</v>
      </c>
      <c r="E253" t="n">
        <v>153.06</v>
      </c>
      <c r="F253" t="n">
        <v>148.03</v>
      </c>
      <c r="G253" t="n">
        <v>98.69</v>
      </c>
      <c r="H253" t="n">
        <v>1.38</v>
      </c>
      <c r="I253" t="n">
        <v>90</v>
      </c>
      <c r="J253" t="n">
        <v>167.45</v>
      </c>
      <c r="K253" t="n">
        <v>49.1</v>
      </c>
      <c r="L253" t="n">
        <v>13</v>
      </c>
      <c r="M253" t="n">
        <v>88</v>
      </c>
      <c r="N253" t="n">
        <v>30.36</v>
      </c>
      <c r="O253" t="n">
        <v>20886.38</v>
      </c>
      <c r="P253" t="n">
        <v>1604.64</v>
      </c>
      <c r="Q253" t="n">
        <v>3670.3</v>
      </c>
      <c r="R253" t="n">
        <v>432.85</v>
      </c>
      <c r="S253" t="n">
        <v>288.36</v>
      </c>
      <c r="T253" t="n">
        <v>68769.78999999999</v>
      </c>
      <c r="U253" t="n">
        <v>0.67</v>
      </c>
      <c r="V253" t="n">
        <v>0.88</v>
      </c>
      <c r="W253" t="n">
        <v>56.96</v>
      </c>
      <c r="X253" t="n">
        <v>4.06</v>
      </c>
      <c r="Y253" t="n">
        <v>1</v>
      </c>
      <c r="Z253" t="n">
        <v>10</v>
      </c>
    </row>
    <row r="254">
      <c r="A254" t="n">
        <v>13</v>
      </c>
      <c r="B254" t="n">
        <v>75</v>
      </c>
      <c r="C254" t="inlineStr">
        <is>
          <t xml:space="preserve">CONCLUIDO	</t>
        </is>
      </c>
      <c r="D254" t="n">
        <v>0.656</v>
      </c>
      <c r="E254" t="n">
        <v>152.45</v>
      </c>
      <c r="F254" t="n">
        <v>147.67</v>
      </c>
      <c r="G254" t="n">
        <v>108.05</v>
      </c>
      <c r="H254" t="n">
        <v>1.47</v>
      </c>
      <c r="I254" t="n">
        <v>82</v>
      </c>
      <c r="J254" t="n">
        <v>168.9</v>
      </c>
      <c r="K254" t="n">
        <v>49.1</v>
      </c>
      <c r="L254" t="n">
        <v>14</v>
      </c>
      <c r="M254" t="n">
        <v>80</v>
      </c>
      <c r="N254" t="n">
        <v>30.81</v>
      </c>
      <c r="O254" t="n">
        <v>21065.06</v>
      </c>
      <c r="P254" t="n">
        <v>1583.57</v>
      </c>
      <c r="Q254" t="n">
        <v>3670.43</v>
      </c>
      <c r="R254" t="n">
        <v>419.69</v>
      </c>
      <c r="S254" t="n">
        <v>288.36</v>
      </c>
      <c r="T254" t="n">
        <v>62231.86</v>
      </c>
      <c r="U254" t="n">
        <v>0.6899999999999999</v>
      </c>
      <c r="V254" t="n">
        <v>0.89</v>
      </c>
      <c r="W254" t="n">
        <v>56.97</v>
      </c>
      <c r="X254" t="n">
        <v>3.69</v>
      </c>
      <c r="Y254" t="n">
        <v>1</v>
      </c>
      <c r="Z254" t="n">
        <v>10</v>
      </c>
    </row>
    <row r="255">
      <c r="A255" t="n">
        <v>14</v>
      </c>
      <c r="B255" t="n">
        <v>75</v>
      </c>
      <c r="C255" t="inlineStr">
        <is>
          <t xml:space="preserve">CONCLUIDO	</t>
        </is>
      </c>
      <c r="D255" t="n">
        <v>0.658</v>
      </c>
      <c r="E255" t="n">
        <v>151.98</v>
      </c>
      <c r="F255" t="n">
        <v>147.38</v>
      </c>
      <c r="G255" t="n">
        <v>116.35</v>
      </c>
      <c r="H255" t="n">
        <v>1.56</v>
      </c>
      <c r="I255" t="n">
        <v>76</v>
      </c>
      <c r="J255" t="n">
        <v>170.35</v>
      </c>
      <c r="K255" t="n">
        <v>49.1</v>
      </c>
      <c r="L255" t="n">
        <v>15</v>
      </c>
      <c r="M255" t="n">
        <v>74</v>
      </c>
      <c r="N255" t="n">
        <v>31.26</v>
      </c>
      <c r="O255" t="n">
        <v>21244.37</v>
      </c>
      <c r="P255" t="n">
        <v>1564.59</v>
      </c>
      <c r="Q255" t="n">
        <v>3670.21</v>
      </c>
      <c r="R255" t="n">
        <v>410.1</v>
      </c>
      <c r="S255" t="n">
        <v>288.36</v>
      </c>
      <c r="T255" t="n">
        <v>57467.64</v>
      </c>
      <c r="U255" t="n">
        <v>0.7</v>
      </c>
      <c r="V255" t="n">
        <v>0.89</v>
      </c>
      <c r="W255" t="n">
        <v>56.96</v>
      </c>
      <c r="X255" t="n">
        <v>3.4</v>
      </c>
      <c r="Y255" t="n">
        <v>1</v>
      </c>
      <c r="Z255" t="n">
        <v>10</v>
      </c>
    </row>
    <row r="256">
      <c r="A256" t="n">
        <v>15</v>
      </c>
      <c r="B256" t="n">
        <v>75</v>
      </c>
      <c r="C256" t="inlineStr">
        <is>
          <t xml:space="preserve">CONCLUIDO	</t>
        </is>
      </c>
      <c r="D256" t="n">
        <v>0.6595</v>
      </c>
      <c r="E256" t="n">
        <v>151.63</v>
      </c>
      <c r="F256" t="n">
        <v>147.19</v>
      </c>
      <c r="G256" t="n">
        <v>124.38</v>
      </c>
      <c r="H256" t="n">
        <v>1.65</v>
      </c>
      <c r="I256" t="n">
        <v>71</v>
      </c>
      <c r="J256" t="n">
        <v>171.81</v>
      </c>
      <c r="K256" t="n">
        <v>49.1</v>
      </c>
      <c r="L256" t="n">
        <v>16</v>
      </c>
      <c r="M256" t="n">
        <v>69</v>
      </c>
      <c r="N256" t="n">
        <v>31.72</v>
      </c>
      <c r="O256" t="n">
        <v>21424.29</v>
      </c>
      <c r="P256" t="n">
        <v>1544.21</v>
      </c>
      <c r="Q256" t="n">
        <v>3670.29</v>
      </c>
      <c r="R256" t="n">
        <v>403.78</v>
      </c>
      <c r="S256" t="n">
        <v>288.36</v>
      </c>
      <c r="T256" t="n">
        <v>54329.57</v>
      </c>
      <c r="U256" t="n">
        <v>0.71</v>
      </c>
      <c r="V256" t="n">
        <v>0.89</v>
      </c>
      <c r="W256" t="n">
        <v>56.95</v>
      </c>
      <c r="X256" t="n">
        <v>3.21</v>
      </c>
      <c r="Y256" t="n">
        <v>1</v>
      </c>
      <c r="Z256" t="n">
        <v>10</v>
      </c>
    </row>
    <row r="257">
      <c r="A257" t="n">
        <v>16</v>
      </c>
      <c r="B257" t="n">
        <v>75</v>
      </c>
      <c r="C257" t="inlineStr">
        <is>
          <t xml:space="preserve">CONCLUIDO	</t>
        </is>
      </c>
      <c r="D257" t="n">
        <v>0.6612</v>
      </c>
      <c r="E257" t="n">
        <v>151.25</v>
      </c>
      <c r="F257" t="n">
        <v>146.96</v>
      </c>
      <c r="G257" t="n">
        <v>133.6</v>
      </c>
      <c r="H257" t="n">
        <v>1.74</v>
      </c>
      <c r="I257" t="n">
        <v>66</v>
      </c>
      <c r="J257" t="n">
        <v>173.28</v>
      </c>
      <c r="K257" t="n">
        <v>49.1</v>
      </c>
      <c r="L257" t="n">
        <v>17</v>
      </c>
      <c r="M257" t="n">
        <v>64</v>
      </c>
      <c r="N257" t="n">
        <v>32.18</v>
      </c>
      <c r="O257" t="n">
        <v>21604.83</v>
      </c>
      <c r="P257" t="n">
        <v>1525.25</v>
      </c>
      <c r="Q257" t="n">
        <v>3670.25</v>
      </c>
      <c r="R257" t="n">
        <v>395.87</v>
      </c>
      <c r="S257" t="n">
        <v>288.36</v>
      </c>
      <c r="T257" t="n">
        <v>50398.98</v>
      </c>
      <c r="U257" t="n">
        <v>0.73</v>
      </c>
      <c r="V257" t="n">
        <v>0.89</v>
      </c>
      <c r="W257" t="n">
        <v>56.94</v>
      </c>
      <c r="X257" t="n">
        <v>2.98</v>
      </c>
      <c r="Y257" t="n">
        <v>1</v>
      </c>
      <c r="Z257" t="n">
        <v>10</v>
      </c>
    </row>
    <row r="258">
      <c r="A258" t="n">
        <v>17</v>
      </c>
      <c r="B258" t="n">
        <v>75</v>
      </c>
      <c r="C258" t="inlineStr">
        <is>
          <t xml:space="preserve">CONCLUIDO	</t>
        </is>
      </c>
      <c r="D258" t="n">
        <v>0.6629</v>
      </c>
      <c r="E258" t="n">
        <v>150.86</v>
      </c>
      <c r="F258" t="n">
        <v>146.72</v>
      </c>
      <c r="G258" t="n">
        <v>144.31</v>
      </c>
      <c r="H258" t="n">
        <v>1.83</v>
      </c>
      <c r="I258" t="n">
        <v>61</v>
      </c>
      <c r="J258" t="n">
        <v>174.75</v>
      </c>
      <c r="K258" t="n">
        <v>49.1</v>
      </c>
      <c r="L258" t="n">
        <v>18</v>
      </c>
      <c r="M258" t="n">
        <v>59</v>
      </c>
      <c r="N258" t="n">
        <v>32.65</v>
      </c>
      <c r="O258" t="n">
        <v>21786.02</v>
      </c>
      <c r="P258" t="n">
        <v>1506</v>
      </c>
      <c r="Q258" t="n">
        <v>3670.13</v>
      </c>
      <c r="R258" t="n">
        <v>388.08</v>
      </c>
      <c r="S258" t="n">
        <v>288.36</v>
      </c>
      <c r="T258" t="n">
        <v>46533.64</v>
      </c>
      <c r="U258" t="n">
        <v>0.74</v>
      </c>
      <c r="V258" t="n">
        <v>0.89</v>
      </c>
      <c r="W258" t="n">
        <v>56.92</v>
      </c>
      <c r="X258" t="n">
        <v>2.74</v>
      </c>
      <c r="Y258" t="n">
        <v>1</v>
      </c>
      <c r="Z258" t="n">
        <v>10</v>
      </c>
    </row>
    <row r="259">
      <c r="A259" t="n">
        <v>18</v>
      </c>
      <c r="B259" t="n">
        <v>75</v>
      </c>
      <c r="C259" t="inlineStr">
        <is>
          <t xml:space="preserve">CONCLUIDO	</t>
        </is>
      </c>
      <c r="D259" t="n">
        <v>0.6642</v>
      </c>
      <c r="E259" t="n">
        <v>150.55</v>
      </c>
      <c r="F259" t="n">
        <v>146.53</v>
      </c>
      <c r="G259" t="n">
        <v>154.24</v>
      </c>
      <c r="H259" t="n">
        <v>1.91</v>
      </c>
      <c r="I259" t="n">
        <v>57</v>
      </c>
      <c r="J259" t="n">
        <v>176.22</v>
      </c>
      <c r="K259" t="n">
        <v>49.1</v>
      </c>
      <c r="L259" t="n">
        <v>19</v>
      </c>
      <c r="M259" t="n">
        <v>55</v>
      </c>
      <c r="N259" t="n">
        <v>33.13</v>
      </c>
      <c r="O259" t="n">
        <v>21967.84</v>
      </c>
      <c r="P259" t="n">
        <v>1484.43</v>
      </c>
      <c r="Q259" t="n">
        <v>3670.21</v>
      </c>
      <c r="R259" t="n">
        <v>381.81</v>
      </c>
      <c r="S259" t="n">
        <v>288.36</v>
      </c>
      <c r="T259" t="n">
        <v>43416.84</v>
      </c>
      <c r="U259" t="n">
        <v>0.76</v>
      </c>
      <c r="V259" t="n">
        <v>0.89</v>
      </c>
      <c r="W259" t="n">
        <v>56.92</v>
      </c>
      <c r="X259" t="n">
        <v>2.56</v>
      </c>
      <c r="Y259" t="n">
        <v>1</v>
      </c>
      <c r="Z259" t="n">
        <v>10</v>
      </c>
    </row>
    <row r="260">
      <c r="A260" t="n">
        <v>19</v>
      </c>
      <c r="B260" t="n">
        <v>75</v>
      </c>
      <c r="C260" t="inlineStr">
        <is>
          <t xml:space="preserve">CONCLUIDO	</t>
        </is>
      </c>
      <c r="D260" t="n">
        <v>0.6652</v>
      </c>
      <c r="E260" t="n">
        <v>150.34</v>
      </c>
      <c r="F260" t="n">
        <v>146.41</v>
      </c>
      <c r="G260" t="n">
        <v>162.68</v>
      </c>
      <c r="H260" t="n">
        <v>2</v>
      </c>
      <c r="I260" t="n">
        <v>54</v>
      </c>
      <c r="J260" t="n">
        <v>177.7</v>
      </c>
      <c r="K260" t="n">
        <v>49.1</v>
      </c>
      <c r="L260" t="n">
        <v>20</v>
      </c>
      <c r="M260" t="n">
        <v>46</v>
      </c>
      <c r="N260" t="n">
        <v>33.61</v>
      </c>
      <c r="O260" t="n">
        <v>22150.3</v>
      </c>
      <c r="P260" t="n">
        <v>1466.51</v>
      </c>
      <c r="Q260" t="n">
        <v>3670.2</v>
      </c>
      <c r="R260" t="n">
        <v>376.94</v>
      </c>
      <c r="S260" t="n">
        <v>288.36</v>
      </c>
      <c r="T260" t="n">
        <v>40994.32</v>
      </c>
      <c r="U260" t="n">
        <v>0.77</v>
      </c>
      <c r="V260" t="n">
        <v>0.89</v>
      </c>
      <c r="W260" t="n">
        <v>56.93</v>
      </c>
      <c r="X260" t="n">
        <v>2.43</v>
      </c>
      <c r="Y260" t="n">
        <v>1</v>
      </c>
      <c r="Z260" t="n">
        <v>10</v>
      </c>
    </row>
    <row r="261">
      <c r="A261" t="n">
        <v>20</v>
      </c>
      <c r="B261" t="n">
        <v>75</v>
      </c>
      <c r="C261" t="inlineStr">
        <is>
          <t xml:space="preserve">CONCLUIDO	</t>
        </is>
      </c>
      <c r="D261" t="n">
        <v>0.6662</v>
      </c>
      <c r="E261" t="n">
        <v>150.11</v>
      </c>
      <c r="F261" t="n">
        <v>146.28</v>
      </c>
      <c r="G261" t="n">
        <v>172.09</v>
      </c>
      <c r="H261" t="n">
        <v>2.08</v>
      </c>
      <c r="I261" t="n">
        <v>51</v>
      </c>
      <c r="J261" t="n">
        <v>179.18</v>
      </c>
      <c r="K261" t="n">
        <v>49.1</v>
      </c>
      <c r="L261" t="n">
        <v>21</v>
      </c>
      <c r="M261" t="n">
        <v>24</v>
      </c>
      <c r="N261" t="n">
        <v>34.09</v>
      </c>
      <c r="O261" t="n">
        <v>22333.43</v>
      </c>
      <c r="P261" t="n">
        <v>1449.48</v>
      </c>
      <c r="Q261" t="n">
        <v>3670.18</v>
      </c>
      <c r="R261" t="n">
        <v>372</v>
      </c>
      <c r="S261" t="n">
        <v>288.36</v>
      </c>
      <c r="T261" t="n">
        <v>38539.9</v>
      </c>
      <c r="U261" t="n">
        <v>0.78</v>
      </c>
      <c r="V261" t="n">
        <v>0.89</v>
      </c>
      <c r="W261" t="n">
        <v>56.94</v>
      </c>
      <c r="X261" t="n">
        <v>2.3</v>
      </c>
      <c r="Y261" t="n">
        <v>1</v>
      </c>
      <c r="Z261" t="n">
        <v>10</v>
      </c>
    </row>
    <row r="262">
      <c r="A262" t="n">
        <v>21</v>
      </c>
      <c r="B262" t="n">
        <v>75</v>
      </c>
      <c r="C262" t="inlineStr">
        <is>
          <t xml:space="preserve">CONCLUIDO	</t>
        </is>
      </c>
      <c r="D262" t="n">
        <v>0.6659</v>
      </c>
      <c r="E262" t="n">
        <v>150.18</v>
      </c>
      <c r="F262" t="n">
        <v>146.34</v>
      </c>
      <c r="G262" t="n">
        <v>172.17</v>
      </c>
      <c r="H262" t="n">
        <v>2.16</v>
      </c>
      <c r="I262" t="n">
        <v>51</v>
      </c>
      <c r="J262" t="n">
        <v>180.67</v>
      </c>
      <c r="K262" t="n">
        <v>49.1</v>
      </c>
      <c r="L262" t="n">
        <v>22</v>
      </c>
      <c r="M262" t="n">
        <v>4</v>
      </c>
      <c r="N262" t="n">
        <v>34.58</v>
      </c>
      <c r="O262" t="n">
        <v>22517.21</v>
      </c>
      <c r="P262" t="n">
        <v>1455.45</v>
      </c>
      <c r="Q262" t="n">
        <v>3670.34</v>
      </c>
      <c r="R262" t="n">
        <v>373.47</v>
      </c>
      <c r="S262" t="n">
        <v>288.36</v>
      </c>
      <c r="T262" t="n">
        <v>39275.63</v>
      </c>
      <c r="U262" t="n">
        <v>0.77</v>
      </c>
      <c r="V262" t="n">
        <v>0.89</v>
      </c>
      <c r="W262" t="n">
        <v>56.97</v>
      </c>
      <c r="X262" t="n">
        <v>2.37</v>
      </c>
      <c r="Y262" t="n">
        <v>1</v>
      </c>
      <c r="Z262" t="n">
        <v>10</v>
      </c>
    </row>
    <row r="263">
      <c r="A263" t="n">
        <v>22</v>
      </c>
      <c r="B263" t="n">
        <v>75</v>
      </c>
      <c r="C263" t="inlineStr">
        <is>
          <t xml:space="preserve">CONCLUIDO	</t>
        </is>
      </c>
      <c r="D263" t="n">
        <v>0.6663</v>
      </c>
      <c r="E263" t="n">
        <v>150.09</v>
      </c>
      <c r="F263" t="n">
        <v>146.29</v>
      </c>
      <c r="G263" t="n">
        <v>175.55</v>
      </c>
      <c r="H263" t="n">
        <v>2.24</v>
      </c>
      <c r="I263" t="n">
        <v>50</v>
      </c>
      <c r="J263" t="n">
        <v>182.17</v>
      </c>
      <c r="K263" t="n">
        <v>49.1</v>
      </c>
      <c r="L263" t="n">
        <v>23</v>
      </c>
      <c r="M263" t="n">
        <v>0</v>
      </c>
      <c r="N263" t="n">
        <v>35.08</v>
      </c>
      <c r="O263" t="n">
        <v>22701.78</v>
      </c>
      <c r="P263" t="n">
        <v>1465.28</v>
      </c>
      <c r="Q263" t="n">
        <v>3670.3</v>
      </c>
      <c r="R263" t="n">
        <v>371.42</v>
      </c>
      <c r="S263" t="n">
        <v>288.36</v>
      </c>
      <c r="T263" t="n">
        <v>38254.89</v>
      </c>
      <c r="U263" t="n">
        <v>0.78</v>
      </c>
      <c r="V263" t="n">
        <v>0.89</v>
      </c>
      <c r="W263" t="n">
        <v>56.97</v>
      </c>
      <c r="X263" t="n">
        <v>2.31</v>
      </c>
      <c r="Y263" t="n">
        <v>1</v>
      </c>
      <c r="Z263" t="n">
        <v>10</v>
      </c>
    </row>
    <row r="264">
      <c r="A264" t="n">
        <v>0</v>
      </c>
      <c r="B264" t="n">
        <v>95</v>
      </c>
      <c r="C264" t="inlineStr">
        <is>
          <t xml:space="preserve">CONCLUIDO	</t>
        </is>
      </c>
      <c r="D264" t="n">
        <v>0.2448</v>
      </c>
      <c r="E264" t="n">
        <v>408.56</v>
      </c>
      <c r="F264" t="n">
        <v>295.35</v>
      </c>
      <c r="G264" t="n">
        <v>5.96</v>
      </c>
      <c r="H264" t="n">
        <v>0.1</v>
      </c>
      <c r="I264" t="n">
        <v>2975</v>
      </c>
      <c r="J264" t="n">
        <v>185.69</v>
      </c>
      <c r="K264" t="n">
        <v>53.44</v>
      </c>
      <c r="L264" t="n">
        <v>1</v>
      </c>
      <c r="M264" t="n">
        <v>2973</v>
      </c>
      <c r="N264" t="n">
        <v>36.26</v>
      </c>
      <c r="O264" t="n">
        <v>23136.14</v>
      </c>
      <c r="P264" t="n">
        <v>4040.36</v>
      </c>
      <c r="Q264" t="n">
        <v>3684.25</v>
      </c>
      <c r="R264" t="n">
        <v>5437.06</v>
      </c>
      <c r="S264" t="n">
        <v>288.36</v>
      </c>
      <c r="T264" t="n">
        <v>2556452.52</v>
      </c>
      <c r="U264" t="n">
        <v>0.05</v>
      </c>
      <c r="V264" t="n">
        <v>0.44</v>
      </c>
      <c r="W264" t="n">
        <v>61.76</v>
      </c>
      <c r="X264" t="n">
        <v>151.07</v>
      </c>
      <c r="Y264" t="n">
        <v>1</v>
      </c>
      <c r="Z264" t="n">
        <v>10</v>
      </c>
    </row>
    <row r="265">
      <c r="A265" t="n">
        <v>1</v>
      </c>
      <c r="B265" t="n">
        <v>95</v>
      </c>
      <c r="C265" t="inlineStr">
        <is>
          <t xml:space="preserve">CONCLUIDO	</t>
        </is>
      </c>
      <c r="D265" t="n">
        <v>0.4442</v>
      </c>
      <c r="E265" t="n">
        <v>225.15</v>
      </c>
      <c r="F265" t="n">
        <v>187.99</v>
      </c>
      <c r="G265" t="n">
        <v>12.1</v>
      </c>
      <c r="H265" t="n">
        <v>0.19</v>
      </c>
      <c r="I265" t="n">
        <v>932</v>
      </c>
      <c r="J265" t="n">
        <v>187.21</v>
      </c>
      <c r="K265" t="n">
        <v>53.44</v>
      </c>
      <c r="L265" t="n">
        <v>2</v>
      </c>
      <c r="M265" t="n">
        <v>930</v>
      </c>
      <c r="N265" t="n">
        <v>36.77</v>
      </c>
      <c r="O265" t="n">
        <v>23322.88</v>
      </c>
      <c r="P265" t="n">
        <v>2570.94</v>
      </c>
      <c r="Q265" t="n">
        <v>3674.5</v>
      </c>
      <c r="R265" t="n">
        <v>1783.27</v>
      </c>
      <c r="S265" t="n">
        <v>288.36</v>
      </c>
      <c r="T265" t="n">
        <v>739770.7</v>
      </c>
      <c r="U265" t="n">
        <v>0.16</v>
      </c>
      <c r="V265" t="n">
        <v>0.7</v>
      </c>
      <c r="W265" t="n">
        <v>58.39</v>
      </c>
      <c r="X265" t="n">
        <v>43.92</v>
      </c>
      <c r="Y265" t="n">
        <v>1</v>
      </c>
      <c r="Z265" t="n">
        <v>10</v>
      </c>
    </row>
    <row r="266">
      <c r="A266" t="n">
        <v>2</v>
      </c>
      <c r="B266" t="n">
        <v>95</v>
      </c>
      <c r="C266" t="inlineStr">
        <is>
          <t xml:space="preserve">CONCLUIDO	</t>
        </is>
      </c>
      <c r="D266" t="n">
        <v>0.5175999999999999</v>
      </c>
      <c r="E266" t="n">
        <v>193.19</v>
      </c>
      <c r="F266" t="n">
        <v>169.96</v>
      </c>
      <c r="G266" t="n">
        <v>18.27</v>
      </c>
      <c r="H266" t="n">
        <v>0.28</v>
      </c>
      <c r="I266" t="n">
        <v>558</v>
      </c>
      <c r="J266" t="n">
        <v>188.73</v>
      </c>
      <c r="K266" t="n">
        <v>53.44</v>
      </c>
      <c r="L266" t="n">
        <v>3</v>
      </c>
      <c r="M266" t="n">
        <v>556</v>
      </c>
      <c r="N266" t="n">
        <v>37.29</v>
      </c>
      <c r="O266" t="n">
        <v>23510.33</v>
      </c>
      <c r="P266" t="n">
        <v>2315.91</v>
      </c>
      <c r="Q266" t="n">
        <v>3672.18</v>
      </c>
      <c r="R266" t="n">
        <v>1172.59</v>
      </c>
      <c r="S266" t="n">
        <v>288.36</v>
      </c>
      <c r="T266" t="n">
        <v>436301.89</v>
      </c>
      <c r="U266" t="n">
        <v>0.25</v>
      </c>
      <c r="V266" t="n">
        <v>0.77</v>
      </c>
      <c r="W266" t="n">
        <v>57.78</v>
      </c>
      <c r="X266" t="n">
        <v>25.93</v>
      </c>
      <c r="Y266" t="n">
        <v>1</v>
      </c>
      <c r="Z266" t="n">
        <v>10</v>
      </c>
    </row>
    <row r="267">
      <c r="A267" t="n">
        <v>3</v>
      </c>
      <c r="B267" t="n">
        <v>95</v>
      </c>
      <c r="C267" t="inlineStr">
        <is>
          <t xml:space="preserve">CONCLUIDO	</t>
        </is>
      </c>
      <c r="D267" t="n">
        <v>0.5569</v>
      </c>
      <c r="E267" t="n">
        <v>179.57</v>
      </c>
      <c r="F267" t="n">
        <v>162.32</v>
      </c>
      <c r="G267" t="n">
        <v>24.53</v>
      </c>
      <c r="H267" t="n">
        <v>0.37</v>
      </c>
      <c r="I267" t="n">
        <v>397</v>
      </c>
      <c r="J267" t="n">
        <v>190.25</v>
      </c>
      <c r="K267" t="n">
        <v>53.44</v>
      </c>
      <c r="L267" t="n">
        <v>4</v>
      </c>
      <c r="M267" t="n">
        <v>395</v>
      </c>
      <c r="N267" t="n">
        <v>37.82</v>
      </c>
      <c r="O267" t="n">
        <v>23698.48</v>
      </c>
      <c r="P267" t="n">
        <v>2201.96</v>
      </c>
      <c r="Q267" t="n">
        <v>3672.09</v>
      </c>
      <c r="R267" t="n">
        <v>914.99</v>
      </c>
      <c r="S267" t="n">
        <v>288.36</v>
      </c>
      <c r="T267" t="n">
        <v>308304.99</v>
      </c>
      <c r="U267" t="n">
        <v>0.32</v>
      </c>
      <c r="V267" t="n">
        <v>0.8100000000000001</v>
      </c>
      <c r="W267" t="n">
        <v>57.49</v>
      </c>
      <c r="X267" t="n">
        <v>18.31</v>
      </c>
      <c r="Y267" t="n">
        <v>1</v>
      </c>
      <c r="Z267" t="n">
        <v>10</v>
      </c>
    </row>
    <row r="268">
      <c r="A268" t="n">
        <v>4</v>
      </c>
      <c r="B268" t="n">
        <v>95</v>
      </c>
      <c r="C268" t="inlineStr">
        <is>
          <t xml:space="preserve">CONCLUIDO	</t>
        </is>
      </c>
      <c r="D268" t="n">
        <v>0.5812</v>
      </c>
      <c r="E268" t="n">
        <v>172.07</v>
      </c>
      <c r="F268" t="n">
        <v>158.13</v>
      </c>
      <c r="G268" t="n">
        <v>30.81</v>
      </c>
      <c r="H268" t="n">
        <v>0.46</v>
      </c>
      <c r="I268" t="n">
        <v>308</v>
      </c>
      <c r="J268" t="n">
        <v>191.78</v>
      </c>
      <c r="K268" t="n">
        <v>53.44</v>
      </c>
      <c r="L268" t="n">
        <v>5</v>
      </c>
      <c r="M268" t="n">
        <v>306</v>
      </c>
      <c r="N268" t="n">
        <v>38.35</v>
      </c>
      <c r="O268" t="n">
        <v>23887.36</v>
      </c>
      <c r="P268" t="n">
        <v>2135.36</v>
      </c>
      <c r="Q268" t="n">
        <v>3671.4</v>
      </c>
      <c r="R268" t="n">
        <v>773.9299999999999</v>
      </c>
      <c r="S268" t="n">
        <v>288.36</v>
      </c>
      <c r="T268" t="n">
        <v>238221.35</v>
      </c>
      <c r="U268" t="n">
        <v>0.37</v>
      </c>
      <c r="V268" t="n">
        <v>0.83</v>
      </c>
      <c r="W268" t="n">
        <v>57.33</v>
      </c>
      <c r="X268" t="n">
        <v>14.13</v>
      </c>
      <c r="Y268" t="n">
        <v>1</v>
      </c>
      <c r="Z268" t="n">
        <v>10</v>
      </c>
    </row>
    <row r="269">
      <c r="A269" t="n">
        <v>5</v>
      </c>
      <c r="B269" t="n">
        <v>95</v>
      </c>
      <c r="C269" t="inlineStr">
        <is>
          <t xml:space="preserve">CONCLUIDO	</t>
        </is>
      </c>
      <c r="D269" t="n">
        <v>0.5977</v>
      </c>
      <c r="E269" t="n">
        <v>167.32</v>
      </c>
      <c r="F269" t="n">
        <v>155.51</v>
      </c>
      <c r="G269" t="n">
        <v>37.17</v>
      </c>
      <c r="H269" t="n">
        <v>0.55</v>
      </c>
      <c r="I269" t="n">
        <v>251</v>
      </c>
      <c r="J269" t="n">
        <v>193.32</v>
      </c>
      <c r="K269" t="n">
        <v>53.44</v>
      </c>
      <c r="L269" t="n">
        <v>6</v>
      </c>
      <c r="M269" t="n">
        <v>249</v>
      </c>
      <c r="N269" t="n">
        <v>38.89</v>
      </c>
      <c r="O269" t="n">
        <v>24076.95</v>
      </c>
      <c r="P269" t="n">
        <v>2089.05</v>
      </c>
      <c r="Q269" t="n">
        <v>3670.91</v>
      </c>
      <c r="R269" t="n">
        <v>685.33</v>
      </c>
      <c r="S269" t="n">
        <v>288.36</v>
      </c>
      <c r="T269" t="n">
        <v>194204.16</v>
      </c>
      <c r="U269" t="n">
        <v>0.42</v>
      </c>
      <c r="V269" t="n">
        <v>0.84</v>
      </c>
      <c r="W269" t="n">
        <v>57.23</v>
      </c>
      <c r="X269" t="n">
        <v>11.51</v>
      </c>
      <c r="Y269" t="n">
        <v>1</v>
      </c>
      <c r="Z269" t="n">
        <v>10</v>
      </c>
    </row>
    <row r="270">
      <c r="A270" t="n">
        <v>6</v>
      </c>
      <c r="B270" t="n">
        <v>95</v>
      </c>
      <c r="C270" t="inlineStr">
        <is>
          <t xml:space="preserve">CONCLUIDO	</t>
        </is>
      </c>
      <c r="D270" t="n">
        <v>0.6096</v>
      </c>
      <c r="E270" t="n">
        <v>164.03</v>
      </c>
      <c r="F270" t="n">
        <v>153.67</v>
      </c>
      <c r="G270" t="n">
        <v>43.49</v>
      </c>
      <c r="H270" t="n">
        <v>0.64</v>
      </c>
      <c r="I270" t="n">
        <v>212</v>
      </c>
      <c r="J270" t="n">
        <v>194.86</v>
      </c>
      <c r="K270" t="n">
        <v>53.44</v>
      </c>
      <c r="L270" t="n">
        <v>7</v>
      </c>
      <c r="M270" t="n">
        <v>210</v>
      </c>
      <c r="N270" t="n">
        <v>39.43</v>
      </c>
      <c r="O270" t="n">
        <v>24267.28</v>
      </c>
      <c r="P270" t="n">
        <v>2054.29</v>
      </c>
      <c r="Q270" t="n">
        <v>3670.58</v>
      </c>
      <c r="R270" t="n">
        <v>623.2</v>
      </c>
      <c r="S270" t="n">
        <v>288.36</v>
      </c>
      <c r="T270" t="n">
        <v>163334.47</v>
      </c>
      <c r="U270" t="n">
        <v>0.46</v>
      </c>
      <c r="V270" t="n">
        <v>0.85</v>
      </c>
      <c r="W270" t="n">
        <v>57.17</v>
      </c>
      <c r="X270" t="n">
        <v>9.68</v>
      </c>
      <c r="Y270" t="n">
        <v>1</v>
      </c>
      <c r="Z270" t="n">
        <v>10</v>
      </c>
    </row>
    <row r="271">
      <c r="A271" t="n">
        <v>7</v>
      </c>
      <c r="B271" t="n">
        <v>95</v>
      </c>
      <c r="C271" t="inlineStr">
        <is>
          <t xml:space="preserve">CONCLUIDO	</t>
        </is>
      </c>
      <c r="D271" t="n">
        <v>0.6187</v>
      </c>
      <c r="E271" t="n">
        <v>161.63</v>
      </c>
      <c r="F271" t="n">
        <v>152.35</v>
      </c>
      <c r="G271" t="n">
        <v>49.95</v>
      </c>
      <c r="H271" t="n">
        <v>0.72</v>
      </c>
      <c r="I271" t="n">
        <v>183</v>
      </c>
      <c r="J271" t="n">
        <v>196.41</v>
      </c>
      <c r="K271" t="n">
        <v>53.44</v>
      </c>
      <c r="L271" t="n">
        <v>8</v>
      </c>
      <c r="M271" t="n">
        <v>181</v>
      </c>
      <c r="N271" t="n">
        <v>39.98</v>
      </c>
      <c r="O271" t="n">
        <v>24458.36</v>
      </c>
      <c r="P271" t="n">
        <v>2026.66</v>
      </c>
      <c r="Q271" t="n">
        <v>3670.75</v>
      </c>
      <c r="R271" t="n">
        <v>578.24</v>
      </c>
      <c r="S271" t="n">
        <v>288.36</v>
      </c>
      <c r="T271" t="n">
        <v>140998.75</v>
      </c>
      <c r="U271" t="n">
        <v>0.5</v>
      </c>
      <c r="V271" t="n">
        <v>0.86</v>
      </c>
      <c r="W271" t="n">
        <v>57.12</v>
      </c>
      <c r="X271" t="n">
        <v>8.359999999999999</v>
      </c>
      <c r="Y271" t="n">
        <v>1</v>
      </c>
      <c r="Z271" t="n">
        <v>10</v>
      </c>
    </row>
    <row r="272">
      <c r="A272" t="n">
        <v>8</v>
      </c>
      <c r="B272" t="n">
        <v>95</v>
      </c>
      <c r="C272" t="inlineStr">
        <is>
          <t xml:space="preserve">CONCLUIDO	</t>
        </is>
      </c>
      <c r="D272" t="n">
        <v>0.6259</v>
      </c>
      <c r="E272" t="n">
        <v>159.77</v>
      </c>
      <c r="F272" t="n">
        <v>151.31</v>
      </c>
      <c r="G272" t="n">
        <v>56.39</v>
      </c>
      <c r="H272" t="n">
        <v>0.8100000000000001</v>
      </c>
      <c r="I272" t="n">
        <v>161</v>
      </c>
      <c r="J272" t="n">
        <v>197.97</v>
      </c>
      <c r="K272" t="n">
        <v>53.44</v>
      </c>
      <c r="L272" t="n">
        <v>9</v>
      </c>
      <c r="M272" t="n">
        <v>159</v>
      </c>
      <c r="N272" t="n">
        <v>40.53</v>
      </c>
      <c r="O272" t="n">
        <v>24650.18</v>
      </c>
      <c r="P272" t="n">
        <v>2002.5</v>
      </c>
      <c r="Q272" t="n">
        <v>3670.77</v>
      </c>
      <c r="R272" t="n">
        <v>542.66</v>
      </c>
      <c r="S272" t="n">
        <v>288.36</v>
      </c>
      <c r="T272" t="n">
        <v>123319.89</v>
      </c>
      <c r="U272" t="n">
        <v>0.53</v>
      </c>
      <c r="V272" t="n">
        <v>0.86</v>
      </c>
      <c r="W272" t="n">
        <v>57.1</v>
      </c>
      <c r="X272" t="n">
        <v>7.32</v>
      </c>
      <c r="Y272" t="n">
        <v>1</v>
      </c>
      <c r="Z272" t="n">
        <v>10</v>
      </c>
    </row>
    <row r="273">
      <c r="A273" t="n">
        <v>9</v>
      </c>
      <c r="B273" t="n">
        <v>95</v>
      </c>
      <c r="C273" t="inlineStr">
        <is>
          <t xml:space="preserve">CONCLUIDO	</t>
        </is>
      </c>
      <c r="D273" t="n">
        <v>0.632</v>
      </c>
      <c r="E273" t="n">
        <v>158.22</v>
      </c>
      <c r="F273" t="n">
        <v>150.43</v>
      </c>
      <c r="G273" t="n">
        <v>63.12</v>
      </c>
      <c r="H273" t="n">
        <v>0.89</v>
      </c>
      <c r="I273" t="n">
        <v>143</v>
      </c>
      <c r="J273" t="n">
        <v>199.53</v>
      </c>
      <c r="K273" t="n">
        <v>53.44</v>
      </c>
      <c r="L273" t="n">
        <v>10</v>
      </c>
      <c r="M273" t="n">
        <v>141</v>
      </c>
      <c r="N273" t="n">
        <v>41.1</v>
      </c>
      <c r="O273" t="n">
        <v>24842.77</v>
      </c>
      <c r="P273" t="n">
        <v>1979.84</v>
      </c>
      <c r="Q273" t="n">
        <v>3670.68</v>
      </c>
      <c r="R273" t="n">
        <v>513.8</v>
      </c>
      <c r="S273" t="n">
        <v>288.36</v>
      </c>
      <c r="T273" t="n">
        <v>108981.31</v>
      </c>
      <c r="U273" t="n">
        <v>0.5600000000000001</v>
      </c>
      <c r="V273" t="n">
        <v>0.87</v>
      </c>
      <c r="W273" t="n">
        <v>57.05</v>
      </c>
      <c r="X273" t="n">
        <v>6.45</v>
      </c>
      <c r="Y273" t="n">
        <v>1</v>
      </c>
      <c r="Z273" t="n">
        <v>10</v>
      </c>
    </row>
    <row r="274">
      <c r="A274" t="n">
        <v>10</v>
      </c>
      <c r="B274" t="n">
        <v>95</v>
      </c>
      <c r="C274" t="inlineStr">
        <is>
          <t xml:space="preserve">CONCLUIDO	</t>
        </is>
      </c>
      <c r="D274" t="n">
        <v>0.6365</v>
      </c>
      <c r="E274" t="n">
        <v>157.1</v>
      </c>
      <c r="F274" t="n">
        <v>149.83</v>
      </c>
      <c r="G274" t="n">
        <v>69.69</v>
      </c>
      <c r="H274" t="n">
        <v>0.97</v>
      </c>
      <c r="I274" t="n">
        <v>129</v>
      </c>
      <c r="J274" t="n">
        <v>201.1</v>
      </c>
      <c r="K274" t="n">
        <v>53.44</v>
      </c>
      <c r="L274" t="n">
        <v>11</v>
      </c>
      <c r="M274" t="n">
        <v>127</v>
      </c>
      <c r="N274" t="n">
        <v>41.66</v>
      </c>
      <c r="O274" t="n">
        <v>25036.12</v>
      </c>
      <c r="P274" t="n">
        <v>1961.95</v>
      </c>
      <c r="Q274" t="n">
        <v>3670.64</v>
      </c>
      <c r="R274" t="n">
        <v>493.24</v>
      </c>
      <c r="S274" t="n">
        <v>288.36</v>
      </c>
      <c r="T274" t="n">
        <v>98769.84</v>
      </c>
      <c r="U274" t="n">
        <v>0.58</v>
      </c>
      <c r="V274" t="n">
        <v>0.87</v>
      </c>
      <c r="W274" t="n">
        <v>57.04</v>
      </c>
      <c r="X274" t="n">
        <v>5.85</v>
      </c>
      <c r="Y274" t="n">
        <v>1</v>
      </c>
      <c r="Z274" t="n">
        <v>10</v>
      </c>
    </row>
    <row r="275">
      <c r="A275" t="n">
        <v>11</v>
      </c>
      <c r="B275" t="n">
        <v>95</v>
      </c>
      <c r="C275" t="inlineStr">
        <is>
          <t xml:space="preserve">CONCLUIDO	</t>
        </is>
      </c>
      <c r="D275" t="n">
        <v>0.6407</v>
      </c>
      <c r="E275" t="n">
        <v>156.08</v>
      </c>
      <c r="F275" t="n">
        <v>149.25</v>
      </c>
      <c r="G275" t="n">
        <v>76.54000000000001</v>
      </c>
      <c r="H275" t="n">
        <v>1.05</v>
      </c>
      <c r="I275" t="n">
        <v>117</v>
      </c>
      <c r="J275" t="n">
        <v>202.67</v>
      </c>
      <c r="K275" t="n">
        <v>53.44</v>
      </c>
      <c r="L275" t="n">
        <v>12</v>
      </c>
      <c r="M275" t="n">
        <v>115</v>
      </c>
      <c r="N275" t="n">
        <v>42.24</v>
      </c>
      <c r="O275" t="n">
        <v>25230.25</v>
      </c>
      <c r="P275" t="n">
        <v>1943.5</v>
      </c>
      <c r="Q275" t="n">
        <v>3670.32</v>
      </c>
      <c r="R275" t="n">
        <v>473.92</v>
      </c>
      <c r="S275" t="n">
        <v>288.36</v>
      </c>
      <c r="T275" t="n">
        <v>89173.14999999999</v>
      </c>
      <c r="U275" t="n">
        <v>0.61</v>
      </c>
      <c r="V275" t="n">
        <v>0.88</v>
      </c>
      <c r="W275" t="n">
        <v>57.01</v>
      </c>
      <c r="X275" t="n">
        <v>5.27</v>
      </c>
      <c r="Y275" t="n">
        <v>1</v>
      </c>
      <c r="Z275" t="n">
        <v>10</v>
      </c>
    </row>
    <row r="276">
      <c r="A276" t="n">
        <v>12</v>
      </c>
      <c r="B276" t="n">
        <v>95</v>
      </c>
      <c r="C276" t="inlineStr">
        <is>
          <t xml:space="preserve">CONCLUIDO	</t>
        </is>
      </c>
      <c r="D276" t="n">
        <v>0.6437</v>
      </c>
      <c r="E276" t="n">
        <v>155.35</v>
      </c>
      <c r="F276" t="n">
        <v>148.86</v>
      </c>
      <c r="G276" t="n">
        <v>82.7</v>
      </c>
      <c r="H276" t="n">
        <v>1.13</v>
      </c>
      <c r="I276" t="n">
        <v>108</v>
      </c>
      <c r="J276" t="n">
        <v>204.25</v>
      </c>
      <c r="K276" t="n">
        <v>53.44</v>
      </c>
      <c r="L276" t="n">
        <v>13</v>
      </c>
      <c r="M276" t="n">
        <v>106</v>
      </c>
      <c r="N276" t="n">
        <v>42.82</v>
      </c>
      <c r="O276" t="n">
        <v>25425.3</v>
      </c>
      <c r="P276" t="n">
        <v>1927.99</v>
      </c>
      <c r="Q276" t="n">
        <v>3670.34</v>
      </c>
      <c r="R276" t="n">
        <v>459.9</v>
      </c>
      <c r="S276" t="n">
        <v>288.36</v>
      </c>
      <c r="T276" t="n">
        <v>82206.7</v>
      </c>
      <c r="U276" t="n">
        <v>0.63</v>
      </c>
      <c r="V276" t="n">
        <v>0.88</v>
      </c>
      <c r="W276" t="n">
        <v>57.02</v>
      </c>
      <c r="X276" t="n">
        <v>4.88</v>
      </c>
      <c r="Y276" t="n">
        <v>1</v>
      </c>
      <c r="Z276" t="n">
        <v>10</v>
      </c>
    </row>
    <row r="277">
      <c r="A277" t="n">
        <v>13</v>
      </c>
      <c r="B277" t="n">
        <v>95</v>
      </c>
      <c r="C277" t="inlineStr">
        <is>
          <t xml:space="preserve">CONCLUIDO	</t>
        </is>
      </c>
      <c r="D277" t="n">
        <v>0.6468</v>
      </c>
      <c r="E277" t="n">
        <v>154.6</v>
      </c>
      <c r="F277" t="n">
        <v>148.44</v>
      </c>
      <c r="G277" t="n">
        <v>89.97</v>
      </c>
      <c r="H277" t="n">
        <v>1.21</v>
      </c>
      <c r="I277" t="n">
        <v>99</v>
      </c>
      <c r="J277" t="n">
        <v>205.84</v>
      </c>
      <c r="K277" t="n">
        <v>53.44</v>
      </c>
      <c r="L277" t="n">
        <v>14</v>
      </c>
      <c r="M277" t="n">
        <v>97</v>
      </c>
      <c r="N277" t="n">
        <v>43.4</v>
      </c>
      <c r="O277" t="n">
        <v>25621.03</v>
      </c>
      <c r="P277" t="n">
        <v>1912.42</v>
      </c>
      <c r="Q277" t="n">
        <v>3670.33</v>
      </c>
      <c r="R277" t="n">
        <v>446.37</v>
      </c>
      <c r="S277" t="n">
        <v>288.36</v>
      </c>
      <c r="T277" t="n">
        <v>75485.75999999999</v>
      </c>
      <c r="U277" t="n">
        <v>0.65</v>
      </c>
      <c r="V277" t="n">
        <v>0.88</v>
      </c>
      <c r="W277" t="n">
        <v>56.99</v>
      </c>
      <c r="X277" t="n">
        <v>4.46</v>
      </c>
      <c r="Y277" t="n">
        <v>1</v>
      </c>
      <c r="Z277" t="n">
        <v>10</v>
      </c>
    </row>
    <row r="278">
      <c r="A278" t="n">
        <v>14</v>
      </c>
      <c r="B278" t="n">
        <v>95</v>
      </c>
      <c r="C278" t="inlineStr">
        <is>
          <t xml:space="preserve">CONCLUIDO	</t>
        </is>
      </c>
      <c r="D278" t="n">
        <v>0.6491</v>
      </c>
      <c r="E278" t="n">
        <v>154.07</v>
      </c>
      <c r="F278" t="n">
        <v>148.17</v>
      </c>
      <c r="G278" t="n">
        <v>96.63</v>
      </c>
      <c r="H278" t="n">
        <v>1.28</v>
      </c>
      <c r="I278" t="n">
        <v>92</v>
      </c>
      <c r="J278" t="n">
        <v>207.43</v>
      </c>
      <c r="K278" t="n">
        <v>53.44</v>
      </c>
      <c r="L278" t="n">
        <v>15</v>
      </c>
      <c r="M278" t="n">
        <v>90</v>
      </c>
      <c r="N278" t="n">
        <v>44</v>
      </c>
      <c r="O278" t="n">
        <v>25817.56</v>
      </c>
      <c r="P278" t="n">
        <v>1897.44</v>
      </c>
      <c r="Q278" t="n">
        <v>3670.23</v>
      </c>
      <c r="R278" t="n">
        <v>437.08</v>
      </c>
      <c r="S278" t="n">
        <v>288.36</v>
      </c>
      <c r="T278" t="n">
        <v>70875.03</v>
      </c>
      <c r="U278" t="n">
        <v>0.66</v>
      </c>
      <c r="V278" t="n">
        <v>0.88</v>
      </c>
      <c r="W278" t="n">
        <v>56.98</v>
      </c>
      <c r="X278" t="n">
        <v>4.2</v>
      </c>
      <c r="Y278" t="n">
        <v>1</v>
      </c>
      <c r="Z278" t="n">
        <v>10</v>
      </c>
    </row>
    <row r="279">
      <c r="A279" t="n">
        <v>15</v>
      </c>
      <c r="B279" t="n">
        <v>95</v>
      </c>
      <c r="C279" t="inlineStr">
        <is>
          <t xml:space="preserve">CONCLUIDO	</t>
        </is>
      </c>
      <c r="D279" t="n">
        <v>0.6514</v>
      </c>
      <c r="E279" t="n">
        <v>153.5</v>
      </c>
      <c r="F279" t="n">
        <v>147.83</v>
      </c>
      <c r="G279" t="n">
        <v>103.14</v>
      </c>
      <c r="H279" t="n">
        <v>1.36</v>
      </c>
      <c r="I279" t="n">
        <v>86</v>
      </c>
      <c r="J279" t="n">
        <v>209.03</v>
      </c>
      <c r="K279" t="n">
        <v>53.44</v>
      </c>
      <c r="L279" t="n">
        <v>16</v>
      </c>
      <c r="M279" t="n">
        <v>84</v>
      </c>
      <c r="N279" t="n">
        <v>44.6</v>
      </c>
      <c r="O279" t="n">
        <v>26014.91</v>
      </c>
      <c r="P279" t="n">
        <v>1882.25</v>
      </c>
      <c r="Q279" t="n">
        <v>3670.24</v>
      </c>
      <c r="R279" t="n">
        <v>425.7</v>
      </c>
      <c r="S279" t="n">
        <v>288.36</v>
      </c>
      <c r="T279" t="n">
        <v>65218.6</v>
      </c>
      <c r="U279" t="n">
        <v>0.68</v>
      </c>
      <c r="V279" t="n">
        <v>0.88</v>
      </c>
      <c r="W279" t="n">
        <v>56.97</v>
      </c>
      <c r="X279" t="n">
        <v>3.86</v>
      </c>
      <c r="Y279" t="n">
        <v>1</v>
      </c>
      <c r="Z279" t="n">
        <v>10</v>
      </c>
    </row>
    <row r="280">
      <c r="A280" t="n">
        <v>16</v>
      </c>
      <c r="B280" t="n">
        <v>95</v>
      </c>
      <c r="C280" t="inlineStr">
        <is>
          <t xml:space="preserve">CONCLUIDO	</t>
        </is>
      </c>
      <c r="D280" t="n">
        <v>0.6535</v>
      </c>
      <c r="E280" t="n">
        <v>153.03</v>
      </c>
      <c r="F280" t="n">
        <v>147.58</v>
      </c>
      <c r="G280" t="n">
        <v>110.69</v>
      </c>
      <c r="H280" t="n">
        <v>1.43</v>
      </c>
      <c r="I280" t="n">
        <v>80</v>
      </c>
      <c r="J280" t="n">
        <v>210.64</v>
      </c>
      <c r="K280" t="n">
        <v>53.44</v>
      </c>
      <c r="L280" t="n">
        <v>17</v>
      </c>
      <c r="M280" t="n">
        <v>78</v>
      </c>
      <c r="N280" t="n">
        <v>45.21</v>
      </c>
      <c r="O280" t="n">
        <v>26213.09</v>
      </c>
      <c r="P280" t="n">
        <v>1868.34</v>
      </c>
      <c r="Q280" t="n">
        <v>3670.19</v>
      </c>
      <c r="R280" t="n">
        <v>417.23</v>
      </c>
      <c r="S280" t="n">
        <v>288.36</v>
      </c>
      <c r="T280" t="n">
        <v>61011.85</v>
      </c>
      <c r="U280" t="n">
        <v>0.6899999999999999</v>
      </c>
      <c r="V280" t="n">
        <v>0.89</v>
      </c>
      <c r="W280" t="n">
        <v>56.96</v>
      </c>
      <c r="X280" t="n">
        <v>3.61</v>
      </c>
      <c r="Y280" t="n">
        <v>1</v>
      </c>
      <c r="Z280" t="n">
        <v>10</v>
      </c>
    </row>
    <row r="281">
      <c r="A281" t="n">
        <v>17</v>
      </c>
      <c r="B281" t="n">
        <v>95</v>
      </c>
      <c r="C281" t="inlineStr">
        <is>
          <t xml:space="preserve">CONCLUIDO	</t>
        </is>
      </c>
      <c r="D281" t="n">
        <v>0.6552</v>
      </c>
      <c r="E281" t="n">
        <v>152.63</v>
      </c>
      <c r="F281" t="n">
        <v>147.37</v>
      </c>
      <c r="G281" t="n">
        <v>117.9</v>
      </c>
      <c r="H281" t="n">
        <v>1.51</v>
      </c>
      <c r="I281" t="n">
        <v>75</v>
      </c>
      <c r="J281" t="n">
        <v>212.25</v>
      </c>
      <c r="K281" t="n">
        <v>53.44</v>
      </c>
      <c r="L281" t="n">
        <v>18</v>
      </c>
      <c r="M281" t="n">
        <v>73</v>
      </c>
      <c r="N281" t="n">
        <v>45.82</v>
      </c>
      <c r="O281" t="n">
        <v>26412.11</v>
      </c>
      <c r="P281" t="n">
        <v>1855.61</v>
      </c>
      <c r="Q281" t="n">
        <v>3670.18</v>
      </c>
      <c r="R281" t="n">
        <v>409.84</v>
      </c>
      <c r="S281" t="n">
        <v>288.36</v>
      </c>
      <c r="T281" t="n">
        <v>57342.56</v>
      </c>
      <c r="U281" t="n">
        <v>0.7</v>
      </c>
      <c r="V281" t="n">
        <v>0.89</v>
      </c>
      <c r="W281" t="n">
        <v>56.96</v>
      </c>
      <c r="X281" t="n">
        <v>3.4</v>
      </c>
      <c r="Y281" t="n">
        <v>1</v>
      </c>
      <c r="Z281" t="n">
        <v>10</v>
      </c>
    </row>
    <row r="282">
      <c r="A282" t="n">
        <v>18</v>
      </c>
      <c r="B282" t="n">
        <v>95</v>
      </c>
      <c r="C282" t="inlineStr">
        <is>
          <t xml:space="preserve">CONCLUIDO	</t>
        </is>
      </c>
      <c r="D282" t="n">
        <v>0.6566</v>
      </c>
      <c r="E282" t="n">
        <v>152.3</v>
      </c>
      <c r="F282" t="n">
        <v>147.19</v>
      </c>
      <c r="G282" t="n">
        <v>124.38</v>
      </c>
      <c r="H282" t="n">
        <v>1.58</v>
      </c>
      <c r="I282" t="n">
        <v>71</v>
      </c>
      <c r="J282" t="n">
        <v>213.87</v>
      </c>
      <c r="K282" t="n">
        <v>53.44</v>
      </c>
      <c r="L282" t="n">
        <v>19</v>
      </c>
      <c r="M282" t="n">
        <v>69</v>
      </c>
      <c r="N282" t="n">
        <v>46.44</v>
      </c>
      <c r="O282" t="n">
        <v>26611.98</v>
      </c>
      <c r="P282" t="n">
        <v>1841.24</v>
      </c>
      <c r="Q282" t="n">
        <v>3670.19</v>
      </c>
      <c r="R282" t="n">
        <v>403.91</v>
      </c>
      <c r="S282" t="n">
        <v>288.36</v>
      </c>
      <c r="T282" t="n">
        <v>54394.11</v>
      </c>
      <c r="U282" t="n">
        <v>0.71</v>
      </c>
      <c r="V282" t="n">
        <v>0.89</v>
      </c>
      <c r="W282" t="n">
        <v>56.94</v>
      </c>
      <c r="X282" t="n">
        <v>3.21</v>
      </c>
      <c r="Y282" t="n">
        <v>1</v>
      </c>
      <c r="Z282" t="n">
        <v>10</v>
      </c>
    </row>
    <row r="283">
      <c r="A283" t="n">
        <v>19</v>
      </c>
      <c r="B283" t="n">
        <v>95</v>
      </c>
      <c r="C283" t="inlineStr">
        <is>
          <t xml:space="preserve">CONCLUIDO	</t>
        </is>
      </c>
      <c r="D283" t="n">
        <v>0.6581</v>
      </c>
      <c r="E283" t="n">
        <v>151.95</v>
      </c>
      <c r="F283" t="n">
        <v>146.99</v>
      </c>
      <c r="G283" t="n">
        <v>131.63</v>
      </c>
      <c r="H283" t="n">
        <v>1.65</v>
      </c>
      <c r="I283" t="n">
        <v>67</v>
      </c>
      <c r="J283" t="n">
        <v>215.5</v>
      </c>
      <c r="K283" t="n">
        <v>53.44</v>
      </c>
      <c r="L283" t="n">
        <v>20</v>
      </c>
      <c r="M283" t="n">
        <v>65</v>
      </c>
      <c r="N283" t="n">
        <v>47.07</v>
      </c>
      <c r="O283" t="n">
        <v>26812.71</v>
      </c>
      <c r="P283" t="n">
        <v>1828.69</v>
      </c>
      <c r="Q283" t="n">
        <v>3670.21</v>
      </c>
      <c r="R283" t="n">
        <v>397.37</v>
      </c>
      <c r="S283" t="n">
        <v>288.36</v>
      </c>
      <c r="T283" t="n">
        <v>51144.53</v>
      </c>
      <c r="U283" t="n">
        <v>0.73</v>
      </c>
      <c r="V283" t="n">
        <v>0.89</v>
      </c>
      <c r="W283" t="n">
        <v>56.93</v>
      </c>
      <c r="X283" t="n">
        <v>3.02</v>
      </c>
      <c r="Y283" t="n">
        <v>1</v>
      </c>
      <c r="Z283" t="n">
        <v>10</v>
      </c>
    </row>
    <row r="284">
      <c r="A284" t="n">
        <v>20</v>
      </c>
      <c r="B284" t="n">
        <v>95</v>
      </c>
      <c r="C284" t="inlineStr">
        <is>
          <t xml:space="preserve">CONCLUIDO	</t>
        </is>
      </c>
      <c r="D284" t="n">
        <v>0.6596</v>
      </c>
      <c r="E284" t="n">
        <v>151.61</v>
      </c>
      <c r="F284" t="n">
        <v>146.79</v>
      </c>
      <c r="G284" t="n">
        <v>139.8</v>
      </c>
      <c r="H284" t="n">
        <v>1.72</v>
      </c>
      <c r="I284" t="n">
        <v>63</v>
      </c>
      <c r="J284" t="n">
        <v>217.14</v>
      </c>
      <c r="K284" t="n">
        <v>53.44</v>
      </c>
      <c r="L284" t="n">
        <v>21</v>
      </c>
      <c r="M284" t="n">
        <v>61</v>
      </c>
      <c r="N284" t="n">
        <v>47.7</v>
      </c>
      <c r="O284" t="n">
        <v>27014.3</v>
      </c>
      <c r="P284" t="n">
        <v>1816.3</v>
      </c>
      <c r="Q284" t="n">
        <v>3670.14</v>
      </c>
      <c r="R284" t="n">
        <v>390.6</v>
      </c>
      <c r="S284" t="n">
        <v>288.36</v>
      </c>
      <c r="T284" t="n">
        <v>47781.41</v>
      </c>
      <c r="U284" t="n">
        <v>0.74</v>
      </c>
      <c r="V284" t="n">
        <v>0.89</v>
      </c>
      <c r="W284" t="n">
        <v>56.93</v>
      </c>
      <c r="X284" t="n">
        <v>2.82</v>
      </c>
      <c r="Y284" t="n">
        <v>1</v>
      </c>
      <c r="Z284" t="n">
        <v>10</v>
      </c>
    </row>
    <row r="285">
      <c r="A285" t="n">
        <v>21</v>
      </c>
      <c r="B285" t="n">
        <v>95</v>
      </c>
      <c r="C285" t="inlineStr">
        <is>
          <t xml:space="preserve">CONCLUIDO	</t>
        </is>
      </c>
      <c r="D285" t="n">
        <v>0.6606</v>
      </c>
      <c r="E285" t="n">
        <v>151.37</v>
      </c>
      <c r="F285" t="n">
        <v>146.66</v>
      </c>
      <c r="G285" t="n">
        <v>146.66</v>
      </c>
      <c r="H285" t="n">
        <v>1.79</v>
      </c>
      <c r="I285" t="n">
        <v>60</v>
      </c>
      <c r="J285" t="n">
        <v>218.78</v>
      </c>
      <c r="K285" t="n">
        <v>53.44</v>
      </c>
      <c r="L285" t="n">
        <v>22</v>
      </c>
      <c r="M285" t="n">
        <v>58</v>
      </c>
      <c r="N285" t="n">
        <v>48.34</v>
      </c>
      <c r="O285" t="n">
        <v>27216.79</v>
      </c>
      <c r="P285" t="n">
        <v>1802.36</v>
      </c>
      <c r="Q285" t="n">
        <v>3670.21</v>
      </c>
      <c r="R285" t="n">
        <v>386.46</v>
      </c>
      <c r="S285" t="n">
        <v>288.36</v>
      </c>
      <c r="T285" t="n">
        <v>45725.83</v>
      </c>
      <c r="U285" t="n">
        <v>0.75</v>
      </c>
      <c r="V285" t="n">
        <v>0.89</v>
      </c>
      <c r="W285" t="n">
        <v>56.92</v>
      </c>
      <c r="X285" t="n">
        <v>2.69</v>
      </c>
      <c r="Y285" t="n">
        <v>1</v>
      </c>
      <c r="Z285" t="n">
        <v>10</v>
      </c>
    </row>
    <row r="286">
      <c r="A286" t="n">
        <v>22</v>
      </c>
      <c r="B286" t="n">
        <v>95</v>
      </c>
      <c r="C286" t="inlineStr">
        <is>
          <t xml:space="preserve">CONCLUIDO	</t>
        </is>
      </c>
      <c r="D286" t="n">
        <v>0.6617</v>
      </c>
      <c r="E286" t="n">
        <v>151.12</v>
      </c>
      <c r="F286" t="n">
        <v>146.53</v>
      </c>
      <c r="G286" t="n">
        <v>154.25</v>
      </c>
      <c r="H286" t="n">
        <v>1.85</v>
      </c>
      <c r="I286" t="n">
        <v>57</v>
      </c>
      <c r="J286" t="n">
        <v>220.43</v>
      </c>
      <c r="K286" t="n">
        <v>53.44</v>
      </c>
      <c r="L286" t="n">
        <v>23</v>
      </c>
      <c r="M286" t="n">
        <v>55</v>
      </c>
      <c r="N286" t="n">
        <v>48.99</v>
      </c>
      <c r="O286" t="n">
        <v>27420.16</v>
      </c>
      <c r="P286" t="n">
        <v>1790.69</v>
      </c>
      <c r="Q286" t="n">
        <v>3670.26</v>
      </c>
      <c r="R286" t="n">
        <v>381.9</v>
      </c>
      <c r="S286" t="n">
        <v>288.36</v>
      </c>
      <c r="T286" t="n">
        <v>43462.86</v>
      </c>
      <c r="U286" t="n">
        <v>0.76</v>
      </c>
      <c r="V286" t="n">
        <v>0.89</v>
      </c>
      <c r="W286" t="n">
        <v>56.92</v>
      </c>
      <c r="X286" t="n">
        <v>2.56</v>
      </c>
      <c r="Y286" t="n">
        <v>1</v>
      </c>
      <c r="Z286" t="n">
        <v>10</v>
      </c>
    </row>
    <row r="287">
      <c r="A287" t="n">
        <v>23</v>
      </c>
      <c r="B287" t="n">
        <v>95</v>
      </c>
      <c r="C287" t="inlineStr">
        <is>
          <t xml:space="preserve">CONCLUIDO	</t>
        </is>
      </c>
      <c r="D287" t="n">
        <v>0.6629</v>
      </c>
      <c r="E287" t="n">
        <v>150.86</v>
      </c>
      <c r="F287" t="n">
        <v>146.38</v>
      </c>
      <c r="G287" t="n">
        <v>162.65</v>
      </c>
      <c r="H287" t="n">
        <v>1.92</v>
      </c>
      <c r="I287" t="n">
        <v>54</v>
      </c>
      <c r="J287" t="n">
        <v>222.08</v>
      </c>
      <c r="K287" t="n">
        <v>53.44</v>
      </c>
      <c r="L287" t="n">
        <v>24</v>
      </c>
      <c r="M287" t="n">
        <v>52</v>
      </c>
      <c r="N287" t="n">
        <v>49.65</v>
      </c>
      <c r="O287" t="n">
        <v>27624.44</v>
      </c>
      <c r="P287" t="n">
        <v>1776.03</v>
      </c>
      <c r="Q287" t="n">
        <v>3670.18</v>
      </c>
      <c r="R287" t="n">
        <v>376.63</v>
      </c>
      <c r="S287" t="n">
        <v>288.36</v>
      </c>
      <c r="T287" t="n">
        <v>40840.8</v>
      </c>
      <c r="U287" t="n">
        <v>0.77</v>
      </c>
      <c r="V287" t="n">
        <v>0.89</v>
      </c>
      <c r="W287" t="n">
        <v>56.91</v>
      </c>
      <c r="X287" t="n">
        <v>2.4</v>
      </c>
      <c r="Y287" t="n">
        <v>1</v>
      </c>
      <c r="Z287" t="n">
        <v>10</v>
      </c>
    </row>
    <row r="288">
      <c r="A288" t="n">
        <v>24</v>
      </c>
      <c r="B288" t="n">
        <v>95</v>
      </c>
      <c r="C288" t="inlineStr">
        <is>
          <t xml:space="preserve">CONCLUIDO	</t>
        </is>
      </c>
      <c r="D288" t="n">
        <v>0.6636</v>
      </c>
      <c r="E288" t="n">
        <v>150.7</v>
      </c>
      <c r="F288" t="n">
        <v>146.29</v>
      </c>
      <c r="G288" t="n">
        <v>168.8</v>
      </c>
      <c r="H288" t="n">
        <v>1.99</v>
      </c>
      <c r="I288" t="n">
        <v>52</v>
      </c>
      <c r="J288" t="n">
        <v>223.75</v>
      </c>
      <c r="K288" t="n">
        <v>53.44</v>
      </c>
      <c r="L288" t="n">
        <v>25</v>
      </c>
      <c r="M288" t="n">
        <v>50</v>
      </c>
      <c r="N288" t="n">
        <v>50.31</v>
      </c>
      <c r="O288" t="n">
        <v>27829.77</v>
      </c>
      <c r="P288" t="n">
        <v>1764.91</v>
      </c>
      <c r="Q288" t="n">
        <v>3670.08</v>
      </c>
      <c r="R288" t="n">
        <v>373.79</v>
      </c>
      <c r="S288" t="n">
        <v>288.36</v>
      </c>
      <c r="T288" t="n">
        <v>39431.24</v>
      </c>
      <c r="U288" t="n">
        <v>0.77</v>
      </c>
      <c r="V288" t="n">
        <v>0.89</v>
      </c>
      <c r="W288" t="n">
        <v>56.91</v>
      </c>
      <c r="X288" t="n">
        <v>2.32</v>
      </c>
      <c r="Y288" t="n">
        <v>1</v>
      </c>
      <c r="Z288" t="n">
        <v>10</v>
      </c>
    </row>
    <row r="289">
      <c r="A289" t="n">
        <v>25</v>
      </c>
      <c r="B289" t="n">
        <v>95</v>
      </c>
      <c r="C289" t="inlineStr">
        <is>
          <t xml:space="preserve">CONCLUIDO	</t>
        </is>
      </c>
      <c r="D289" t="n">
        <v>0.6642</v>
      </c>
      <c r="E289" t="n">
        <v>150.55</v>
      </c>
      <c r="F289" t="n">
        <v>146.22</v>
      </c>
      <c r="G289" t="n">
        <v>175.46</v>
      </c>
      <c r="H289" t="n">
        <v>2.05</v>
      </c>
      <c r="I289" t="n">
        <v>50</v>
      </c>
      <c r="J289" t="n">
        <v>225.42</v>
      </c>
      <c r="K289" t="n">
        <v>53.44</v>
      </c>
      <c r="L289" t="n">
        <v>26</v>
      </c>
      <c r="M289" t="n">
        <v>48</v>
      </c>
      <c r="N289" t="n">
        <v>50.98</v>
      </c>
      <c r="O289" t="n">
        <v>28035.92</v>
      </c>
      <c r="P289" t="n">
        <v>1754.34</v>
      </c>
      <c r="Q289" t="n">
        <v>3670.2</v>
      </c>
      <c r="R289" t="n">
        <v>371.27</v>
      </c>
      <c r="S289" t="n">
        <v>288.36</v>
      </c>
      <c r="T289" t="n">
        <v>38181.52</v>
      </c>
      <c r="U289" t="n">
        <v>0.78</v>
      </c>
      <c r="V289" t="n">
        <v>0.89</v>
      </c>
      <c r="W289" t="n">
        <v>56.91</v>
      </c>
      <c r="X289" t="n">
        <v>2.24</v>
      </c>
      <c r="Y289" t="n">
        <v>1</v>
      </c>
      <c r="Z289" t="n">
        <v>10</v>
      </c>
    </row>
    <row r="290">
      <c r="A290" t="n">
        <v>26</v>
      </c>
      <c r="B290" t="n">
        <v>95</v>
      </c>
      <c r="C290" t="inlineStr">
        <is>
          <t xml:space="preserve">CONCLUIDO	</t>
        </is>
      </c>
      <c r="D290" t="n">
        <v>0.665</v>
      </c>
      <c r="E290" t="n">
        <v>150.38</v>
      </c>
      <c r="F290" t="n">
        <v>146.12</v>
      </c>
      <c r="G290" t="n">
        <v>182.65</v>
      </c>
      <c r="H290" t="n">
        <v>2.11</v>
      </c>
      <c r="I290" t="n">
        <v>48</v>
      </c>
      <c r="J290" t="n">
        <v>227.1</v>
      </c>
      <c r="K290" t="n">
        <v>53.44</v>
      </c>
      <c r="L290" t="n">
        <v>27</v>
      </c>
      <c r="M290" t="n">
        <v>46</v>
      </c>
      <c r="N290" t="n">
        <v>51.66</v>
      </c>
      <c r="O290" t="n">
        <v>28243</v>
      </c>
      <c r="P290" t="n">
        <v>1737.5</v>
      </c>
      <c r="Q290" t="n">
        <v>3670.14</v>
      </c>
      <c r="R290" t="n">
        <v>367.98</v>
      </c>
      <c r="S290" t="n">
        <v>288.36</v>
      </c>
      <c r="T290" t="n">
        <v>36547.98</v>
      </c>
      <c r="U290" t="n">
        <v>0.78</v>
      </c>
      <c r="V290" t="n">
        <v>0.9</v>
      </c>
      <c r="W290" t="n">
        <v>56.9</v>
      </c>
      <c r="X290" t="n">
        <v>2.15</v>
      </c>
      <c r="Y290" t="n">
        <v>1</v>
      </c>
      <c r="Z290" t="n">
        <v>10</v>
      </c>
    </row>
    <row r="291">
      <c r="A291" t="n">
        <v>27</v>
      </c>
      <c r="B291" t="n">
        <v>95</v>
      </c>
      <c r="C291" t="inlineStr">
        <is>
          <t xml:space="preserve">CONCLUIDO	</t>
        </is>
      </c>
      <c r="D291" t="n">
        <v>0.6657999999999999</v>
      </c>
      <c r="E291" t="n">
        <v>150.2</v>
      </c>
      <c r="F291" t="n">
        <v>146.02</v>
      </c>
      <c r="G291" t="n">
        <v>190.46</v>
      </c>
      <c r="H291" t="n">
        <v>2.18</v>
      </c>
      <c r="I291" t="n">
        <v>46</v>
      </c>
      <c r="J291" t="n">
        <v>228.79</v>
      </c>
      <c r="K291" t="n">
        <v>53.44</v>
      </c>
      <c r="L291" t="n">
        <v>28</v>
      </c>
      <c r="M291" t="n">
        <v>44</v>
      </c>
      <c r="N291" t="n">
        <v>52.35</v>
      </c>
      <c r="O291" t="n">
        <v>28451.04</v>
      </c>
      <c r="P291" t="n">
        <v>1726.03</v>
      </c>
      <c r="Q291" t="n">
        <v>3670.08</v>
      </c>
      <c r="R291" t="n">
        <v>364.3</v>
      </c>
      <c r="S291" t="n">
        <v>288.36</v>
      </c>
      <c r="T291" t="n">
        <v>34717.09</v>
      </c>
      <c r="U291" t="n">
        <v>0.79</v>
      </c>
      <c r="V291" t="n">
        <v>0.9</v>
      </c>
      <c r="W291" t="n">
        <v>56.9</v>
      </c>
      <c r="X291" t="n">
        <v>2.04</v>
      </c>
      <c r="Y291" t="n">
        <v>1</v>
      </c>
      <c r="Z291" t="n">
        <v>10</v>
      </c>
    </row>
    <row r="292">
      <c r="A292" t="n">
        <v>28</v>
      </c>
      <c r="B292" t="n">
        <v>95</v>
      </c>
      <c r="C292" t="inlineStr">
        <is>
          <t xml:space="preserve">CONCLUIDO	</t>
        </is>
      </c>
      <c r="D292" t="n">
        <v>0.6664</v>
      </c>
      <c r="E292" t="n">
        <v>150.05</v>
      </c>
      <c r="F292" t="n">
        <v>145.94</v>
      </c>
      <c r="G292" t="n">
        <v>199.01</v>
      </c>
      <c r="H292" t="n">
        <v>2.24</v>
      </c>
      <c r="I292" t="n">
        <v>44</v>
      </c>
      <c r="J292" t="n">
        <v>230.48</v>
      </c>
      <c r="K292" t="n">
        <v>53.44</v>
      </c>
      <c r="L292" t="n">
        <v>29</v>
      </c>
      <c r="M292" t="n">
        <v>42</v>
      </c>
      <c r="N292" t="n">
        <v>53.05</v>
      </c>
      <c r="O292" t="n">
        <v>28660.06</v>
      </c>
      <c r="P292" t="n">
        <v>1716.13</v>
      </c>
      <c r="Q292" t="n">
        <v>3670.03</v>
      </c>
      <c r="R292" t="n">
        <v>361.7</v>
      </c>
      <c r="S292" t="n">
        <v>288.36</v>
      </c>
      <c r="T292" t="n">
        <v>33427.5</v>
      </c>
      <c r="U292" t="n">
        <v>0.8</v>
      </c>
      <c r="V292" t="n">
        <v>0.9</v>
      </c>
      <c r="W292" t="n">
        <v>56.9</v>
      </c>
      <c r="X292" t="n">
        <v>1.97</v>
      </c>
      <c r="Y292" t="n">
        <v>1</v>
      </c>
      <c r="Z292" t="n">
        <v>10</v>
      </c>
    </row>
    <row r="293">
      <c r="A293" t="n">
        <v>29</v>
      </c>
      <c r="B293" t="n">
        <v>95</v>
      </c>
      <c r="C293" t="inlineStr">
        <is>
          <t xml:space="preserve">CONCLUIDO	</t>
        </is>
      </c>
      <c r="D293" t="n">
        <v>0.6673</v>
      </c>
      <c r="E293" t="n">
        <v>149.87</v>
      </c>
      <c r="F293" t="n">
        <v>145.83</v>
      </c>
      <c r="G293" t="n">
        <v>208.33</v>
      </c>
      <c r="H293" t="n">
        <v>2.3</v>
      </c>
      <c r="I293" t="n">
        <v>42</v>
      </c>
      <c r="J293" t="n">
        <v>232.18</v>
      </c>
      <c r="K293" t="n">
        <v>53.44</v>
      </c>
      <c r="L293" t="n">
        <v>30</v>
      </c>
      <c r="M293" t="n">
        <v>35</v>
      </c>
      <c r="N293" t="n">
        <v>53.75</v>
      </c>
      <c r="O293" t="n">
        <v>28870.05</v>
      </c>
      <c r="P293" t="n">
        <v>1702.21</v>
      </c>
      <c r="Q293" t="n">
        <v>3670.1</v>
      </c>
      <c r="R293" t="n">
        <v>357.88</v>
      </c>
      <c r="S293" t="n">
        <v>288.36</v>
      </c>
      <c r="T293" t="n">
        <v>31528.11</v>
      </c>
      <c r="U293" t="n">
        <v>0.8100000000000001</v>
      </c>
      <c r="V293" t="n">
        <v>0.9</v>
      </c>
      <c r="W293" t="n">
        <v>56.9</v>
      </c>
      <c r="X293" t="n">
        <v>1.86</v>
      </c>
      <c r="Y293" t="n">
        <v>1</v>
      </c>
      <c r="Z293" t="n">
        <v>10</v>
      </c>
    </row>
    <row r="294">
      <c r="A294" t="n">
        <v>30</v>
      </c>
      <c r="B294" t="n">
        <v>95</v>
      </c>
      <c r="C294" t="inlineStr">
        <is>
          <t xml:space="preserve">CONCLUIDO	</t>
        </is>
      </c>
      <c r="D294" t="n">
        <v>0.6675</v>
      </c>
      <c r="E294" t="n">
        <v>149.81</v>
      </c>
      <c r="F294" t="n">
        <v>145.82</v>
      </c>
      <c r="G294" t="n">
        <v>213.39</v>
      </c>
      <c r="H294" t="n">
        <v>2.36</v>
      </c>
      <c r="I294" t="n">
        <v>41</v>
      </c>
      <c r="J294" t="n">
        <v>233.89</v>
      </c>
      <c r="K294" t="n">
        <v>53.44</v>
      </c>
      <c r="L294" t="n">
        <v>31</v>
      </c>
      <c r="M294" t="n">
        <v>24</v>
      </c>
      <c r="N294" t="n">
        <v>54.46</v>
      </c>
      <c r="O294" t="n">
        <v>29081.05</v>
      </c>
      <c r="P294" t="n">
        <v>1700.42</v>
      </c>
      <c r="Q294" t="n">
        <v>3670.12</v>
      </c>
      <c r="R294" t="n">
        <v>357.05</v>
      </c>
      <c r="S294" t="n">
        <v>288.36</v>
      </c>
      <c r="T294" t="n">
        <v>31115.44</v>
      </c>
      <c r="U294" t="n">
        <v>0.8100000000000001</v>
      </c>
      <c r="V294" t="n">
        <v>0.9</v>
      </c>
      <c r="W294" t="n">
        <v>56.91</v>
      </c>
      <c r="X294" t="n">
        <v>1.84</v>
      </c>
      <c r="Y294" t="n">
        <v>1</v>
      </c>
      <c r="Z294" t="n">
        <v>10</v>
      </c>
    </row>
    <row r="295">
      <c r="A295" t="n">
        <v>31</v>
      </c>
      <c r="B295" t="n">
        <v>95</v>
      </c>
      <c r="C295" t="inlineStr">
        <is>
          <t xml:space="preserve">CONCLUIDO	</t>
        </is>
      </c>
      <c r="D295" t="n">
        <v>0.6679</v>
      </c>
      <c r="E295" t="n">
        <v>149.73</v>
      </c>
      <c r="F295" t="n">
        <v>145.77</v>
      </c>
      <c r="G295" t="n">
        <v>218.65</v>
      </c>
      <c r="H295" t="n">
        <v>2.41</v>
      </c>
      <c r="I295" t="n">
        <v>40</v>
      </c>
      <c r="J295" t="n">
        <v>235.61</v>
      </c>
      <c r="K295" t="n">
        <v>53.44</v>
      </c>
      <c r="L295" t="n">
        <v>32</v>
      </c>
      <c r="M295" t="n">
        <v>8</v>
      </c>
      <c r="N295" t="n">
        <v>55.18</v>
      </c>
      <c r="O295" t="n">
        <v>29293.06</v>
      </c>
      <c r="P295" t="n">
        <v>1698.22</v>
      </c>
      <c r="Q295" t="n">
        <v>3670.28</v>
      </c>
      <c r="R295" t="n">
        <v>354.75</v>
      </c>
      <c r="S295" t="n">
        <v>288.36</v>
      </c>
      <c r="T295" t="n">
        <v>29972.76</v>
      </c>
      <c r="U295" t="n">
        <v>0.8100000000000001</v>
      </c>
      <c r="V295" t="n">
        <v>0.9</v>
      </c>
      <c r="W295" t="n">
        <v>56.93</v>
      </c>
      <c r="X295" t="n">
        <v>1.79</v>
      </c>
      <c r="Y295" t="n">
        <v>1</v>
      </c>
      <c r="Z295" t="n">
        <v>10</v>
      </c>
    </row>
    <row r="296">
      <c r="A296" t="n">
        <v>32</v>
      </c>
      <c r="B296" t="n">
        <v>95</v>
      </c>
      <c r="C296" t="inlineStr">
        <is>
          <t xml:space="preserve">CONCLUIDO	</t>
        </is>
      </c>
      <c r="D296" t="n">
        <v>0.6677999999999999</v>
      </c>
      <c r="E296" t="n">
        <v>149.75</v>
      </c>
      <c r="F296" t="n">
        <v>145.79</v>
      </c>
      <c r="G296" t="n">
        <v>218.68</v>
      </c>
      <c r="H296" t="n">
        <v>2.47</v>
      </c>
      <c r="I296" t="n">
        <v>40</v>
      </c>
      <c r="J296" t="n">
        <v>237.34</v>
      </c>
      <c r="K296" t="n">
        <v>53.44</v>
      </c>
      <c r="L296" t="n">
        <v>33</v>
      </c>
      <c r="M296" t="n">
        <v>1</v>
      </c>
      <c r="N296" t="n">
        <v>55.91</v>
      </c>
      <c r="O296" t="n">
        <v>29506.09</v>
      </c>
      <c r="P296" t="n">
        <v>1707.33</v>
      </c>
      <c r="Q296" t="n">
        <v>3670.26</v>
      </c>
      <c r="R296" t="n">
        <v>354.92</v>
      </c>
      <c r="S296" t="n">
        <v>288.36</v>
      </c>
      <c r="T296" t="n">
        <v>30056.02</v>
      </c>
      <c r="U296" t="n">
        <v>0.8100000000000001</v>
      </c>
      <c r="V296" t="n">
        <v>0.9</v>
      </c>
      <c r="W296" t="n">
        <v>56.94</v>
      </c>
      <c r="X296" t="n">
        <v>1.81</v>
      </c>
      <c r="Y296" t="n">
        <v>1</v>
      </c>
      <c r="Z296" t="n">
        <v>10</v>
      </c>
    </row>
    <row r="297">
      <c r="A297" t="n">
        <v>33</v>
      </c>
      <c r="B297" t="n">
        <v>95</v>
      </c>
      <c r="C297" t="inlineStr">
        <is>
          <t xml:space="preserve">CONCLUIDO	</t>
        </is>
      </c>
      <c r="D297" t="n">
        <v>0.6677999999999999</v>
      </c>
      <c r="E297" t="n">
        <v>149.75</v>
      </c>
      <c r="F297" t="n">
        <v>145.79</v>
      </c>
      <c r="G297" t="n">
        <v>218.69</v>
      </c>
      <c r="H297" t="n">
        <v>2.53</v>
      </c>
      <c r="I297" t="n">
        <v>40</v>
      </c>
      <c r="J297" t="n">
        <v>239.08</v>
      </c>
      <c r="K297" t="n">
        <v>53.44</v>
      </c>
      <c r="L297" t="n">
        <v>34</v>
      </c>
      <c r="M297" t="n">
        <v>0</v>
      </c>
      <c r="N297" t="n">
        <v>56.64</v>
      </c>
      <c r="O297" t="n">
        <v>29720.17</v>
      </c>
      <c r="P297" t="n">
        <v>1718.41</v>
      </c>
      <c r="Q297" t="n">
        <v>3670.28</v>
      </c>
      <c r="R297" t="n">
        <v>354.91</v>
      </c>
      <c r="S297" t="n">
        <v>288.36</v>
      </c>
      <c r="T297" t="n">
        <v>30052.65</v>
      </c>
      <c r="U297" t="n">
        <v>0.8100000000000001</v>
      </c>
      <c r="V297" t="n">
        <v>0.9</v>
      </c>
      <c r="W297" t="n">
        <v>56.95</v>
      </c>
      <c r="X297" t="n">
        <v>1.82</v>
      </c>
      <c r="Y297" t="n">
        <v>1</v>
      </c>
      <c r="Z297" t="n">
        <v>10</v>
      </c>
    </row>
    <row r="298">
      <c r="A298" t="n">
        <v>0</v>
      </c>
      <c r="B298" t="n">
        <v>55</v>
      </c>
      <c r="C298" t="inlineStr">
        <is>
          <t xml:space="preserve">CONCLUIDO	</t>
        </is>
      </c>
      <c r="D298" t="n">
        <v>0.3767</v>
      </c>
      <c r="E298" t="n">
        <v>265.43</v>
      </c>
      <c r="F298" t="n">
        <v>223.95</v>
      </c>
      <c r="G298" t="n">
        <v>8.15</v>
      </c>
      <c r="H298" t="n">
        <v>0.15</v>
      </c>
      <c r="I298" t="n">
        <v>1649</v>
      </c>
      <c r="J298" t="n">
        <v>116.05</v>
      </c>
      <c r="K298" t="n">
        <v>43.4</v>
      </c>
      <c r="L298" t="n">
        <v>1</v>
      </c>
      <c r="M298" t="n">
        <v>1647</v>
      </c>
      <c r="N298" t="n">
        <v>16.65</v>
      </c>
      <c r="O298" t="n">
        <v>14546.17</v>
      </c>
      <c r="P298" t="n">
        <v>2259.33</v>
      </c>
      <c r="Q298" t="n">
        <v>3677.16</v>
      </c>
      <c r="R298" t="n">
        <v>3004.63</v>
      </c>
      <c r="S298" t="n">
        <v>288.36</v>
      </c>
      <c r="T298" t="n">
        <v>1346867.56</v>
      </c>
      <c r="U298" t="n">
        <v>0.1</v>
      </c>
      <c r="V298" t="n">
        <v>0.58</v>
      </c>
      <c r="W298" t="n">
        <v>59.56</v>
      </c>
      <c r="X298" t="n">
        <v>79.83</v>
      </c>
      <c r="Y298" t="n">
        <v>1</v>
      </c>
      <c r="Z298" t="n">
        <v>10</v>
      </c>
    </row>
    <row r="299">
      <c r="A299" t="n">
        <v>1</v>
      </c>
      <c r="B299" t="n">
        <v>55</v>
      </c>
      <c r="C299" t="inlineStr">
        <is>
          <t xml:space="preserve">CONCLUIDO	</t>
        </is>
      </c>
      <c r="D299" t="n">
        <v>0.5256999999999999</v>
      </c>
      <c r="E299" t="n">
        <v>190.23</v>
      </c>
      <c r="F299" t="n">
        <v>173.19</v>
      </c>
      <c r="G299" t="n">
        <v>16.6</v>
      </c>
      <c r="H299" t="n">
        <v>0.3</v>
      </c>
      <c r="I299" t="n">
        <v>626</v>
      </c>
      <c r="J299" t="n">
        <v>117.34</v>
      </c>
      <c r="K299" t="n">
        <v>43.4</v>
      </c>
      <c r="L299" t="n">
        <v>2</v>
      </c>
      <c r="M299" t="n">
        <v>624</v>
      </c>
      <c r="N299" t="n">
        <v>16.94</v>
      </c>
      <c r="O299" t="n">
        <v>14705.49</v>
      </c>
      <c r="P299" t="n">
        <v>1731.09</v>
      </c>
      <c r="Q299" t="n">
        <v>3672.59</v>
      </c>
      <c r="R299" t="n">
        <v>1282.71</v>
      </c>
      <c r="S299" t="n">
        <v>288.36</v>
      </c>
      <c r="T299" t="n">
        <v>491021.86</v>
      </c>
      <c r="U299" t="n">
        <v>0.22</v>
      </c>
      <c r="V299" t="n">
        <v>0.76</v>
      </c>
      <c r="W299" t="n">
        <v>57.86</v>
      </c>
      <c r="X299" t="n">
        <v>29.16</v>
      </c>
      <c r="Y299" t="n">
        <v>1</v>
      </c>
      <c r="Z299" t="n">
        <v>10</v>
      </c>
    </row>
    <row r="300">
      <c r="A300" t="n">
        <v>2</v>
      </c>
      <c r="B300" t="n">
        <v>55</v>
      </c>
      <c r="C300" t="inlineStr">
        <is>
          <t xml:space="preserve">CONCLUIDO	</t>
        </is>
      </c>
      <c r="D300" t="n">
        <v>0.5782</v>
      </c>
      <c r="E300" t="n">
        <v>172.94</v>
      </c>
      <c r="F300" t="n">
        <v>161.68</v>
      </c>
      <c r="G300" t="n">
        <v>25.26</v>
      </c>
      <c r="H300" t="n">
        <v>0.45</v>
      </c>
      <c r="I300" t="n">
        <v>384</v>
      </c>
      <c r="J300" t="n">
        <v>118.63</v>
      </c>
      <c r="K300" t="n">
        <v>43.4</v>
      </c>
      <c r="L300" t="n">
        <v>3</v>
      </c>
      <c r="M300" t="n">
        <v>382</v>
      </c>
      <c r="N300" t="n">
        <v>17.23</v>
      </c>
      <c r="O300" t="n">
        <v>14865.24</v>
      </c>
      <c r="P300" t="n">
        <v>1596.46</v>
      </c>
      <c r="Q300" t="n">
        <v>3671.67</v>
      </c>
      <c r="R300" t="n">
        <v>894</v>
      </c>
      <c r="S300" t="n">
        <v>288.36</v>
      </c>
      <c r="T300" t="n">
        <v>297878.04</v>
      </c>
      <c r="U300" t="n">
        <v>0.32</v>
      </c>
      <c r="V300" t="n">
        <v>0.8100000000000001</v>
      </c>
      <c r="W300" t="n">
        <v>57.44</v>
      </c>
      <c r="X300" t="n">
        <v>17.67</v>
      </c>
      <c r="Y300" t="n">
        <v>1</v>
      </c>
      <c r="Z300" t="n">
        <v>10</v>
      </c>
    </row>
    <row r="301">
      <c r="A301" t="n">
        <v>3</v>
      </c>
      <c r="B301" t="n">
        <v>55</v>
      </c>
      <c r="C301" t="inlineStr">
        <is>
          <t xml:space="preserve">CONCLUIDO	</t>
        </is>
      </c>
      <c r="D301" t="n">
        <v>0.6052</v>
      </c>
      <c r="E301" t="n">
        <v>165.23</v>
      </c>
      <c r="F301" t="n">
        <v>156.58</v>
      </c>
      <c r="G301" t="n">
        <v>34.16</v>
      </c>
      <c r="H301" t="n">
        <v>0.59</v>
      </c>
      <c r="I301" t="n">
        <v>275</v>
      </c>
      <c r="J301" t="n">
        <v>119.93</v>
      </c>
      <c r="K301" t="n">
        <v>43.4</v>
      </c>
      <c r="L301" t="n">
        <v>4</v>
      </c>
      <c r="M301" t="n">
        <v>273</v>
      </c>
      <c r="N301" t="n">
        <v>17.53</v>
      </c>
      <c r="O301" t="n">
        <v>15025.44</v>
      </c>
      <c r="P301" t="n">
        <v>1525.02</v>
      </c>
      <c r="Q301" t="n">
        <v>3671.23</v>
      </c>
      <c r="R301" t="n">
        <v>720.41</v>
      </c>
      <c r="S301" t="n">
        <v>288.36</v>
      </c>
      <c r="T301" t="n">
        <v>211626.5</v>
      </c>
      <c r="U301" t="n">
        <v>0.4</v>
      </c>
      <c r="V301" t="n">
        <v>0.84</v>
      </c>
      <c r="W301" t="n">
        <v>57.29</v>
      </c>
      <c r="X301" t="n">
        <v>12.58</v>
      </c>
      <c r="Y301" t="n">
        <v>1</v>
      </c>
      <c r="Z301" t="n">
        <v>10</v>
      </c>
    </row>
    <row r="302">
      <c r="A302" t="n">
        <v>4</v>
      </c>
      <c r="B302" t="n">
        <v>55</v>
      </c>
      <c r="C302" t="inlineStr">
        <is>
          <t xml:space="preserve">CONCLUIDO	</t>
        </is>
      </c>
      <c r="D302" t="n">
        <v>0.6217</v>
      </c>
      <c r="E302" t="n">
        <v>160.86</v>
      </c>
      <c r="F302" t="n">
        <v>153.68</v>
      </c>
      <c r="G302" t="n">
        <v>43.29</v>
      </c>
      <c r="H302" t="n">
        <v>0.73</v>
      </c>
      <c r="I302" t="n">
        <v>213</v>
      </c>
      <c r="J302" t="n">
        <v>121.23</v>
      </c>
      <c r="K302" t="n">
        <v>43.4</v>
      </c>
      <c r="L302" t="n">
        <v>5</v>
      </c>
      <c r="M302" t="n">
        <v>211</v>
      </c>
      <c r="N302" t="n">
        <v>17.83</v>
      </c>
      <c r="O302" t="n">
        <v>15186.08</v>
      </c>
      <c r="P302" t="n">
        <v>1475.65</v>
      </c>
      <c r="Q302" t="n">
        <v>3671.13</v>
      </c>
      <c r="R302" t="n">
        <v>624.4299999999999</v>
      </c>
      <c r="S302" t="n">
        <v>288.36</v>
      </c>
      <c r="T302" t="n">
        <v>163947.75</v>
      </c>
      <c r="U302" t="n">
        <v>0.46</v>
      </c>
      <c r="V302" t="n">
        <v>0.85</v>
      </c>
      <c r="W302" t="n">
        <v>57.14</v>
      </c>
      <c r="X302" t="n">
        <v>9.69</v>
      </c>
      <c r="Y302" t="n">
        <v>1</v>
      </c>
      <c r="Z302" t="n">
        <v>10</v>
      </c>
    </row>
    <row r="303">
      <c r="A303" t="n">
        <v>5</v>
      </c>
      <c r="B303" t="n">
        <v>55</v>
      </c>
      <c r="C303" t="inlineStr">
        <is>
          <t xml:space="preserve">CONCLUIDO	</t>
        </is>
      </c>
      <c r="D303" t="n">
        <v>0.6326000000000001</v>
      </c>
      <c r="E303" t="n">
        <v>158.07</v>
      </c>
      <c r="F303" t="n">
        <v>151.85</v>
      </c>
      <c r="G303" t="n">
        <v>52.67</v>
      </c>
      <c r="H303" t="n">
        <v>0.86</v>
      </c>
      <c r="I303" t="n">
        <v>173</v>
      </c>
      <c r="J303" t="n">
        <v>122.54</v>
      </c>
      <c r="K303" t="n">
        <v>43.4</v>
      </c>
      <c r="L303" t="n">
        <v>6</v>
      </c>
      <c r="M303" t="n">
        <v>171</v>
      </c>
      <c r="N303" t="n">
        <v>18.14</v>
      </c>
      <c r="O303" t="n">
        <v>15347.16</v>
      </c>
      <c r="P303" t="n">
        <v>1436.45</v>
      </c>
      <c r="Q303" t="n">
        <v>3670.6</v>
      </c>
      <c r="R303" t="n">
        <v>561.53</v>
      </c>
      <c r="S303" t="n">
        <v>288.36</v>
      </c>
      <c r="T303" t="n">
        <v>132693.78</v>
      </c>
      <c r="U303" t="n">
        <v>0.51</v>
      </c>
      <c r="V303" t="n">
        <v>0.86</v>
      </c>
      <c r="W303" t="n">
        <v>57.11</v>
      </c>
      <c r="X303" t="n">
        <v>7.86</v>
      </c>
      <c r="Y303" t="n">
        <v>1</v>
      </c>
      <c r="Z303" t="n">
        <v>10</v>
      </c>
    </row>
    <row r="304">
      <c r="A304" t="n">
        <v>6</v>
      </c>
      <c r="B304" t="n">
        <v>55</v>
      </c>
      <c r="C304" t="inlineStr">
        <is>
          <t xml:space="preserve">CONCLUIDO	</t>
        </is>
      </c>
      <c r="D304" t="n">
        <v>0.6405</v>
      </c>
      <c r="E304" t="n">
        <v>156.12</v>
      </c>
      <c r="F304" t="n">
        <v>150.58</v>
      </c>
      <c r="G304" t="n">
        <v>62.31</v>
      </c>
      <c r="H304" t="n">
        <v>1</v>
      </c>
      <c r="I304" t="n">
        <v>145</v>
      </c>
      <c r="J304" t="n">
        <v>123.85</v>
      </c>
      <c r="K304" t="n">
        <v>43.4</v>
      </c>
      <c r="L304" t="n">
        <v>7</v>
      </c>
      <c r="M304" t="n">
        <v>143</v>
      </c>
      <c r="N304" t="n">
        <v>18.45</v>
      </c>
      <c r="O304" t="n">
        <v>15508.69</v>
      </c>
      <c r="P304" t="n">
        <v>1401.75</v>
      </c>
      <c r="Q304" t="n">
        <v>3670.6</v>
      </c>
      <c r="R304" t="n">
        <v>517.97</v>
      </c>
      <c r="S304" t="n">
        <v>288.36</v>
      </c>
      <c r="T304" t="n">
        <v>111054.54</v>
      </c>
      <c r="U304" t="n">
        <v>0.5600000000000001</v>
      </c>
      <c r="V304" t="n">
        <v>0.87</v>
      </c>
      <c r="W304" t="n">
        <v>57.07</v>
      </c>
      <c r="X304" t="n">
        <v>6.59</v>
      </c>
      <c r="Y304" t="n">
        <v>1</v>
      </c>
      <c r="Z304" t="n">
        <v>10</v>
      </c>
    </row>
    <row r="305">
      <c r="A305" t="n">
        <v>7</v>
      </c>
      <c r="B305" t="n">
        <v>55</v>
      </c>
      <c r="C305" t="inlineStr">
        <is>
          <t xml:space="preserve">CONCLUIDO	</t>
        </is>
      </c>
      <c r="D305" t="n">
        <v>0.6466</v>
      </c>
      <c r="E305" t="n">
        <v>154.66</v>
      </c>
      <c r="F305" t="n">
        <v>149.62</v>
      </c>
      <c r="G305" t="n">
        <v>72.40000000000001</v>
      </c>
      <c r="H305" t="n">
        <v>1.13</v>
      </c>
      <c r="I305" t="n">
        <v>124</v>
      </c>
      <c r="J305" t="n">
        <v>125.16</v>
      </c>
      <c r="K305" t="n">
        <v>43.4</v>
      </c>
      <c r="L305" t="n">
        <v>8</v>
      </c>
      <c r="M305" t="n">
        <v>122</v>
      </c>
      <c r="N305" t="n">
        <v>18.76</v>
      </c>
      <c r="O305" t="n">
        <v>15670.68</v>
      </c>
      <c r="P305" t="n">
        <v>1369.35</v>
      </c>
      <c r="Q305" t="n">
        <v>3670.38</v>
      </c>
      <c r="R305" t="n">
        <v>486.46</v>
      </c>
      <c r="S305" t="n">
        <v>288.36</v>
      </c>
      <c r="T305" t="n">
        <v>95404.61</v>
      </c>
      <c r="U305" t="n">
        <v>0.59</v>
      </c>
      <c r="V305" t="n">
        <v>0.87</v>
      </c>
      <c r="W305" t="n">
        <v>57.02</v>
      </c>
      <c r="X305" t="n">
        <v>5.64</v>
      </c>
      <c r="Y305" t="n">
        <v>1</v>
      </c>
      <c r="Z305" t="n">
        <v>10</v>
      </c>
    </row>
    <row r="306">
      <c r="A306" t="n">
        <v>8</v>
      </c>
      <c r="B306" t="n">
        <v>55</v>
      </c>
      <c r="C306" t="inlineStr">
        <is>
          <t xml:space="preserve">CONCLUIDO	</t>
        </is>
      </c>
      <c r="D306" t="n">
        <v>0.6514</v>
      </c>
      <c r="E306" t="n">
        <v>153.52</v>
      </c>
      <c r="F306" t="n">
        <v>148.86</v>
      </c>
      <c r="G306" t="n">
        <v>82.7</v>
      </c>
      <c r="H306" t="n">
        <v>1.26</v>
      </c>
      <c r="I306" t="n">
        <v>108</v>
      </c>
      <c r="J306" t="n">
        <v>126.48</v>
      </c>
      <c r="K306" t="n">
        <v>43.4</v>
      </c>
      <c r="L306" t="n">
        <v>9</v>
      </c>
      <c r="M306" t="n">
        <v>106</v>
      </c>
      <c r="N306" t="n">
        <v>19.08</v>
      </c>
      <c r="O306" t="n">
        <v>15833.12</v>
      </c>
      <c r="P306" t="n">
        <v>1339.83</v>
      </c>
      <c r="Q306" t="n">
        <v>3670.39</v>
      </c>
      <c r="R306" t="n">
        <v>460.42</v>
      </c>
      <c r="S306" t="n">
        <v>288.36</v>
      </c>
      <c r="T306" t="n">
        <v>82465.27</v>
      </c>
      <c r="U306" t="n">
        <v>0.63</v>
      </c>
      <c r="V306" t="n">
        <v>0.88</v>
      </c>
      <c r="W306" t="n">
        <v>57</v>
      </c>
      <c r="X306" t="n">
        <v>4.88</v>
      </c>
      <c r="Y306" t="n">
        <v>1</v>
      </c>
      <c r="Z306" t="n">
        <v>10</v>
      </c>
    </row>
    <row r="307">
      <c r="A307" t="n">
        <v>9</v>
      </c>
      <c r="B307" t="n">
        <v>55</v>
      </c>
      <c r="C307" t="inlineStr">
        <is>
          <t xml:space="preserve">CONCLUIDO	</t>
        </is>
      </c>
      <c r="D307" t="n">
        <v>0.655</v>
      </c>
      <c r="E307" t="n">
        <v>152.67</v>
      </c>
      <c r="F307" t="n">
        <v>148.32</v>
      </c>
      <c r="G307" t="n">
        <v>93.68000000000001</v>
      </c>
      <c r="H307" t="n">
        <v>1.38</v>
      </c>
      <c r="I307" t="n">
        <v>95</v>
      </c>
      <c r="J307" t="n">
        <v>127.8</v>
      </c>
      <c r="K307" t="n">
        <v>43.4</v>
      </c>
      <c r="L307" t="n">
        <v>10</v>
      </c>
      <c r="M307" t="n">
        <v>93</v>
      </c>
      <c r="N307" t="n">
        <v>19.4</v>
      </c>
      <c r="O307" t="n">
        <v>15996.02</v>
      </c>
      <c r="P307" t="n">
        <v>1310.15</v>
      </c>
      <c r="Q307" t="n">
        <v>3670.31</v>
      </c>
      <c r="R307" t="n">
        <v>442.11</v>
      </c>
      <c r="S307" t="n">
        <v>288.36</v>
      </c>
      <c r="T307" t="n">
        <v>73378.27</v>
      </c>
      <c r="U307" t="n">
        <v>0.65</v>
      </c>
      <c r="V307" t="n">
        <v>0.88</v>
      </c>
      <c r="W307" t="n">
        <v>56.99</v>
      </c>
      <c r="X307" t="n">
        <v>4.34</v>
      </c>
      <c r="Y307" t="n">
        <v>1</v>
      </c>
      <c r="Z307" t="n">
        <v>10</v>
      </c>
    </row>
    <row r="308">
      <c r="A308" t="n">
        <v>10</v>
      </c>
      <c r="B308" t="n">
        <v>55</v>
      </c>
      <c r="C308" t="inlineStr">
        <is>
          <t xml:space="preserve">CONCLUIDO	</t>
        </is>
      </c>
      <c r="D308" t="n">
        <v>0.6582</v>
      </c>
      <c r="E308" t="n">
        <v>151.92</v>
      </c>
      <c r="F308" t="n">
        <v>147.81</v>
      </c>
      <c r="G308" t="n">
        <v>104.34</v>
      </c>
      <c r="H308" t="n">
        <v>1.5</v>
      </c>
      <c r="I308" t="n">
        <v>85</v>
      </c>
      <c r="J308" t="n">
        <v>129.13</v>
      </c>
      <c r="K308" t="n">
        <v>43.4</v>
      </c>
      <c r="L308" t="n">
        <v>11</v>
      </c>
      <c r="M308" t="n">
        <v>83</v>
      </c>
      <c r="N308" t="n">
        <v>19.73</v>
      </c>
      <c r="O308" t="n">
        <v>16159.39</v>
      </c>
      <c r="P308" t="n">
        <v>1282.11</v>
      </c>
      <c r="Q308" t="n">
        <v>3670.27</v>
      </c>
      <c r="R308" t="n">
        <v>425.39</v>
      </c>
      <c r="S308" t="n">
        <v>288.36</v>
      </c>
      <c r="T308" t="n">
        <v>65068.46</v>
      </c>
      <c r="U308" t="n">
        <v>0.68</v>
      </c>
      <c r="V308" t="n">
        <v>0.89</v>
      </c>
      <c r="W308" t="n">
        <v>56.95</v>
      </c>
      <c r="X308" t="n">
        <v>3.83</v>
      </c>
      <c r="Y308" t="n">
        <v>1</v>
      </c>
      <c r="Z308" t="n">
        <v>10</v>
      </c>
    </row>
    <row r="309">
      <c r="A309" t="n">
        <v>11</v>
      </c>
      <c r="B309" t="n">
        <v>55</v>
      </c>
      <c r="C309" t="inlineStr">
        <is>
          <t xml:space="preserve">CONCLUIDO	</t>
        </is>
      </c>
      <c r="D309" t="n">
        <v>0.661</v>
      </c>
      <c r="E309" t="n">
        <v>151.28</v>
      </c>
      <c r="F309" t="n">
        <v>147.38</v>
      </c>
      <c r="G309" t="n">
        <v>116.36</v>
      </c>
      <c r="H309" t="n">
        <v>1.63</v>
      </c>
      <c r="I309" t="n">
        <v>76</v>
      </c>
      <c r="J309" t="n">
        <v>130.45</v>
      </c>
      <c r="K309" t="n">
        <v>43.4</v>
      </c>
      <c r="L309" t="n">
        <v>12</v>
      </c>
      <c r="M309" t="n">
        <v>74</v>
      </c>
      <c r="N309" t="n">
        <v>20.05</v>
      </c>
      <c r="O309" t="n">
        <v>16323.22</v>
      </c>
      <c r="P309" t="n">
        <v>1250.81</v>
      </c>
      <c r="Q309" t="n">
        <v>3670.19</v>
      </c>
      <c r="R309" t="n">
        <v>410.57</v>
      </c>
      <c r="S309" t="n">
        <v>288.36</v>
      </c>
      <c r="T309" t="n">
        <v>57699.72</v>
      </c>
      <c r="U309" t="n">
        <v>0.7</v>
      </c>
      <c r="V309" t="n">
        <v>0.89</v>
      </c>
      <c r="W309" t="n">
        <v>56.95</v>
      </c>
      <c r="X309" t="n">
        <v>3.41</v>
      </c>
      <c r="Y309" t="n">
        <v>1</v>
      </c>
      <c r="Z309" t="n">
        <v>10</v>
      </c>
    </row>
    <row r="310">
      <c r="A310" t="n">
        <v>12</v>
      </c>
      <c r="B310" t="n">
        <v>55</v>
      </c>
      <c r="C310" t="inlineStr">
        <is>
          <t xml:space="preserve">CONCLUIDO	</t>
        </is>
      </c>
      <c r="D310" t="n">
        <v>0.6626</v>
      </c>
      <c r="E310" t="n">
        <v>150.91</v>
      </c>
      <c r="F310" t="n">
        <v>147.16</v>
      </c>
      <c r="G310" t="n">
        <v>126.13</v>
      </c>
      <c r="H310" t="n">
        <v>1.74</v>
      </c>
      <c r="I310" t="n">
        <v>70</v>
      </c>
      <c r="J310" t="n">
        <v>131.79</v>
      </c>
      <c r="K310" t="n">
        <v>43.4</v>
      </c>
      <c r="L310" t="n">
        <v>13</v>
      </c>
      <c r="M310" t="n">
        <v>37</v>
      </c>
      <c r="N310" t="n">
        <v>20.39</v>
      </c>
      <c r="O310" t="n">
        <v>16487.53</v>
      </c>
      <c r="P310" t="n">
        <v>1224.86</v>
      </c>
      <c r="Q310" t="n">
        <v>3670.36</v>
      </c>
      <c r="R310" t="n">
        <v>401.69</v>
      </c>
      <c r="S310" t="n">
        <v>288.36</v>
      </c>
      <c r="T310" t="n">
        <v>53293.14</v>
      </c>
      <c r="U310" t="n">
        <v>0.72</v>
      </c>
      <c r="V310" t="n">
        <v>0.89</v>
      </c>
      <c r="W310" t="n">
        <v>56.97</v>
      </c>
      <c r="X310" t="n">
        <v>3.18</v>
      </c>
      <c r="Y310" t="n">
        <v>1</v>
      </c>
      <c r="Z310" t="n">
        <v>10</v>
      </c>
    </row>
    <row r="311">
      <c r="A311" t="n">
        <v>13</v>
      </c>
      <c r="B311" t="n">
        <v>55</v>
      </c>
      <c r="C311" t="inlineStr">
        <is>
          <t xml:space="preserve">CONCLUIDO	</t>
        </is>
      </c>
      <c r="D311" t="n">
        <v>0.6631</v>
      </c>
      <c r="E311" t="n">
        <v>150.8</v>
      </c>
      <c r="F311" t="n">
        <v>147.1</v>
      </c>
      <c r="G311" t="n">
        <v>129.79</v>
      </c>
      <c r="H311" t="n">
        <v>1.86</v>
      </c>
      <c r="I311" t="n">
        <v>68</v>
      </c>
      <c r="J311" t="n">
        <v>133.12</v>
      </c>
      <c r="K311" t="n">
        <v>43.4</v>
      </c>
      <c r="L311" t="n">
        <v>14</v>
      </c>
      <c r="M311" t="n">
        <v>2</v>
      </c>
      <c r="N311" t="n">
        <v>20.72</v>
      </c>
      <c r="O311" t="n">
        <v>16652.31</v>
      </c>
      <c r="P311" t="n">
        <v>1228.89</v>
      </c>
      <c r="Q311" t="n">
        <v>3670.82</v>
      </c>
      <c r="R311" t="n">
        <v>398.02</v>
      </c>
      <c r="S311" t="n">
        <v>288.36</v>
      </c>
      <c r="T311" t="n">
        <v>51465.55</v>
      </c>
      <c r="U311" t="n">
        <v>0.72</v>
      </c>
      <c r="V311" t="n">
        <v>0.89</v>
      </c>
      <c r="W311" t="n">
        <v>57.02</v>
      </c>
      <c r="X311" t="n">
        <v>3.12</v>
      </c>
      <c r="Y311" t="n">
        <v>1</v>
      </c>
      <c r="Z311" t="n">
        <v>10</v>
      </c>
    </row>
    <row r="312">
      <c r="A312" t="n">
        <v>14</v>
      </c>
      <c r="B312" t="n">
        <v>55</v>
      </c>
      <c r="C312" t="inlineStr">
        <is>
          <t xml:space="preserve">CONCLUIDO	</t>
        </is>
      </c>
      <c r="D312" t="n">
        <v>0.663</v>
      </c>
      <c r="E312" t="n">
        <v>150.82</v>
      </c>
      <c r="F312" t="n">
        <v>147.11</v>
      </c>
      <c r="G312" t="n">
        <v>129.8</v>
      </c>
      <c r="H312" t="n">
        <v>1.97</v>
      </c>
      <c r="I312" t="n">
        <v>68</v>
      </c>
      <c r="J312" t="n">
        <v>134.46</v>
      </c>
      <c r="K312" t="n">
        <v>43.4</v>
      </c>
      <c r="L312" t="n">
        <v>15</v>
      </c>
      <c r="M312" t="n">
        <v>0</v>
      </c>
      <c r="N312" t="n">
        <v>21.06</v>
      </c>
      <c r="O312" t="n">
        <v>16817.7</v>
      </c>
      <c r="P312" t="n">
        <v>1240.03</v>
      </c>
      <c r="Q312" t="n">
        <v>3670.64</v>
      </c>
      <c r="R312" t="n">
        <v>397.97</v>
      </c>
      <c r="S312" t="n">
        <v>288.36</v>
      </c>
      <c r="T312" t="n">
        <v>51441.2</v>
      </c>
      <c r="U312" t="n">
        <v>0.72</v>
      </c>
      <c r="V312" t="n">
        <v>0.89</v>
      </c>
      <c r="W312" t="n">
        <v>57.03</v>
      </c>
      <c r="X312" t="n">
        <v>3.13</v>
      </c>
      <c r="Y312" t="n">
        <v>1</v>
      </c>
      <c r="Z31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INDEX(resultados!$A$2:$ZZ$312, 1, MATCH($B$1, resultados!$A$1:$ZZ$1, 0))</f>
        <v/>
      </c>
      <c r="B7">
        <f>INDEX(resultados!$A$2:$ZZ$312, 1, MATCH($B$2, resultados!$A$1:$ZZ$1, 0))</f>
        <v/>
      </c>
      <c r="C7">
        <f>INDEX(resultados!$A$2:$ZZ$312, 1, MATCH($B$3, resultados!$A$1:$ZZ$1, 0))</f>
        <v/>
      </c>
    </row>
    <row r="8">
      <c r="A8">
        <f>INDEX(resultados!$A$2:$ZZ$312, 2, MATCH($B$1, resultados!$A$1:$ZZ$1, 0))</f>
        <v/>
      </c>
      <c r="B8">
        <f>INDEX(resultados!$A$2:$ZZ$312, 2, MATCH($B$2, resultados!$A$1:$ZZ$1, 0))</f>
        <v/>
      </c>
      <c r="C8">
        <f>INDEX(resultados!$A$2:$ZZ$312, 2, MATCH($B$3, resultados!$A$1:$ZZ$1, 0))</f>
        <v/>
      </c>
    </row>
    <row r="9">
      <c r="A9">
        <f>INDEX(resultados!$A$2:$ZZ$312, 3, MATCH($B$1, resultados!$A$1:$ZZ$1, 0))</f>
        <v/>
      </c>
      <c r="B9">
        <f>INDEX(resultados!$A$2:$ZZ$312, 3, MATCH($B$2, resultados!$A$1:$ZZ$1, 0))</f>
        <v/>
      </c>
      <c r="C9">
        <f>INDEX(resultados!$A$2:$ZZ$312, 3, MATCH($B$3, resultados!$A$1:$ZZ$1, 0))</f>
        <v/>
      </c>
    </row>
    <row r="10">
      <c r="A10">
        <f>INDEX(resultados!$A$2:$ZZ$312, 4, MATCH($B$1, resultados!$A$1:$ZZ$1, 0))</f>
        <v/>
      </c>
      <c r="B10">
        <f>INDEX(resultados!$A$2:$ZZ$312, 4, MATCH($B$2, resultados!$A$1:$ZZ$1, 0))</f>
        <v/>
      </c>
      <c r="C10">
        <f>INDEX(resultados!$A$2:$ZZ$312, 4, MATCH($B$3, resultados!$A$1:$ZZ$1, 0))</f>
        <v/>
      </c>
    </row>
    <row r="11">
      <c r="A11">
        <f>INDEX(resultados!$A$2:$ZZ$312, 5, MATCH($B$1, resultados!$A$1:$ZZ$1, 0))</f>
        <v/>
      </c>
      <c r="B11">
        <f>INDEX(resultados!$A$2:$ZZ$312, 5, MATCH($B$2, resultados!$A$1:$ZZ$1, 0))</f>
        <v/>
      </c>
      <c r="C11">
        <f>INDEX(resultados!$A$2:$ZZ$312, 5, MATCH($B$3, resultados!$A$1:$ZZ$1, 0))</f>
        <v/>
      </c>
    </row>
    <row r="12">
      <c r="A12">
        <f>INDEX(resultados!$A$2:$ZZ$312, 6, MATCH($B$1, resultados!$A$1:$ZZ$1, 0))</f>
        <v/>
      </c>
      <c r="B12">
        <f>INDEX(resultados!$A$2:$ZZ$312, 6, MATCH($B$2, resultados!$A$1:$ZZ$1, 0))</f>
        <v/>
      </c>
      <c r="C12">
        <f>INDEX(resultados!$A$2:$ZZ$312, 6, MATCH($B$3, resultados!$A$1:$ZZ$1, 0))</f>
        <v/>
      </c>
    </row>
    <row r="13">
      <c r="A13">
        <f>INDEX(resultados!$A$2:$ZZ$312, 7, MATCH($B$1, resultados!$A$1:$ZZ$1, 0))</f>
        <v/>
      </c>
      <c r="B13">
        <f>INDEX(resultados!$A$2:$ZZ$312, 7, MATCH($B$2, resultados!$A$1:$ZZ$1, 0))</f>
        <v/>
      </c>
      <c r="C13">
        <f>INDEX(resultados!$A$2:$ZZ$312, 7, MATCH($B$3, resultados!$A$1:$ZZ$1, 0))</f>
        <v/>
      </c>
    </row>
    <row r="14">
      <c r="A14">
        <f>INDEX(resultados!$A$2:$ZZ$312, 8, MATCH($B$1, resultados!$A$1:$ZZ$1, 0))</f>
        <v/>
      </c>
      <c r="B14">
        <f>INDEX(resultados!$A$2:$ZZ$312, 8, MATCH($B$2, resultados!$A$1:$ZZ$1, 0))</f>
        <v/>
      </c>
      <c r="C14">
        <f>INDEX(resultados!$A$2:$ZZ$312, 8, MATCH($B$3, resultados!$A$1:$ZZ$1, 0))</f>
        <v/>
      </c>
    </row>
    <row r="15">
      <c r="A15">
        <f>INDEX(resultados!$A$2:$ZZ$312, 9, MATCH($B$1, resultados!$A$1:$ZZ$1, 0))</f>
        <v/>
      </c>
      <c r="B15">
        <f>INDEX(resultados!$A$2:$ZZ$312, 9, MATCH($B$2, resultados!$A$1:$ZZ$1, 0))</f>
        <v/>
      </c>
      <c r="C15">
        <f>INDEX(resultados!$A$2:$ZZ$312, 9, MATCH($B$3, resultados!$A$1:$ZZ$1, 0))</f>
        <v/>
      </c>
    </row>
    <row r="16">
      <c r="A16">
        <f>INDEX(resultados!$A$2:$ZZ$312, 10, MATCH($B$1, resultados!$A$1:$ZZ$1, 0))</f>
        <v/>
      </c>
      <c r="B16">
        <f>INDEX(resultados!$A$2:$ZZ$312, 10, MATCH($B$2, resultados!$A$1:$ZZ$1, 0))</f>
        <v/>
      </c>
      <c r="C16">
        <f>INDEX(resultados!$A$2:$ZZ$312, 10, MATCH($B$3, resultados!$A$1:$ZZ$1, 0))</f>
        <v/>
      </c>
    </row>
    <row r="17">
      <c r="A17">
        <f>INDEX(resultados!$A$2:$ZZ$312, 11, MATCH($B$1, resultados!$A$1:$ZZ$1, 0))</f>
        <v/>
      </c>
      <c r="B17">
        <f>INDEX(resultados!$A$2:$ZZ$312, 11, MATCH($B$2, resultados!$A$1:$ZZ$1, 0))</f>
        <v/>
      </c>
      <c r="C17">
        <f>INDEX(resultados!$A$2:$ZZ$312, 11, MATCH($B$3, resultados!$A$1:$ZZ$1, 0))</f>
        <v/>
      </c>
    </row>
    <row r="18">
      <c r="A18">
        <f>INDEX(resultados!$A$2:$ZZ$312, 12, MATCH($B$1, resultados!$A$1:$ZZ$1, 0))</f>
        <v/>
      </c>
      <c r="B18">
        <f>INDEX(resultados!$A$2:$ZZ$312, 12, MATCH($B$2, resultados!$A$1:$ZZ$1, 0))</f>
        <v/>
      </c>
      <c r="C18">
        <f>INDEX(resultados!$A$2:$ZZ$312, 12, MATCH($B$3, resultados!$A$1:$ZZ$1, 0))</f>
        <v/>
      </c>
    </row>
    <row r="19">
      <c r="A19">
        <f>INDEX(resultados!$A$2:$ZZ$312, 13, MATCH($B$1, resultados!$A$1:$ZZ$1, 0))</f>
        <v/>
      </c>
      <c r="B19">
        <f>INDEX(resultados!$A$2:$ZZ$312, 13, MATCH($B$2, resultados!$A$1:$ZZ$1, 0))</f>
        <v/>
      </c>
      <c r="C19">
        <f>INDEX(resultados!$A$2:$ZZ$312, 13, MATCH($B$3, resultados!$A$1:$ZZ$1, 0))</f>
        <v/>
      </c>
    </row>
    <row r="20">
      <c r="A20">
        <f>INDEX(resultados!$A$2:$ZZ$312, 14, MATCH($B$1, resultados!$A$1:$ZZ$1, 0))</f>
        <v/>
      </c>
      <c r="B20">
        <f>INDEX(resultados!$A$2:$ZZ$312, 14, MATCH($B$2, resultados!$A$1:$ZZ$1, 0))</f>
        <v/>
      </c>
      <c r="C20">
        <f>INDEX(resultados!$A$2:$ZZ$312, 14, MATCH($B$3, resultados!$A$1:$ZZ$1, 0))</f>
        <v/>
      </c>
    </row>
    <row r="21">
      <c r="A21">
        <f>INDEX(resultados!$A$2:$ZZ$312, 15, MATCH($B$1, resultados!$A$1:$ZZ$1, 0))</f>
        <v/>
      </c>
      <c r="B21">
        <f>INDEX(resultados!$A$2:$ZZ$312, 15, MATCH($B$2, resultados!$A$1:$ZZ$1, 0))</f>
        <v/>
      </c>
      <c r="C21">
        <f>INDEX(resultados!$A$2:$ZZ$312, 15, MATCH($B$3, resultados!$A$1:$ZZ$1, 0))</f>
        <v/>
      </c>
    </row>
    <row r="22">
      <c r="A22">
        <f>INDEX(resultados!$A$2:$ZZ$312, 16, MATCH($B$1, resultados!$A$1:$ZZ$1, 0))</f>
        <v/>
      </c>
      <c r="B22">
        <f>INDEX(resultados!$A$2:$ZZ$312, 16, MATCH($B$2, resultados!$A$1:$ZZ$1, 0))</f>
        <v/>
      </c>
      <c r="C22">
        <f>INDEX(resultados!$A$2:$ZZ$312, 16, MATCH($B$3, resultados!$A$1:$ZZ$1, 0))</f>
        <v/>
      </c>
    </row>
    <row r="23">
      <c r="A23">
        <f>INDEX(resultados!$A$2:$ZZ$312, 17, MATCH($B$1, resultados!$A$1:$ZZ$1, 0))</f>
        <v/>
      </c>
      <c r="B23">
        <f>INDEX(resultados!$A$2:$ZZ$312, 17, MATCH($B$2, resultados!$A$1:$ZZ$1, 0))</f>
        <v/>
      </c>
      <c r="C23">
        <f>INDEX(resultados!$A$2:$ZZ$312, 17, MATCH($B$3, resultados!$A$1:$ZZ$1, 0))</f>
        <v/>
      </c>
    </row>
    <row r="24">
      <c r="A24">
        <f>INDEX(resultados!$A$2:$ZZ$312, 18, MATCH($B$1, resultados!$A$1:$ZZ$1, 0))</f>
        <v/>
      </c>
      <c r="B24">
        <f>INDEX(resultados!$A$2:$ZZ$312, 18, MATCH($B$2, resultados!$A$1:$ZZ$1, 0))</f>
        <v/>
      </c>
      <c r="C24">
        <f>INDEX(resultados!$A$2:$ZZ$312, 18, MATCH($B$3, resultados!$A$1:$ZZ$1, 0))</f>
        <v/>
      </c>
    </row>
    <row r="25">
      <c r="A25">
        <f>INDEX(resultados!$A$2:$ZZ$312, 19, MATCH($B$1, resultados!$A$1:$ZZ$1, 0))</f>
        <v/>
      </c>
      <c r="B25">
        <f>INDEX(resultados!$A$2:$ZZ$312, 19, MATCH($B$2, resultados!$A$1:$ZZ$1, 0))</f>
        <v/>
      </c>
      <c r="C25">
        <f>INDEX(resultados!$A$2:$ZZ$312, 19, MATCH($B$3, resultados!$A$1:$ZZ$1, 0))</f>
        <v/>
      </c>
    </row>
    <row r="26">
      <c r="A26">
        <f>INDEX(resultados!$A$2:$ZZ$312, 20, MATCH($B$1, resultados!$A$1:$ZZ$1, 0))</f>
        <v/>
      </c>
      <c r="B26">
        <f>INDEX(resultados!$A$2:$ZZ$312, 20, MATCH($B$2, resultados!$A$1:$ZZ$1, 0))</f>
        <v/>
      </c>
      <c r="C26">
        <f>INDEX(resultados!$A$2:$ZZ$312, 20, MATCH($B$3, resultados!$A$1:$ZZ$1, 0))</f>
        <v/>
      </c>
    </row>
    <row r="27">
      <c r="A27">
        <f>INDEX(resultados!$A$2:$ZZ$312, 21, MATCH($B$1, resultados!$A$1:$ZZ$1, 0))</f>
        <v/>
      </c>
      <c r="B27">
        <f>INDEX(resultados!$A$2:$ZZ$312, 21, MATCH($B$2, resultados!$A$1:$ZZ$1, 0))</f>
        <v/>
      </c>
      <c r="C27">
        <f>INDEX(resultados!$A$2:$ZZ$312, 21, MATCH($B$3, resultados!$A$1:$ZZ$1, 0))</f>
        <v/>
      </c>
    </row>
    <row r="28">
      <c r="A28">
        <f>INDEX(resultados!$A$2:$ZZ$312, 22, MATCH($B$1, resultados!$A$1:$ZZ$1, 0))</f>
        <v/>
      </c>
      <c r="B28">
        <f>INDEX(resultados!$A$2:$ZZ$312, 22, MATCH($B$2, resultados!$A$1:$ZZ$1, 0))</f>
        <v/>
      </c>
      <c r="C28">
        <f>INDEX(resultados!$A$2:$ZZ$312, 22, MATCH($B$3, resultados!$A$1:$ZZ$1, 0))</f>
        <v/>
      </c>
    </row>
    <row r="29">
      <c r="A29">
        <f>INDEX(resultados!$A$2:$ZZ$312, 23, MATCH($B$1, resultados!$A$1:$ZZ$1, 0))</f>
        <v/>
      </c>
      <c r="B29">
        <f>INDEX(resultados!$A$2:$ZZ$312, 23, MATCH($B$2, resultados!$A$1:$ZZ$1, 0))</f>
        <v/>
      </c>
      <c r="C29">
        <f>INDEX(resultados!$A$2:$ZZ$312, 23, MATCH($B$3, resultados!$A$1:$ZZ$1, 0))</f>
        <v/>
      </c>
    </row>
    <row r="30">
      <c r="A30">
        <f>INDEX(resultados!$A$2:$ZZ$312, 24, MATCH($B$1, resultados!$A$1:$ZZ$1, 0))</f>
        <v/>
      </c>
      <c r="B30">
        <f>INDEX(resultados!$A$2:$ZZ$312, 24, MATCH($B$2, resultados!$A$1:$ZZ$1, 0))</f>
        <v/>
      </c>
      <c r="C30">
        <f>INDEX(resultados!$A$2:$ZZ$312, 24, MATCH($B$3, resultados!$A$1:$ZZ$1, 0))</f>
        <v/>
      </c>
    </row>
    <row r="31">
      <c r="A31">
        <f>INDEX(resultados!$A$2:$ZZ$312, 25, MATCH($B$1, resultados!$A$1:$ZZ$1, 0))</f>
        <v/>
      </c>
      <c r="B31">
        <f>INDEX(resultados!$A$2:$ZZ$312, 25, MATCH($B$2, resultados!$A$1:$ZZ$1, 0))</f>
        <v/>
      </c>
      <c r="C31">
        <f>INDEX(resultados!$A$2:$ZZ$312, 25, MATCH($B$3, resultados!$A$1:$ZZ$1, 0))</f>
        <v/>
      </c>
    </row>
    <row r="32">
      <c r="A32">
        <f>INDEX(resultados!$A$2:$ZZ$312, 26, MATCH($B$1, resultados!$A$1:$ZZ$1, 0))</f>
        <v/>
      </c>
      <c r="B32">
        <f>INDEX(resultados!$A$2:$ZZ$312, 26, MATCH($B$2, resultados!$A$1:$ZZ$1, 0))</f>
        <v/>
      </c>
      <c r="C32">
        <f>INDEX(resultados!$A$2:$ZZ$312, 26, MATCH($B$3, resultados!$A$1:$ZZ$1, 0))</f>
        <v/>
      </c>
    </row>
    <row r="33">
      <c r="A33">
        <f>INDEX(resultados!$A$2:$ZZ$312, 27, MATCH($B$1, resultados!$A$1:$ZZ$1, 0))</f>
        <v/>
      </c>
      <c r="B33">
        <f>INDEX(resultados!$A$2:$ZZ$312, 27, MATCH($B$2, resultados!$A$1:$ZZ$1, 0))</f>
        <v/>
      </c>
      <c r="C33">
        <f>INDEX(resultados!$A$2:$ZZ$312, 27, MATCH($B$3, resultados!$A$1:$ZZ$1, 0))</f>
        <v/>
      </c>
    </row>
    <row r="34">
      <c r="A34">
        <f>INDEX(resultados!$A$2:$ZZ$312, 28, MATCH($B$1, resultados!$A$1:$ZZ$1, 0))</f>
        <v/>
      </c>
      <c r="B34">
        <f>INDEX(resultados!$A$2:$ZZ$312, 28, MATCH($B$2, resultados!$A$1:$ZZ$1, 0))</f>
        <v/>
      </c>
      <c r="C34">
        <f>INDEX(resultados!$A$2:$ZZ$312, 28, MATCH($B$3, resultados!$A$1:$ZZ$1, 0))</f>
        <v/>
      </c>
    </row>
    <row r="35">
      <c r="A35">
        <f>INDEX(resultados!$A$2:$ZZ$312, 29, MATCH($B$1, resultados!$A$1:$ZZ$1, 0))</f>
        <v/>
      </c>
      <c r="B35">
        <f>INDEX(resultados!$A$2:$ZZ$312, 29, MATCH($B$2, resultados!$A$1:$ZZ$1, 0))</f>
        <v/>
      </c>
      <c r="C35">
        <f>INDEX(resultados!$A$2:$ZZ$312, 29, MATCH($B$3, resultados!$A$1:$ZZ$1, 0))</f>
        <v/>
      </c>
    </row>
    <row r="36">
      <c r="A36">
        <f>INDEX(resultados!$A$2:$ZZ$312, 30, MATCH($B$1, resultados!$A$1:$ZZ$1, 0))</f>
        <v/>
      </c>
      <c r="B36">
        <f>INDEX(resultados!$A$2:$ZZ$312, 30, MATCH($B$2, resultados!$A$1:$ZZ$1, 0))</f>
        <v/>
      </c>
      <c r="C36">
        <f>INDEX(resultados!$A$2:$ZZ$312, 30, MATCH($B$3, resultados!$A$1:$ZZ$1, 0))</f>
        <v/>
      </c>
    </row>
    <row r="37">
      <c r="A37">
        <f>INDEX(resultados!$A$2:$ZZ$312, 31, MATCH($B$1, resultados!$A$1:$ZZ$1, 0))</f>
        <v/>
      </c>
      <c r="B37">
        <f>INDEX(resultados!$A$2:$ZZ$312, 31, MATCH($B$2, resultados!$A$1:$ZZ$1, 0))</f>
        <v/>
      </c>
      <c r="C37">
        <f>INDEX(resultados!$A$2:$ZZ$312, 31, MATCH($B$3, resultados!$A$1:$ZZ$1, 0))</f>
        <v/>
      </c>
    </row>
    <row r="38">
      <c r="A38">
        <f>INDEX(resultados!$A$2:$ZZ$312, 32, MATCH($B$1, resultados!$A$1:$ZZ$1, 0))</f>
        <v/>
      </c>
      <c r="B38">
        <f>INDEX(resultados!$A$2:$ZZ$312, 32, MATCH($B$2, resultados!$A$1:$ZZ$1, 0))</f>
        <v/>
      </c>
      <c r="C38">
        <f>INDEX(resultados!$A$2:$ZZ$312, 32, MATCH($B$3, resultados!$A$1:$ZZ$1, 0))</f>
        <v/>
      </c>
    </row>
    <row r="39">
      <c r="A39">
        <f>INDEX(resultados!$A$2:$ZZ$312, 33, MATCH($B$1, resultados!$A$1:$ZZ$1, 0))</f>
        <v/>
      </c>
      <c r="B39">
        <f>INDEX(resultados!$A$2:$ZZ$312, 33, MATCH($B$2, resultados!$A$1:$ZZ$1, 0))</f>
        <v/>
      </c>
      <c r="C39">
        <f>INDEX(resultados!$A$2:$ZZ$312, 33, MATCH($B$3, resultados!$A$1:$ZZ$1, 0))</f>
        <v/>
      </c>
    </row>
    <row r="40">
      <c r="A40">
        <f>INDEX(resultados!$A$2:$ZZ$312, 34, MATCH($B$1, resultados!$A$1:$ZZ$1, 0))</f>
        <v/>
      </c>
      <c r="B40">
        <f>INDEX(resultados!$A$2:$ZZ$312, 34, MATCH($B$2, resultados!$A$1:$ZZ$1, 0))</f>
        <v/>
      </c>
      <c r="C40">
        <f>INDEX(resultados!$A$2:$ZZ$312, 34, MATCH($B$3, resultados!$A$1:$ZZ$1, 0))</f>
        <v/>
      </c>
    </row>
    <row r="41">
      <c r="A41">
        <f>INDEX(resultados!$A$2:$ZZ$312, 35, MATCH($B$1, resultados!$A$1:$ZZ$1, 0))</f>
        <v/>
      </c>
      <c r="B41">
        <f>INDEX(resultados!$A$2:$ZZ$312, 35, MATCH($B$2, resultados!$A$1:$ZZ$1, 0))</f>
        <v/>
      </c>
      <c r="C41">
        <f>INDEX(resultados!$A$2:$ZZ$312, 35, MATCH($B$3, resultados!$A$1:$ZZ$1, 0))</f>
        <v/>
      </c>
    </row>
    <row r="42">
      <c r="A42">
        <f>INDEX(resultados!$A$2:$ZZ$312, 36, MATCH($B$1, resultados!$A$1:$ZZ$1, 0))</f>
        <v/>
      </c>
      <c r="B42">
        <f>INDEX(resultados!$A$2:$ZZ$312, 36, MATCH($B$2, resultados!$A$1:$ZZ$1, 0))</f>
        <v/>
      </c>
      <c r="C42">
        <f>INDEX(resultados!$A$2:$ZZ$312, 36, MATCH($B$3, resultados!$A$1:$ZZ$1, 0))</f>
        <v/>
      </c>
    </row>
    <row r="43">
      <c r="A43">
        <f>INDEX(resultados!$A$2:$ZZ$312, 37, MATCH($B$1, resultados!$A$1:$ZZ$1, 0))</f>
        <v/>
      </c>
      <c r="B43">
        <f>INDEX(resultados!$A$2:$ZZ$312, 37, MATCH($B$2, resultados!$A$1:$ZZ$1, 0))</f>
        <v/>
      </c>
      <c r="C43">
        <f>INDEX(resultados!$A$2:$ZZ$312, 37, MATCH($B$3, resultados!$A$1:$ZZ$1, 0))</f>
        <v/>
      </c>
    </row>
    <row r="44">
      <c r="A44">
        <f>INDEX(resultados!$A$2:$ZZ$312, 38, MATCH($B$1, resultados!$A$1:$ZZ$1, 0))</f>
        <v/>
      </c>
      <c r="B44">
        <f>INDEX(resultados!$A$2:$ZZ$312, 38, MATCH($B$2, resultados!$A$1:$ZZ$1, 0))</f>
        <v/>
      </c>
      <c r="C44">
        <f>INDEX(resultados!$A$2:$ZZ$312, 38, MATCH($B$3, resultados!$A$1:$ZZ$1, 0))</f>
        <v/>
      </c>
    </row>
    <row r="45">
      <c r="A45">
        <f>INDEX(resultados!$A$2:$ZZ$312, 39, MATCH($B$1, resultados!$A$1:$ZZ$1, 0))</f>
        <v/>
      </c>
      <c r="B45">
        <f>INDEX(resultados!$A$2:$ZZ$312, 39, MATCH($B$2, resultados!$A$1:$ZZ$1, 0))</f>
        <v/>
      </c>
      <c r="C45">
        <f>INDEX(resultados!$A$2:$ZZ$312, 39, MATCH($B$3, resultados!$A$1:$ZZ$1, 0))</f>
        <v/>
      </c>
    </row>
    <row r="46">
      <c r="A46">
        <f>INDEX(resultados!$A$2:$ZZ$312, 40, MATCH($B$1, resultados!$A$1:$ZZ$1, 0))</f>
        <v/>
      </c>
      <c r="B46">
        <f>INDEX(resultados!$A$2:$ZZ$312, 40, MATCH($B$2, resultados!$A$1:$ZZ$1, 0))</f>
        <v/>
      </c>
      <c r="C46">
        <f>INDEX(resultados!$A$2:$ZZ$312, 40, MATCH($B$3, resultados!$A$1:$ZZ$1, 0))</f>
        <v/>
      </c>
    </row>
    <row r="47">
      <c r="A47">
        <f>INDEX(resultados!$A$2:$ZZ$312, 41, MATCH($B$1, resultados!$A$1:$ZZ$1, 0))</f>
        <v/>
      </c>
      <c r="B47">
        <f>INDEX(resultados!$A$2:$ZZ$312, 41, MATCH($B$2, resultados!$A$1:$ZZ$1, 0))</f>
        <v/>
      </c>
      <c r="C47">
        <f>INDEX(resultados!$A$2:$ZZ$312, 41, MATCH($B$3, resultados!$A$1:$ZZ$1, 0))</f>
        <v/>
      </c>
    </row>
    <row r="48">
      <c r="A48">
        <f>INDEX(resultados!$A$2:$ZZ$312, 42, MATCH($B$1, resultados!$A$1:$ZZ$1, 0))</f>
        <v/>
      </c>
      <c r="B48">
        <f>INDEX(resultados!$A$2:$ZZ$312, 42, MATCH($B$2, resultados!$A$1:$ZZ$1, 0))</f>
        <v/>
      </c>
      <c r="C48">
        <f>INDEX(resultados!$A$2:$ZZ$312, 42, MATCH($B$3, resultados!$A$1:$ZZ$1, 0))</f>
        <v/>
      </c>
    </row>
    <row r="49">
      <c r="A49">
        <f>INDEX(resultados!$A$2:$ZZ$312, 43, MATCH($B$1, resultados!$A$1:$ZZ$1, 0))</f>
        <v/>
      </c>
      <c r="B49">
        <f>INDEX(resultados!$A$2:$ZZ$312, 43, MATCH($B$2, resultados!$A$1:$ZZ$1, 0))</f>
        <v/>
      </c>
      <c r="C49">
        <f>INDEX(resultados!$A$2:$ZZ$312, 43, MATCH($B$3, resultados!$A$1:$ZZ$1, 0))</f>
        <v/>
      </c>
    </row>
    <row r="50">
      <c r="A50">
        <f>INDEX(resultados!$A$2:$ZZ$312, 44, MATCH($B$1, resultados!$A$1:$ZZ$1, 0))</f>
        <v/>
      </c>
      <c r="B50">
        <f>INDEX(resultados!$A$2:$ZZ$312, 44, MATCH($B$2, resultados!$A$1:$ZZ$1, 0))</f>
        <v/>
      </c>
      <c r="C50">
        <f>INDEX(resultados!$A$2:$ZZ$312, 44, MATCH($B$3, resultados!$A$1:$ZZ$1, 0))</f>
        <v/>
      </c>
    </row>
    <row r="51">
      <c r="A51">
        <f>INDEX(resultados!$A$2:$ZZ$312, 45, MATCH($B$1, resultados!$A$1:$ZZ$1, 0))</f>
        <v/>
      </c>
      <c r="B51">
        <f>INDEX(resultados!$A$2:$ZZ$312, 45, MATCH($B$2, resultados!$A$1:$ZZ$1, 0))</f>
        <v/>
      </c>
      <c r="C51">
        <f>INDEX(resultados!$A$2:$ZZ$312, 45, MATCH($B$3, resultados!$A$1:$ZZ$1, 0))</f>
        <v/>
      </c>
    </row>
    <row r="52">
      <c r="A52">
        <f>INDEX(resultados!$A$2:$ZZ$312, 46, MATCH($B$1, resultados!$A$1:$ZZ$1, 0))</f>
        <v/>
      </c>
      <c r="B52">
        <f>INDEX(resultados!$A$2:$ZZ$312, 46, MATCH($B$2, resultados!$A$1:$ZZ$1, 0))</f>
        <v/>
      </c>
      <c r="C52">
        <f>INDEX(resultados!$A$2:$ZZ$312, 46, MATCH($B$3, resultados!$A$1:$ZZ$1, 0))</f>
        <v/>
      </c>
    </row>
    <row r="53">
      <c r="A53">
        <f>INDEX(resultados!$A$2:$ZZ$312, 47, MATCH($B$1, resultados!$A$1:$ZZ$1, 0))</f>
        <v/>
      </c>
      <c r="B53">
        <f>INDEX(resultados!$A$2:$ZZ$312, 47, MATCH($B$2, resultados!$A$1:$ZZ$1, 0))</f>
        <v/>
      </c>
      <c r="C53">
        <f>INDEX(resultados!$A$2:$ZZ$312, 47, MATCH($B$3, resultados!$A$1:$ZZ$1, 0))</f>
        <v/>
      </c>
    </row>
    <row r="54">
      <c r="A54">
        <f>INDEX(resultados!$A$2:$ZZ$312, 48, MATCH($B$1, resultados!$A$1:$ZZ$1, 0))</f>
        <v/>
      </c>
      <c r="B54">
        <f>INDEX(resultados!$A$2:$ZZ$312, 48, MATCH($B$2, resultados!$A$1:$ZZ$1, 0))</f>
        <v/>
      </c>
      <c r="C54">
        <f>INDEX(resultados!$A$2:$ZZ$312, 48, MATCH($B$3, resultados!$A$1:$ZZ$1, 0))</f>
        <v/>
      </c>
    </row>
    <row r="55">
      <c r="A55">
        <f>INDEX(resultados!$A$2:$ZZ$312, 49, MATCH($B$1, resultados!$A$1:$ZZ$1, 0))</f>
        <v/>
      </c>
      <c r="B55">
        <f>INDEX(resultados!$A$2:$ZZ$312, 49, MATCH($B$2, resultados!$A$1:$ZZ$1, 0))</f>
        <v/>
      </c>
      <c r="C55">
        <f>INDEX(resultados!$A$2:$ZZ$312, 49, MATCH($B$3, resultados!$A$1:$ZZ$1, 0))</f>
        <v/>
      </c>
    </row>
    <row r="56">
      <c r="A56">
        <f>INDEX(resultados!$A$2:$ZZ$312, 50, MATCH($B$1, resultados!$A$1:$ZZ$1, 0))</f>
        <v/>
      </c>
      <c r="B56">
        <f>INDEX(resultados!$A$2:$ZZ$312, 50, MATCH($B$2, resultados!$A$1:$ZZ$1, 0))</f>
        <v/>
      </c>
      <c r="C56">
        <f>INDEX(resultados!$A$2:$ZZ$312, 50, MATCH($B$3, resultados!$A$1:$ZZ$1, 0))</f>
        <v/>
      </c>
    </row>
    <row r="57">
      <c r="A57">
        <f>INDEX(resultados!$A$2:$ZZ$312, 51, MATCH($B$1, resultados!$A$1:$ZZ$1, 0))</f>
        <v/>
      </c>
      <c r="B57">
        <f>INDEX(resultados!$A$2:$ZZ$312, 51, MATCH($B$2, resultados!$A$1:$ZZ$1, 0))</f>
        <v/>
      </c>
      <c r="C57">
        <f>INDEX(resultados!$A$2:$ZZ$312, 51, MATCH($B$3, resultados!$A$1:$ZZ$1, 0))</f>
        <v/>
      </c>
    </row>
    <row r="58">
      <c r="A58">
        <f>INDEX(resultados!$A$2:$ZZ$312, 52, MATCH($B$1, resultados!$A$1:$ZZ$1, 0))</f>
        <v/>
      </c>
      <c r="B58">
        <f>INDEX(resultados!$A$2:$ZZ$312, 52, MATCH($B$2, resultados!$A$1:$ZZ$1, 0))</f>
        <v/>
      </c>
      <c r="C58">
        <f>INDEX(resultados!$A$2:$ZZ$312, 52, MATCH($B$3, resultados!$A$1:$ZZ$1, 0))</f>
        <v/>
      </c>
    </row>
    <row r="59">
      <c r="A59">
        <f>INDEX(resultados!$A$2:$ZZ$312, 53, MATCH($B$1, resultados!$A$1:$ZZ$1, 0))</f>
        <v/>
      </c>
      <c r="B59">
        <f>INDEX(resultados!$A$2:$ZZ$312, 53, MATCH($B$2, resultados!$A$1:$ZZ$1, 0))</f>
        <v/>
      </c>
      <c r="C59">
        <f>INDEX(resultados!$A$2:$ZZ$312, 53, MATCH($B$3, resultados!$A$1:$ZZ$1, 0))</f>
        <v/>
      </c>
    </row>
    <row r="60">
      <c r="A60">
        <f>INDEX(resultados!$A$2:$ZZ$312, 54, MATCH($B$1, resultados!$A$1:$ZZ$1, 0))</f>
        <v/>
      </c>
      <c r="B60">
        <f>INDEX(resultados!$A$2:$ZZ$312, 54, MATCH($B$2, resultados!$A$1:$ZZ$1, 0))</f>
        <v/>
      </c>
      <c r="C60">
        <f>INDEX(resultados!$A$2:$ZZ$312, 54, MATCH($B$3, resultados!$A$1:$ZZ$1, 0))</f>
        <v/>
      </c>
    </row>
    <row r="61">
      <c r="A61">
        <f>INDEX(resultados!$A$2:$ZZ$312, 55, MATCH($B$1, resultados!$A$1:$ZZ$1, 0))</f>
        <v/>
      </c>
      <c r="B61">
        <f>INDEX(resultados!$A$2:$ZZ$312, 55, MATCH($B$2, resultados!$A$1:$ZZ$1, 0))</f>
        <v/>
      </c>
      <c r="C61">
        <f>INDEX(resultados!$A$2:$ZZ$312, 55, MATCH($B$3, resultados!$A$1:$ZZ$1, 0))</f>
        <v/>
      </c>
    </row>
    <row r="62">
      <c r="A62">
        <f>INDEX(resultados!$A$2:$ZZ$312, 56, MATCH($B$1, resultados!$A$1:$ZZ$1, 0))</f>
        <v/>
      </c>
      <c r="B62">
        <f>INDEX(resultados!$A$2:$ZZ$312, 56, MATCH($B$2, resultados!$A$1:$ZZ$1, 0))</f>
        <v/>
      </c>
      <c r="C62">
        <f>INDEX(resultados!$A$2:$ZZ$312, 56, MATCH($B$3, resultados!$A$1:$ZZ$1, 0))</f>
        <v/>
      </c>
    </row>
    <row r="63">
      <c r="A63">
        <f>INDEX(resultados!$A$2:$ZZ$312, 57, MATCH($B$1, resultados!$A$1:$ZZ$1, 0))</f>
        <v/>
      </c>
      <c r="B63">
        <f>INDEX(resultados!$A$2:$ZZ$312, 57, MATCH($B$2, resultados!$A$1:$ZZ$1, 0))</f>
        <v/>
      </c>
      <c r="C63">
        <f>INDEX(resultados!$A$2:$ZZ$312, 57, MATCH($B$3, resultados!$A$1:$ZZ$1, 0))</f>
        <v/>
      </c>
    </row>
    <row r="64">
      <c r="A64">
        <f>INDEX(resultados!$A$2:$ZZ$312, 58, MATCH($B$1, resultados!$A$1:$ZZ$1, 0))</f>
        <v/>
      </c>
      <c r="B64">
        <f>INDEX(resultados!$A$2:$ZZ$312, 58, MATCH($B$2, resultados!$A$1:$ZZ$1, 0))</f>
        <v/>
      </c>
      <c r="C64">
        <f>INDEX(resultados!$A$2:$ZZ$312, 58, MATCH($B$3, resultados!$A$1:$ZZ$1, 0))</f>
        <v/>
      </c>
    </row>
    <row r="65">
      <c r="A65">
        <f>INDEX(resultados!$A$2:$ZZ$312, 59, MATCH($B$1, resultados!$A$1:$ZZ$1, 0))</f>
        <v/>
      </c>
      <c r="B65">
        <f>INDEX(resultados!$A$2:$ZZ$312, 59, MATCH($B$2, resultados!$A$1:$ZZ$1, 0))</f>
        <v/>
      </c>
      <c r="C65">
        <f>INDEX(resultados!$A$2:$ZZ$312, 59, MATCH($B$3, resultados!$A$1:$ZZ$1, 0))</f>
        <v/>
      </c>
    </row>
    <row r="66">
      <c r="A66">
        <f>INDEX(resultados!$A$2:$ZZ$312, 60, MATCH($B$1, resultados!$A$1:$ZZ$1, 0))</f>
        <v/>
      </c>
      <c r="B66">
        <f>INDEX(resultados!$A$2:$ZZ$312, 60, MATCH($B$2, resultados!$A$1:$ZZ$1, 0))</f>
        <v/>
      </c>
      <c r="C66">
        <f>INDEX(resultados!$A$2:$ZZ$312, 60, MATCH($B$3, resultados!$A$1:$ZZ$1, 0))</f>
        <v/>
      </c>
    </row>
    <row r="67">
      <c r="A67">
        <f>INDEX(resultados!$A$2:$ZZ$312, 61, MATCH($B$1, resultados!$A$1:$ZZ$1, 0))</f>
        <v/>
      </c>
      <c r="B67">
        <f>INDEX(resultados!$A$2:$ZZ$312, 61, MATCH($B$2, resultados!$A$1:$ZZ$1, 0))</f>
        <v/>
      </c>
      <c r="C67">
        <f>INDEX(resultados!$A$2:$ZZ$312, 61, MATCH($B$3, resultados!$A$1:$ZZ$1, 0))</f>
        <v/>
      </c>
    </row>
    <row r="68">
      <c r="A68">
        <f>INDEX(resultados!$A$2:$ZZ$312, 62, MATCH($B$1, resultados!$A$1:$ZZ$1, 0))</f>
        <v/>
      </c>
      <c r="B68">
        <f>INDEX(resultados!$A$2:$ZZ$312, 62, MATCH($B$2, resultados!$A$1:$ZZ$1, 0))</f>
        <v/>
      </c>
      <c r="C68">
        <f>INDEX(resultados!$A$2:$ZZ$312, 62, MATCH($B$3, resultados!$A$1:$ZZ$1, 0))</f>
        <v/>
      </c>
    </row>
    <row r="69">
      <c r="A69">
        <f>INDEX(resultados!$A$2:$ZZ$312, 63, MATCH($B$1, resultados!$A$1:$ZZ$1, 0))</f>
        <v/>
      </c>
      <c r="B69">
        <f>INDEX(resultados!$A$2:$ZZ$312, 63, MATCH($B$2, resultados!$A$1:$ZZ$1, 0))</f>
        <v/>
      </c>
      <c r="C69">
        <f>INDEX(resultados!$A$2:$ZZ$312, 63, MATCH($B$3, resultados!$A$1:$ZZ$1, 0))</f>
        <v/>
      </c>
    </row>
    <row r="70">
      <c r="A70">
        <f>INDEX(resultados!$A$2:$ZZ$312, 64, MATCH($B$1, resultados!$A$1:$ZZ$1, 0))</f>
        <v/>
      </c>
      <c r="B70">
        <f>INDEX(resultados!$A$2:$ZZ$312, 64, MATCH($B$2, resultados!$A$1:$ZZ$1, 0))</f>
        <v/>
      </c>
      <c r="C70">
        <f>INDEX(resultados!$A$2:$ZZ$312, 64, MATCH($B$3, resultados!$A$1:$ZZ$1, 0))</f>
        <v/>
      </c>
    </row>
    <row r="71">
      <c r="A71">
        <f>INDEX(resultados!$A$2:$ZZ$312, 65, MATCH($B$1, resultados!$A$1:$ZZ$1, 0))</f>
        <v/>
      </c>
      <c r="B71">
        <f>INDEX(resultados!$A$2:$ZZ$312, 65, MATCH($B$2, resultados!$A$1:$ZZ$1, 0))</f>
        <v/>
      </c>
      <c r="C71">
        <f>INDEX(resultados!$A$2:$ZZ$312, 65, MATCH($B$3, resultados!$A$1:$ZZ$1, 0))</f>
        <v/>
      </c>
    </row>
    <row r="72">
      <c r="A72">
        <f>INDEX(resultados!$A$2:$ZZ$312, 66, MATCH($B$1, resultados!$A$1:$ZZ$1, 0))</f>
        <v/>
      </c>
      <c r="B72">
        <f>INDEX(resultados!$A$2:$ZZ$312, 66, MATCH($B$2, resultados!$A$1:$ZZ$1, 0))</f>
        <v/>
      </c>
      <c r="C72">
        <f>INDEX(resultados!$A$2:$ZZ$312, 66, MATCH($B$3, resultados!$A$1:$ZZ$1, 0))</f>
        <v/>
      </c>
    </row>
    <row r="73">
      <c r="A73">
        <f>INDEX(resultados!$A$2:$ZZ$312, 67, MATCH($B$1, resultados!$A$1:$ZZ$1, 0))</f>
        <v/>
      </c>
      <c r="B73">
        <f>INDEX(resultados!$A$2:$ZZ$312, 67, MATCH($B$2, resultados!$A$1:$ZZ$1, 0))</f>
        <v/>
      </c>
      <c r="C73">
        <f>INDEX(resultados!$A$2:$ZZ$312, 67, MATCH($B$3, resultados!$A$1:$ZZ$1, 0))</f>
        <v/>
      </c>
    </row>
    <row r="74">
      <c r="A74">
        <f>INDEX(resultados!$A$2:$ZZ$312, 68, MATCH($B$1, resultados!$A$1:$ZZ$1, 0))</f>
        <v/>
      </c>
      <c r="B74">
        <f>INDEX(resultados!$A$2:$ZZ$312, 68, MATCH($B$2, resultados!$A$1:$ZZ$1, 0))</f>
        <v/>
      </c>
      <c r="C74">
        <f>INDEX(resultados!$A$2:$ZZ$312, 68, MATCH($B$3, resultados!$A$1:$ZZ$1, 0))</f>
        <v/>
      </c>
    </row>
    <row r="75">
      <c r="A75">
        <f>INDEX(resultados!$A$2:$ZZ$312, 69, MATCH($B$1, resultados!$A$1:$ZZ$1, 0))</f>
        <v/>
      </c>
      <c r="B75">
        <f>INDEX(resultados!$A$2:$ZZ$312, 69, MATCH($B$2, resultados!$A$1:$ZZ$1, 0))</f>
        <v/>
      </c>
      <c r="C75">
        <f>INDEX(resultados!$A$2:$ZZ$312, 69, MATCH($B$3, resultados!$A$1:$ZZ$1, 0))</f>
        <v/>
      </c>
    </row>
    <row r="76">
      <c r="A76">
        <f>INDEX(resultados!$A$2:$ZZ$312, 70, MATCH($B$1, resultados!$A$1:$ZZ$1, 0))</f>
        <v/>
      </c>
      <c r="B76">
        <f>INDEX(resultados!$A$2:$ZZ$312, 70, MATCH($B$2, resultados!$A$1:$ZZ$1, 0))</f>
        <v/>
      </c>
      <c r="C76">
        <f>INDEX(resultados!$A$2:$ZZ$312, 70, MATCH($B$3, resultados!$A$1:$ZZ$1, 0))</f>
        <v/>
      </c>
    </row>
    <row r="77">
      <c r="A77">
        <f>INDEX(resultados!$A$2:$ZZ$312, 71, MATCH($B$1, resultados!$A$1:$ZZ$1, 0))</f>
        <v/>
      </c>
      <c r="B77">
        <f>INDEX(resultados!$A$2:$ZZ$312, 71, MATCH($B$2, resultados!$A$1:$ZZ$1, 0))</f>
        <v/>
      </c>
      <c r="C77">
        <f>INDEX(resultados!$A$2:$ZZ$312, 71, MATCH($B$3, resultados!$A$1:$ZZ$1, 0))</f>
        <v/>
      </c>
    </row>
    <row r="78">
      <c r="A78">
        <f>INDEX(resultados!$A$2:$ZZ$312, 72, MATCH($B$1, resultados!$A$1:$ZZ$1, 0))</f>
        <v/>
      </c>
      <c r="B78">
        <f>INDEX(resultados!$A$2:$ZZ$312, 72, MATCH($B$2, resultados!$A$1:$ZZ$1, 0))</f>
        <v/>
      </c>
      <c r="C78">
        <f>INDEX(resultados!$A$2:$ZZ$312, 72, MATCH($B$3, resultados!$A$1:$ZZ$1, 0))</f>
        <v/>
      </c>
    </row>
    <row r="79">
      <c r="A79">
        <f>INDEX(resultados!$A$2:$ZZ$312, 73, MATCH($B$1, resultados!$A$1:$ZZ$1, 0))</f>
        <v/>
      </c>
      <c r="B79">
        <f>INDEX(resultados!$A$2:$ZZ$312, 73, MATCH($B$2, resultados!$A$1:$ZZ$1, 0))</f>
        <v/>
      </c>
      <c r="C79">
        <f>INDEX(resultados!$A$2:$ZZ$312, 73, MATCH($B$3, resultados!$A$1:$ZZ$1, 0))</f>
        <v/>
      </c>
    </row>
    <row r="80">
      <c r="A80">
        <f>INDEX(resultados!$A$2:$ZZ$312, 74, MATCH($B$1, resultados!$A$1:$ZZ$1, 0))</f>
        <v/>
      </c>
      <c r="B80">
        <f>INDEX(resultados!$A$2:$ZZ$312, 74, MATCH($B$2, resultados!$A$1:$ZZ$1, 0))</f>
        <v/>
      </c>
      <c r="C80">
        <f>INDEX(resultados!$A$2:$ZZ$312, 74, MATCH($B$3, resultados!$A$1:$ZZ$1, 0))</f>
        <v/>
      </c>
    </row>
    <row r="81">
      <c r="A81">
        <f>INDEX(resultados!$A$2:$ZZ$312, 75, MATCH($B$1, resultados!$A$1:$ZZ$1, 0))</f>
        <v/>
      </c>
      <c r="B81">
        <f>INDEX(resultados!$A$2:$ZZ$312, 75, MATCH($B$2, resultados!$A$1:$ZZ$1, 0))</f>
        <v/>
      </c>
      <c r="C81">
        <f>INDEX(resultados!$A$2:$ZZ$312, 75, MATCH($B$3, resultados!$A$1:$ZZ$1, 0))</f>
        <v/>
      </c>
    </row>
    <row r="82">
      <c r="A82">
        <f>INDEX(resultados!$A$2:$ZZ$312, 76, MATCH($B$1, resultados!$A$1:$ZZ$1, 0))</f>
        <v/>
      </c>
      <c r="B82">
        <f>INDEX(resultados!$A$2:$ZZ$312, 76, MATCH($B$2, resultados!$A$1:$ZZ$1, 0))</f>
        <v/>
      </c>
      <c r="C82">
        <f>INDEX(resultados!$A$2:$ZZ$312, 76, MATCH($B$3, resultados!$A$1:$ZZ$1, 0))</f>
        <v/>
      </c>
    </row>
    <row r="83">
      <c r="A83">
        <f>INDEX(resultados!$A$2:$ZZ$312, 77, MATCH($B$1, resultados!$A$1:$ZZ$1, 0))</f>
        <v/>
      </c>
      <c r="B83">
        <f>INDEX(resultados!$A$2:$ZZ$312, 77, MATCH($B$2, resultados!$A$1:$ZZ$1, 0))</f>
        <v/>
      </c>
      <c r="C83">
        <f>INDEX(resultados!$A$2:$ZZ$312, 77, MATCH($B$3, resultados!$A$1:$ZZ$1, 0))</f>
        <v/>
      </c>
    </row>
    <row r="84">
      <c r="A84">
        <f>INDEX(resultados!$A$2:$ZZ$312, 78, MATCH($B$1, resultados!$A$1:$ZZ$1, 0))</f>
        <v/>
      </c>
      <c r="B84">
        <f>INDEX(resultados!$A$2:$ZZ$312, 78, MATCH($B$2, resultados!$A$1:$ZZ$1, 0))</f>
        <v/>
      </c>
      <c r="C84">
        <f>INDEX(resultados!$A$2:$ZZ$312, 78, MATCH($B$3, resultados!$A$1:$ZZ$1, 0))</f>
        <v/>
      </c>
    </row>
    <row r="85">
      <c r="A85">
        <f>INDEX(resultados!$A$2:$ZZ$312, 79, MATCH($B$1, resultados!$A$1:$ZZ$1, 0))</f>
        <v/>
      </c>
      <c r="B85">
        <f>INDEX(resultados!$A$2:$ZZ$312, 79, MATCH($B$2, resultados!$A$1:$ZZ$1, 0))</f>
        <v/>
      </c>
      <c r="C85">
        <f>INDEX(resultados!$A$2:$ZZ$312, 79, MATCH($B$3, resultados!$A$1:$ZZ$1, 0))</f>
        <v/>
      </c>
    </row>
    <row r="86">
      <c r="A86">
        <f>INDEX(resultados!$A$2:$ZZ$312, 80, MATCH($B$1, resultados!$A$1:$ZZ$1, 0))</f>
        <v/>
      </c>
      <c r="B86">
        <f>INDEX(resultados!$A$2:$ZZ$312, 80, MATCH($B$2, resultados!$A$1:$ZZ$1, 0))</f>
        <v/>
      </c>
      <c r="C86">
        <f>INDEX(resultados!$A$2:$ZZ$312, 80, MATCH($B$3, resultados!$A$1:$ZZ$1, 0))</f>
        <v/>
      </c>
    </row>
    <row r="87">
      <c r="A87">
        <f>INDEX(resultados!$A$2:$ZZ$312, 81, MATCH($B$1, resultados!$A$1:$ZZ$1, 0))</f>
        <v/>
      </c>
      <c r="B87">
        <f>INDEX(resultados!$A$2:$ZZ$312, 81, MATCH($B$2, resultados!$A$1:$ZZ$1, 0))</f>
        <v/>
      </c>
      <c r="C87">
        <f>INDEX(resultados!$A$2:$ZZ$312, 81, MATCH($B$3, resultados!$A$1:$ZZ$1, 0))</f>
        <v/>
      </c>
    </row>
    <row r="88">
      <c r="A88">
        <f>INDEX(resultados!$A$2:$ZZ$312, 82, MATCH($B$1, resultados!$A$1:$ZZ$1, 0))</f>
        <v/>
      </c>
      <c r="B88">
        <f>INDEX(resultados!$A$2:$ZZ$312, 82, MATCH($B$2, resultados!$A$1:$ZZ$1, 0))</f>
        <v/>
      </c>
      <c r="C88">
        <f>INDEX(resultados!$A$2:$ZZ$312, 82, MATCH($B$3, resultados!$A$1:$ZZ$1, 0))</f>
        <v/>
      </c>
    </row>
    <row r="89">
      <c r="A89">
        <f>INDEX(resultados!$A$2:$ZZ$312, 83, MATCH($B$1, resultados!$A$1:$ZZ$1, 0))</f>
        <v/>
      </c>
      <c r="B89">
        <f>INDEX(resultados!$A$2:$ZZ$312, 83, MATCH($B$2, resultados!$A$1:$ZZ$1, 0))</f>
        <v/>
      </c>
      <c r="C89">
        <f>INDEX(resultados!$A$2:$ZZ$312, 83, MATCH($B$3, resultados!$A$1:$ZZ$1, 0))</f>
        <v/>
      </c>
    </row>
    <row r="90">
      <c r="A90">
        <f>INDEX(resultados!$A$2:$ZZ$312, 84, MATCH($B$1, resultados!$A$1:$ZZ$1, 0))</f>
        <v/>
      </c>
      <c r="B90">
        <f>INDEX(resultados!$A$2:$ZZ$312, 84, MATCH($B$2, resultados!$A$1:$ZZ$1, 0))</f>
        <v/>
      </c>
      <c r="C90">
        <f>INDEX(resultados!$A$2:$ZZ$312, 84, MATCH($B$3, resultados!$A$1:$ZZ$1, 0))</f>
        <v/>
      </c>
    </row>
    <row r="91">
      <c r="A91">
        <f>INDEX(resultados!$A$2:$ZZ$312, 85, MATCH($B$1, resultados!$A$1:$ZZ$1, 0))</f>
        <v/>
      </c>
      <c r="B91">
        <f>INDEX(resultados!$A$2:$ZZ$312, 85, MATCH($B$2, resultados!$A$1:$ZZ$1, 0))</f>
        <v/>
      </c>
      <c r="C91">
        <f>INDEX(resultados!$A$2:$ZZ$312, 85, MATCH($B$3, resultados!$A$1:$ZZ$1, 0))</f>
        <v/>
      </c>
    </row>
    <row r="92">
      <c r="A92">
        <f>INDEX(resultados!$A$2:$ZZ$312, 86, MATCH($B$1, resultados!$A$1:$ZZ$1, 0))</f>
        <v/>
      </c>
      <c r="B92">
        <f>INDEX(resultados!$A$2:$ZZ$312, 86, MATCH($B$2, resultados!$A$1:$ZZ$1, 0))</f>
        <v/>
      </c>
      <c r="C92">
        <f>INDEX(resultados!$A$2:$ZZ$312, 86, MATCH($B$3, resultados!$A$1:$ZZ$1, 0))</f>
        <v/>
      </c>
    </row>
    <row r="93">
      <c r="A93">
        <f>INDEX(resultados!$A$2:$ZZ$312, 87, MATCH($B$1, resultados!$A$1:$ZZ$1, 0))</f>
        <v/>
      </c>
      <c r="B93">
        <f>INDEX(resultados!$A$2:$ZZ$312, 87, MATCH($B$2, resultados!$A$1:$ZZ$1, 0))</f>
        <v/>
      </c>
      <c r="C93">
        <f>INDEX(resultados!$A$2:$ZZ$312, 87, MATCH($B$3, resultados!$A$1:$ZZ$1, 0))</f>
        <v/>
      </c>
    </row>
    <row r="94">
      <c r="A94">
        <f>INDEX(resultados!$A$2:$ZZ$312, 88, MATCH($B$1, resultados!$A$1:$ZZ$1, 0))</f>
        <v/>
      </c>
      <c r="B94">
        <f>INDEX(resultados!$A$2:$ZZ$312, 88, MATCH($B$2, resultados!$A$1:$ZZ$1, 0))</f>
        <v/>
      </c>
      <c r="C94">
        <f>INDEX(resultados!$A$2:$ZZ$312, 88, MATCH($B$3, resultados!$A$1:$ZZ$1, 0))</f>
        <v/>
      </c>
    </row>
    <row r="95">
      <c r="A95">
        <f>INDEX(resultados!$A$2:$ZZ$312, 89, MATCH($B$1, resultados!$A$1:$ZZ$1, 0))</f>
        <v/>
      </c>
      <c r="B95">
        <f>INDEX(resultados!$A$2:$ZZ$312, 89, MATCH($B$2, resultados!$A$1:$ZZ$1, 0))</f>
        <v/>
      </c>
      <c r="C95">
        <f>INDEX(resultados!$A$2:$ZZ$312, 89, MATCH($B$3, resultados!$A$1:$ZZ$1, 0))</f>
        <v/>
      </c>
    </row>
    <row r="96">
      <c r="A96">
        <f>INDEX(resultados!$A$2:$ZZ$312, 90, MATCH($B$1, resultados!$A$1:$ZZ$1, 0))</f>
        <v/>
      </c>
      <c r="B96">
        <f>INDEX(resultados!$A$2:$ZZ$312, 90, MATCH($B$2, resultados!$A$1:$ZZ$1, 0))</f>
        <v/>
      </c>
      <c r="C96">
        <f>INDEX(resultados!$A$2:$ZZ$312, 90, MATCH($B$3, resultados!$A$1:$ZZ$1, 0))</f>
        <v/>
      </c>
    </row>
    <row r="97">
      <c r="A97">
        <f>INDEX(resultados!$A$2:$ZZ$312, 91, MATCH($B$1, resultados!$A$1:$ZZ$1, 0))</f>
        <v/>
      </c>
      <c r="B97">
        <f>INDEX(resultados!$A$2:$ZZ$312, 91, MATCH($B$2, resultados!$A$1:$ZZ$1, 0))</f>
        <v/>
      </c>
      <c r="C97">
        <f>INDEX(resultados!$A$2:$ZZ$312, 91, MATCH($B$3, resultados!$A$1:$ZZ$1, 0))</f>
        <v/>
      </c>
    </row>
    <row r="98">
      <c r="A98">
        <f>INDEX(resultados!$A$2:$ZZ$312, 92, MATCH($B$1, resultados!$A$1:$ZZ$1, 0))</f>
        <v/>
      </c>
      <c r="B98">
        <f>INDEX(resultados!$A$2:$ZZ$312, 92, MATCH($B$2, resultados!$A$1:$ZZ$1, 0))</f>
        <v/>
      </c>
      <c r="C98">
        <f>INDEX(resultados!$A$2:$ZZ$312, 92, MATCH($B$3, resultados!$A$1:$ZZ$1, 0))</f>
        <v/>
      </c>
    </row>
    <row r="99">
      <c r="A99">
        <f>INDEX(resultados!$A$2:$ZZ$312, 93, MATCH($B$1, resultados!$A$1:$ZZ$1, 0))</f>
        <v/>
      </c>
      <c r="B99">
        <f>INDEX(resultados!$A$2:$ZZ$312, 93, MATCH($B$2, resultados!$A$1:$ZZ$1, 0))</f>
        <v/>
      </c>
      <c r="C99">
        <f>INDEX(resultados!$A$2:$ZZ$312, 93, MATCH($B$3, resultados!$A$1:$ZZ$1, 0))</f>
        <v/>
      </c>
    </row>
    <row r="100">
      <c r="A100">
        <f>INDEX(resultados!$A$2:$ZZ$312, 94, MATCH($B$1, resultados!$A$1:$ZZ$1, 0))</f>
        <v/>
      </c>
      <c r="B100">
        <f>INDEX(resultados!$A$2:$ZZ$312, 94, MATCH($B$2, resultados!$A$1:$ZZ$1, 0))</f>
        <v/>
      </c>
      <c r="C100">
        <f>INDEX(resultados!$A$2:$ZZ$312, 94, MATCH($B$3, resultados!$A$1:$ZZ$1, 0))</f>
        <v/>
      </c>
    </row>
    <row r="101">
      <c r="A101">
        <f>INDEX(resultados!$A$2:$ZZ$312, 95, MATCH($B$1, resultados!$A$1:$ZZ$1, 0))</f>
        <v/>
      </c>
      <c r="B101">
        <f>INDEX(resultados!$A$2:$ZZ$312, 95, MATCH($B$2, resultados!$A$1:$ZZ$1, 0))</f>
        <v/>
      </c>
      <c r="C101">
        <f>INDEX(resultados!$A$2:$ZZ$312, 95, MATCH($B$3, resultados!$A$1:$ZZ$1, 0))</f>
        <v/>
      </c>
    </row>
    <row r="102">
      <c r="A102">
        <f>INDEX(resultados!$A$2:$ZZ$312, 96, MATCH($B$1, resultados!$A$1:$ZZ$1, 0))</f>
        <v/>
      </c>
      <c r="B102">
        <f>INDEX(resultados!$A$2:$ZZ$312, 96, MATCH($B$2, resultados!$A$1:$ZZ$1, 0))</f>
        <v/>
      </c>
      <c r="C102">
        <f>INDEX(resultados!$A$2:$ZZ$312, 96, MATCH($B$3, resultados!$A$1:$ZZ$1, 0))</f>
        <v/>
      </c>
    </row>
    <row r="103">
      <c r="A103">
        <f>INDEX(resultados!$A$2:$ZZ$312, 97, MATCH($B$1, resultados!$A$1:$ZZ$1, 0))</f>
        <v/>
      </c>
      <c r="B103">
        <f>INDEX(resultados!$A$2:$ZZ$312, 97, MATCH($B$2, resultados!$A$1:$ZZ$1, 0))</f>
        <v/>
      </c>
      <c r="C103">
        <f>INDEX(resultados!$A$2:$ZZ$312, 97, MATCH($B$3, resultados!$A$1:$ZZ$1, 0))</f>
        <v/>
      </c>
    </row>
    <row r="104">
      <c r="A104">
        <f>INDEX(resultados!$A$2:$ZZ$312, 98, MATCH($B$1, resultados!$A$1:$ZZ$1, 0))</f>
        <v/>
      </c>
      <c r="B104">
        <f>INDEX(resultados!$A$2:$ZZ$312, 98, MATCH($B$2, resultados!$A$1:$ZZ$1, 0))</f>
        <v/>
      </c>
      <c r="C104">
        <f>INDEX(resultados!$A$2:$ZZ$312, 98, MATCH($B$3, resultados!$A$1:$ZZ$1, 0))</f>
        <v/>
      </c>
    </row>
    <row r="105">
      <c r="A105">
        <f>INDEX(resultados!$A$2:$ZZ$312, 99, MATCH($B$1, resultados!$A$1:$ZZ$1, 0))</f>
        <v/>
      </c>
      <c r="B105">
        <f>INDEX(resultados!$A$2:$ZZ$312, 99, MATCH($B$2, resultados!$A$1:$ZZ$1, 0))</f>
        <v/>
      </c>
      <c r="C105">
        <f>INDEX(resultados!$A$2:$ZZ$312, 99, MATCH($B$3, resultados!$A$1:$ZZ$1, 0))</f>
        <v/>
      </c>
    </row>
    <row r="106">
      <c r="A106">
        <f>INDEX(resultados!$A$2:$ZZ$312, 100, MATCH($B$1, resultados!$A$1:$ZZ$1, 0))</f>
        <v/>
      </c>
      <c r="B106">
        <f>INDEX(resultados!$A$2:$ZZ$312, 100, MATCH($B$2, resultados!$A$1:$ZZ$1, 0))</f>
        <v/>
      </c>
      <c r="C106">
        <f>INDEX(resultados!$A$2:$ZZ$312, 100, MATCH($B$3, resultados!$A$1:$ZZ$1, 0))</f>
        <v/>
      </c>
    </row>
    <row r="107">
      <c r="A107">
        <f>INDEX(resultados!$A$2:$ZZ$312, 101, MATCH($B$1, resultados!$A$1:$ZZ$1, 0))</f>
        <v/>
      </c>
      <c r="B107">
        <f>INDEX(resultados!$A$2:$ZZ$312, 101, MATCH($B$2, resultados!$A$1:$ZZ$1, 0))</f>
        <v/>
      </c>
      <c r="C107">
        <f>INDEX(resultados!$A$2:$ZZ$312, 101, MATCH($B$3, resultados!$A$1:$ZZ$1, 0))</f>
        <v/>
      </c>
    </row>
    <row r="108">
      <c r="A108">
        <f>INDEX(resultados!$A$2:$ZZ$312, 102, MATCH($B$1, resultados!$A$1:$ZZ$1, 0))</f>
        <v/>
      </c>
      <c r="B108">
        <f>INDEX(resultados!$A$2:$ZZ$312, 102, MATCH($B$2, resultados!$A$1:$ZZ$1, 0))</f>
        <v/>
      </c>
      <c r="C108">
        <f>INDEX(resultados!$A$2:$ZZ$312, 102, MATCH($B$3, resultados!$A$1:$ZZ$1, 0))</f>
        <v/>
      </c>
    </row>
    <row r="109">
      <c r="A109">
        <f>INDEX(resultados!$A$2:$ZZ$312, 103, MATCH($B$1, resultados!$A$1:$ZZ$1, 0))</f>
        <v/>
      </c>
      <c r="B109">
        <f>INDEX(resultados!$A$2:$ZZ$312, 103, MATCH($B$2, resultados!$A$1:$ZZ$1, 0))</f>
        <v/>
      </c>
      <c r="C109">
        <f>INDEX(resultados!$A$2:$ZZ$312, 103, MATCH($B$3, resultados!$A$1:$ZZ$1, 0))</f>
        <v/>
      </c>
    </row>
    <row r="110">
      <c r="A110">
        <f>INDEX(resultados!$A$2:$ZZ$312, 104, MATCH($B$1, resultados!$A$1:$ZZ$1, 0))</f>
        <v/>
      </c>
      <c r="B110">
        <f>INDEX(resultados!$A$2:$ZZ$312, 104, MATCH($B$2, resultados!$A$1:$ZZ$1, 0))</f>
        <v/>
      </c>
      <c r="C110">
        <f>INDEX(resultados!$A$2:$ZZ$312, 104, MATCH($B$3, resultados!$A$1:$ZZ$1, 0))</f>
        <v/>
      </c>
    </row>
    <row r="111">
      <c r="A111">
        <f>INDEX(resultados!$A$2:$ZZ$312, 105, MATCH($B$1, resultados!$A$1:$ZZ$1, 0))</f>
        <v/>
      </c>
      <c r="B111">
        <f>INDEX(resultados!$A$2:$ZZ$312, 105, MATCH($B$2, resultados!$A$1:$ZZ$1, 0))</f>
        <v/>
      </c>
      <c r="C111">
        <f>INDEX(resultados!$A$2:$ZZ$312, 105, MATCH($B$3, resultados!$A$1:$ZZ$1, 0))</f>
        <v/>
      </c>
    </row>
    <row r="112">
      <c r="A112">
        <f>INDEX(resultados!$A$2:$ZZ$312, 106, MATCH($B$1, resultados!$A$1:$ZZ$1, 0))</f>
        <v/>
      </c>
      <c r="B112">
        <f>INDEX(resultados!$A$2:$ZZ$312, 106, MATCH($B$2, resultados!$A$1:$ZZ$1, 0))</f>
        <v/>
      </c>
      <c r="C112">
        <f>INDEX(resultados!$A$2:$ZZ$312, 106, MATCH($B$3, resultados!$A$1:$ZZ$1, 0))</f>
        <v/>
      </c>
    </row>
    <row r="113">
      <c r="A113">
        <f>INDEX(resultados!$A$2:$ZZ$312, 107, MATCH($B$1, resultados!$A$1:$ZZ$1, 0))</f>
        <v/>
      </c>
      <c r="B113">
        <f>INDEX(resultados!$A$2:$ZZ$312, 107, MATCH($B$2, resultados!$A$1:$ZZ$1, 0))</f>
        <v/>
      </c>
      <c r="C113">
        <f>INDEX(resultados!$A$2:$ZZ$312, 107, MATCH($B$3, resultados!$A$1:$ZZ$1, 0))</f>
        <v/>
      </c>
    </row>
    <row r="114">
      <c r="A114">
        <f>INDEX(resultados!$A$2:$ZZ$312, 108, MATCH($B$1, resultados!$A$1:$ZZ$1, 0))</f>
        <v/>
      </c>
      <c r="B114">
        <f>INDEX(resultados!$A$2:$ZZ$312, 108, MATCH($B$2, resultados!$A$1:$ZZ$1, 0))</f>
        <v/>
      </c>
      <c r="C114">
        <f>INDEX(resultados!$A$2:$ZZ$312, 108, MATCH($B$3, resultados!$A$1:$ZZ$1, 0))</f>
        <v/>
      </c>
    </row>
    <row r="115">
      <c r="A115">
        <f>INDEX(resultados!$A$2:$ZZ$312, 109, MATCH($B$1, resultados!$A$1:$ZZ$1, 0))</f>
        <v/>
      </c>
      <c r="B115">
        <f>INDEX(resultados!$A$2:$ZZ$312, 109, MATCH($B$2, resultados!$A$1:$ZZ$1, 0))</f>
        <v/>
      </c>
      <c r="C115">
        <f>INDEX(resultados!$A$2:$ZZ$312, 109, MATCH($B$3, resultados!$A$1:$ZZ$1, 0))</f>
        <v/>
      </c>
    </row>
    <row r="116">
      <c r="A116">
        <f>INDEX(resultados!$A$2:$ZZ$312, 110, MATCH($B$1, resultados!$A$1:$ZZ$1, 0))</f>
        <v/>
      </c>
      <c r="B116">
        <f>INDEX(resultados!$A$2:$ZZ$312, 110, MATCH($B$2, resultados!$A$1:$ZZ$1, 0))</f>
        <v/>
      </c>
      <c r="C116">
        <f>INDEX(resultados!$A$2:$ZZ$312, 110, MATCH($B$3, resultados!$A$1:$ZZ$1, 0))</f>
        <v/>
      </c>
    </row>
    <row r="117">
      <c r="A117">
        <f>INDEX(resultados!$A$2:$ZZ$312, 111, MATCH($B$1, resultados!$A$1:$ZZ$1, 0))</f>
        <v/>
      </c>
      <c r="B117">
        <f>INDEX(resultados!$A$2:$ZZ$312, 111, MATCH($B$2, resultados!$A$1:$ZZ$1, 0))</f>
        <v/>
      </c>
      <c r="C117">
        <f>INDEX(resultados!$A$2:$ZZ$312, 111, MATCH($B$3, resultados!$A$1:$ZZ$1, 0))</f>
        <v/>
      </c>
    </row>
    <row r="118">
      <c r="A118">
        <f>INDEX(resultados!$A$2:$ZZ$312, 112, MATCH($B$1, resultados!$A$1:$ZZ$1, 0))</f>
        <v/>
      </c>
      <c r="B118">
        <f>INDEX(resultados!$A$2:$ZZ$312, 112, MATCH($B$2, resultados!$A$1:$ZZ$1, 0))</f>
        <v/>
      </c>
      <c r="C118">
        <f>INDEX(resultados!$A$2:$ZZ$312, 112, MATCH($B$3, resultados!$A$1:$ZZ$1, 0))</f>
        <v/>
      </c>
    </row>
    <row r="119">
      <c r="A119">
        <f>INDEX(resultados!$A$2:$ZZ$312, 113, MATCH($B$1, resultados!$A$1:$ZZ$1, 0))</f>
        <v/>
      </c>
      <c r="B119">
        <f>INDEX(resultados!$A$2:$ZZ$312, 113, MATCH($B$2, resultados!$A$1:$ZZ$1, 0))</f>
        <v/>
      </c>
      <c r="C119">
        <f>INDEX(resultados!$A$2:$ZZ$312, 113, MATCH($B$3, resultados!$A$1:$ZZ$1, 0))</f>
        <v/>
      </c>
    </row>
    <row r="120">
      <c r="A120">
        <f>INDEX(resultados!$A$2:$ZZ$312, 114, MATCH($B$1, resultados!$A$1:$ZZ$1, 0))</f>
        <v/>
      </c>
      <c r="B120">
        <f>INDEX(resultados!$A$2:$ZZ$312, 114, MATCH($B$2, resultados!$A$1:$ZZ$1, 0))</f>
        <v/>
      </c>
      <c r="C120">
        <f>INDEX(resultados!$A$2:$ZZ$312, 114, MATCH($B$3, resultados!$A$1:$ZZ$1, 0))</f>
        <v/>
      </c>
    </row>
    <row r="121">
      <c r="A121">
        <f>INDEX(resultados!$A$2:$ZZ$312, 115, MATCH($B$1, resultados!$A$1:$ZZ$1, 0))</f>
        <v/>
      </c>
      <c r="B121">
        <f>INDEX(resultados!$A$2:$ZZ$312, 115, MATCH($B$2, resultados!$A$1:$ZZ$1, 0))</f>
        <v/>
      </c>
      <c r="C121">
        <f>INDEX(resultados!$A$2:$ZZ$312, 115, MATCH($B$3, resultados!$A$1:$ZZ$1, 0))</f>
        <v/>
      </c>
    </row>
    <row r="122">
      <c r="A122">
        <f>INDEX(resultados!$A$2:$ZZ$312, 116, MATCH($B$1, resultados!$A$1:$ZZ$1, 0))</f>
        <v/>
      </c>
      <c r="B122">
        <f>INDEX(resultados!$A$2:$ZZ$312, 116, MATCH($B$2, resultados!$A$1:$ZZ$1, 0))</f>
        <v/>
      </c>
      <c r="C122">
        <f>INDEX(resultados!$A$2:$ZZ$312, 116, MATCH($B$3, resultados!$A$1:$ZZ$1, 0))</f>
        <v/>
      </c>
    </row>
    <row r="123">
      <c r="A123">
        <f>INDEX(resultados!$A$2:$ZZ$312, 117, MATCH($B$1, resultados!$A$1:$ZZ$1, 0))</f>
        <v/>
      </c>
      <c r="B123">
        <f>INDEX(resultados!$A$2:$ZZ$312, 117, MATCH($B$2, resultados!$A$1:$ZZ$1, 0))</f>
        <v/>
      </c>
      <c r="C123">
        <f>INDEX(resultados!$A$2:$ZZ$312, 117, MATCH($B$3, resultados!$A$1:$ZZ$1, 0))</f>
        <v/>
      </c>
    </row>
    <row r="124">
      <c r="A124">
        <f>INDEX(resultados!$A$2:$ZZ$312, 118, MATCH($B$1, resultados!$A$1:$ZZ$1, 0))</f>
        <v/>
      </c>
      <c r="B124">
        <f>INDEX(resultados!$A$2:$ZZ$312, 118, MATCH($B$2, resultados!$A$1:$ZZ$1, 0))</f>
        <v/>
      </c>
      <c r="C124">
        <f>INDEX(resultados!$A$2:$ZZ$312, 118, MATCH($B$3, resultados!$A$1:$ZZ$1, 0))</f>
        <v/>
      </c>
    </row>
    <row r="125">
      <c r="A125">
        <f>INDEX(resultados!$A$2:$ZZ$312, 119, MATCH($B$1, resultados!$A$1:$ZZ$1, 0))</f>
        <v/>
      </c>
      <c r="B125">
        <f>INDEX(resultados!$A$2:$ZZ$312, 119, MATCH($B$2, resultados!$A$1:$ZZ$1, 0))</f>
        <v/>
      </c>
      <c r="C125">
        <f>INDEX(resultados!$A$2:$ZZ$312, 119, MATCH($B$3, resultados!$A$1:$ZZ$1, 0))</f>
        <v/>
      </c>
    </row>
    <row r="126">
      <c r="A126">
        <f>INDEX(resultados!$A$2:$ZZ$312, 120, MATCH($B$1, resultados!$A$1:$ZZ$1, 0))</f>
        <v/>
      </c>
      <c r="B126">
        <f>INDEX(resultados!$A$2:$ZZ$312, 120, MATCH($B$2, resultados!$A$1:$ZZ$1, 0))</f>
        <v/>
      </c>
      <c r="C126">
        <f>INDEX(resultados!$A$2:$ZZ$312, 120, MATCH($B$3, resultados!$A$1:$ZZ$1, 0))</f>
        <v/>
      </c>
    </row>
    <row r="127">
      <c r="A127">
        <f>INDEX(resultados!$A$2:$ZZ$312, 121, MATCH($B$1, resultados!$A$1:$ZZ$1, 0))</f>
        <v/>
      </c>
      <c r="B127">
        <f>INDEX(resultados!$A$2:$ZZ$312, 121, MATCH($B$2, resultados!$A$1:$ZZ$1, 0))</f>
        <v/>
      </c>
      <c r="C127">
        <f>INDEX(resultados!$A$2:$ZZ$312, 121, MATCH($B$3, resultados!$A$1:$ZZ$1, 0))</f>
        <v/>
      </c>
    </row>
    <row r="128">
      <c r="A128">
        <f>INDEX(resultados!$A$2:$ZZ$312, 122, MATCH($B$1, resultados!$A$1:$ZZ$1, 0))</f>
        <v/>
      </c>
      <c r="B128">
        <f>INDEX(resultados!$A$2:$ZZ$312, 122, MATCH($B$2, resultados!$A$1:$ZZ$1, 0))</f>
        <v/>
      </c>
      <c r="C128">
        <f>INDEX(resultados!$A$2:$ZZ$312, 122, MATCH($B$3, resultados!$A$1:$ZZ$1, 0))</f>
        <v/>
      </c>
    </row>
    <row r="129">
      <c r="A129">
        <f>INDEX(resultados!$A$2:$ZZ$312, 123, MATCH($B$1, resultados!$A$1:$ZZ$1, 0))</f>
        <v/>
      </c>
      <c r="B129">
        <f>INDEX(resultados!$A$2:$ZZ$312, 123, MATCH($B$2, resultados!$A$1:$ZZ$1, 0))</f>
        <v/>
      </c>
      <c r="C129">
        <f>INDEX(resultados!$A$2:$ZZ$312, 123, MATCH($B$3, resultados!$A$1:$ZZ$1, 0))</f>
        <v/>
      </c>
    </row>
    <row r="130">
      <c r="A130">
        <f>INDEX(resultados!$A$2:$ZZ$312, 124, MATCH($B$1, resultados!$A$1:$ZZ$1, 0))</f>
        <v/>
      </c>
      <c r="B130">
        <f>INDEX(resultados!$A$2:$ZZ$312, 124, MATCH($B$2, resultados!$A$1:$ZZ$1, 0))</f>
        <v/>
      </c>
      <c r="C130">
        <f>INDEX(resultados!$A$2:$ZZ$312, 124, MATCH($B$3, resultados!$A$1:$ZZ$1, 0))</f>
        <v/>
      </c>
    </row>
    <row r="131">
      <c r="A131">
        <f>INDEX(resultados!$A$2:$ZZ$312, 125, MATCH($B$1, resultados!$A$1:$ZZ$1, 0))</f>
        <v/>
      </c>
      <c r="B131">
        <f>INDEX(resultados!$A$2:$ZZ$312, 125, MATCH($B$2, resultados!$A$1:$ZZ$1, 0))</f>
        <v/>
      </c>
      <c r="C131">
        <f>INDEX(resultados!$A$2:$ZZ$312, 125, MATCH($B$3, resultados!$A$1:$ZZ$1, 0))</f>
        <v/>
      </c>
    </row>
    <row r="132">
      <c r="A132">
        <f>INDEX(resultados!$A$2:$ZZ$312, 126, MATCH($B$1, resultados!$A$1:$ZZ$1, 0))</f>
        <v/>
      </c>
      <c r="B132">
        <f>INDEX(resultados!$A$2:$ZZ$312, 126, MATCH($B$2, resultados!$A$1:$ZZ$1, 0))</f>
        <v/>
      </c>
      <c r="C132">
        <f>INDEX(resultados!$A$2:$ZZ$312, 126, MATCH($B$3, resultados!$A$1:$ZZ$1, 0))</f>
        <v/>
      </c>
    </row>
    <row r="133">
      <c r="A133">
        <f>INDEX(resultados!$A$2:$ZZ$312, 127, MATCH($B$1, resultados!$A$1:$ZZ$1, 0))</f>
        <v/>
      </c>
      <c r="B133">
        <f>INDEX(resultados!$A$2:$ZZ$312, 127, MATCH($B$2, resultados!$A$1:$ZZ$1, 0))</f>
        <v/>
      </c>
      <c r="C133">
        <f>INDEX(resultados!$A$2:$ZZ$312, 127, MATCH($B$3, resultados!$A$1:$ZZ$1, 0))</f>
        <v/>
      </c>
    </row>
    <row r="134">
      <c r="A134">
        <f>INDEX(resultados!$A$2:$ZZ$312, 128, MATCH($B$1, resultados!$A$1:$ZZ$1, 0))</f>
        <v/>
      </c>
      <c r="B134">
        <f>INDEX(resultados!$A$2:$ZZ$312, 128, MATCH($B$2, resultados!$A$1:$ZZ$1, 0))</f>
        <v/>
      </c>
      <c r="C134">
        <f>INDEX(resultados!$A$2:$ZZ$312, 128, MATCH($B$3, resultados!$A$1:$ZZ$1, 0))</f>
        <v/>
      </c>
    </row>
    <row r="135">
      <c r="A135">
        <f>INDEX(resultados!$A$2:$ZZ$312, 129, MATCH($B$1, resultados!$A$1:$ZZ$1, 0))</f>
        <v/>
      </c>
      <c r="B135">
        <f>INDEX(resultados!$A$2:$ZZ$312, 129, MATCH($B$2, resultados!$A$1:$ZZ$1, 0))</f>
        <v/>
      </c>
      <c r="C135">
        <f>INDEX(resultados!$A$2:$ZZ$312, 129, MATCH($B$3, resultados!$A$1:$ZZ$1, 0))</f>
        <v/>
      </c>
    </row>
    <row r="136">
      <c r="A136">
        <f>INDEX(resultados!$A$2:$ZZ$312, 130, MATCH($B$1, resultados!$A$1:$ZZ$1, 0))</f>
        <v/>
      </c>
      <c r="B136">
        <f>INDEX(resultados!$A$2:$ZZ$312, 130, MATCH($B$2, resultados!$A$1:$ZZ$1, 0))</f>
        <v/>
      </c>
      <c r="C136">
        <f>INDEX(resultados!$A$2:$ZZ$312, 130, MATCH($B$3, resultados!$A$1:$ZZ$1, 0))</f>
        <v/>
      </c>
    </row>
    <row r="137">
      <c r="A137">
        <f>INDEX(resultados!$A$2:$ZZ$312, 131, MATCH($B$1, resultados!$A$1:$ZZ$1, 0))</f>
        <v/>
      </c>
      <c r="B137">
        <f>INDEX(resultados!$A$2:$ZZ$312, 131, MATCH($B$2, resultados!$A$1:$ZZ$1, 0))</f>
        <v/>
      </c>
      <c r="C137">
        <f>INDEX(resultados!$A$2:$ZZ$312, 131, MATCH($B$3, resultados!$A$1:$ZZ$1, 0))</f>
        <v/>
      </c>
    </row>
    <row r="138">
      <c r="A138">
        <f>INDEX(resultados!$A$2:$ZZ$312, 132, MATCH($B$1, resultados!$A$1:$ZZ$1, 0))</f>
        <v/>
      </c>
      <c r="B138">
        <f>INDEX(resultados!$A$2:$ZZ$312, 132, MATCH($B$2, resultados!$A$1:$ZZ$1, 0))</f>
        <v/>
      </c>
      <c r="C138">
        <f>INDEX(resultados!$A$2:$ZZ$312, 132, MATCH($B$3, resultados!$A$1:$ZZ$1, 0))</f>
        <v/>
      </c>
    </row>
    <row r="139">
      <c r="A139">
        <f>INDEX(resultados!$A$2:$ZZ$312, 133, MATCH($B$1, resultados!$A$1:$ZZ$1, 0))</f>
        <v/>
      </c>
      <c r="B139">
        <f>INDEX(resultados!$A$2:$ZZ$312, 133, MATCH($B$2, resultados!$A$1:$ZZ$1, 0))</f>
        <v/>
      </c>
      <c r="C139">
        <f>INDEX(resultados!$A$2:$ZZ$312, 133, MATCH($B$3, resultados!$A$1:$ZZ$1, 0))</f>
        <v/>
      </c>
    </row>
    <row r="140">
      <c r="A140">
        <f>INDEX(resultados!$A$2:$ZZ$312, 134, MATCH($B$1, resultados!$A$1:$ZZ$1, 0))</f>
        <v/>
      </c>
      <c r="B140">
        <f>INDEX(resultados!$A$2:$ZZ$312, 134, MATCH($B$2, resultados!$A$1:$ZZ$1, 0))</f>
        <v/>
      </c>
      <c r="C140">
        <f>INDEX(resultados!$A$2:$ZZ$312, 134, MATCH($B$3, resultados!$A$1:$ZZ$1, 0))</f>
        <v/>
      </c>
    </row>
    <row r="141">
      <c r="A141">
        <f>INDEX(resultados!$A$2:$ZZ$312, 135, MATCH($B$1, resultados!$A$1:$ZZ$1, 0))</f>
        <v/>
      </c>
      <c r="B141">
        <f>INDEX(resultados!$A$2:$ZZ$312, 135, MATCH($B$2, resultados!$A$1:$ZZ$1, 0))</f>
        <v/>
      </c>
      <c r="C141">
        <f>INDEX(resultados!$A$2:$ZZ$312, 135, MATCH($B$3, resultados!$A$1:$ZZ$1, 0))</f>
        <v/>
      </c>
    </row>
    <row r="142">
      <c r="A142">
        <f>INDEX(resultados!$A$2:$ZZ$312, 136, MATCH($B$1, resultados!$A$1:$ZZ$1, 0))</f>
        <v/>
      </c>
      <c r="B142">
        <f>INDEX(resultados!$A$2:$ZZ$312, 136, MATCH($B$2, resultados!$A$1:$ZZ$1, 0))</f>
        <v/>
      </c>
      <c r="C142">
        <f>INDEX(resultados!$A$2:$ZZ$312, 136, MATCH($B$3, resultados!$A$1:$ZZ$1, 0))</f>
        <v/>
      </c>
    </row>
    <row r="143">
      <c r="A143">
        <f>INDEX(resultados!$A$2:$ZZ$312, 137, MATCH($B$1, resultados!$A$1:$ZZ$1, 0))</f>
        <v/>
      </c>
      <c r="B143">
        <f>INDEX(resultados!$A$2:$ZZ$312, 137, MATCH($B$2, resultados!$A$1:$ZZ$1, 0))</f>
        <v/>
      </c>
      <c r="C143">
        <f>INDEX(resultados!$A$2:$ZZ$312, 137, MATCH($B$3, resultados!$A$1:$ZZ$1, 0))</f>
        <v/>
      </c>
    </row>
    <row r="144">
      <c r="A144">
        <f>INDEX(resultados!$A$2:$ZZ$312, 138, MATCH($B$1, resultados!$A$1:$ZZ$1, 0))</f>
        <v/>
      </c>
      <c r="B144">
        <f>INDEX(resultados!$A$2:$ZZ$312, 138, MATCH($B$2, resultados!$A$1:$ZZ$1, 0))</f>
        <v/>
      </c>
      <c r="C144">
        <f>INDEX(resultados!$A$2:$ZZ$312, 138, MATCH($B$3, resultados!$A$1:$ZZ$1, 0))</f>
        <v/>
      </c>
    </row>
    <row r="145">
      <c r="A145">
        <f>INDEX(resultados!$A$2:$ZZ$312, 139, MATCH($B$1, resultados!$A$1:$ZZ$1, 0))</f>
        <v/>
      </c>
      <c r="B145">
        <f>INDEX(resultados!$A$2:$ZZ$312, 139, MATCH($B$2, resultados!$A$1:$ZZ$1, 0))</f>
        <v/>
      </c>
      <c r="C145">
        <f>INDEX(resultados!$A$2:$ZZ$312, 139, MATCH($B$3, resultados!$A$1:$ZZ$1, 0))</f>
        <v/>
      </c>
    </row>
    <row r="146">
      <c r="A146">
        <f>INDEX(resultados!$A$2:$ZZ$312, 140, MATCH($B$1, resultados!$A$1:$ZZ$1, 0))</f>
        <v/>
      </c>
      <c r="B146">
        <f>INDEX(resultados!$A$2:$ZZ$312, 140, MATCH($B$2, resultados!$A$1:$ZZ$1, 0))</f>
        <v/>
      </c>
      <c r="C146">
        <f>INDEX(resultados!$A$2:$ZZ$312, 140, MATCH($B$3, resultados!$A$1:$ZZ$1, 0))</f>
        <v/>
      </c>
    </row>
    <row r="147">
      <c r="A147">
        <f>INDEX(resultados!$A$2:$ZZ$312, 141, MATCH($B$1, resultados!$A$1:$ZZ$1, 0))</f>
        <v/>
      </c>
      <c r="B147">
        <f>INDEX(resultados!$A$2:$ZZ$312, 141, MATCH($B$2, resultados!$A$1:$ZZ$1, 0))</f>
        <v/>
      </c>
      <c r="C147">
        <f>INDEX(resultados!$A$2:$ZZ$312, 141, MATCH($B$3, resultados!$A$1:$ZZ$1, 0))</f>
        <v/>
      </c>
    </row>
    <row r="148">
      <c r="A148">
        <f>INDEX(resultados!$A$2:$ZZ$312, 142, MATCH($B$1, resultados!$A$1:$ZZ$1, 0))</f>
        <v/>
      </c>
      <c r="B148">
        <f>INDEX(resultados!$A$2:$ZZ$312, 142, MATCH($B$2, resultados!$A$1:$ZZ$1, 0))</f>
        <v/>
      </c>
      <c r="C148">
        <f>INDEX(resultados!$A$2:$ZZ$312, 142, MATCH($B$3, resultados!$A$1:$ZZ$1, 0))</f>
        <v/>
      </c>
    </row>
    <row r="149">
      <c r="A149">
        <f>INDEX(resultados!$A$2:$ZZ$312, 143, MATCH($B$1, resultados!$A$1:$ZZ$1, 0))</f>
        <v/>
      </c>
      <c r="B149">
        <f>INDEX(resultados!$A$2:$ZZ$312, 143, MATCH($B$2, resultados!$A$1:$ZZ$1, 0))</f>
        <v/>
      </c>
      <c r="C149">
        <f>INDEX(resultados!$A$2:$ZZ$312, 143, MATCH($B$3, resultados!$A$1:$ZZ$1, 0))</f>
        <v/>
      </c>
    </row>
    <row r="150">
      <c r="A150">
        <f>INDEX(resultados!$A$2:$ZZ$312, 144, MATCH($B$1, resultados!$A$1:$ZZ$1, 0))</f>
        <v/>
      </c>
      <c r="B150">
        <f>INDEX(resultados!$A$2:$ZZ$312, 144, MATCH($B$2, resultados!$A$1:$ZZ$1, 0))</f>
        <v/>
      </c>
      <c r="C150">
        <f>INDEX(resultados!$A$2:$ZZ$312, 144, MATCH($B$3, resultados!$A$1:$ZZ$1, 0))</f>
        <v/>
      </c>
    </row>
    <row r="151">
      <c r="A151">
        <f>INDEX(resultados!$A$2:$ZZ$312, 145, MATCH($B$1, resultados!$A$1:$ZZ$1, 0))</f>
        <v/>
      </c>
      <c r="B151">
        <f>INDEX(resultados!$A$2:$ZZ$312, 145, MATCH($B$2, resultados!$A$1:$ZZ$1, 0))</f>
        <v/>
      </c>
      <c r="C151">
        <f>INDEX(resultados!$A$2:$ZZ$312, 145, MATCH($B$3, resultados!$A$1:$ZZ$1, 0))</f>
        <v/>
      </c>
    </row>
    <row r="152">
      <c r="A152">
        <f>INDEX(resultados!$A$2:$ZZ$312, 146, MATCH($B$1, resultados!$A$1:$ZZ$1, 0))</f>
        <v/>
      </c>
      <c r="B152">
        <f>INDEX(resultados!$A$2:$ZZ$312, 146, MATCH($B$2, resultados!$A$1:$ZZ$1, 0))</f>
        <v/>
      </c>
      <c r="C152">
        <f>INDEX(resultados!$A$2:$ZZ$312, 146, MATCH($B$3, resultados!$A$1:$ZZ$1, 0))</f>
        <v/>
      </c>
    </row>
    <row r="153">
      <c r="A153">
        <f>INDEX(resultados!$A$2:$ZZ$312, 147, MATCH($B$1, resultados!$A$1:$ZZ$1, 0))</f>
        <v/>
      </c>
      <c r="B153">
        <f>INDEX(resultados!$A$2:$ZZ$312, 147, MATCH($B$2, resultados!$A$1:$ZZ$1, 0))</f>
        <v/>
      </c>
      <c r="C153">
        <f>INDEX(resultados!$A$2:$ZZ$312, 147, MATCH($B$3, resultados!$A$1:$ZZ$1, 0))</f>
        <v/>
      </c>
    </row>
    <row r="154">
      <c r="A154">
        <f>INDEX(resultados!$A$2:$ZZ$312, 148, MATCH($B$1, resultados!$A$1:$ZZ$1, 0))</f>
        <v/>
      </c>
      <c r="B154">
        <f>INDEX(resultados!$A$2:$ZZ$312, 148, MATCH($B$2, resultados!$A$1:$ZZ$1, 0))</f>
        <v/>
      </c>
      <c r="C154">
        <f>INDEX(resultados!$A$2:$ZZ$312, 148, MATCH($B$3, resultados!$A$1:$ZZ$1, 0))</f>
        <v/>
      </c>
    </row>
    <row r="155">
      <c r="A155">
        <f>INDEX(resultados!$A$2:$ZZ$312, 149, MATCH($B$1, resultados!$A$1:$ZZ$1, 0))</f>
        <v/>
      </c>
      <c r="B155">
        <f>INDEX(resultados!$A$2:$ZZ$312, 149, MATCH($B$2, resultados!$A$1:$ZZ$1, 0))</f>
        <v/>
      </c>
      <c r="C155">
        <f>INDEX(resultados!$A$2:$ZZ$312, 149, MATCH($B$3, resultados!$A$1:$ZZ$1, 0))</f>
        <v/>
      </c>
    </row>
    <row r="156">
      <c r="A156">
        <f>INDEX(resultados!$A$2:$ZZ$312, 150, MATCH($B$1, resultados!$A$1:$ZZ$1, 0))</f>
        <v/>
      </c>
      <c r="B156">
        <f>INDEX(resultados!$A$2:$ZZ$312, 150, MATCH($B$2, resultados!$A$1:$ZZ$1, 0))</f>
        <v/>
      </c>
      <c r="C156">
        <f>INDEX(resultados!$A$2:$ZZ$312, 150, MATCH($B$3, resultados!$A$1:$ZZ$1, 0))</f>
        <v/>
      </c>
    </row>
    <row r="157">
      <c r="A157">
        <f>INDEX(resultados!$A$2:$ZZ$312, 151, MATCH($B$1, resultados!$A$1:$ZZ$1, 0))</f>
        <v/>
      </c>
      <c r="B157">
        <f>INDEX(resultados!$A$2:$ZZ$312, 151, MATCH($B$2, resultados!$A$1:$ZZ$1, 0))</f>
        <v/>
      </c>
      <c r="C157">
        <f>INDEX(resultados!$A$2:$ZZ$312, 151, MATCH($B$3, resultados!$A$1:$ZZ$1, 0))</f>
        <v/>
      </c>
    </row>
    <row r="158">
      <c r="A158">
        <f>INDEX(resultados!$A$2:$ZZ$312, 152, MATCH($B$1, resultados!$A$1:$ZZ$1, 0))</f>
        <v/>
      </c>
      <c r="B158">
        <f>INDEX(resultados!$A$2:$ZZ$312, 152, MATCH($B$2, resultados!$A$1:$ZZ$1, 0))</f>
        <v/>
      </c>
      <c r="C158">
        <f>INDEX(resultados!$A$2:$ZZ$312, 152, MATCH($B$3, resultados!$A$1:$ZZ$1, 0))</f>
        <v/>
      </c>
    </row>
    <row r="159">
      <c r="A159">
        <f>INDEX(resultados!$A$2:$ZZ$312, 153, MATCH($B$1, resultados!$A$1:$ZZ$1, 0))</f>
        <v/>
      </c>
      <c r="B159">
        <f>INDEX(resultados!$A$2:$ZZ$312, 153, MATCH($B$2, resultados!$A$1:$ZZ$1, 0))</f>
        <v/>
      </c>
      <c r="C159">
        <f>INDEX(resultados!$A$2:$ZZ$312, 153, MATCH($B$3, resultados!$A$1:$ZZ$1, 0))</f>
        <v/>
      </c>
    </row>
    <row r="160">
      <c r="A160">
        <f>INDEX(resultados!$A$2:$ZZ$312, 154, MATCH($B$1, resultados!$A$1:$ZZ$1, 0))</f>
        <v/>
      </c>
      <c r="B160">
        <f>INDEX(resultados!$A$2:$ZZ$312, 154, MATCH($B$2, resultados!$A$1:$ZZ$1, 0))</f>
        <v/>
      </c>
      <c r="C160">
        <f>INDEX(resultados!$A$2:$ZZ$312, 154, MATCH($B$3, resultados!$A$1:$ZZ$1, 0))</f>
        <v/>
      </c>
    </row>
    <row r="161">
      <c r="A161">
        <f>INDEX(resultados!$A$2:$ZZ$312, 155, MATCH($B$1, resultados!$A$1:$ZZ$1, 0))</f>
        <v/>
      </c>
      <c r="B161">
        <f>INDEX(resultados!$A$2:$ZZ$312, 155, MATCH($B$2, resultados!$A$1:$ZZ$1, 0))</f>
        <v/>
      </c>
      <c r="C161">
        <f>INDEX(resultados!$A$2:$ZZ$312, 155, MATCH($B$3, resultados!$A$1:$ZZ$1, 0))</f>
        <v/>
      </c>
    </row>
    <row r="162">
      <c r="A162">
        <f>INDEX(resultados!$A$2:$ZZ$312, 156, MATCH($B$1, resultados!$A$1:$ZZ$1, 0))</f>
        <v/>
      </c>
      <c r="B162">
        <f>INDEX(resultados!$A$2:$ZZ$312, 156, MATCH($B$2, resultados!$A$1:$ZZ$1, 0))</f>
        <v/>
      </c>
      <c r="C162">
        <f>INDEX(resultados!$A$2:$ZZ$312, 156, MATCH($B$3, resultados!$A$1:$ZZ$1, 0))</f>
        <v/>
      </c>
    </row>
    <row r="163">
      <c r="A163">
        <f>INDEX(resultados!$A$2:$ZZ$312, 157, MATCH($B$1, resultados!$A$1:$ZZ$1, 0))</f>
        <v/>
      </c>
      <c r="B163">
        <f>INDEX(resultados!$A$2:$ZZ$312, 157, MATCH($B$2, resultados!$A$1:$ZZ$1, 0))</f>
        <v/>
      </c>
      <c r="C163">
        <f>INDEX(resultados!$A$2:$ZZ$312, 157, MATCH($B$3, resultados!$A$1:$ZZ$1, 0))</f>
        <v/>
      </c>
    </row>
    <row r="164">
      <c r="A164">
        <f>INDEX(resultados!$A$2:$ZZ$312, 158, MATCH($B$1, resultados!$A$1:$ZZ$1, 0))</f>
        <v/>
      </c>
      <c r="B164">
        <f>INDEX(resultados!$A$2:$ZZ$312, 158, MATCH($B$2, resultados!$A$1:$ZZ$1, 0))</f>
        <v/>
      </c>
      <c r="C164">
        <f>INDEX(resultados!$A$2:$ZZ$312, 158, MATCH($B$3, resultados!$A$1:$ZZ$1, 0))</f>
        <v/>
      </c>
    </row>
    <row r="165">
      <c r="A165">
        <f>INDEX(resultados!$A$2:$ZZ$312, 159, MATCH($B$1, resultados!$A$1:$ZZ$1, 0))</f>
        <v/>
      </c>
      <c r="B165">
        <f>INDEX(resultados!$A$2:$ZZ$312, 159, MATCH($B$2, resultados!$A$1:$ZZ$1, 0))</f>
        <v/>
      </c>
      <c r="C165">
        <f>INDEX(resultados!$A$2:$ZZ$312, 159, MATCH($B$3, resultados!$A$1:$ZZ$1, 0))</f>
        <v/>
      </c>
    </row>
    <row r="166">
      <c r="A166">
        <f>INDEX(resultados!$A$2:$ZZ$312, 160, MATCH($B$1, resultados!$A$1:$ZZ$1, 0))</f>
        <v/>
      </c>
      <c r="B166">
        <f>INDEX(resultados!$A$2:$ZZ$312, 160, MATCH($B$2, resultados!$A$1:$ZZ$1, 0))</f>
        <v/>
      </c>
      <c r="C166">
        <f>INDEX(resultados!$A$2:$ZZ$312, 160, MATCH($B$3, resultados!$A$1:$ZZ$1, 0))</f>
        <v/>
      </c>
    </row>
    <row r="167">
      <c r="A167">
        <f>INDEX(resultados!$A$2:$ZZ$312, 161, MATCH($B$1, resultados!$A$1:$ZZ$1, 0))</f>
        <v/>
      </c>
      <c r="B167">
        <f>INDEX(resultados!$A$2:$ZZ$312, 161, MATCH($B$2, resultados!$A$1:$ZZ$1, 0))</f>
        <v/>
      </c>
      <c r="C167">
        <f>INDEX(resultados!$A$2:$ZZ$312, 161, MATCH($B$3, resultados!$A$1:$ZZ$1, 0))</f>
        <v/>
      </c>
    </row>
    <row r="168">
      <c r="A168">
        <f>INDEX(resultados!$A$2:$ZZ$312, 162, MATCH($B$1, resultados!$A$1:$ZZ$1, 0))</f>
        <v/>
      </c>
      <c r="B168">
        <f>INDEX(resultados!$A$2:$ZZ$312, 162, MATCH($B$2, resultados!$A$1:$ZZ$1, 0))</f>
        <v/>
      </c>
      <c r="C168">
        <f>INDEX(resultados!$A$2:$ZZ$312, 162, MATCH($B$3, resultados!$A$1:$ZZ$1, 0))</f>
        <v/>
      </c>
    </row>
    <row r="169">
      <c r="A169">
        <f>INDEX(resultados!$A$2:$ZZ$312, 163, MATCH($B$1, resultados!$A$1:$ZZ$1, 0))</f>
        <v/>
      </c>
      <c r="B169">
        <f>INDEX(resultados!$A$2:$ZZ$312, 163, MATCH($B$2, resultados!$A$1:$ZZ$1, 0))</f>
        <v/>
      </c>
      <c r="C169">
        <f>INDEX(resultados!$A$2:$ZZ$312, 163, MATCH($B$3, resultados!$A$1:$ZZ$1, 0))</f>
        <v/>
      </c>
    </row>
    <row r="170">
      <c r="A170">
        <f>INDEX(resultados!$A$2:$ZZ$312, 164, MATCH($B$1, resultados!$A$1:$ZZ$1, 0))</f>
        <v/>
      </c>
      <c r="B170">
        <f>INDEX(resultados!$A$2:$ZZ$312, 164, MATCH($B$2, resultados!$A$1:$ZZ$1, 0))</f>
        <v/>
      </c>
      <c r="C170">
        <f>INDEX(resultados!$A$2:$ZZ$312, 164, MATCH($B$3, resultados!$A$1:$ZZ$1, 0))</f>
        <v/>
      </c>
    </row>
    <row r="171">
      <c r="A171">
        <f>INDEX(resultados!$A$2:$ZZ$312, 165, MATCH($B$1, resultados!$A$1:$ZZ$1, 0))</f>
        <v/>
      </c>
      <c r="B171">
        <f>INDEX(resultados!$A$2:$ZZ$312, 165, MATCH($B$2, resultados!$A$1:$ZZ$1, 0))</f>
        <v/>
      </c>
      <c r="C171">
        <f>INDEX(resultados!$A$2:$ZZ$312, 165, MATCH($B$3, resultados!$A$1:$ZZ$1, 0))</f>
        <v/>
      </c>
    </row>
    <row r="172">
      <c r="A172">
        <f>INDEX(resultados!$A$2:$ZZ$312, 166, MATCH($B$1, resultados!$A$1:$ZZ$1, 0))</f>
        <v/>
      </c>
      <c r="B172">
        <f>INDEX(resultados!$A$2:$ZZ$312, 166, MATCH($B$2, resultados!$A$1:$ZZ$1, 0))</f>
        <v/>
      </c>
      <c r="C172">
        <f>INDEX(resultados!$A$2:$ZZ$312, 166, MATCH($B$3, resultados!$A$1:$ZZ$1, 0))</f>
        <v/>
      </c>
    </row>
    <row r="173">
      <c r="A173">
        <f>INDEX(resultados!$A$2:$ZZ$312, 167, MATCH($B$1, resultados!$A$1:$ZZ$1, 0))</f>
        <v/>
      </c>
      <c r="B173">
        <f>INDEX(resultados!$A$2:$ZZ$312, 167, MATCH($B$2, resultados!$A$1:$ZZ$1, 0))</f>
        <v/>
      </c>
      <c r="C173">
        <f>INDEX(resultados!$A$2:$ZZ$312, 167, MATCH($B$3, resultados!$A$1:$ZZ$1, 0))</f>
        <v/>
      </c>
    </row>
    <row r="174">
      <c r="A174">
        <f>INDEX(resultados!$A$2:$ZZ$312, 168, MATCH($B$1, resultados!$A$1:$ZZ$1, 0))</f>
        <v/>
      </c>
      <c r="B174">
        <f>INDEX(resultados!$A$2:$ZZ$312, 168, MATCH($B$2, resultados!$A$1:$ZZ$1, 0))</f>
        <v/>
      </c>
      <c r="C174">
        <f>INDEX(resultados!$A$2:$ZZ$312, 168, MATCH($B$3, resultados!$A$1:$ZZ$1, 0))</f>
        <v/>
      </c>
    </row>
    <row r="175">
      <c r="A175">
        <f>INDEX(resultados!$A$2:$ZZ$312, 169, MATCH($B$1, resultados!$A$1:$ZZ$1, 0))</f>
        <v/>
      </c>
      <c r="B175">
        <f>INDEX(resultados!$A$2:$ZZ$312, 169, MATCH($B$2, resultados!$A$1:$ZZ$1, 0))</f>
        <v/>
      </c>
      <c r="C175">
        <f>INDEX(resultados!$A$2:$ZZ$312, 169, MATCH($B$3, resultados!$A$1:$ZZ$1, 0))</f>
        <v/>
      </c>
    </row>
    <row r="176">
      <c r="A176">
        <f>INDEX(resultados!$A$2:$ZZ$312, 170, MATCH($B$1, resultados!$A$1:$ZZ$1, 0))</f>
        <v/>
      </c>
      <c r="B176">
        <f>INDEX(resultados!$A$2:$ZZ$312, 170, MATCH($B$2, resultados!$A$1:$ZZ$1, 0))</f>
        <v/>
      </c>
      <c r="C176">
        <f>INDEX(resultados!$A$2:$ZZ$312, 170, MATCH($B$3, resultados!$A$1:$ZZ$1, 0))</f>
        <v/>
      </c>
    </row>
    <row r="177">
      <c r="A177">
        <f>INDEX(resultados!$A$2:$ZZ$312, 171, MATCH($B$1, resultados!$A$1:$ZZ$1, 0))</f>
        <v/>
      </c>
      <c r="B177">
        <f>INDEX(resultados!$A$2:$ZZ$312, 171, MATCH($B$2, resultados!$A$1:$ZZ$1, 0))</f>
        <v/>
      </c>
      <c r="C177">
        <f>INDEX(resultados!$A$2:$ZZ$312, 171, MATCH($B$3, resultados!$A$1:$ZZ$1, 0))</f>
        <v/>
      </c>
    </row>
    <row r="178">
      <c r="A178">
        <f>INDEX(resultados!$A$2:$ZZ$312, 172, MATCH($B$1, resultados!$A$1:$ZZ$1, 0))</f>
        <v/>
      </c>
      <c r="B178">
        <f>INDEX(resultados!$A$2:$ZZ$312, 172, MATCH($B$2, resultados!$A$1:$ZZ$1, 0))</f>
        <v/>
      </c>
      <c r="C178">
        <f>INDEX(resultados!$A$2:$ZZ$312, 172, MATCH($B$3, resultados!$A$1:$ZZ$1, 0))</f>
        <v/>
      </c>
    </row>
    <row r="179">
      <c r="A179">
        <f>INDEX(resultados!$A$2:$ZZ$312, 173, MATCH($B$1, resultados!$A$1:$ZZ$1, 0))</f>
        <v/>
      </c>
      <c r="B179">
        <f>INDEX(resultados!$A$2:$ZZ$312, 173, MATCH($B$2, resultados!$A$1:$ZZ$1, 0))</f>
        <v/>
      </c>
      <c r="C179">
        <f>INDEX(resultados!$A$2:$ZZ$312, 173, MATCH($B$3, resultados!$A$1:$ZZ$1, 0))</f>
        <v/>
      </c>
    </row>
    <row r="180">
      <c r="A180">
        <f>INDEX(resultados!$A$2:$ZZ$312, 174, MATCH($B$1, resultados!$A$1:$ZZ$1, 0))</f>
        <v/>
      </c>
      <c r="B180">
        <f>INDEX(resultados!$A$2:$ZZ$312, 174, MATCH($B$2, resultados!$A$1:$ZZ$1, 0))</f>
        <v/>
      </c>
      <c r="C180">
        <f>INDEX(resultados!$A$2:$ZZ$312, 174, MATCH($B$3, resultados!$A$1:$ZZ$1, 0))</f>
        <v/>
      </c>
    </row>
    <row r="181">
      <c r="A181">
        <f>INDEX(resultados!$A$2:$ZZ$312, 175, MATCH($B$1, resultados!$A$1:$ZZ$1, 0))</f>
        <v/>
      </c>
      <c r="B181">
        <f>INDEX(resultados!$A$2:$ZZ$312, 175, MATCH($B$2, resultados!$A$1:$ZZ$1, 0))</f>
        <v/>
      </c>
      <c r="C181">
        <f>INDEX(resultados!$A$2:$ZZ$312, 175, MATCH($B$3, resultados!$A$1:$ZZ$1, 0))</f>
        <v/>
      </c>
    </row>
    <row r="182">
      <c r="A182">
        <f>INDEX(resultados!$A$2:$ZZ$312, 176, MATCH($B$1, resultados!$A$1:$ZZ$1, 0))</f>
        <v/>
      </c>
      <c r="B182">
        <f>INDEX(resultados!$A$2:$ZZ$312, 176, MATCH($B$2, resultados!$A$1:$ZZ$1, 0))</f>
        <v/>
      </c>
      <c r="C182">
        <f>INDEX(resultados!$A$2:$ZZ$312, 176, MATCH($B$3, resultados!$A$1:$ZZ$1, 0))</f>
        <v/>
      </c>
    </row>
    <row r="183">
      <c r="A183">
        <f>INDEX(resultados!$A$2:$ZZ$312, 177, MATCH($B$1, resultados!$A$1:$ZZ$1, 0))</f>
        <v/>
      </c>
      <c r="B183">
        <f>INDEX(resultados!$A$2:$ZZ$312, 177, MATCH($B$2, resultados!$A$1:$ZZ$1, 0))</f>
        <v/>
      </c>
      <c r="C183">
        <f>INDEX(resultados!$A$2:$ZZ$312, 177, MATCH($B$3, resultados!$A$1:$ZZ$1, 0))</f>
        <v/>
      </c>
    </row>
    <row r="184">
      <c r="A184">
        <f>INDEX(resultados!$A$2:$ZZ$312, 178, MATCH($B$1, resultados!$A$1:$ZZ$1, 0))</f>
        <v/>
      </c>
      <c r="B184">
        <f>INDEX(resultados!$A$2:$ZZ$312, 178, MATCH($B$2, resultados!$A$1:$ZZ$1, 0))</f>
        <v/>
      </c>
      <c r="C184">
        <f>INDEX(resultados!$A$2:$ZZ$312, 178, MATCH($B$3, resultados!$A$1:$ZZ$1, 0))</f>
        <v/>
      </c>
    </row>
    <row r="185">
      <c r="A185">
        <f>INDEX(resultados!$A$2:$ZZ$312, 179, MATCH($B$1, resultados!$A$1:$ZZ$1, 0))</f>
        <v/>
      </c>
      <c r="B185">
        <f>INDEX(resultados!$A$2:$ZZ$312, 179, MATCH($B$2, resultados!$A$1:$ZZ$1, 0))</f>
        <v/>
      </c>
      <c r="C185">
        <f>INDEX(resultados!$A$2:$ZZ$312, 179, MATCH($B$3, resultados!$A$1:$ZZ$1, 0))</f>
        <v/>
      </c>
    </row>
    <row r="186">
      <c r="A186">
        <f>INDEX(resultados!$A$2:$ZZ$312, 180, MATCH($B$1, resultados!$A$1:$ZZ$1, 0))</f>
        <v/>
      </c>
      <c r="B186">
        <f>INDEX(resultados!$A$2:$ZZ$312, 180, MATCH($B$2, resultados!$A$1:$ZZ$1, 0))</f>
        <v/>
      </c>
      <c r="C186">
        <f>INDEX(resultados!$A$2:$ZZ$312, 180, MATCH($B$3, resultados!$A$1:$ZZ$1, 0))</f>
        <v/>
      </c>
    </row>
    <row r="187">
      <c r="A187">
        <f>INDEX(resultados!$A$2:$ZZ$312, 181, MATCH($B$1, resultados!$A$1:$ZZ$1, 0))</f>
        <v/>
      </c>
      <c r="B187">
        <f>INDEX(resultados!$A$2:$ZZ$312, 181, MATCH($B$2, resultados!$A$1:$ZZ$1, 0))</f>
        <v/>
      </c>
      <c r="C187">
        <f>INDEX(resultados!$A$2:$ZZ$312, 181, MATCH($B$3, resultados!$A$1:$ZZ$1, 0))</f>
        <v/>
      </c>
    </row>
    <row r="188">
      <c r="A188">
        <f>INDEX(resultados!$A$2:$ZZ$312, 182, MATCH($B$1, resultados!$A$1:$ZZ$1, 0))</f>
        <v/>
      </c>
      <c r="B188">
        <f>INDEX(resultados!$A$2:$ZZ$312, 182, MATCH($B$2, resultados!$A$1:$ZZ$1, 0))</f>
        <v/>
      </c>
      <c r="C188">
        <f>INDEX(resultados!$A$2:$ZZ$312, 182, MATCH($B$3, resultados!$A$1:$ZZ$1, 0))</f>
        <v/>
      </c>
    </row>
    <row r="189">
      <c r="A189">
        <f>INDEX(resultados!$A$2:$ZZ$312, 183, MATCH($B$1, resultados!$A$1:$ZZ$1, 0))</f>
        <v/>
      </c>
      <c r="B189">
        <f>INDEX(resultados!$A$2:$ZZ$312, 183, MATCH($B$2, resultados!$A$1:$ZZ$1, 0))</f>
        <v/>
      </c>
      <c r="C189">
        <f>INDEX(resultados!$A$2:$ZZ$312, 183, MATCH($B$3, resultados!$A$1:$ZZ$1, 0))</f>
        <v/>
      </c>
    </row>
    <row r="190">
      <c r="A190">
        <f>INDEX(resultados!$A$2:$ZZ$312, 184, MATCH($B$1, resultados!$A$1:$ZZ$1, 0))</f>
        <v/>
      </c>
      <c r="B190">
        <f>INDEX(resultados!$A$2:$ZZ$312, 184, MATCH($B$2, resultados!$A$1:$ZZ$1, 0))</f>
        <v/>
      </c>
      <c r="C190">
        <f>INDEX(resultados!$A$2:$ZZ$312, 184, MATCH($B$3, resultados!$A$1:$ZZ$1, 0))</f>
        <v/>
      </c>
    </row>
    <row r="191">
      <c r="A191">
        <f>INDEX(resultados!$A$2:$ZZ$312, 185, MATCH($B$1, resultados!$A$1:$ZZ$1, 0))</f>
        <v/>
      </c>
      <c r="B191">
        <f>INDEX(resultados!$A$2:$ZZ$312, 185, MATCH($B$2, resultados!$A$1:$ZZ$1, 0))</f>
        <v/>
      </c>
      <c r="C191">
        <f>INDEX(resultados!$A$2:$ZZ$312, 185, MATCH($B$3, resultados!$A$1:$ZZ$1, 0))</f>
        <v/>
      </c>
    </row>
    <row r="192">
      <c r="A192">
        <f>INDEX(resultados!$A$2:$ZZ$312, 186, MATCH($B$1, resultados!$A$1:$ZZ$1, 0))</f>
        <v/>
      </c>
      <c r="B192">
        <f>INDEX(resultados!$A$2:$ZZ$312, 186, MATCH($B$2, resultados!$A$1:$ZZ$1, 0))</f>
        <v/>
      </c>
      <c r="C192">
        <f>INDEX(resultados!$A$2:$ZZ$312, 186, MATCH($B$3, resultados!$A$1:$ZZ$1, 0))</f>
        <v/>
      </c>
    </row>
    <row r="193">
      <c r="A193">
        <f>INDEX(resultados!$A$2:$ZZ$312, 187, MATCH($B$1, resultados!$A$1:$ZZ$1, 0))</f>
        <v/>
      </c>
      <c r="B193">
        <f>INDEX(resultados!$A$2:$ZZ$312, 187, MATCH($B$2, resultados!$A$1:$ZZ$1, 0))</f>
        <v/>
      </c>
      <c r="C193">
        <f>INDEX(resultados!$A$2:$ZZ$312, 187, MATCH($B$3, resultados!$A$1:$ZZ$1, 0))</f>
        <v/>
      </c>
    </row>
    <row r="194">
      <c r="A194">
        <f>INDEX(resultados!$A$2:$ZZ$312, 188, MATCH($B$1, resultados!$A$1:$ZZ$1, 0))</f>
        <v/>
      </c>
      <c r="B194">
        <f>INDEX(resultados!$A$2:$ZZ$312, 188, MATCH($B$2, resultados!$A$1:$ZZ$1, 0))</f>
        <v/>
      </c>
      <c r="C194">
        <f>INDEX(resultados!$A$2:$ZZ$312, 188, MATCH($B$3, resultados!$A$1:$ZZ$1, 0))</f>
        <v/>
      </c>
    </row>
    <row r="195">
      <c r="A195">
        <f>INDEX(resultados!$A$2:$ZZ$312, 189, MATCH($B$1, resultados!$A$1:$ZZ$1, 0))</f>
        <v/>
      </c>
      <c r="B195">
        <f>INDEX(resultados!$A$2:$ZZ$312, 189, MATCH($B$2, resultados!$A$1:$ZZ$1, 0))</f>
        <v/>
      </c>
      <c r="C195">
        <f>INDEX(resultados!$A$2:$ZZ$312, 189, MATCH($B$3, resultados!$A$1:$ZZ$1, 0))</f>
        <v/>
      </c>
    </row>
    <row r="196">
      <c r="A196">
        <f>INDEX(resultados!$A$2:$ZZ$312, 190, MATCH($B$1, resultados!$A$1:$ZZ$1, 0))</f>
        <v/>
      </c>
      <c r="B196">
        <f>INDEX(resultados!$A$2:$ZZ$312, 190, MATCH($B$2, resultados!$A$1:$ZZ$1, 0))</f>
        <v/>
      </c>
      <c r="C196">
        <f>INDEX(resultados!$A$2:$ZZ$312, 190, MATCH($B$3, resultados!$A$1:$ZZ$1, 0))</f>
        <v/>
      </c>
    </row>
    <row r="197">
      <c r="A197">
        <f>INDEX(resultados!$A$2:$ZZ$312, 191, MATCH($B$1, resultados!$A$1:$ZZ$1, 0))</f>
        <v/>
      </c>
      <c r="B197">
        <f>INDEX(resultados!$A$2:$ZZ$312, 191, MATCH($B$2, resultados!$A$1:$ZZ$1, 0))</f>
        <v/>
      </c>
      <c r="C197">
        <f>INDEX(resultados!$A$2:$ZZ$312, 191, MATCH($B$3, resultados!$A$1:$ZZ$1, 0))</f>
        <v/>
      </c>
    </row>
    <row r="198">
      <c r="A198">
        <f>INDEX(resultados!$A$2:$ZZ$312, 192, MATCH($B$1, resultados!$A$1:$ZZ$1, 0))</f>
        <v/>
      </c>
      <c r="B198">
        <f>INDEX(resultados!$A$2:$ZZ$312, 192, MATCH($B$2, resultados!$A$1:$ZZ$1, 0))</f>
        <v/>
      </c>
      <c r="C198">
        <f>INDEX(resultados!$A$2:$ZZ$312, 192, MATCH($B$3, resultados!$A$1:$ZZ$1, 0))</f>
        <v/>
      </c>
    </row>
    <row r="199">
      <c r="A199">
        <f>INDEX(resultados!$A$2:$ZZ$312, 193, MATCH($B$1, resultados!$A$1:$ZZ$1, 0))</f>
        <v/>
      </c>
      <c r="B199">
        <f>INDEX(resultados!$A$2:$ZZ$312, 193, MATCH($B$2, resultados!$A$1:$ZZ$1, 0))</f>
        <v/>
      </c>
      <c r="C199">
        <f>INDEX(resultados!$A$2:$ZZ$312, 193, MATCH($B$3, resultados!$A$1:$ZZ$1, 0))</f>
        <v/>
      </c>
    </row>
    <row r="200">
      <c r="A200">
        <f>INDEX(resultados!$A$2:$ZZ$312, 194, MATCH($B$1, resultados!$A$1:$ZZ$1, 0))</f>
        <v/>
      </c>
      <c r="B200">
        <f>INDEX(resultados!$A$2:$ZZ$312, 194, MATCH($B$2, resultados!$A$1:$ZZ$1, 0))</f>
        <v/>
      </c>
      <c r="C200">
        <f>INDEX(resultados!$A$2:$ZZ$312, 194, MATCH($B$3, resultados!$A$1:$ZZ$1, 0))</f>
        <v/>
      </c>
    </row>
    <row r="201">
      <c r="A201">
        <f>INDEX(resultados!$A$2:$ZZ$312, 195, MATCH($B$1, resultados!$A$1:$ZZ$1, 0))</f>
        <v/>
      </c>
      <c r="B201">
        <f>INDEX(resultados!$A$2:$ZZ$312, 195, MATCH($B$2, resultados!$A$1:$ZZ$1, 0))</f>
        <v/>
      </c>
      <c r="C201">
        <f>INDEX(resultados!$A$2:$ZZ$312, 195, MATCH($B$3, resultados!$A$1:$ZZ$1, 0))</f>
        <v/>
      </c>
    </row>
    <row r="202">
      <c r="A202">
        <f>INDEX(resultados!$A$2:$ZZ$312, 196, MATCH($B$1, resultados!$A$1:$ZZ$1, 0))</f>
        <v/>
      </c>
      <c r="B202">
        <f>INDEX(resultados!$A$2:$ZZ$312, 196, MATCH($B$2, resultados!$A$1:$ZZ$1, 0))</f>
        <v/>
      </c>
      <c r="C202">
        <f>INDEX(resultados!$A$2:$ZZ$312, 196, MATCH($B$3, resultados!$A$1:$ZZ$1, 0))</f>
        <v/>
      </c>
    </row>
    <row r="203">
      <c r="A203">
        <f>INDEX(resultados!$A$2:$ZZ$312, 197, MATCH($B$1, resultados!$A$1:$ZZ$1, 0))</f>
        <v/>
      </c>
      <c r="B203">
        <f>INDEX(resultados!$A$2:$ZZ$312, 197, MATCH($B$2, resultados!$A$1:$ZZ$1, 0))</f>
        <v/>
      </c>
      <c r="C203">
        <f>INDEX(resultados!$A$2:$ZZ$312, 197, MATCH($B$3, resultados!$A$1:$ZZ$1, 0))</f>
        <v/>
      </c>
    </row>
    <row r="204">
      <c r="A204">
        <f>INDEX(resultados!$A$2:$ZZ$312, 198, MATCH($B$1, resultados!$A$1:$ZZ$1, 0))</f>
        <v/>
      </c>
      <c r="B204">
        <f>INDEX(resultados!$A$2:$ZZ$312, 198, MATCH($B$2, resultados!$A$1:$ZZ$1, 0))</f>
        <v/>
      </c>
      <c r="C204">
        <f>INDEX(resultados!$A$2:$ZZ$312, 198, MATCH($B$3, resultados!$A$1:$ZZ$1, 0))</f>
        <v/>
      </c>
    </row>
    <row r="205">
      <c r="A205">
        <f>INDEX(resultados!$A$2:$ZZ$312, 199, MATCH($B$1, resultados!$A$1:$ZZ$1, 0))</f>
        <v/>
      </c>
      <c r="B205">
        <f>INDEX(resultados!$A$2:$ZZ$312, 199, MATCH($B$2, resultados!$A$1:$ZZ$1, 0))</f>
        <v/>
      </c>
      <c r="C205">
        <f>INDEX(resultados!$A$2:$ZZ$312, 199, MATCH($B$3, resultados!$A$1:$ZZ$1, 0))</f>
        <v/>
      </c>
    </row>
    <row r="206">
      <c r="A206">
        <f>INDEX(resultados!$A$2:$ZZ$312, 200, MATCH($B$1, resultados!$A$1:$ZZ$1, 0))</f>
        <v/>
      </c>
      <c r="B206">
        <f>INDEX(resultados!$A$2:$ZZ$312, 200, MATCH($B$2, resultados!$A$1:$ZZ$1, 0))</f>
        <v/>
      </c>
      <c r="C206">
        <f>INDEX(resultados!$A$2:$ZZ$312, 200, MATCH($B$3, resultados!$A$1:$ZZ$1, 0))</f>
        <v/>
      </c>
    </row>
    <row r="207">
      <c r="A207">
        <f>INDEX(resultados!$A$2:$ZZ$312, 201, MATCH($B$1, resultados!$A$1:$ZZ$1, 0))</f>
        <v/>
      </c>
      <c r="B207">
        <f>INDEX(resultados!$A$2:$ZZ$312, 201, MATCH($B$2, resultados!$A$1:$ZZ$1, 0))</f>
        <v/>
      </c>
      <c r="C207">
        <f>INDEX(resultados!$A$2:$ZZ$312, 201, MATCH($B$3, resultados!$A$1:$ZZ$1, 0))</f>
        <v/>
      </c>
    </row>
    <row r="208">
      <c r="A208">
        <f>INDEX(resultados!$A$2:$ZZ$312, 202, MATCH($B$1, resultados!$A$1:$ZZ$1, 0))</f>
        <v/>
      </c>
      <c r="B208">
        <f>INDEX(resultados!$A$2:$ZZ$312, 202, MATCH($B$2, resultados!$A$1:$ZZ$1, 0))</f>
        <v/>
      </c>
      <c r="C208">
        <f>INDEX(resultados!$A$2:$ZZ$312, 202, MATCH($B$3, resultados!$A$1:$ZZ$1, 0))</f>
        <v/>
      </c>
    </row>
    <row r="209">
      <c r="A209">
        <f>INDEX(resultados!$A$2:$ZZ$312, 203, MATCH($B$1, resultados!$A$1:$ZZ$1, 0))</f>
        <v/>
      </c>
      <c r="B209">
        <f>INDEX(resultados!$A$2:$ZZ$312, 203, MATCH($B$2, resultados!$A$1:$ZZ$1, 0))</f>
        <v/>
      </c>
      <c r="C209">
        <f>INDEX(resultados!$A$2:$ZZ$312, 203, MATCH($B$3, resultados!$A$1:$ZZ$1, 0))</f>
        <v/>
      </c>
    </row>
    <row r="210">
      <c r="A210">
        <f>INDEX(resultados!$A$2:$ZZ$312, 204, MATCH($B$1, resultados!$A$1:$ZZ$1, 0))</f>
        <v/>
      </c>
      <c r="B210">
        <f>INDEX(resultados!$A$2:$ZZ$312, 204, MATCH($B$2, resultados!$A$1:$ZZ$1, 0))</f>
        <v/>
      </c>
      <c r="C210">
        <f>INDEX(resultados!$A$2:$ZZ$312, 204, MATCH($B$3, resultados!$A$1:$ZZ$1, 0))</f>
        <v/>
      </c>
    </row>
    <row r="211">
      <c r="A211">
        <f>INDEX(resultados!$A$2:$ZZ$312, 205, MATCH($B$1, resultados!$A$1:$ZZ$1, 0))</f>
        <v/>
      </c>
      <c r="B211">
        <f>INDEX(resultados!$A$2:$ZZ$312, 205, MATCH($B$2, resultados!$A$1:$ZZ$1, 0))</f>
        <v/>
      </c>
      <c r="C211">
        <f>INDEX(resultados!$A$2:$ZZ$312, 205, MATCH($B$3, resultados!$A$1:$ZZ$1, 0))</f>
        <v/>
      </c>
    </row>
    <row r="212">
      <c r="A212">
        <f>INDEX(resultados!$A$2:$ZZ$312, 206, MATCH($B$1, resultados!$A$1:$ZZ$1, 0))</f>
        <v/>
      </c>
      <c r="B212">
        <f>INDEX(resultados!$A$2:$ZZ$312, 206, MATCH($B$2, resultados!$A$1:$ZZ$1, 0))</f>
        <v/>
      </c>
      <c r="C212">
        <f>INDEX(resultados!$A$2:$ZZ$312, 206, MATCH($B$3, resultados!$A$1:$ZZ$1, 0))</f>
        <v/>
      </c>
    </row>
    <row r="213">
      <c r="A213">
        <f>INDEX(resultados!$A$2:$ZZ$312, 207, MATCH($B$1, resultados!$A$1:$ZZ$1, 0))</f>
        <v/>
      </c>
      <c r="B213">
        <f>INDEX(resultados!$A$2:$ZZ$312, 207, MATCH($B$2, resultados!$A$1:$ZZ$1, 0))</f>
        <v/>
      </c>
      <c r="C213">
        <f>INDEX(resultados!$A$2:$ZZ$312, 207, MATCH($B$3, resultados!$A$1:$ZZ$1, 0))</f>
        <v/>
      </c>
    </row>
    <row r="214">
      <c r="A214">
        <f>INDEX(resultados!$A$2:$ZZ$312, 208, MATCH($B$1, resultados!$A$1:$ZZ$1, 0))</f>
        <v/>
      </c>
      <c r="B214">
        <f>INDEX(resultados!$A$2:$ZZ$312, 208, MATCH($B$2, resultados!$A$1:$ZZ$1, 0))</f>
        <v/>
      </c>
      <c r="C214">
        <f>INDEX(resultados!$A$2:$ZZ$312, 208, MATCH($B$3, resultados!$A$1:$ZZ$1, 0))</f>
        <v/>
      </c>
    </row>
    <row r="215">
      <c r="A215">
        <f>INDEX(resultados!$A$2:$ZZ$312, 209, MATCH($B$1, resultados!$A$1:$ZZ$1, 0))</f>
        <v/>
      </c>
      <c r="B215">
        <f>INDEX(resultados!$A$2:$ZZ$312, 209, MATCH($B$2, resultados!$A$1:$ZZ$1, 0))</f>
        <v/>
      </c>
      <c r="C215">
        <f>INDEX(resultados!$A$2:$ZZ$312, 209, MATCH($B$3, resultados!$A$1:$ZZ$1, 0))</f>
        <v/>
      </c>
    </row>
    <row r="216">
      <c r="A216">
        <f>INDEX(resultados!$A$2:$ZZ$312, 210, MATCH($B$1, resultados!$A$1:$ZZ$1, 0))</f>
        <v/>
      </c>
      <c r="B216">
        <f>INDEX(resultados!$A$2:$ZZ$312, 210, MATCH($B$2, resultados!$A$1:$ZZ$1, 0))</f>
        <v/>
      </c>
      <c r="C216">
        <f>INDEX(resultados!$A$2:$ZZ$312, 210, MATCH($B$3, resultados!$A$1:$ZZ$1, 0))</f>
        <v/>
      </c>
    </row>
    <row r="217">
      <c r="A217">
        <f>INDEX(resultados!$A$2:$ZZ$312, 211, MATCH($B$1, resultados!$A$1:$ZZ$1, 0))</f>
        <v/>
      </c>
      <c r="B217">
        <f>INDEX(resultados!$A$2:$ZZ$312, 211, MATCH($B$2, resultados!$A$1:$ZZ$1, 0))</f>
        <v/>
      </c>
      <c r="C217">
        <f>INDEX(resultados!$A$2:$ZZ$312, 211, MATCH($B$3, resultados!$A$1:$ZZ$1, 0))</f>
        <v/>
      </c>
    </row>
    <row r="218">
      <c r="A218">
        <f>INDEX(resultados!$A$2:$ZZ$312, 212, MATCH($B$1, resultados!$A$1:$ZZ$1, 0))</f>
        <v/>
      </c>
      <c r="B218">
        <f>INDEX(resultados!$A$2:$ZZ$312, 212, MATCH($B$2, resultados!$A$1:$ZZ$1, 0))</f>
        <v/>
      </c>
      <c r="C218">
        <f>INDEX(resultados!$A$2:$ZZ$312, 212, MATCH($B$3, resultados!$A$1:$ZZ$1, 0))</f>
        <v/>
      </c>
    </row>
    <row r="219">
      <c r="A219">
        <f>INDEX(resultados!$A$2:$ZZ$312, 213, MATCH($B$1, resultados!$A$1:$ZZ$1, 0))</f>
        <v/>
      </c>
      <c r="B219">
        <f>INDEX(resultados!$A$2:$ZZ$312, 213, MATCH($B$2, resultados!$A$1:$ZZ$1, 0))</f>
        <v/>
      </c>
      <c r="C219">
        <f>INDEX(resultados!$A$2:$ZZ$312, 213, MATCH($B$3, resultados!$A$1:$ZZ$1, 0))</f>
        <v/>
      </c>
    </row>
    <row r="220">
      <c r="A220">
        <f>INDEX(resultados!$A$2:$ZZ$312, 214, MATCH($B$1, resultados!$A$1:$ZZ$1, 0))</f>
        <v/>
      </c>
      <c r="B220">
        <f>INDEX(resultados!$A$2:$ZZ$312, 214, MATCH($B$2, resultados!$A$1:$ZZ$1, 0))</f>
        <v/>
      </c>
      <c r="C220">
        <f>INDEX(resultados!$A$2:$ZZ$312, 214, MATCH($B$3, resultados!$A$1:$ZZ$1, 0))</f>
        <v/>
      </c>
    </row>
    <row r="221">
      <c r="A221">
        <f>INDEX(resultados!$A$2:$ZZ$312, 215, MATCH($B$1, resultados!$A$1:$ZZ$1, 0))</f>
        <v/>
      </c>
      <c r="B221">
        <f>INDEX(resultados!$A$2:$ZZ$312, 215, MATCH($B$2, resultados!$A$1:$ZZ$1, 0))</f>
        <v/>
      </c>
      <c r="C221">
        <f>INDEX(resultados!$A$2:$ZZ$312, 215, MATCH($B$3, resultados!$A$1:$ZZ$1, 0))</f>
        <v/>
      </c>
    </row>
    <row r="222">
      <c r="A222">
        <f>INDEX(resultados!$A$2:$ZZ$312, 216, MATCH($B$1, resultados!$A$1:$ZZ$1, 0))</f>
        <v/>
      </c>
      <c r="B222">
        <f>INDEX(resultados!$A$2:$ZZ$312, 216, MATCH($B$2, resultados!$A$1:$ZZ$1, 0))</f>
        <v/>
      </c>
      <c r="C222">
        <f>INDEX(resultados!$A$2:$ZZ$312, 216, MATCH($B$3, resultados!$A$1:$ZZ$1, 0))</f>
        <v/>
      </c>
    </row>
    <row r="223">
      <c r="A223">
        <f>INDEX(resultados!$A$2:$ZZ$312, 217, MATCH($B$1, resultados!$A$1:$ZZ$1, 0))</f>
        <v/>
      </c>
      <c r="B223">
        <f>INDEX(resultados!$A$2:$ZZ$312, 217, MATCH($B$2, resultados!$A$1:$ZZ$1, 0))</f>
        <v/>
      </c>
      <c r="C223">
        <f>INDEX(resultados!$A$2:$ZZ$312, 217, MATCH($B$3, resultados!$A$1:$ZZ$1, 0))</f>
        <v/>
      </c>
    </row>
    <row r="224">
      <c r="A224">
        <f>INDEX(resultados!$A$2:$ZZ$312, 218, MATCH($B$1, resultados!$A$1:$ZZ$1, 0))</f>
        <v/>
      </c>
      <c r="B224">
        <f>INDEX(resultados!$A$2:$ZZ$312, 218, MATCH($B$2, resultados!$A$1:$ZZ$1, 0))</f>
        <v/>
      </c>
      <c r="C224">
        <f>INDEX(resultados!$A$2:$ZZ$312, 218, MATCH($B$3, resultados!$A$1:$ZZ$1, 0))</f>
        <v/>
      </c>
    </row>
    <row r="225">
      <c r="A225">
        <f>INDEX(resultados!$A$2:$ZZ$312, 219, MATCH($B$1, resultados!$A$1:$ZZ$1, 0))</f>
        <v/>
      </c>
      <c r="B225">
        <f>INDEX(resultados!$A$2:$ZZ$312, 219, MATCH($B$2, resultados!$A$1:$ZZ$1, 0))</f>
        <v/>
      </c>
      <c r="C225">
        <f>INDEX(resultados!$A$2:$ZZ$312, 219, MATCH($B$3, resultados!$A$1:$ZZ$1, 0))</f>
        <v/>
      </c>
    </row>
    <row r="226">
      <c r="A226">
        <f>INDEX(resultados!$A$2:$ZZ$312, 220, MATCH($B$1, resultados!$A$1:$ZZ$1, 0))</f>
        <v/>
      </c>
      <c r="B226">
        <f>INDEX(resultados!$A$2:$ZZ$312, 220, MATCH($B$2, resultados!$A$1:$ZZ$1, 0))</f>
        <v/>
      </c>
      <c r="C226">
        <f>INDEX(resultados!$A$2:$ZZ$312, 220, MATCH($B$3, resultados!$A$1:$ZZ$1, 0))</f>
        <v/>
      </c>
    </row>
    <row r="227">
      <c r="A227">
        <f>INDEX(resultados!$A$2:$ZZ$312, 221, MATCH($B$1, resultados!$A$1:$ZZ$1, 0))</f>
        <v/>
      </c>
      <c r="B227">
        <f>INDEX(resultados!$A$2:$ZZ$312, 221, MATCH($B$2, resultados!$A$1:$ZZ$1, 0))</f>
        <v/>
      </c>
      <c r="C227">
        <f>INDEX(resultados!$A$2:$ZZ$312, 221, MATCH($B$3, resultados!$A$1:$ZZ$1, 0))</f>
        <v/>
      </c>
    </row>
    <row r="228">
      <c r="A228">
        <f>INDEX(resultados!$A$2:$ZZ$312, 222, MATCH($B$1, resultados!$A$1:$ZZ$1, 0))</f>
        <v/>
      </c>
      <c r="B228">
        <f>INDEX(resultados!$A$2:$ZZ$312, 222, MATCH($B$2, resultados!$A$1:$ZZ$1, 0))</f>
        <v/>
      </c>
      <c r="C228">
        <f>INDEX(resultados!$A$2:$ZZ$312, 222, MATCH($B$3, resultados!$A$1:$ZZ$1, 0))</f>
        <v/>
      </c>
    </row>
    <row r="229">
      <c r="A229">
        <f>INDEX(resultados!$A$2:$ZZ$312, 223, MATCH($B$1, resultados!$A$1:$ZZ$1, 0))</f>
        <v/>
      </c>
      <c r="B229">
        <f>INDEX(resultados!$A$2:$ZZ$312, 223, MATCH($B$2, resultados!$A$1:$ZZ$1, 0))</f>
        <v/>
      </c>
      <c r="C229">
        <f>INDEX(resultados!$A$2:$ZZ$312, 223, MATCH($B$3, resultados!$A$1:$ZZ$1, 0))</f>
        <v/>
      </c>
    </row>
    <row r="230">
      <c r="A230">
        <f>INDEX(resultados!$A$2:$ZZ$312, 224, MATCH($B$1, resultados!$A$1:$ZZ$1, 0))</f>
        <v/>
      </c>
      <c r="B230">
        <f>INDEX(resultados!$A$2:$ZZ$312, 224, MATCH($B$2, resultados!$A$1:$ZZ$1, 0))</f>
        <v/>
      </c>
      <c r="C230">
        <f>INDEX(resultados!$A$2:$ZZ$312, 224, MATCH($B$3, resultados!$A$1:$ZZ$1, 0))</f>
        <v/>
      </c>
    </row>
    <row r="231">
      <c r="A231">
        <f>INDEX(resultados!$A$2:$ZZ$312, 225, MATCH($B$1, resultados!$A$1:$ZZ$1, 0))</f>
        <v/>
      </c>
      <c r="B231">
        <f>INDEX(resultados!$A$2:$ZZ$312, 225, MATCH($B$2, resultados!$A$1:$ZZ$1, 0))</f>
        <v/>
      </c>
      <c r="C231">
        <f>INDEX(resultados!$A$2:$ZZ$312, 225, MATCH($B$3, resultados!$A$1:$ZZ$1, 0))</f>
        <v/>
      </c>
    </row>
    <row r="232">
      <c r="A232">
        <f>INDEX(resultados!$A$2:$ZZ$312, 226, MATCH($B$1, resultados!$A$1:$ZZ$1, 0))</f>
        <v/>
      </c>
      <c r="B232">
        <f>INDEX(resultados!$A$2:$ZZ$312, 226, MATCH($B$2, resultados!$A$1:$ZZ$1, 0))</f>
        <v/>
      </c>
      <c r="C232">
        <f>INDEX(resultados!$A$2:$ZZ$312, 226, MATCH($B$3, resultados!$A$1:$ZZ$1, 0))</f>
        <v/>
      </c>
    </row>
    <row r="233">
      <c r="A233">
        <f>INDEX(resultados!$A$2:$ZZ$312, 227, MATCH($B$1, resultados!$A$1:$ZZ$1, 0))</f>
        <v/>
      </c>
      <c r="B233">
        <f>INDEX(resultados!$A$2:$ZZ$312, 227, MATCH($B$2, resultados!$A$1:$ZZ$1, 0))</f>
        <v/>
      </c>
      <c r="C233">
        <f>INDEX(resultados!$A$2:$ZZ$312, 227, MATCH($B$3, resultados!$A$1:$ZZ$1, 0))</f>
        <v/>
      </c>
    </row>
    <row r="234">
      <c r="A234">
        <f>INDEX(resultados!$A$2:$ZZ$312, 228, MATCH($B$1, resultados!$A$1:$ZZ$1, 0))</f>
        <v/>
      </c>
      <c r="B234">
        <f>INDEX(resultados!$A$2:$ZZ$312, 228, MATCH($B$2, resultados!$A$1:$ZZ$1, 0))</f>
        <v/>
      </c>
      <c r="C234">
        <f>INDEX(resultados!$A$2:$ZZ$312, 228, MATCH($B$3, resultados!$A$1:$ZZ$1, 0))</f>
        <v/>
      </c>
    </row>
    <row r="235">
      <c r="A235">
        <f>INDEX(resultados!$A$2:$ZZ$312, 229, MATCH($B$1, resultados!$A$1:$ZZ$1, 0))</f>
        <v/>
      </c>
      <c r="B235">
        <f>INDEX(resultados!$A$2:$ZZ$312, 229, MATCH($B$2, resultados!$A$1:$ZZ$1, 0))</f>
        <v/>
      </c>
      <c r="C235">
        <f>INDEX(resultados!$A$2:$ZZ$312, 229, MATCH($B$3, resultados!$A$1:$ZZ$1, 0))</f>
        <v/>
      </c>
    </row>
    <row r="236">
      <c r="A236">
        <f>INDEX(resultados!$A$2:$ZZ$312, 230, MATCH($B$1, resultados!$A$1:$ZZ$1, 0))</f>
        <v/>
      </c>
      <c r="B236">
        <f>INDEX(resultados!$A$2:$ZZ$312, 230, MATCH($B$2, resultados!$A$1:$ZZ$1, 0))</f>
        <v/>
      </c>
      <c r="C236">
        <f>INDEX(resultados!$A$2:$ZZ$312, 230, MATCH($B$3, resultados!$A$1:$ZZ$1, 0))</f>
        <v/>
      </c>
    </row>
    <row r="237">
      <c r="A237">
        <f>INDEX(resultados!$A$2:$ZZ$312, 231, MATCH($B$1, resultados!$A$1:$ZZ$1, 0))</f>
        <v/>
      </c>
      <c r="B237">
        <f>INDEX(resultados!$A$2:$ZZ$312, 231, MATCH($B$2, resultados!$A$1:$ZZ$1, 0))</f>
        <v/>
      </c>
      <c r="C237">
        <f>INDEX(resultados!$A$2:$ZZ$312, 231, MATCH($B$3, resultados!$A$1:$ZZ$1, 0))</f>
        <v/>
      </c>
    </row>
    <row r="238">
      <c r="A238">
        <f>INDEX(resultados!$A$2:$ZZ$312, 232, MATCH($B$1, resultados!$A$1:$ZZ$1, 0))</f>
        <v/>
      </c>
      <c r="B238">
        <f>INDEX(resultados!$A$2:$ZZ$312, 232, MATCH($B$2, resultados!$A$1:$ZZ$1, 0))</f>
        <v/>
      </c>
      <c r="C238">
        <f>INDEX(resultados!$A$2:$ZZ$312, 232, MATCH($B$3, resultados!$A$1:$ZZ$1, 0))</f>
        <v/>
      </c>
    </row>
    <row r="239">
      <c r="A239">
        <f>INDEX(resultados!$A$2:$ZZ$312, 233, MATCH($B$1, resultados!$A$1:$ZZ$1, 0))</f>
        <v/>
      </c>
      <c r="B239">
        <f>INDEX(resultados!$A$2:$ZZ$312, 233, MATCH($B$2, resultados!$A$1:$ZZ$1, 0))</f>
        <v/>
      </c>
      <c r="C239">
        <f>INDEX(resultados!$A$2:$ZZ$312, 233, MATCH($B$3, resultados!$A$1:$ZZ$1, 0))</f>
        <v/>
      </c>
    </row>
    <row r="240">
      <c r="A240">
        <f>INDEX(resultados!$A$2:$ZZ$312, 234, MATCH($B$1, resultados!$A$1:$ZZ$1, 0))</f>
        <v/>
      </c>
      <c r="B240">
        <f>INDEX(resultados!$A$2:$ZZ$312, 234, MATCH($B$2, resultados!$A$1:$ZZ$1, 0))</f>
        <v/>
      </c>
      <c r="C240">
        <f>INDEX(resultados!$A$2:$ZZ$312, 234, MATCH($B$3, resultados!$A$1:$ZZ$1, 0))</f>
        <v/>
      </c>
    </row>
    <row r="241">
      <c r="A241">
        <f>INDEX(resultados!$A$2:$ZZ$312, 235, MATCH($B$1, resultados!$A$1:$ZZ$1, 0))</f>
        <v/>
      </c>
      <c r="B241">
        <f>INDEX(resultados!$A$2:$ZZ$312, 235, MATCH($B$2, resultados!$A$1:$ZZ$1, 0))</f>
        <v/>
      </c>
      <c r="C241">
        <f>INDEX(resultados!$A$2:$ZZ$312, 235, MATCH($B$3, resultados!$A$1:$ZZ$1, 0))</f>
        <v/>
      </c>
    </row>
    <row r="242">
      <c r="A242">
        <f>INDEX(resultados!$A$2:$ZZ$312, 236, MATCH($B$1, resultados!$A$1:$ZZ$1, 0))</f>
        <v/>
      </c>
      <c r="B242">
        <f>INDEX(resultados!$A$2:$ZZ$312, 236, MATCH($B$2, resultados!$A$1:$ZZ$1, 0))</f>
        <v/>
      </c>
      <c r="C242">
        <f>INDEX(resultados!$A$2:$ZZ$312, 236, MATCH($B$3, resultados!$A$1:$ZZ$1, 0))</f>
        <v/>
      </c>
    </row>
    <row r="243">
      <c r="A243">
        <f>INDEX(resultados!$A$2:$ZZ$312, 237, MATCH($B$1, resultados!$A$1:$ZZ$1, 0))</f>
        <v/>
      </c>
      <c r="B243">
        <f>INDEX(resultados!$A$2:$ZZ$312, 237, MATCH($B$2, resultados!$A$1:$ZZ$1, 0))</f>
        <v/>
      </c>
      <c r="C243">
        <f>INDEX(resultados!$A$2:$ZZ$312, 237, MATCH($B$3, resultados!$A$1:$ZZ$1, 0))</f>
        <v/>
      </c>
    </row>
    <row r="244">
      <c r="A244">
        <f>INDEX(resultados!$A$2:$ZZ$312, 238, MATCH($B$1, resultados!$A$1:$ZZ$1, 0))</f>
        <v/>
      </c>
      <c r="B244">
        <f>INDEX(resultados!$A$2:$ZZ$312, 238, MATCH($B$2, resultados!$A$1:$ZZ$1, 0))</f>
        <v/>
      </c>
      <c r="C244">
        <f>INDEX(resultados!$A$2:$ZZ$312, 238, MATCH($B$3, resultados!$A$1:$ZZ$1, 0))</f>
        <v/>
      </c>
    </row>
    <row r="245">
      <c r="A245">
        <f>INDEX(resultados!$A$2:$ZZ$312, 239, MATCH($B$1, resultados!$A$1:$ZZ$1, 0))</f>
        <v/>
      </c>
      <c r="B245">
        <f>INDEX(resultados!$A$2:$ZZ$312, 239, MATCH($B$2, resultados!$A$1:$ZZ$1, 0))</f>
        <v/>
      </c>
      <c r="C245">
        <f>INDEX(resultados!$A$2:$ZZ$312, 239, MATCH($B$3, resultados!$A$1:$ZZ$1, 0))</f>
        <v/>
      </c>
    </row>
    <row r="246">
      <c r="A246">
        <f>INDEX(resultados!$A$2:$ZZ$312, 240, MATCH($B$1, resultados!$A$1:$ZZ$1, 0))</f>
        <v/>
      </c>
      <c r="B246">
        <f>INDEX(resultados!$A$2:$ZZ$312, 240, MATCH($B$2, resultados!$A$1:$ZZ$1, 0))</f>
        <v/>
      </c>
      <c r="C246">
        <f>INDEX(resultados!$A$2:$ZZ$312, 240, MATCH($B$3, resultados!$A$1:$ZZ$1, 0))</f>
        <v/>
      </c>
    </row>
    <row r="247">
      <c r="A247">
        <f>INDEX(resultados!$A$2:$ZZ$312, 241, MATCH($B$1, resultados!$A$1:$ZZ$1, 0))</f>
        <v/>
      </c>
      <c r="B247">
        <f>INDEX(resultados!$A$2:$ZZ$312, 241, MATCH($B$2, resultados!$A$1:$ZZ$1, 0))</f>
        <v/>
      </c>
      <c r="C247">
        <f>INDEX(resultados!$A$2:$ZZ$312, 241, MATCH($B$3, resultados!$A$1:$ZZ$1, 0))</f>
        <v/>
      </c>
    </row>
    <row r="248">
      <c r="A248">
        <f>INDEX(resultados!$A$2:$ZZ$312, 242, MATCH($B$1, resultados!$A$1:$ZZ$1, 0))</f>
        <v/>
      </c>
      <c r="B248">
        <f>INDEX(resultados!$A$2:$ZZ$312, 242, MATCH($B$2, resultados!$A$1:$ZZ$1, 0))</f>
        <v/>
      </c>
      <c r="C248">
        <f>INDEX(resultados!$A$2:$ZZ$312, 242, MATCH($B$3, resultados!$A$1:$ZZ$1, 0))</f>
        <v/>
      </c>
    </row>
    <row r="249">
      <c r="A249">
        <f>INDEX(resultados!$A$2:$ZZ$312, 243, MATCH($B$1, resultados!$A$1:$ZZ$1, 0))</f>
        <v/>
      </c>
      <c r="B249">
        <f>INDEX(resultados!$A$2:$ZZ$312, 243, MATCH($B$2, resultados!$A$1:$ZZ$1, 0))</f>
        <v/>
      </c>
      <c r="C249">
        <f>INDEX(resultados!$A$2:$ZZ$312, 243, MATCH($B$3, resultados!$A$1:$ZZ$1, 0))</f>
        <v/>
      </c>
    </row>
    <row r="250">
      <c r="A250">
        <f>INDEX(resultados!$A$2:$ZZ$312, 244, MATCH($B$1, resultados!$A$1:$ZZ$1, 0))</f>
        <v/>
      </c>
      <c r="B250">
        <f>INDEX(resultados!$A$2:$ZZ$312, 244, MATCH($B$2, resultados!$A$1:$ZZ$1, 0))</f>
        <v/>
      </c>
      <c r="C250">
        <f>INDEX(resultados!$A$2:$ZZ$312, 244, MATCH($B$3, resultados!$A$1:$ZZ$1, 0))</f>
        <v/>
      </c>
    </row>
    <row r="251">
      <c r="A251">
        <f>INDEX(resultados!$A$2:$ZZ$312, 245, MATCH($B$1, resultados!$A$1:$ZZ$1, 0))</f>
        <v/>
      </c>
      <c r="B251">
        <f>INDEX(resultados!$A$2:$ZZ$312, 245, MATCH($B$2, resultados!$A$1:$ZZ$1, 0))</f>
        <v/>
      </c>
      <c r="C251">
        <f>INDEX(resultados!$A$2:$ZZ$312, 245, MATCH($B$3, resultados!$A$1:$ZZ$1, 0))</f>
        <v/>
      </c>
    </row>
    <row r="252">
      <c r="A252">
        <f>INDEX(resultados!$A$2:$ZZ$312, 246, MATCH($B$1, resultados!$A$1:$ZZ$1, 0))</f>
        <v/>
      </c>
      <c r="B252">
        <f>INDEX(resultados!$A$2:$ZZ$312, 246, MATCH($B$2, resultados!$A$1:$ZZ$1, 0))</f>
        <v/>
      </c>
      <c r="C252">
        <f>INDEX(resultados!$A$2:$ZZ$312, 246, MATCH($B$3, resultados!$A$1:$ZZ$1, 0))</f>
        <v/>
      </c>
    </row>
    <row r="253">
      <c r="A253">
        <f>INDEX(resultados!$A$2:$ZZ$312, 247, MATCH($B$1, resultados!$A$1:$ZZ$1, 0))</f>
        <v/>
      </c>
      <c r="B253">
        <f>INDEX(resultados!$A$2:$ZZ$312, 247, MATCH($B$2, resultados!$A$1:$ZZ$1, 0))</f>
        <v/>
      </c>
      <c r="C253">
        <f>INDEX(resultados!$A$2:$ZZ$312, 247, MATCH($B$3, resultados!$A$1:$ZZ$1, 0))</f>
        <v/>
      </c>
    </row>
    <row r="254">
      <c r="A254">
        <f>INDEX(resultados!$A$2:$ZZ$312, 248, MATCH($B$1, resultados!$A$1:$ZZ$1, 0))</f>
        <v/>
      </c>
      <c r="B254">
        <f>INDEX(resultados!$A$2:$ZZ$312, 248, MATCH($B$2, resultados!$A$1:$ZZ$1, 0))</f>
        <v/>
      </c>
      <c r="C254">
        <f>INDEX(resultados!$A$2:$ZZ$312, 248, MATCH($B$3, resultados!$A$1:$ZZ$1, 0))</f>
        <v/>
      </c>
    </row>
    <row r="255">
      <c r="A255">
        <f>INDEX(resultados!$A$2:$ZZ$312, 249, MATCH($B$1, resultados!$A$1:$ZZ$1, 0))</f>
        <v/>
      </c>
      <c r="B255">
        <f>INDEX(resultados!$A$2:$ZZ$312, 249, MATCH($B$2, resultados!$A$1:$ZZ$1, 0))</f>
        <v/>
      </c>
      <c r="C255">
        <f>INDEX(resultados!$A$2:$ZZ$312, 249, MATCH($B$3, resultados!$A$1:$ZZ$1, 0))</f>
        <v/>
      </c>
    </row>
    <row r="256">
      <c r="A256">
        <f>INDEX(resultados!$A$2:$ZZ$312, 250, MATCH($B$1, resultados!$A$1:$ZZ$1, 0))</f>
        <v/>
      </c>
      <c r="B256">
        <f>INDEX(resultados!$A$2:$ZZ$312, 250, MATCH($B$2, resultados!$A$1:$ZZ$1, 0))</f>
        <v/>
      </c>
      <c r="C256">
        <f>INDEX(resultados!$A$2:$ZZ$312, 250, MATCH($B$3, resultados!$A$1:$ZZ$1, 0))</f>
        <v/>
      </c>
    </row>
    <row r="257">
      <c r="A257">
        <f>INDEX(resultados!$A$2:$ZZ$312, 251, MATCH($B$1, resultados!$A$1:$ZZ$1, 0))</f>
        <v/>
      </c>
      <c r="B257">
        <f>INDEX(resultados!$A$2:$ZZ$312, 251, MATCH($B$2, resultados!$A$1:$ZZ$1, 0))</f>
        <v/>
      </c>
      <c r="C257">
        <f>INDEX(resultados!$A$2:$ZZ$312, 251, MATCH($B$3, resultados!$A$1:$ZZ$1, 0))</f>
        <v/>
      </c>
    </row>
    <row r="258">
      <c r="A258">
        <f>INDEX(resultados!$A$2:$ZZ$312, 252, MATCH($B$1, resultados!$A$1:$ZZ$1, 0))</f>
        <v/>
      </c>
      <c r="B258">
        <f>INDEX(resultados!$A$2:$ZZ$312, 252, MATCH($B$2, resultados!$A$1:$ZZ$1, 0))</f>
        <v/>
      </c>
      <c r="C258">
        <f>INDEX(resultados!$A$2:$ZZ$312, 252, MATCH($B$3, resultados!$A$1:$ZZ$1, 0))</f>
        <v/>
      </c>
    </row>
    <row r="259">
      <c r="A259">
        <f>INDEX(resultados!$A$2:$ZZ$312, 253, MATCH($B$1, resultados!$A$1:$ZZ$1, 0))</f>
        <v/>
      </c>
      <c r="B259">
        <f>INDEX(resultados!$A$2:$ZZ$312, 253, MATCH($B$2, resultados!$A$1:$ZZ$1, 0))</f>
        <v/>
      </c>
      <c r="C259">
        <f>INDEX(resultados!$A$2:$ZZ$312, 253, MATCH($B$3, resultados!$A$1:$ZZ$1, 0))</f>
        <v/>
      </c>
    </row>
    <row r="260">
      <c r="A260">
        <f>INDEX(resultados!$A$2:$ZZ$312, 254, MATCH($B$1, resultados!$A$1:$ZZ$1, 0))</f>
        <v/>
      </c>
      <c r="B260">
        <f>INDEX(resultados!$A$2:$ZZ$312, 254, MATCH($B$2, resultados!$A$1:$ZZ$1, 0))</f>
        <v/>
      </c>
      <c r="C260">
        <f>INDEX(resultados!$A$2:$ZZ$312, 254, MATCH($B$3, resultados!$A$1:$ZZ$1, 0))</f>
        <v/>
      </c>
    </row>
    <row r="261">
      <c r="A261">
        <f>INDEX(resultados!$A$2:$ZZ$312, 255, MATCH($B$1, resultados!$A$1:$ZZ$1, 0))</f>
        <v/>
      </c>
      <c r="B261">
        <f>INDEX(resultados!$A$2:$ZZ$312, 255, MATCH($B$2, resultados!$A$1:$ZZ$1, 0))</f>
        <v/>
      </c>
      <c r="C261">
        <f>INDEX(resultados!$A$2:$ZZ$312, 255, MATCH($B$3, resultados!$A$1:$ZZ$1, 0))</f>
        <v/>
      </c>
    </row>
    <row r="262">
      <c r="A262">
        <f>INDEX(resultados!$A$2:$ZZ$312, 256, MATCH($B$1, resultados!$A$1:$ZZ$1, 0))</f>
        <v/>
      </c>
      <c r="B262">
        <f>INDEX(resultados!$A$2:$ZZ$312, 256, MATCH($B$2, resultados!$A$1:$ZZ$1, 0))</f>
        <v/>
      </c>
      <c r="C262">
        <f>INDEX(resultados!$A$2:$ZZ$312, 256, MATCH($B$3, resultados!$A$1:$ZZ$1, 0))</f>
        <v/>
      </c>
    </row>
    <row r="263">
      <c r="A263">
        <f>INDEX(resultados!$A$2:$ZZ$312, 257, MATCH($B$1, resultados!$A$1:$ZZ$1, 0))</f>
        <v/>
      </c>
      <c r="B263">
        <f>INDEX(resultados!$A$2:$ZZ$312, 257, MATCH($B$2, resultados!$A$1:$ZZ$1, 0))</f>
        <v/>
      </c>
      <c r="C263">
        <f>INDEX(resultados!$A$2:$ZZ$312, 257, MATCH($B$3, resultados!$A$1:$ZZ$1, 0))</f>
        <v/>
      </c>
    </row>
    <row r="264">
      <c r="A264">
        <f>INDEX(resultados!$A$2:$ZZ$312, 258, MATCH($B$1, resultados!$A$1:$ZZ$1, 0))</f>
        <v/>
      </c>
      <c r="B264">
        <f>INDEX(resultados!$A$2:$ZZ$312, 258, MATCH($B$2, resultados!$A$1:$ZZ$1, 0))</f>
        <v/>
      </c>
      <c r="C264">
        <f>INDEX(resultados!$A$2:$ZZ$312, 258, MATCH($B$3, resultados!$A$1:$ZZ$1, 0))</f>
        <v/>
      </c>
    </row>
    <row r="265">
      <c r="A265">
        <f>INDEX(resultados!$A$2:$ZZ$312, 259, MATCH($B$1, resultados!$A$1:$ZZ$1, 0))</f>
        <v/>
      </c>
      <c r="B265">
        <f>INDEX(resultados!$A$2:$ZZ$312, 259, MATCH($B$2, resultados!$A$1:$ZZ$1, 0))</f>
        <v/>
      </c>
      <c r="C265">
        <f>INDEX(resultados!$A$2:$ZZ$312, 259, MATCH($B$3, resultados!$A$1:$ZZ$1, 0))</f>
        <v/>
      </c>
    </row>
    <row r="266">
      <c r="A266">
        <f>INDEX(resultados!$A$2:$ZZ$312, 260, MATCH($B$1, resultados!$A$1:$ZZ$1, 0))</f>
        <v/>
      </c>
      <c r="B266">
        <f>INDEX(resultados!$A$2:$ZZ$312, 260, MATCH($B$2, resultados!$A$1:$ZZ$1, 0))</f>
        <v/>
      </c>
      <c r="C266">
        <f>INDEX(resultados!$A$2:$ZZ$312, 260, MATCH($B$3, resultados!$A$1:$ZZ$1, 0))</f>
        <v/>
      </c>
    </row>
    <row r="267">
      <c r="A267">
        <f>INDEX(resultados!$A$2:$ZZ$312, 261, MATCH($B$1, resultados!$A$1:$ZZ$1, 0))</f>
        <v/>
      </c>
      <c r="B267">
        <f>INDEX(resultados!$A$2:$ZZ$312, 261, MATCH($B$2, resultados!$A$1:$ZZ$1, 0))</f>
        <v/>
      </c>
      <c r="C267">
        <f>INDEX(resultados!$A$2:$ZZ$312, 261, MATCH($B$3, resultados!$A$1:$ZZ$1, 0))</f>
        <v/>
      </c>
    </row>
    <row r="268">
      <c r="A268">
        <f>INDEX(resultados!$A$2:$ZZ$312, 262, MATCH($B$1, resultados!$A$1:$ZZ$1, 0))</f>
        <v/>
      </c>
      <c r="B268">
        <f>INDEX(resultados!$A$2:$ZZ$312, 262, MATCH($B$2, resultados!$A$1:$ZZ$1, 0))</f>
        <v/>
      </c>
      <c r="C268">
        <f>INDEX(resultados!$A$2:$ZZ$312, 262, MATCH($B$3, resultados!$A$1:$ZZ$1, 0))</f>
        <v/>
      </c>
    </row>
    <row r="269">
      <c r="A269">
        <f>INDEX(resultados!$A$2:$ZZ$312, 263, MATCH($B$1, resultados!$A$1:$ZZ$1, 0))</f>
        <v/>
      </c>
      <c r="B269">
        <f>INDEX(resultados!$A$2:$ZZ$312, 263, MATCH($B$2, resultados!$A$1:$ZZ$1, 0))</f>
        <v/>
      </c>
      <c r="C269">
        <f>INDEX(resultados!$A$2:$ZZ$312, 263, MATCH($B$3, resultados!$A$1:$ZZ$1, 0))</f>
        <v/>
      </c>
    </row>
    <row r="270">
      <c r="A270">
        <f>INDEX(resultados!$A$2:$ZZ$312, 264, MATCH($B$1, resultados!$A$1:$ZZ$1, 0))</f>
        <v/>
      </c>
      <c r="B270">
        <f>INDEX(resultados!$A$2:$ZZ$312, 264, MATCH($B$2, resultados!$A$1:$ZZ$1, 0))</f>
        <v/>
      </c>
      <c r="C270">
        <f>INDEX(resultados!$A$2:$ZZ$312, 264, MATCH($B$3, resultados!$A$1:$ZZ$1, 0))</f>
        <v/>
      </c>
    </row>
    <row r="271">
      <c r="A271">
        <f>INDEX(resultados!$A$2:$ZZ$312, 265, MATCH($B$1, resultados!$A$1:$ZZ$1, 0))</f>
        <v/>
      </c>
      <c r="B271">
        <f>INDEX(resultados!$A$2:$ZZ$312, 265, MATCH($B$2, resultados!$A$1:$ZZ$1, 0))</f>
        <v/>
      </c>
      <c r="C271">
        <f>INDEX(resultados!$A$2:$ZZ$312, 265, MATCH($B$3, resultados!$A$1:$ZZ$1, 0))</f>
        <v/>
      </c>
    </row>
    <row r="272">
      <c r="A272">
        <f>INDEX(resultados!$A$2:$ZZ$312, 266, MATCH($B$1, resultados!$A$1:$ZZ$1, 0))</f>
        <v/>
      </c>
      <c r="B272">
        <f>INDEX(resultados!$A$2:$ZZ$312, 266, MATCH($B$2, resultados!$A$1:$ZZ$1, 0))</f>
        <v/>
      </c>
      <c r="C272">
        <f>INDEX(resultados!$A$2:$ZZ$312, 266, MATCH($B$3, resultados!$A$1:$ZZ$1, 0))</f>
        <v/>
      </c>
    </row>
    <row r="273">
      <c r="A273">
        <f>INDEX(resultados!$A$2:$ZZ$312, 267, MATCH($B$1, resultados!$A$1:$ZZ$1, 0))</f>
        <v/>
      </c>
      <c r="B273">
        <f>INDEX(resultados!$A$2:$ZZ$312, 267, MATCH($B$2, resultados!$A$1:$ZZ$1, 0))</f>
        <v/>
      </c>
      <c r="C273">
        <f>INDEX(resultados!$A$2:$ZZ$312, 267, MATCH($B$3, resultados!$A$1:$ZZ$1, 0))</f>
        <v/>
      </c>
    </row>
    <row r="274">
      <c r="A274">
        <f>INDEX(resultados!$A$2:$ZZ$312, 268, MATCH($B$1, resultados!$A$1:$ZZ$1, 0))</f>
        <v/>
      </c>
      <c r="B274">
        <f>INDEX(resultados!$A$2:$ZZ$312, 268, MATCH($B$2, resultados!$A$1:$ZZ$1, 0))</f>
        <v/>
      </c>
      <c r="C274">
        <f>INDEX(resultados!$A$2:$ZZ$312, 268, MATCH($B$3, resultados!$A$1:$ZZ$1, 0))</f>
        <v/>
      </c>
    </row>
    <row r="275">
      <c r="A275">
        <f>INDEX(resultados!$A$2:$ZZ$312, 269, MATCH($B$1, resultados!$A$1:$ZZ$1, 0))</f>
        <v/>
      </c>
      <c r="B275">
        <f>INDEX(resultados!$A$2:$ZZ$312, 269, MATCH($B$2, resultados!$A$1:$ZZ$1, 0))</f>
        <v/>
      </c>
      <c r="C275">
        <f>INDEX(resultados!$A$2:$ZZ$312, 269, MATCH($B$3, resultados!$A$1:$ZZ$1, 0))</f>
        <v/>
      </c>
    </row>
    <row r="276">
      <c r="A276">
        <f>INDEX(resultados!$A$2:$ZZ$312, 270, MATCH($B$1, resultados!$A$1:$ZZ$1, 0))</f>
        <v/>
      </c>
      <c r="B276">
        <f>INDEX(resultados!$A$2:$ZZ$312, 270, MATCH($B$2, resultados!$A$1:$ZZ$1, 0))</f>
        <v/>
      </c>
      <c r="C276">
        <f>INDEX(resultados!$A$2:$ZZ$312, 270, MATCH($B$3, resultados!$A$1:$ZZ$1, 0))</f>
        <v/>
      </c>
    </row>
    <row r="277">
      <c r="A277">
        <f>INDEX(resultados!$A$2:$ZZ$312, 271, MATCH($B$1, resultados!$A$1:$ZZ$1, 0))</f>
        <v/>
      </c>
      <c r="B277">
        <f>INDEX(resultados!$A$2:$ZZ$312, 271, MATCH($B$2, resultados!$A$1:$ZZ$1, 0))</f>
        <v/>
      </c>
      <c r="C277">
        <f>INDEX(resultados!$A$2:$ZZ$312, 271, MATCH($B$3, resultados!$A$1:$ZZ$1, 0))</f>
        <v/>
      </c>
    </row>
    <row r="278">
      <c r="A278">
        <f>INDEX(resultados!$A$2:$ZZ$312, 272, MATCH($B$1, resultados!$A$1:$ZZ$1, 0))</f>
        <v/>
      </c>
      <c r="B278">
        <f>INDEX(resultados!$A$2:$ZZ$312, 272, MATCH($B$2, resultados!$A$1:$ZZ$1, 0))</f>
        <v/>
      </c>
      <c r="C278">
        <f>INDEX(resultados!$A$2:$ZZ$312, 272, MATCH($B$3, resultados!$A$1:$ZZ$1, 0))</f>
        <v/>
      </c>
    </row>
    <row r="279">
      <c r="A279">
        <f>INDEX(resultados!$A$2:$ZZ$312, 273, MATCH($B$1, resultados!$A$1:$ZZ$1, 0))</f>
        <v/>
      </c>
      <c r="B279">
        <f>INDEX(resultados!$A$2:$ZZ$312, 273, MATCH($B$2, resultados!$A$1:$ZZ$1, 0))</f>
        <v/>
      </c>
      <c r="C279">
        <f>INDEX(resultados!$A$2:$ZZ$312, 273, MATCH($B$3, resultados!$A$1:$ZZ$1, 0))</f>
        <v/>
      </c>
    </row>
    <row r="280">
      <c r="A280">
        <f>INDEX(resultados!$A$2:$ZZ$312, 274, MATCH($B$1, resultados!$A$1:$ZZ$1, 0))</f>
        <v/>
      </c>
      <c r="B280">
        <f>INDEX(resultados!$A$2:$ZZ$312, 274, MATCH($B$2, resultados!$A$1:$ZZ$1, 0))</f>
        <v/>
      </c>
      <c r="C280">
        <f>INDEX(resultados!$A$2:$ZZ$312, 274, MATCH($B$3, resultados!$A$1:$ZZ$1, 0))</f>
        <v/>
      </c>
    </row>
    <row r="281">
      <c r="A281">
        <f>INDEX(resultados!$A$2:$ZZ$312, 275, MATCH($B$1, resultados!$A$1:$ZZ$1, 0))</f>
        <v/>
      </c>
      <c r="B281">
        <f>INDEX(resultados!$A$2:$ZZ$312, 275, MATCH($B$2, resultados!$A$1:$ZZ$1, 0))</f>
        <v/>
      </c>
      <c r="C281">
        <f>INDEX(resultados!$A$2:$ZZ$312, 275, MATCH($B$3, resultados!$A$1:$ZZ$1, 0))</f>
        <v/>
      </c>
    </row>
    <row r="282">
      <c r="A282">
        <f>INDEX(resultados!$A$2:$ZZ$312, 276, MATCH($B$1, resultados!$A$1:$ZZ$1, 0))</f>
        <v/>
      </c>
      <c r="B282">
        <f>INDEX(resultados!$A$2:$ZZ$312, 276, MATCH($B$2, resultados!$A$1:$ZZ$1, 0))</f>
        <v/>
      </c>
      <c r="C282">
        <f>INDEX(resultados!$A$2:$ZZ$312, 276, MATCH($B$3, resultados!$A$1:$ZZ$1, 0))</f>
        <v/>
      </c>
    </row>
    <row r="283">
      <c r="A283">
        <f>INDEX(resultados!$A$2:$ZZ$312, 277, MATCH($B$1, resultados!$A$1:$ZZ$1, 0))</f>
        <v/>
      </c>
      <c r="B283">
        <f>INDEX(resultados!$A$2:$ZZ$312, 277, MATCH($B$2, resultados!$A$1:$ZZ$1, 0))</f>
        <v/>
      </c>
      <c r="C283">
        <f>INDEX(resultados!$A$2:$ZZ$312, 277, MATCH($B$3, resultados!$A$1:$ZZ$1, 0))</f>
        <v/>
      </c>
    </row>
    <row r="284">
      <c r="A284">
        <f>INDEX(resultados!$A$2:$ZZ$312, 278, MATCH($B$1, resultados!$A$1:$ZZ$1, 0))</f>
        <v/>
      </c>
      <c r="B284">
        <f>INDEX(resultados!$A$2:$ZZ$312, 278, MATCH($B$2, resultados!$A$1:$ZZ$1, 0))</f>
        <v/>
      </c>
      <c r="C284">
        <f>INDEX(resultados!$A$2:$ZZ$312, 278, MATCH($B$3, resultados!$A$1:$ZZ$1, 0))</f>
        <v/>
      </c>
    </row>
    <row r="285">
      <c r="A285">
        <f>INDEX(resultados!$A$2:$ZZ$312, 279, MATCH($B$1, resultados!$A$1:$ZZ$1, 0))</f>
        <v/>
      </c>
      <c r="B285">
        <f>INDEX(resultados!$A$2:$ZZ$312, 279, MATCH($B$2, resultados!$A$1:$ZZ$1, 0))</f>
        <v/>
      </c>
      <c r="C285">
        <f>INDEX(resultados!$A$2:$ZZ$312, 279, MATCH($B$3, resultados!$A$1:$ZZ$1, 0))</f>
        <v/>
      </c>
    </row>
    <row r="286">
      <c r="A286">
        <f>INDEX(resultados!$A$2:$ZZ$312, 280, MATCH($B$1, resultados!$A$1:$ZZ$1, 0))</f>
        <v/>
      </c>
      <c r="B286">
        <f>INDEX(resultados!$A$2:$ZZ$312, 280, MATCH($B$2, resultados!$A$1:$ZZ$1, 0))</f>
        <v/>
      </c>
      <c r="C286">
        <f>INDEX(resultados!$A$2:$ZZ$312, 280, MATCH($B$3, resultados!$A$1:$ZZ$1, 0))</f>
        <v/>
      </c>
    </row>
    <row r="287">
      <c r="A287">
        <f>INDEX(resultados!$A$2:$ZZ$312, 281, MATCH($B$1, resultados!$A$1:$ZZ$1, 0))</f>
        <v/>
      </c>
      <c r="B287">
        <f>INDEX(resultados!$A$2:$ZZ$312, 281, MATCH($B$2, resultados!$A$1:$ZZ$1, 0))</f>
        <v/>
      </c>
      <c r="C287">
        <f>INDEX(resultados!$A$2:$ZZ$312, 281, MATCH($B$3, resultados!$A$1:$ZZ$1, 0))</f>
        <v/>
      </c>
    </row>
    <row r="288">
      <c r="A288">
        <f>INDEX(resultados!$A$2:$ZZ$312, 282, MATCH($B$1, resultados!$A$1:$ZZ$1, 0))</f>
        <v/>
      </c>
      <c r="B288">
        <f>INDEX(resultados!$A$2:$ZZ$312, 282, MATCH($B$2, resultados!$A$1:$ZZ$1, 0))</f>
        <v/>
      </c>
      <c r="C288">
        <f>INDEX(resultados!$A$2:$ZZ$312, 282, MATCH($B$3, resultados!$A$1:$ZZ$1, 0))</f>
        <v/>
      </c>
    </row>
    <row r="289">
      <c r="A289">
        <f>INDEX(resultados!$A$2:$ZZ$312, 283, MATCH($B$1, resultados!$A$1:$ZZ$1, 0))</f>
        <v/>
      </c>
      <c r="B289">
        <f>INDEX(resultados!$A$2:$ZZ$312, 283, MATCH($B$2, resultados!$A$1:$ZZ$1, 0))</f>
        <v/>
      </c>
      <c r="C289">
        <f>INDEX(resultados!$A$2:$ZZ$312, 283, MATCH($B$3, resultados!$A$1:$ZZ$1, 0))</f>
        <v/>
      </c>
    </row>
    <row r="290">
      <c r="A290">
        <f>INDEX(resultados!$A$2:$ZZ$312, 284, MATCH($B$1, resultados!$A$1:$ZZ$1, 0))</f>
        <v/>
      </c>
      <c r="B290">
        <f>INDEX(resultados!$A$2:$ZZ$312, 284, MATCH($B$2, resultados!$A$1:$ZZ$1, 0))</f>
        <v/>
      </c>
      <c r="C290">
        <f>INDEX(resultados!$A$2:$ZZ$312, 284, MATCH($B$3, resultados!$A$1:$ZZ$1, 0))</f>
        <v/>
      </c>
    </row>
    <row r="291">
      <c r="A291">
        <f>INDEX(resultados!$A$2:$ZZ$312, 285, MATCH($B$1, resultados!$A$1:$ZZ$1, 0))</f>
        <v/>
      </c>
      <c r="B291">
        <f>INDEX(resultados!$A$2:$ZZ$312, 285, MATCH($B$2, resultados!$A$1:$ZZ$1, 0))</f>
        <v/>
      </c>
      <c r="C291">
        <f>INDEX(resultados!$A$2:$ZZ$312, 285, MATCH($B$3, resultados!$A$1:$ZZ$1, 0))</f>
        <v/>
      </c>
    </row>
    <row r="292">
      <c r="A292">
        <f>INDEX(resultados!$A$2:$ZZ$312, 286, MATCH($B$1, resultados!$A$1:$ZZ$1, 0))</f>
        <v/>
      </c>
      <c r="B292">
        <f>INDEX(resultados!$A$2:$ZZ$312, 286, MATCH($B$2, resultados!$A$1:$ZZ$1, 0))</f>
        <v/>
      </c>
      <c r="C292">
        <f>INDEX(resultados!$A$2:$ZZ$312, 286, MATCH($B$3, resultados!$A$1:$ZZ$1, 0))</f>
        <v/>
      </c>
    </row>
    <row r="293">
      <c r="A293">
        <f>INDEX(resultados!$A$2:$ZZ$312, 287, MATCH($B$1, resultados!$A$1:$ZZ$1, 0))</f>
        <v/>
      </c>
      <c r="B293">
        <f>INDEX(resultados!$A$2:$ZZ$312, 287, MATCH($B$2, resultados!$A$1:$ZZ$1, 0))</f>
        <v/>
      </c>
      <c r="C293">
        <f>INDEX(resultados!$A$2:$ZZ$312, 287, MATCH($B$3, resultados!$A$1:$ZZ$1, 0))</f>
        <v/>
      </c>
    </row>
    <row r="294">
      <c r="A294">
        <f>INDEX(resultados!$A$2:$ZZ$312, 288, MATCH($B$1, resultados!$A$1:$ZZ$1, 0))</f>
        <v/>
      </c>
      <c r="B294">
        <f>INDEX(resultados!$A$2:$ZZ$312, 288, MATCH($B$2, resultados!$A$1:$ZZ$1, 0))</f>
        <v/>
      </c>
      <c r="C294">
        <f>INDEX(resultados!$A$2:$ZZ$312, 288, MATCH($B$3, resultados!$A$1:$ZZ$1, 0))</f>
        <v/>
      </c>
    </row>
    <row r="295">
      <c r="A295">
        <f>INDEX(resultados!$A$2:$ZZ$312, 289, MATCH($B$1, resultados!$A$1:$ZZ$1, 0))</f>
        <v/>
      </c>
      <c r="B295">
        <f>INDEX(resultados!$A$2:$ZZ$312, 289, MATCH($B$2, resultados!$A$1:$ZZ$1, 0))</f>
        <v/>
      </c>
      <c r="C295">
        <f>INDEX(resultados!$A$2:$ZZ$312, 289, MATCH($B$3, resultados!$A$1:$ZZ$1, 0))</f>
        <v/>
      </c>
    </row>
    <row r="296">
      <c r="A296">
        <f>INDEX(resultados!$A$2:$ZZ$312, 290, MATCH($B$1, resultados!$A$1:$ZZ$1, 0))</f>
        <v/>
      </c>
      <c r="B296">
        <f>INDEX(resultados!$A$2:$ZZ$312, 290, MATCH($B$2, resultados!$A$1:$ZZ$1, 0))</f>
        <v/>
      </c>
      <c r="C296">
        <f>INDEX(resultados!$A$2:$ZZ$312, 290, MATCH($B$3, resultados!$A$1:$ZZ$1, 0))</f>
        <v/>
      </c>
    </row>
    <row r="297">
      <c r="A297">
        <f>INDEX(resultados!$A$2:$ZZ$312, 291, MATCH($B$1, resultados!$A$1:$ZZ$1, 0))</f>
        <v/>
      </c>
      <c r="B297">
        <f>INDEX(resultados!$A$2:$ZZ$312, 291, MATCH($B$2, resultados!$A$1:$ZZ$1, 0))</f>
        <v/>
      </c>
      <c r="C297">
        <f>INDEX(resultados!$A$2:$ZZ$312, 291, MATCH($B$3, resultados!$A$1:$ZZ$1, 0))</f>
        <v/>
      </c>
    </row>
    <row r="298">
      <c r="A298">
        <f>INDEX(resultados!$A$2:$ZZ$312, 292, MATCH($B$1, resultados!$A$1:$ZZ$1, 0))</f>
        <v/>
      </c>
      <c r="B298">
        <f>INDEX(resultados!$A$2:$ZZ$312, 292, MATCH($B$2, resultados!$A$1:$ZZ$1, 0))</f>
        <v/>
      </c>
      <c r="C298">
        <f>INDEX(resultados!$A$2:$ZZ$312, 292, MATCH($B$3, resultados!$A$1:$ZZ$1, 0))</f>
        <v/>
      </c>
    </row>
    <row r="299">
      <c r="A299">
        <f>INDEX(resultados!$A$2:$ZZ$312, 293, MATCH($B$1, resultados!$A$1:$ZZ$1, 0))</f>
        <v/>
      </c>
      <c r="B299">
        <f>INDEX(resultados!$A$2:$ZZ$312, 293, MATCH($B$2, resultados!$A$1:$ZZ$1, 0))</f>
        <v/>
      </c>
      <c r="C299">
        <f>INDEX(resultados!$A$2:$ZZ$312, 293, MATCH($B$3, resultados!$A$1:$ZZ$1, 0))</f>
        <v/>
      </c>
    </row>
    <row r="300">
      <c r="A300">
        <f>INDEX(resultados!$A$2:$ZZ$312, 294, MATCH($B$1, resultados!$A$1:$ZZ$1, 0))</f>
        <v/>
      </c>
      <c r="B300">
        <f>INDEX(resultados!$A$2:$ZZ$312, 294, MATCH($B$2, resultados!$A$1:$ZZ$1, 0))</f>
        <v/>
      </c>
      <c r="C300">
        <f>INDEX(resultados!$A$2:$ZZ$312, 294, MATCH($B$3, resultados!$A$1:$ZZ$1, 0))</f>
        <v/>
      </c>
    </row>
    <row r="301">
      <c r="A301">
        <f>INDEX(resultados!$A$2:$ZZ$312, 295, MATCH($B$1, resultados!$A$1:$ZZ$1, 0))</f>
        <v/>
      </c>
      <c r="B301">
        <f>INDEX(resultados!$A$2:$ZZ$312, 295, MATCH($B$2, resultados!$A$1:$ZZ$1, 0))</f>
        <v/>
      </c>
      <c r="C301">
        <f>INDEX(resultados!$A$2:$ZZ$312, 295, MATCH($B$3, resultados!$A$1:$ZZ$1, 0))</f>
        <v/>
      </c>
    </row>
    <row r="302">
      <c r="A302">
        <f>INDEX(resultados!$A$2:$ZZ$312, 296, MATCH($B$1, resultados!$A$1:$ZZ$1, 0))</f>
        <v/>
      </c>
      <c r="B302">
        <f>INDEX(resultados!$A$2:$ZZ$312, 296, MATCH($B$2, resultados!$A$1:$ZZ$1, 0))</f>
        <v/>
      </c>
      <c r="C302">
        <f>INDEX(resultados!$A$2:$ZZ$312, 296, MATCH($B$3, resultados!$A$1:$ZZ$1, 0))</f>
        <v/>
      </c>
    </row>
    <row r="303">
      <c r="A303">
        <f>INDEX(resultados!$A$2:$ZZ$312, 297, MATCH($B$1, resultados!$A$1:$ZZ$1, 0))</f>
        <v/>
      </c>
      <c r="B303">
        <f>INDEX(resultados!$A$2:$ZZ$312, 297, MATCH($B$2, resultados!$A$1:$ZZ$1, 0))</f>
        <v/>
      </c>
      <c r="C303">
        <f>INDEX(resultados!$A$2:$ZZ$312, 297, MATCH($B$3, resultados!$A$1:$ZZ$1, 0))</f>
        <v/>
      </c>
    </row>
    <row r="304">
      <c r="A304">
        <f>INDEX(resultados!$A$2:$ZZ$312, 298, MATCH($B$1, resultados!$A$1:$ZZ$1, 0))</f>
        <v/>
      </c>
      <c r="B304">
        <f>INDEX(resultados!$A$2:$ZZ$312, 298, MATCH($B$2, resultados!$A$1:$ZZ$1, 0))</f>
        <v/>
      </c>
      <c r="C304">
        <f>INDEX(resultados!$A$2:$ZZ$312, 298, MATCH($B$3, resultados!$A$1:$ZZ$1, 0))</f>
        <v/>
      </c>
    </row>
    <row r="305">
      <c r="A305">
        <f>INDEX(resultados!$A$2:$ZZ$312, 299, MATCH($B$1, resultados!$A$1:$ZZ$1, 0))</f>
        <v/>
      </c>
      <c r="B305">
        <f>INDEX(resultados!$A$2:$ZZ$312, 299, MATCH($B$2, resultados!$A$1:$ZZ$1, 0))</f>
        <v/>
      </c>
      <c r="C305">
        <f>INDEX(resultados!$A$2:$ZZ$312, 299, MATCH($B$3, resultados!$A$1:$ZZ$1, 0))</f>
        <v/>
      </c>
    </row>
    <row r="306">
      <c r="A306">
        <f>INDEX(resultados!$A$2:$ZZ$312, 300, MATCH($B$1, resultados!$A$1:$ZZ$1, 0))</f>
        <v/>
      </c>
      <c r="B306">
        <f>INDEX(resultados!$A$2:$ZZ$312, 300, MATCH($B$2, resultados!$A$1:$ZZ$1, 0))</f>
        <v/>
      </c>
      <c r="C306">
        <f>INDEX(resultados!$A$2:$ZZ$312, 300, MATCH($B$3, resultados!$A$1:$ZZ$1, 0))</f>
        <v/>
      </c>
    </row>
    <row r="307">
      <c r="A307">
        <f>INDEX(resultados!$A$2:$ZZ$312, 301, MATCH($B$1, resultados!$A$1:$ZZ$1, 0))</f>
        <v/>
      </c>
      <c r="B307">
        <f>INDEX(resultados!$A$2:$ZZ$312, 301, MATCH($B$2, resultados!$A$1:$ZZ$1, 0))</f>
        <v/>
      </c>
      <c r="C307">
        <f>INDEX(resultados!$A$2:$ZZ$312, 301, MATCH($B$3, resultados!$A$1:$ZZ$1, 0))</f>
        <v/>
      </c>
    </row>
    <row r="308">
      <c r="A308">
        <f>INDEX(resultados!$A$2:$ZZ$312, 302, MATCH($B$1, resultados!$A$1:$ZZ$1, 0))</f>
        <v/>
      </c>
      <c r="B308">
        <f>INDEX(resultados!$A$2:$ZZ$312, 302, MATCH($B$2, resultados!$A$1:$ZZ$1, 0))</f>
        <v/>
      </c>
      <c r="C308">
        <f>INDEX(resultados!$A$2:$ZZ$312, 302, MATCH($B$3, resultados!$A$1:$ZZ$1, 0))</f>
        <v/>
      </c>
    </row>
    <row r="309">
      <c r="A309">
        <f>INDEX(resultados!$A$2:$ZZ$312, 303, MATCH($B$1, resultados!$A$1:$ZZ$1, 0))</f>
        <v/>
      </c>
      <c r="B309">
        <f>INDEX(resultados!$A$2:$ZZ$312, 303, MATCH($B$2, resultados!$A$1:$ZZ$1, 0))</f>
        <v/>
      </c>
      <c r="C309">
        <f>INDEX(resultados!$A$2:$ZZ$312, 303, MATCH($B$3, resultados!$A$1:$ZZ$1, 0))</f>
        <v/>
      </c>
    </row>
    <row r="310">
      <c r="A310">
        <f>INDEX(resultados!$A$2:$ZZ$312, 304, MATCH($B$1, resultados!$A$1:$ZZ$1, 0))</f>
        <v/>
      </c>
      <c r="B310">
        <f>INDEX(resultados!$A$2:$ZZ$312, 304, MATCH($B$2, resultados!$A$1:$ZZ$1, 0))</f>
        <v/>
      </c>
      <c r="C310">
        <f>INDEX(resultados!$A$2:$ZZ$312, 304, MATCH($B$3, resultados!$A$1:$ZZ$1, 0))</f>
        <v/>
      </c>
    </row>
    <row r="311">
      <c r="A311">
        <f>INDEX(resultados!$A$2:$ZZ$312, 305, MATCH($B$1, resultados!$A$1:$ZZ$1, 0))</f>
        <v/>
      </c>
      <c r="B311">
        <f>INDEX(resultados!$A$2:$ZZ$312, 305, MATCH($B$2, resultados!$A$1:$ZZ$1, 0))</f>
        <v/>
      </c>
      <c r="C311">
        <f>INDEX(resultados!$A$2:$ZZ$312, 305, MATCH($B$3, resultados!$A$1:$ZZ$1, 0))</f>
        <v/>
      </c>
    </row>
    <row r="312">
      <c r="A312">
        <f>INDEX(resultados!$A$2:$ZZ$312, 306, MATCH($B$1, resultados!$A$1:$ZZ$1, 0))</f>
        <v/>
      </c>
      <c r="B312">
        <f>INDEX(resultados!$A$2:$ZZ$312, 306, MATCH($B$2, resultados!$A$1:$ZZ$1, 0))</f>
        <v/>
      </c>
      <c r="C312">
        <f>INDEX(resultados!$A$2:$ZZ$312, 306, MATCH($B$3, resultados!$A$1:$ZZ$1, 0))</f>
        <v/>
      </c>
    </row>
    <row r="313">
      <c r="A313">
        <f>INDEX(resultados!$A$2:$ZZ$312, 307, MATCH($B$1, resultados!$A$1:$ZZ$1, 0))</f>
        <v/>
      </c>
      <c r="B313">
        <f>INDEX(resultados!$A$2:$ZZ$312, 307, MATCH($B$2, resultados!$A$1:$ZZ$1, 0))</f>
        <v/>
      </c>
      <c r="C313">
        <f>INDEX(resultados!$A$2:$ZZ$312, 307, MATCH($B$3, resultados!$A$1:$ZZ$1, 0))</f>
        <v/>
      </c>
    </row>
    <row r="314">
      <c r="A314">
        <f>INDEX(resultados!$A$2:$ZZ$312, 308, MATCH($B$1, resultados!$A$1:$ZZ$1, 0))</f>
        <v/>
      </c>
      <c r="B314">
        <f>INDEX(resultados!$A$2:$ZZ$312, 308, MATCH($B$2, resultados!$A$1:$ZZ$1, 0))</f>
        <v/>
      </c>
      <c r="C314">
        <f>INDEX(resultados!$A$2:$ZZ$312, 308, MATCH($B$3, resultados!$A$1:$ZZ$1, 0))</f>
        <v/>
      </c>
    </row>
    <row r="315">
      <c r="A315">
        <f>INDEX(resultados!$A$2:$ZZ$312, 309, MATCH($B$1, resultados!$A$1:$ZZ$1, 0))</f>
        <v/>
      </c>
      <c r="B315">
        <f>INDEX(resultados!$A$2:$ZZ$312, 309, MATCH($B$2, resultados!$A$1:$ZZ$1, 0))</f>
        <v/>
      </c>
      <c r="C315">
        <f>INDEX(resultados!$A$2:$ZZ$312, 309, MATCH($B$3, resultados!$A$1:$ZZ$1, 0))</f>
        <v/>
      </c>
    </row>
    <row r="316">
      <c r="A316">
        <f>INDEX(resultados!$A$2:$ZZ$312, 310, MATCH($B$1, resultados!$A$1:$ZZ$1, 0))</f>
        <v/>
      </c>
      <c r="B316">
        <f>INDEX(resultados!$A$2:$ZZ$312, 310, MATCH($B$2, resultados!$A$1:$ZZ$1, 0))</f>
        <v/>
      </c>
      <c r="C316">
        <f>INDEX(resultados!$A$2:$ZZ$312, 310, MATCH($B$3, resultados!$A$1:$ZZ$1, 0))</f>
        <v/>
      </c>
    </row>
    <row r="317">
      <c r="A317">
        <f>INDEX(resultados!$A$2:$ZZ$312, 311, MATCH($B$1, resultados!$A$1:$ZZ$1, 0))</f>
        <v/>
      </c>
      <c r="B317">
        <f>INDEX(resultados!$A$2:$ZZ$312, 311, MATCH($B$2, resultados!$A$1:$ZZ$1, 0))</f>
        <v/>
      </c>
      <c r="C317">
        <f>INDEX(resultados!$A$2:$ZZ$312, 311,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208.63</v>
      </c>
      <c r="F2" t="n">
        <v>191.24</v>
      </c>
      <c r="G2" t="n">
        <v>11.49</v>
      </c>
      <c r="H2" t="n">
        <v>0.24</v>
      </c>
      <c r="I2" t="n">
        <v>999</v>
      </c>
      <c r="J2" t="n">
        <v>71.52</v>
      </c>
      <c r="K2" t="n">
        <v>32.27</v>
      </c>
      <c r="L2" t="n">
        <v>1</v>
      </c>
      <c r="M2" t="n">
        <v>997</v>
      </c>
      <c r="N2" t="n">
        <v>8.25</v>
      </c>
      <c r="O2" t="n">
        <v>9054.6</v>
      </c>
      <c r="P2" t="n">
        <v>1376.35</v>
      </c>
      <c r="Q2" t="n">
        <v>3674.59</v>
      </c>
      <c r="R2" t="n">
        <v>1896.13</v>
      </c>
      <c r="S2" t="n">
        <v>288.36</v>
      </c>
      <c r="T2" t="n">
        <v>795868.36</v>
      </c>
      <c r="U2" t="n">
        <v>0.15</v>
      </c>
      <c r="V2" t="n">
        <v>0.68</v>
      </c>
      <c r="W2" t="n">
        <v>58.44</v>
      </c>
      <c r="X2" t="n">
        <v>47.17</v>
      </c>
      <c r="Y2" t="n">
        <v>1</v>
      </c>
      <c r="Z2" t="n">
        <v>10</v>
      </c>
      <c r="AA2" t="n">
        <v>3095.913325412507</v>
      </c>
      <c r="AB2" t="n">
        <v>4235.965193886074</v>
      </c>
      <c r="AC2" t="n">
        <v>3831.690620995917</v>
      </c>
      <c r="AD2" t="n">
        <v>3095913.325412507</v>
      </c>
      <c r="AE2" t="n">
        <v>4235965.193886074</v>
      </c>
      <c r="AF2" t="n">
        <v>1.036969792986339e-06</v>
      </c>
      <c r="AG2" t="n">
        <v>44</v>
      </c>
      <c r="AH2" t="n">
        <v>3831690.620995916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171.11</v>
      </c>
      <c r="F3" t="n">
        <v>162.89</v>
      </c>
      <c r="G3" t="n">
        <v>23.84</v>
      </c>
      <c r="H3" t="n">
        <v>0.48</v>
      </c>
      <c r="I3" t="n">
        <v>410</v>
      </c>
      <c r="J3" t="n">
        <v>72.7</v>
      </c>
      <c r="K3" t="n">
        <v>32.27</v>
      </c>
      <c r="L3" t="n">
        <v>2</v>
      </c>
      <c r="M3" t="n">
        <v>408</v>
      </c>
      <c r="N3" t="n">
        <v>8.43</v>
      </c>
      <c r="O3" t="n">
        <v>9200.25</v>
      </c>
      <c r="P3" t="n">
        <v>1136.42</v>
      </c>
      <c r="Q3" t="n">
        <v>3671.99</v>
      </c>
      <c r="R3" t="n">
        <v>934.48</v>
      </c>
      <c r="S3" t="n">
        <v>288.36</v>
      </c>
      <c r="T3" t="n">
        <v>317987.68</v>
      </c>
      <c r="U3" t="n">
        <v>0.31</v>
      </c>
      <c r="V3" t="n">
        <v>0.8</v>
      </c>
      <c r="W3" t="n">
        <v>57.5</v>
      </c>
      <c r="X3" t="n">
        <v>18.88</v>
      </c>
      <c r="Y3" t="n">
        <v>1</v>
      </c>
      <c r="Z3" t="n">
        <v>10</v>
      </c>
      <c r="AA3" t="n">
        <v>2144.465479108051</v>
      </c>
      <c r="AB3" t="n">
        <v>2934.152275655536</v>
      </c>
      <c r="AC3" t="n">
        <v>2654.120900575554</v>
      </c>
      <c r="AD3" t="n">
        <v>2144465.47910805</v>
      </c>
      <c r="AE3" t="n">
        <v>2934152.275655536</v>
      </c>
      <c r="AF3" t="n">
        <v>1.264354573380381e-06</v>
      </c>
      <c r="AG3" t="n">
        <v>36</v>
      </c>
      <c r="AH3" t="n">
        <v>2654120.900575554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0.62</v>
      </c>
      <c r="E4" t="n">
        <v>161.28</v>
      </c>
      <c r="F4" t="n">
        <v>155.51</v>
      </c>
      <c r="G4" t="n">
        <v>37.03</v>
      </c>
      <c r="H4" t="n">
        <v>0.71</v>
      </c>
      <c r="I4" t="n">
        <v>252</v>
      </c>
      <c r="J4" t="n">
        <v>73.88</v>
      </c>
      <c r="K4" t="n">
        <v>32.27</v>
      </c>
      <c r="L4" t="n">
        <v>3</v>
      </c>
      <c r="M4" t="n">
        <v>250</v>
      </c>
      <c r="N4" t="n">
        <v>8.609999999999999</v>
      </c>
      <c r="O4" t="n">
        <v>9346.23</v>
      </c>
      <c r="P4" t="n">
        <v>1045.74</v>
      </c>
      <c r="Q4" t="n">
        <v>3670.91</v>
      </c>
      <c r="R4" t="n">
        <v>685.8200000000001</v>
      </c>
      <c r="S4" t="n">
        <v>288.36</v>
      </c>
      <c r="T4" t="n">
        <v>194444.34</v>
      </c>
      <c r="U4" t="n">
        <v>0.42</v>
      </c>
      <c r="V4" t="n">
        <v>0.84</v>
      </c>
      <c r="W4" t="n">
        <v>57.22</v>
      </c>
      <c r="X4" t="n">
        <v>11.52</v>
      </c>
      <c r="Y4" t="n">
        <v>1</v>
      </c>
      <c r="Z4" t="n">
        <v>10</v>
      </c>
      <c r="AA4" t="n">
        <v>1885.460655872557</v>
      </c>
      <c r="AB4" t="n">
        <v>2579.770450018373</v>
      </c>
      <c r="AC4" t="n">
        <v>2333.560778999185</v>
      </c>
      <c r="AD4" t="n">
        <v>1885460.655872557</v>
      </c>
      <c r="AE4" t="n">
        <v>2579770.450018373</v>
      </c>
      <c r="AF4" t="n">
        <v>1.341375488528125e-06</v>
      </c>
      <c r="AG4" t="n">
        <v>34</v>
      </c>
      <c r="AH4" t="n">
        <v>2333560.778999186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0.6383</v>
      </c>
      <c r="E5" t="n">
        <v>156.68</v>
      </c>
      <c r="F5" t="n">
        <v>152.08</v>
      </c>
      <c r="G5" t="n">
        <v>51.55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981.39</v>
      </c>
      <c r="Q5" t="n">
        <v>3670.69</v>
      </c>
      <c r="R5" t="n">
        <v>569.04</v>
      </c>
      <c r="S5" t="n">
        <v>288.36</v>
      </c>
      <c r="T5" t="n">
        <v>136433.15</v>
      </c>
      <c r="U5" t="n">
        <v>0.51</v>
      </c>
      <c r="V5" t="n">
        <v>0.86</v>
      </c>
      <c r="W5" t="n">
        <v>57.12</v>
      </c>
      <c r="X5" t="n">
        <v>8.09</v>
      </c>
      <c r="Y5" t="n">
        <v>1</v>
      </c>
      <c r="Z5" t="n">
        <v>10</v>
      </c>
      <c r="AA5" t="n">
        <v>1739.413869695225</v>
      </c>
      <c r="AB5" t="n">
        <v>2379.942794041075</v>
      </c>
      <c r="AC5" t="n">
        <v>2152.804394048484</v>
      </c>
      <c r="AD5" t="n">
        <v>1739413.869695225</v>
      </c>
      <c r="AE5" t="n">
        <v>2379942.794041075</v>
      </c>
      <c r="AF5" t="n">
        <v>1.38096770052823e-06</v>
      </c>
      <c r="AG5" t="n">
        <v>33</v>
      </c>
      <c r="AH5" t="n">
        <v>2152804.394048485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0.6493</v>
      </c>
      <c r="E6" t="n">
        <v>154.01</v>
      </c>
      <c r="F6" t="n">
        <v>150.08</v>
      </c>
      <c r="G6" t="n">
        <v>67.2</v>
      </c>
      <c r="H6" t="n">
        <v>1.15</v>
      </c>
      <c r="I6" t="n">
        <v>134</v>
      </c>
      <c r="J6" t="n">
        <v>76.26000000000001</v>
      </c>
      <c r="K6" t="n">
        <v>32.27</v>
      </c>
      <c r="L6" t="n">
        <v>5</v>
      </c>
      <c r="M6" t="n">
        <v>113</v>
      </c>
      <c r="N6" t="n">
        <v>8.99</v>
      </c>
      <c r="O6" t="n">
        <v>9639.200000000001</v>
      </c>
      <c r="P6" t="n">
        <v>923.92</v>
      </c>
      <c r="Q6" t="n">
        <v>3670.52</v>
      </c>
      <c r="R6" t="n">
        <v>501.29</v>
      </c>
      <c r="S6" t="n">
        <v>288.36</v>
      </c>
      <c r="T6" t="n">
        <v>102772.74</v>
      </c>
      <c r="U6" t="n">
        <v>0.58</v>
      </c>
      <c r="V6" t="n">
        <v>0.87</v>
      </c>
      <c r="W6" t="n">
        <v>57.05</v>
      </c>
      <c r="X6" t="n">
        <v>6.1</v>
      </c>
      <c r="Y6" t="n">
        <v>1</v>
      </c>
      <c r="Z6" t="n">
        <v>10</v>
      </c>
      <c r="AA6" t="n">
        <v>1634.256124502157</v>
      </c>
      <c r="AB6" t="n">
        <v>2236.061327835623</v>
      </c>
      <c r="AC6" t="n">
        <v>2022.654773038774</v>
      </c>
      <c r="AD6" t="n">
        <v>1634256.124502157</v>
      </c>
      <c r="AE6" t="n">
        <v>2236061.327835623</v>
      </c>
      <c r="AF6" t="n">
        <v>1.404766297905341e-06</v>
      </c>
      <c r="AG6" t="n">
        <v>33</v>
      </c>
      <c r="AH6" t="n">
        <v>2022654.773038774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0.6514</v>
      </c>
      <c r="E7" t="n">
        <v>153.51</v>
      </c>
      <c r="F7" t="n">
        <v>149.74</v>
      </c>
      <c r="G7" t="n">
        <v>72.45999999999999</v>
      </c>
      <c r="H7" t="n">
        <v>1.36</v>
      </c>
      <c r="I7" t="n">
        <v>124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916.35</v>
      </c>
      <c r="Q7" t="n">
        <v>3671.17</v>
      </c>
      <c r="R7" t="n">
        <v>484.21</v>
      </c>
      <c r="S7" t="n">
        <v>288.36</v>
      </c>
      <c r="T7" t="n">
        <v>94281.32000000001</v>
      </c>
      <c r="U7" t="n">
        <v>0.6</v>
      </c>
      <c r="V7" t="n">
        <v>0.87</v>
      </c>
      <c r="W7" t="n">
        <v>57.2</v>
      </c>
      <c r="X7" t="n">
        <v>5.75</v>
      </c>
      <c r="Y7" t="n">
        <v>1</v>
      </c>
      <c r="Z7" t="n">
        <v>10</v>
      </c>
      <c r="AA7" t="n">
        <v>1612.571168286178</v>
      </c>
      <c r="AB7" t="n">
        <v>2206.39101406817</v>
      </c>
      <c r="AC7" t="n">
        <v>1995.816152374741</v>
      </c>
      <c r="AD7" t="n">
        <v>1612571.168286178</v>
      </c>
      <c r="AE7" t="n">
        <v>2206391.01406817</v>
      </c>
      <c r="AF7" t="n">
        <v>1.409309666495517e-06</v>
      </c>
      <c r="AG7" t="n">
        <v>32</v>
      </c>
      <c r="AH7" t="n">
        <v>1995816.152374741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0.5645</v>
      </c>
      <c r="E2" t="n">
        <v>177.15</v>
      </c>
      <c r="F2" t="n">
        <v>169.39</v>
      </c>
      <c r="G2" t="n">
        <v>18.61</v>
      </c>
      <c r="H2" t="n">
        <v>0.43</v>
      </c>
      <c r="I2" t="n">
        <v>546</v>
      </c>
      <c r="J2" t="n">
        <v>39.78</v>
      </c>
      <c r="K2" t="n">
        <v>19.54</v>
      </c>
      <c r="L2" t="n">
        <v>1</v>
      </c>
      <c r="M2" t="n">
        <v>544</v>
      </c>
      <c r="N2" t="n">
        <v>4.24</v>
      </c>
      <c r="O2" t="n">
        <v>5140</v>
      </c>
      <c r="P2" t="n">
        <v>755.23</v>
      </c>
      <c r="Q2" t="n">
        <v>3672.85</v>
      </c>
      <c r="R2" t="n">
        <v>1154.08</v>
      </c>
      <c r="S2" t="n">
        <v>288.36</v>
      </c>
      <c r="T2" t="n">
        <v>427103.93</v>
      </c>
      <c r="U2" t="n">
        <v>0.25</v>
      </c>
      <c r="V2" t="n">
        <v>0.77</v>
      </c>
      <c r="W2" t="n">
        <v>57.73</v>
      </c>
      <c r="X2" t="n">
        <v>25.36</v>
      </c>
      <c r="Y2" t="n">
        <v>1</v>
      </c>
      <c r="Z2" t="n">
        <v>10</v>
      </c>
      <c r="AA2" t="n">
        <v>1579.773254111272</v>
      </c>
      <c r="AB2" t="n">
        <v>2161.51546095221</v>
      </c>
      <c r="AC2" t="n">
        <v>1955.223459064934</v>
      </c>
      <c r="AD2" t="n">
        <v>1579773.254111272</v>
      </c>
      <c r="AE2" t="n">
        <v>2161515.46095221</v>
      </c>
      <c r="AF2" t="n">
        <v>1.249127336404185e-06</v>
      </c>
      <c r="AG2" t="n">
        <v>37</v>
      </c>
      <c r="AH2" t="n">
        <v>1955223.459064934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0.6254</v>
      </c>
      <c r="E3" t="n">
        <v>159.91</v>
      </c>
      <c r="F3" t="n">
        <v>155.46</v>
      </c>
      <c r="G3" t="n">
        <v>37.76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627.61</v>
      </c>
      <c r="Q3" t="n">
        <v>3672.83</v>
      </c>
      <c r="R3" t="n">
        <v>672.0599999999999</v>
      </c>
      <c r="S3" t="n">
        <v>288.36</v>
      </c>
      <c r="T3" t="n">
        <v>187589.9</v>
      </c>
      <c r="U3" t="n">
        <v>0.43</v>
      </c>
      <c r="V3" t="n">
        <v>0.84</v>
      </c>
      <c r="W3" t="n">
        <v>57.55</v>
      </c>
      <c r="X3" t="n">
        <v>11.46</v>
      </c>
      <c r="Y3" t="n">
        <v>1</v>
      </c>
      <c r="Z3" t="n">
        <v>10</v>
      </c>
      <c r="AA3" t="n">
        <v>1239.524989535494</v>
      </c>
      <c r="AB3" t="n">
        <v>1695.9727746656</v>
      </c>
      <c r="AC3" t="n">
        <v>1534.111513364254</v>
      </c>
      <c r="AD3" t="n">
        <v>1239524.989535494</v>
      </c>
      <c r="AE3" t="n">
        <v>1695972.7746656</v>
      </c>
      <c r="AF3" t="n">
        <v>1.38388704373282e-06</v>
      </c>
      <c r="AG3" t="n">
        <v>34</v>
      </c>
      <c r="AH3" t="n">
        <v>1534111.513364254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0.6254</v>
      </c>
      <c r="E4" t="n">
        <v>159.9</v>
      </c>
      <c r="F4" t="n">
        <v>155.47</v>
      </c>
      <c r="G4" t="n">
        <v>37.92</v>
      </c>
      <c r="H4" t="n">
        <v>1.22</v>
      </c>
      <c r="I4" t="n">
        <v>246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642.89</v>
      </c>
      <c r="Q4" t="n">
        <v>3672.47</v>
      </c>
      <c r="R4" t="n">
        <v>671.5700000000001</v>
      </c>
      <c r="S4" t="n">
        <v>288.36</v>
      </c>
      <c r="T4" t="n">
        <v>187353.59</v>
      </c>
      <c r="U4" t="n">
        <v>0.43</v>
      </c>
      <c r="V4" t="n">
        <v>0.84</v>
      </c>
      <c r="W4" t="n">
        <v>57.57</v>
      </c>
      <c r="X4" t="n">
        <v>11.46</v>
      </c>
      <c r="Y4" t="n">
        <v>1</v>
      </c>
      <c r="Z4" t="n">
        <v>10</v>
      </c>
      <c r="AA4" t="n">
        <v>1260.807766037074</v>
      </c>
      <c r="AB4" t="n">
        <v>1725.092808404895</v>
      </c>
      <c r="AC4" t="n">
        <v>1560.452371953694</v>
      </c>
      <c r="AD4" t="n">
        <v>1260807.766037074</v>
      </c>
      <c r="AE4" t="n">
        <v>1725092.808404895</v>
      </c>
      <c r="AF4" t="n">
        <v>1.38388704373282e-06</v>
      </c>
      <c r="AG4" t="n">
        <v>34</v>
      </c>
      <c r="AH4" t="n">
        <v>1560452.371953694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0.3244</v>
      </c>
      <c r="E2" t="n">
        <v>308.22</v>
      </c>
      <c r="F2" t="n">
        <v>246.07</v>
      </c>
      <c r="G2" t="n">
        <v>7.12</v>
      </c>
      <c r="H2" t="n">
        <v>0.12</v>
      </c>
      <c r="I2" t="n">
        <v>2074</v>
      </c>
      <c r="J2" t="n">
        <v>141.81</v>
      </c>
      <c r="K2" t="n">
        <v>47.83</v>
      </c>
      <c r="L2" t="n">
        <v>1</v>
      </c>
      <c r="M2" t="n">
        <v>2072</v>
      </c>
      <c r="N2" t="n">
        <v>22.98</v>
      </c>
      <c r="O2" t="n">
        <v>17723.39</v>
      </c>
      <c r="P2" t="n">
        <v>2832.61</v>
      </c>
      <c r="Q2" t="n">
        <v>3679.94</v>
      </c>
      <c r="R2" t="n">
        <v>3758.64</v>
      </c>
      <c r="S2" t="n">
        <v>288.36</v>
      </c>
      <c r="T2" t="n">
        <v>1721744.27</v>
      </c>
      <c r="U2" t="n">
        <v>0.08</v>
      </c>
      <c r="V2" t="n">
        <v>0.53</v>
      </c>
      <c r="W2" t="n">
        <v>60.23</v>
      </c>
      <c r="X2" t="n">
        <v>101.89</v>
      </c>
      <c r="Y2" t="n">
        <v>1</v>
      </c>
      <c r="Z2" t="n">
        <v>10</v>
      </c>
      <c r="AA2" t="n">
        <v>8856.198789930235</v>
      </c>
      <c r="AB2" t="n">
        <v>12117.44189229907</v>
      </c>
      <c r="AC2" t="n">
        <v>10960.9702450341</v>
      </c>
      <c r="AD2" t="n">
        <v>8856198.789930236</v>
      </c>
      <c r="AE2" t="n">
        <v>12117441.89229907</v>
      </c>
      <c r="AF2" t="n">
        <v>6.766613248165491e-07</v>
      </c>
      <c r="AG2" t="n">
        <v>65</v>
      </c>
      <c r="AH2" t="n">
        <v>10960970.2450341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0.4942</v>
      </c>
      <c r="E3" t="n">
        <v>202.37</v>
      </c>
      <c r="F3" t="n">
        <v>178.73</v>
      </c>
      <c r="G3" t="n">
        <v>14.47</v>
      </c>
      <c r="H3" t="n">
        <v>0.25</v>
      </c>
      <c r="I3" t="n">
        <v>741</v>
      </c>
      <c r="J3" t="n">
        <v>143.17</v>
      </c>
      <c r="K3" t="n">
        <v>47.83</v>
      </c>
      <c r="L3" t="n">
        <v>2</v>
      </c>
      <c r="M3" t="n">
        <v>739</v>
      </c>
      <c r="N3" t="n">
        <v>23.34</v>
      </c>
      <c r="O3" t="n">
        <v>17891.86</v>
      </c>
      <c r="P3" t="n">
        <v>2047.87</v>
      </c>
      <c r="Q3" t="n">
        <v>3673.42</v>
      </c>
      <c r="R3" t="n">
        <v>1468.84</v>
      </c>
      <c r="S3" t="n">
        <v>288.36</v>
      </c>
      <c r="T3" t="n">
        <v>583512</v>
      </c>
      <c r="U3" t="n">
        <v>0.2</v>
      </c>
      <c r="V3" t="n">
        <v>0.73</v>
      </c>
      <c r="W3" t="n">
        <v>58.09</v>
      </c>
      <c r="X3" t="n">
        <v>34.68</v>
      </c>
      <c r="Y3" t="n">
        <v>1</v>
      </c>
      <c r="Z3" t="n">
        <v>10</v>
      </c>
      <c r="AA3" t="n">
        <v>4287.683322596037</v>
      </c>
      <c r="AB3" t="n">
        <v>5866.597481214238</v>
      </c>
      <c r="AC3" t="n">
        <v>5306.697651428208</v>
      </c>
      <c r="AD3" t="n">
        <v>4287683.322596037</v>
      </c>
      <c r="AE3" t="n">
        <v>5866597.481214237</v>
      </c>
      <c r="AF3" t="n">
        <v>1.030844718632363e-06</v>
      </c>
      <c r="AG3" t="n">
        <v>43</v>
      </c>
      <c r="AH3" t="n">
        <v>5306697.651428208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0.5553</v>
      </c>
      <c r="E4" t="n">
        <v>180.08</v>
      </c>
      <c r="F4" t="n">
        <v>164.83</v>
      </c>
      <c r="G4" t="n">
        <v>21.93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1873.77</v>
      </c>
      <c r="Q4" t="n">
        <v>3671.95</v>
      </c>
      <c r="R4" t="n">
        <v>1000.01</v>
      </c>
      <c r="S4" t="n">
        <v>288.36</v>
      </c>
      <c r="T4" t="n">
        <v>350548.09</v>
      </c>
      <c r="U4" t="n">
        <v>0.29</v>
      </c>
      <c r="V4" t="n">
        <v>0.79</v>
      </c>
      <c r="W4" t="n">
        <v>57.57</v>
      </c>
      <c r="X4" t="n">
        <v>20.81</v>
      </c>
      <c r="Y4" t="n">
        <v>1</v>
      </c>
      <c r="Z4" t="n">
        <v>10</v>
      </c>
      <c r="AA4" t="n">
        <v>3514.473814091154</v>
      </c>
      <c r="AB4" t="n">
        <v>4808.658120081756</v>
      </c>
      <c r="AC4" t="n">
        <v>4349.726538095032</v>
      </c>
      <c r="AD4" t="n">
        <v>3514473.814091153</v>
      </c>
      <c r="AE4" t="n">
        <v>4808658.120081756</v>
      </c>
      <c r="AF4" t="n">
        <v>1.158292335606134e-06</v>
      </c>
      <c r="AG4" t="n">
        <v>38</v>
      </c>
      <c r="AH4" t="n">
        <v>4349726.538095032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0.5868</v>
      </c>
      <c r="E5" t="n">
        <v>170.41</v>
      </c>
      <c r="F5" t="n">
        <v>158.85</v>
      </c>
      <c r="G5" t="n">
        <v>29.51</v>
      </c>
      <c r="H5" t="n">
        <v>0.49</v>
      </c>
      <c r="I5" t="n">
        <v>323</v>
      </c>
      <c r="J5" t="n">
        <v>145.92</v>
      </c>
      <c r="K5" t="n">
        <v>47.83</v>
      </c>
      <c r="L5" t="n">
        <v>4</v>
      </c>
      <c r="M5" t="n">
        <v>321</v>
      </c>
      <c r="N5" t="n">
        <v>24.09</v>
      </c>
      <c r="O5" t="n">
        <v>18230.35</v>
      </c>
      <c r="P5" t="n">
        <v>1790.65</v>
      </c>
      <c r="Q5" t="n">
        <v>3671.4</v>
      </c>
      <c r="R5" t="n">
        <v>798.01</v>
      </c>
      <c r="S5" t="n">
        <v>288.36</v>
      </c>
      <c r="T5" t="n">
        <v>250185.63</v>
      </c>
      <c r="U5" t="n">
        <v>0.36</v>
      </c>
      <c r="V5" t="n">
        <v>0.82</v>
      </c>
      <c r="W5" t="n">
        <v>57.36</v>
      </c>
      <c r="X5" t="n">
        <v>14.85</v>
      </c>
      <c r="Y5" t="n">
        <v>1</v>
      </c>
      <c r="Z5" t="n">
        <v>10</v>
      </c>
      <c r="AA5" t="n">
        <v>3191.92098760102</v>
      </c>
      <c r="AB5" t="n">
        <v>4367.327112851531</v>
      </c>
      <c r="AC5" t="n">
        <v>3950.515542782916</v>
      </c>
      <c r="AD5" t="n">
        <v>3191920.98760102</v>
      </c>
      <c r="AE5" t="n">
        <v>4367327.11285153</v>
      </c>
      <c r="AF5" t="n">
        <v>1.223997735518961e-06</v>
      </c>
      <c r="AG5" t="n">
        <v>36</v>
      </c>
      <c r="AH5" t="n">
        <v>3950515.542782916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0.6063</v>
      </c>
      <c r="E6" t="n">
        <v>164.93</v>
      </c>
      <c r="F6" t="n">
        <v>155.46</v>
      </c>
      <c r="G6" t="n">
        <v>37.16</v>
      </c>
      <c r="H6" t="n">
        <v>0.6</v>
      </c>
      <c r="I6" t="n">
        <v>251</v>
      </c>
      <c r="J6" t="n">
        <v>147.3</v>
      </c>
      <c r="K6" t="n">
        <v>47.83</v>
      </c>
      <c r="L6" t="n">
        <v>5</v>
      </c>
      <c r="M6" t="n">
        <v>249</v>
      </c>
      <c r="N6" t="n">
        <v>24.47</v>
      </c>
      <c r="O6" t="n">
        <v>18400.38</v>
      </c>
      <c r="P6" t="n">
        <v>1736.19</v>
      </c>
      <c r="Q6" t="n">
        <v>3671</v>
      </c>
      <c r="R6" t="n">
        <v>682.61</v>
      </c>
      <c r="S6" t="n">
        <v>288.36</v>
      </c>
      <c r="T6" t="n">
        <v>192844.13</v>
      </c>
      <c r="U6" t="n">
        <v>0.42</v>
      </c>
      <c r="V6" t="n">
        <v>0.84</v>
      </c>
      <c r="W6" t="n">
        <v>57.25</v>
      </c>
      <c r="X6" t="n">
        <v>11.46</v>
      </c>
      <c r="Y6" t="n">
        <v>1</v>
      </c>
      <c r="Z6" t="n">
        <v>10</v>
      </c>
      <c r="AA6" t="n">
        <v>3006.183812138509</v>
      </c>
      <c r="AB6" t="n">
        <v>4113.193315237841</v>
      </c>
      <c r="AC6" t="n">
        <v>3720.63591813446</v>
      </c>
      <c r="AD6" t="n">
        <v>3006183.812138509</v>
      </c>
      <c r="AE6" t="n">
        <v>4113193.31523784</v>
      </c>
      <c r="AF6" t="n">
        <v>1.264672506893569e-06</v>
      </c>
      <c r="AG6" t="n">
        <v>35</v>
      </c>
      <c r="AH6" t="n">
        <v>3720635.91813446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0.6195000000000001</v>
      </c>
      <c r="E7" t="n">
        <v>161.42</v>
      </c>
      <c r="F7" t="n">
        <v>153.29</v>
      </c>
      <c r="G7" t="n">
        <v>45.09</v>
      </c>
      <c r="H7" t="n">
        <v>0.71</v>
      </c>
      <c r="I7" t="n">
        <v>204</v>
      </c>
      <c r="J7" t="n">
        <v>148.68</v>
      </c>
      <c r="K7" t="n">
        <v>47.83</v>
      </c>
      <c r="L7" t="n">
        <v>6</v>
      </c>
      <c r="M7" t="n">
        <v>202</v>
      </c>
      <c r="N7" t="n">
        <v>24.85</v>
      </c>
      <c r="O7" t="n">
        <v>18570.94</v>
      </c>
      <c r="P7" t="n">
        <v>1696.35</v>
      </c>
      <c r="Q7" t="n">
        <v>3670.91</v>
      </c>
      <c r="R7" t="n">
        <v>610.51</v>
      </c>
      <c r="S7" t="n">
        <v>288.36</v>
      </c>
      <c r="T7" t="n">
        <v>157031.11</v>
      </c>
      <c r="U7" t="n">
        <v>0.47</v>
      </c>
      <c r="V7" t="n">
        <v>0.85</v>
      </c>
      <c r="W7" t="n">
        <v>57.15</v>
      </c>
      <c r="X7" t="n">
        <v>9.300000000000001</v>
      </c>
      <c r="Y7" t="n">
        <v>1</v>
      </c>
      <c r="Z7" t="n">
        <v>10</v>
      </c>
      <c r="AA7" t="n">
        <v>2880.695481940685</v>
      </c>
      <c r="AB7" t="n">
        <v>3941.494645706761</v>
      </c>
      <c r="AC7" t="n">
        <v>3565.323928642838</v>
      </c>
      <c r="AD7" t="n">
        <v>2880695.481940685</v>
      </c>
      <c r="AE7" t="n">
        <v>3941494.645706761</v>
      </c>
      <c r="AF7" t="n">
        <v>1.292206198285611e-06</v>
      </c>
      <c r="AG7" t="n">
        <v>34</v>
      </c>
      <c r="AH7" t="n">
        <v>3565323.928642838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0.6289</v>
      </c>
      <c r="E8" t="n">
        <v>159.01</v>
      </c>
      <c r="F8" t="n">
        <v>151.82</v>
      </c>
      <c r="G8" t="n">
        <v>52.96</v>
      </c>
      <c r="H8" t="n">
        <v>0.83</v>
      </c>
      <c r="I8" t="n">
        <v>172</v>
      </c>
      <c r="J8" t="n">
        <v>150.07</v>
      </c>
      <c r="K8" t="n">
        <v>47.83</v>
      </c>
      <c r="L8" t="n">
        <v>7</v>
      </c>
      <c r="M8" t="n">
        <v>170</v>
      </c>
      <c r="N8" t="n">
        <v>25.24</v>
      </c>
      <c r="O8" t="n">
        <v>18742.03</v>
      </c>
      <c r="P8" t="n">
        <v>1663.24</v>
      </c>
      <c r="Q8" t="n">
        <v>3670.6</v>
      </c>
      <c r="R8" t="n">
        <v>560.25</v>
      </c>
      <c r="S8" t="n">
        <v>288.36</v>
      </c>
      <c r="T8" t="n">
        <v>132060.83</v>
      </c>
      <c r="U8" t="n">
        <v>0.51</v>
      </c>
      <c r="V8" t="n">
        <v>0.86</v>
      </c>
      <c r="W8" t="n">
        <v>57.11</v>
      </c>
      <c r="X8" t="n">
        <v>7.83</v>
      </c>
      <c r="Y8" t="n">
        <v>1</v>
      </c>
      <c r="Z8" t="n">
        <v>10</v>
      </c>
      <c r="AA8" t="n">
        <v>2792.759415797062</v>
      </c>
      <c r="AB8" t="n">
        <v>3821.17664054361</v>
      </c>
      <c r="AC8" t="n">
        <v>3456.488905025083</v>
      </c>
      <c r="AD8" t="n">
        <v>2792759.415797062</v>
      </c>
      <c r="AE8" t="n">
        <v>3821176.64054361</v>
      </c>
      <c r="AF8" t="n">
        <v>1.311813523973883e-06</v>
      </c>
      <c r="AG8" t="n">
        <v>34</v>
      </c>
      <c r="AH8" t="n">
        <v>3456488.905025083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0.6362</v>
      </c>
      <c r="E9" t="n">
        <v>157.19</v>
      </c>
      <c r="F9" t="n">
        <v>150.69</v>
      </c>
      <c r="G9" t="n">
        <v>61.09</v>
      </c>
      <c r="H9" t="n">
        <v>0.9399999999999999</v>
      </c>
      <c r="I9" t="n">
        <v>148</v>
      </c>
      <c r="J9" t="n">
        <v>151.46</v>
      </c>
      <c r="K9" t="n">
        <v>47.83</v>
      </c>
      <c r="L9" t="n">
        <v>8</v>
      </c>
      <c r="M9" t="n">
        <v>146</v>
      </c>
      <c r="N9" t="n">
        <v>25.63</v>
      </c>
      <c r="O9" t="n">
        <v>18913.66</v>
      </c>
      <c r="P9" t="n">
        <v>1634.15</v>
      </c>
      <c r="Q9" t="n">
        <v>3670.75</v>
      </c>
      <c r="R9" t="n">
        <v>522.63</v>
      </c>
      <c r="S9" t="n">
        <v>288.36</v>
      </c>
      <c r="T9" t="n">
        <v>113371.88</v>
      </c>
      <c r="U9" t="n">
        <v>0.55</v>
      </c>
      <c r="V9" t="n">
        <v>0.87</v>
      </c>
      <c r="W9" t="n">
        <v>57.05</v>
      </c>
      <c r="X9" t="n">
        <v>6.7</v>
      </c>
      <c r="Y9" t="n">
        <v>1</v>
      </c>
      <c r="Z9" t="n">
        <v>10</v>
      </c>
      <c r="AA9" t="n">
        <v>2714.88780447497</v>
      </c>
      <c r="AB9" t="n">
        <v>3714.629266479688</v>
      </c>
      <c r="AC9" t="n">
        <v>3360.110262801646</v>
      </c>
      <c r="AD9" t="n">
        <v>2714887.80447497</v>
      </c>
      <c r="AE9" t="n">
        <v>3714629.266479688</v>
      </c>
      <c r="AF9" t="n">
        <v>1.327040489667967e-06</v>
      </c>
      <c r="AG9" t="n">
        <v>33</v>
      </c>
      <c r="AH9" t="n">
        <v>3360110.262801646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0.6419</v>
      </c>
      <c r="E10" t="n">
        <v>155.78</v>
      </c>
      <c r="F10" t="n">
        <v>149.82</v>
      </c>
      <c r="G10" t="n">
        <v>69.68000000000001</v>
      </c>
      <c r="H10" t="n">
        <v>1.04</v>
      </c>
      <c r="I10" t="n">
        <v>129</v>
      </c>
      <c r="J10" t="n">
        <v>152.85</v>
      </c>
      <c r="K10" t="n">
        <v>47.83</v>
      </c>
      <c r="L10" t="n">
        <v>9</v>
      </c>
      <c r="M10" t="n">
        <v>127</v>
      </c>
      <c r="N10" t="n">
        <v>26.03</v>
      </c>
      <c r="O10" t="n">
        <v>19085.83</v>
      </c>
      <c r="P10" t="n">
        <v>1607.71</v>
      </c>
      <c r="Q10" t="n">
        <v>3670.61</v>
      </c>
      <c r="R10" t="n">
        <v>492.74</v>
      </c>
      <c r="S10" t="n">
        <v>288.36</v>
      </c>
      <c r="T10" t="n">
        <v>98521.03999999999</v>
      </c>
      <c r="U10" t="n">
        <v>0.59</v>
      </c>
      <c r="V10" t="n">
        <v>0.87</v>
      </c>
      <c r="W10" t="n">
        <v>57.04</v>
      </c>
      <c r="X10" t="n">
        <v>5.84</v>
      </c>
      <c r="Y10" t="n">
        <v>1</v>
      </c>
      <c r="Z10" t="n">
        <v>10</v>
      </c>
      <c r="AA10" t="n">
        <v>2655.461947919468</v>
      </c>
      <c r="AB10" t="n">
        <v>3633.320187856683</v>
      </c>
      <c r="AC10" t="n">
        <v>3286.561208524415</v>
      </c>
      <c r="AD10" t="n">
        <v>2655461.947919468</v>
      </c>
      <c r="AE10" t="n">
        <v>3633320.187856684</v>
      </c>
      <c r="AF10" t="n">
        <v>1.338930038223622e-06</v>
      </c>
      <c r="AG10" t="n">
        <v>33</v>
      </c>
      <c r="AH10" t="n">
        <v>3286561.208524415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0.6464</v>
      </c>
      <c r="E11" t="n">
        <v>154.71</v>
      </c>
      <c r="F11" t="n">
        <v>149.16</v>
      </c>
      <c r="G11" t="n">
        <v>77.81999999999999</v>
      </c>
      <c r="H11" t="n">
        <v>1.15</v>
      </c>
      <c r="I11" t="n">
        <v>115</v>
      </c>
      <c r="J11" t="n">
        <v>154.25</v>
      </c>
      <c r="K11" t="n">
        <v>47.83</v>
      </c>
      <c r="L11" t="n">
        <v>10</v>
      </c>
      <c r="M11" t="n">
        <v>113</v>
      </c>
      <c r="N11" t="n">
        <v>26.43</v>
      </c>
      <c r="O11" t="n">
        <v>19258.55</v>
      </c>
      <c r="P11" t="n">
        <v>1584.38</v>
      </c>
      <c r="Q11" t="n">
        <v>3670.45</v>
      </c>
      <c r="R11" t="n">
        <v>470.96</v>
      </c>
      <c r="S11" t="n">
        <v>288.36</v>
      </c>
      <c r="T11" t="n">
        <v>87702.59</v>
      </c>
      <c r="U11" t="n">
        <v>0.61</v>
      </c>
      <c r="V11" t="n">
        <v>0.88</v>
      </c>
      <c r="W11" t="n">
        <v>57</v>
      </c>
      <c r="X11" t="n">
        <v>5.18</v>
      </c>
      <c r="Y11" t="n">
        <v>1</v>
      </c>
      <c r="Z11" t="n">
        <v>10</v>
      </c>
      <c r="AA11" t="n">
        <v>2606.022834302124</v>
      </c>
      <c r="AB11" t="n">
        <v>3565.675411505672</v>
      </c>
      <c r="AC11" t="n">
        <v>3225.372354688307</v>
      </c>
      <c r="AD11" t="n">
        <v>2606022.834302124</v>
      </c>
      <c r="AE11" t="n">
        <v>3565675.411505672</v>
      </c>
      <c r="AF11" t="n">
        <v>1.348316523925454e-06</v>
      </c>
      <c r="AG11" t="n">
        <v>33</v>
      </c>
      <c r="AH11" t="n">
        <v>3225372.354688307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0.65</v>
      </c>
      <c r="E12" t="n">
        <v>153.85</v>
      </c>
      <c r="F12" t="n">
        <v>148.64</v>
      </c>
      <c r="G12" t="n">
        <v>86.59</v>
      </c>
      <c r="H12" t="n">
        <v>1.25</v>
      </c>
      <c r="I12" t="n">
        <v>103</v>
      </c>
      <c r="J12" t="n">
        <v>155.66</v>
      </c>
      <c r="K12" t="n">
        <v>47.83</v>
      </c>
      <c r="L12" t="n">
        <v>11</v>
      </c>
      <c r="M12" t="n">
        <v>101</v>
      </c>
      <c r="N12" t="n">
        <v>26.83</v>
      </c>
      <c r="O12" t="n">
        <v>19431.82</v>
      </c>
      <c r="P12" t="n">
        <v>1561.11</v>
      </c>
      <c r="Q12" t="n">
        <v>3670.28</v>
      </c>
      <c r="R12" t="n">
        <v>452.97</v>
      </c>
      <c r="S12" t="n">
        <v>288.36</v>
      </c>
      <c r="T12" t="n">
        <v>78766.03</v>
      </c>
      <c r="U12" t="n">
        <v>0.64</v>
      </c>
      <c r="V12" t="n">
        <v>0.88</v>
      </c>
      <c r="W12" t="n">
        <v>57</v>
      </c>
      <c r="X12" t="n">
        <v>4.66</v>
      </c>
      <c r="Y12" t="n">
        <v>1</v>
      </c>
      <c r="Z12" t="n">
        <v>10</v>
      </c>
      <c r="AA12" t="n">
        <v>2560.807574257768</v>
      </c>
      <c r="AB12" t="n">
        <v>3503.809897956491</v>
      </c>
      <c r="AC12" t="n">
        <v>3169.411198923469</v>
      </c>
      <c r="AD12" t="n">
        <v>2560807.574257769</v>
      </c>
      <c r="AE12" t="n">
        <v>3503809.897956491</v>
      </c>
      <c r="AF12" t="n">
        <v>1.35582571248692e-06</v>
      </c>
      <c r="AG12" t="n">
        <v>33</v>
      </c>
      <c r="AH12" t="n">
        <v>3169411.198923469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0.6532</v>
      </c>
      <c r="E13" t="n">
        <v>153.1</v>
      </c>
      <c r="F13" t="n">
        <v>148.18</v>
      </c>
      <c r="G13" t="n">
        <v>95.59999999999999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1537.68</v>
      </c>
      <c r="Q13" t="n">
        <v>3670.32</v>
      </c>
      <c r="R13" t="n">
        <v>437.65</v>
      </c>
      <c r="S13" t="n">
        <v>288.36</v>
      </c>
      <c r="T13" t="n">
        <v>71155.64</v>
      </c>
      <c r="U13" t="n">
        <v>0.66</v>
      </c>
      <c r="V13" t="n">
        <v>0.88</v>
      </c>
      <c r="W13" t="n">
        <v>56.98</v>
      </c>
      <c r="X13" t="n">
        <v>4.2</v>
      </c>
      <c r="Y13" t="n">
        <v>1</v>
      </c>
      <c r="Z13" t="n">
        <v>10</v>
      </c>
      <c r="AA13" t="n">
        <v>2510.607212830595</v>
      </c>
      <c r="AB13" t="n">
        <v>3435.123548768186</v>
      </c>
      <c r="AC13" t="n">
        <v>3107.280178499801</v>
      </c>
      <c r="AD13" t="n">
        <v>2510607.212830595</v>
      </c>
      <c r="AE13" t="n">
        <v>3435123.548768186</v>
      </c>
      <c r="AF13" t="n">
        <v>1.362500546763779e-06</v>
      </c>
      <c r="AG13" t="n">
        <v>32</v>
      </c>
      <c r="AH13" t="n">
        <v>3107280.178499801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0.6556</v>
      </c>
      <c r="E14" t="n">
        <v>152.54</v>
      </c>
      <c r="F14" t="n">
        <v>147.85</v>
      </c>
      <c r="G14" t="n">
        <v>104.37</v>
      </c>
      <c r="H14" t="n">
        <v>1.45</v>
      </c>
      <c r="I14" t="n">
        <v>85</v>
      </c>
      <c r="J14" t="n">
        <v>158.48</v>
      </c>
      <c r="K14" t="n">
        <v>47.83</v>
      </c>
      <c r="L14" t="n">
        <v>13</v>
      </c>
      <c r="M14" t="n">
        <v>83</v>
      </c>
      <c r="N14" t="n">
        <v>27.65</v>
      </c>
      <c r="O14" t="n">
        <v>19780.06</v>
      </c>
      <c r="P14" t="n">
        <v>1517.76</v>
      </c>
      <c r="Q14" t="n">
        <v>3670.31</v>
      </c>
      <c r="R14" t="n">
        <v>426.16</v>
      </c>
      <c r="S14" t="n">
        <v>288.36</v>
      </c>
      <c r="T14" t="n">
        <v>65450.38</v>
      </c>
      <c r="U14" t="n">
        <v>0.68</v>
      </c>
      <c r="V14" t="n">
        <v>0.88</v>
      </c>
      <c r="W14" t="n">
        <v>56.97</v>
      </c>
      <c r="X14" t="n">
        <v>3.87</v>
      </c>
      <c r="Y14" t="n">
        <v>1</v>
      </c>
      <c r="Z14" t="n">
        <v>10</v>
      </c>
      <c r="AA14" t="n">
        <v>2475.220327058453</v>
      </c>
      <c r="AB14" t="n">
        <v>3386.70565049552</v>
      </c>
      <c r="AC14" t="n">
        <v>3063.483216483333</v>
      </c>
      <c r="AD14" t="n">
        <v>2475220.327058453</v>
      </c>
      <c r="AE14" t="n">
        <v>3386705.65049552</v>
      </c>
      <c r="AF14" t="n">
        <v>1.367506672471423e-06</v>
      </c>
      <c r="AG14" t="n">
        <v>32</v>
      </c>
      <c r="AH14" t="n">
        <v>3063483.216483333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0.658</v>
      </c>
      <c r="E15" t="n">
        <v>151.98</v>
      </c>
      <c r="F15" t="n">
        <v>147.49</v>
      </c>
      <c r="G15" t="n">
        <v>113.46</v>
      </c>
      <c r="H15" t="n">
        <v>1.55</v>
      </c>
      <c r="I15" t="n">
        <v>78</v>
      </c>
      <c r="J15" t="n">
        <v>159.9</v>
      </c>
      <c r="K15" t="n">
        <v>47.83</v>
      </c>
      <c r="L15" t="n">
        <v>14</v>
      </c>
      <c r="M15" t="n">
        <v>76</v>
      </c>
      <c r="N15" t="n">
        <v>28.07</v>
      </c>
      <c r="O15" t="n">
        <v>19955.16</v>
      </c>
      <c r="P15" t="n">
        <v>1495.96</v>
      </c>
      <c r="Q15" t="n">
        <v>3670.22</v>
      </c>
      <c r="R15" t="n">
        <v>414.53</v>
      </c>
      <c r="S15" t="n">
        <v>288.36</v>
      </c>
      <c r="T15" t="n">
        <v>59672.77</v>
      </c>
      <c r="U15" t="n">
        <v>0.7</v>
      </c>
      <c r="V15" t="n">
        <v>0.89</v>
      </c>
      <c r="W15" t="n">
        <v>56.95</v>
      </c>
      <c r="X15" t="n">
        <v>3.52</v>
      </c>
      <c r="Y15" t="n">
        <v>1</v>
      </c>
      <c r="Z15" t="n">
        <v>10</v>
      </c>
      <c r="AA15" t="n">
        <v>2437.555043846066</v>
      </c>
      <c r="AB15" t="n">
        <v>3335.170348329309</v>
      </c>
      <c r="AC15" t="n">
        <v>3016.866371225616</v>
      </c>
      <c r="AD15" t="n">
        <v>2437555.043846066</v>
      </c>
      <c r="AE15" t="n">
        <v>3335170.348329308</v>
      </c>
      <c r="AF15" t="n">
        <v>1.372512798179067e-06</v>
      </c>
      <c r="AG15" t="n">
        <v>32</v>
      </c>
      <c r="AH15" t="n">
        <v>3016866.371225616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0.6601</v>
      </c>
      <c r="E16" t="n">
        <v>151.5</v>
      </c>
      <c r="F16" t="n">
        <v>147.19</v>
      </c>
      <c r="G16" t="n">
        <v>122.66</v>
      </c>
      <c r="H16" t="n">
        <v>1.65</v>
      </c>
      <c r="I16" t="n">
        <v>72</v>
      </c>
      <c r="J16" t="n">
        <v>161.32</v>
      </c>
      <c r="K16" t="n">
        <v>47.83</v>
      </c>
      <c r="L16" t="n">
        <v>15</v>
      </c>
      <c r="M16" t="n">
        <v>70</v>
      </c>
      <c r="N16" t="n">
        <v>28.5</v>
      </c>
      <c r="O16" t="n">
        <v>20130.71</v>
      </c>
      <c r="P16" t="n">
        <v>1472.68</v>
      </c>
      <c r="Q16" t="n">
        <v>3670.22</v>
      </c>
      <c r="R16" t="n">
        <v>403.97</v>
      </c>
      <c r="S16" t="n">
        <v>288.36</v>
      </c>
      <c r="T16" t="n">
        <v>54422.49</v>
      </c>
      <c r="U16" t="n">
        <v>0.71</v>
      </c>
      <c r="V16" t="n">
        <v>0.89</v>
      </c>
      <c r="W16" t="n">
        <v>56.94</v>
      </c>
      <c r="X16" t="n">
        <v>3.21</v>
      </c>
      <c r="Y16" t="n">
        <v>1</v>
      </c>
      <c r="Z16" t="n">
        <v>10</v>
      </c>
      <c r="AA16" t="n">
        <v>2399.300251051925</v>
      </c>
      <c r="AB16" t="n">
        <v>3282.828453146015</v>
      </c>
      <c r="AC16" t="n">
        <v>2969.519913056307</v>
      </c>
      <c r="AD16" t="n">
        <v>2399300.251051926</v>
      </c>
      <c r="AE16" t="n">
        <v>3282828.453146015</v>
      </c>
      <c r="AF16" t="n">
        <v>1.376893158173255e-06</v>
      </c>
      <c r="AG16" t="n">
        <v>32</v>
      </c>
      <c r="AH16" t="n">
        <v>2969519.913056307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0.6619</v>
      </c>
      <c r="E17" t="n">
        <v>151.09</v>
      </c>
      <c r="F17" t="n">
        <v>146.95</v>
      </c>
      <c r="G17" t="n">
        <v>133.59</v>
      </c>
      <c r="H17" t="n">
        <v>1.74</v>
      </c>
      <c r="I17" t="n">
        <v>66</v>
      </c>
      <c r="J17" t="n">
        <v>162.75</v>
      </c>
      <c r="K17" t="n">
        <v>47.83</v>
      </c>
      <c r="L17" t="n">
        <v>16</v>
      </c>
      <c r="M17" t="n">
        <v>64</v>
      </c>
      <c r="N17" t="n">
        <v>28.92</v>
      </c>
      <c r="O17" t="n">
        <v>20306.85</v>
      </c>
      <c r="P17" t="n">
        <v>1452.15</v>
      </c>
      <c r="Q17" t="n">
        <v>3670.11</v>
      </c>
      <c r="R17" t="n">
        <v>395.97</v>
      </c>
      <c r="S17" t="n">
        <v>288.36</v>
      </c>
      <c r="T17" t="n">
        <v>50449.62</v>
      </c>
      <c r="U17" t="n">
        <v>0.73</v>
      </c>
      <c r="V17" t="n">
        <v>0.89</v>
      </c>
      <c r="W17" t="n">
        <v>56.94</v>
      </c>
      <c r="X17" t="n">
        <v>2.98</v>
      </c>
      <c r="Y17" t="n">
        <v>1</v>
      </c>
      <c r="Z17" t="n">
        <v>10</v>
      </c>
      <c r="AA17" t="n">
        <v>2365.974006018481</v>
      </c>
      <c r="AB17" t="n">
        <v>3237.230014441088</v>
      </c>
      <c r="AC17" t="n">
        <v>2928.273325343569</v>
      </c>
      <c r="AD17" t="n">
        <v>2365974.006018481</v>
      </c>
      <c r="AE17" t="n">
        <v>3237230.014441088</v>
      </c>
      <c r="AF17" t="n">
        <v>1.380647752453988e-06</v>
      </c>
      <c r="AG17" t="n">
        <v>32</v>
      </c>
      <c r="AH17" t="n">
        <v>2928273.325343569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0.6632</v>
      </c>
      <c r="E18" t="n">
        <v>150.79</v>
      </c>
      <c r="F18" t="n">
        <v>146.77</v>
      </c>
      <c r="G18" t="n">
        <v>142.03</v>
      </c>
      <c r="H18" t="n">
        <v>1.83</v>
      </c>
      <c r="I18" t="n">
        <v>62</v>
      </c>
      <c r="J18" t="n">
        <v>164.19</v>
      </c>
      <c r="K18" t="n">
        <v>47.83</v>
      </c>
      <c r="L18" t="n">
        <v>17</v>
      </c>
      <c r="M18" t="n">
        <v>60</v>
      </c>
      <c r="N18" t="n">
        <v>29.36</v>
      </c>
      <c r="O18" t="n">
        <v>20483.57</v>
      </c>
      <c r="P18" t="n">
        <v>1430.68</v>
      </c>
      <c r="Q18" t="n">
        <v>3670.02</v>
      </c>
      <c r="R18" t="n">
        <v>389.63</v>
      </c>
      <c r="S18" t="n">
        <v>288.36</v>
      </c>
      <c r="T18" t="n">
        <v>47301.14</v>
      </c>
      <c r="U18" t="n">
        <v>0.74</v>
      </c>
      <c r="V18" t="n">
        <v>0.89</v>
      </c>
      <c r="W18" t="n">
        <v>56.93</v>
      </c>
      <c r="X18" t="n">
        <v>2.79</v>
      </c>
      <c r="Y18" t="n">
        <v>1</v>
      </c>
      <c r="Z18" t="n">
        <v>10</v>
      </c>
      <c r="AA18" t="n">
        <v>2333.285516710456</v>
      </c>
      <c r="AB18" t="n">
        <v>3192.504181255477</v>
      </c>
      <c r="AC18" t="n">
        <v>2887.816062904094</v>
      </c>
      <c r="AD18" t="n">
        <v>2333285.516710456</v>
      </c>
      <c r="AE18" t="n">
        <v>3192504.181255477</v>
      </c>
      <c r="AF18" t="n">
        <v>1.383359403878962e-06</v>
      </c>
      <c r="AG18" t="n">
        <v>32</v>
      </c>
      <c r="AH18" t="n">
        <v>2887816.062904093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0.6649</v>
      </c>
      <c r="E19" t="n">
        <v>150.4</v>
      </c>
      <c r="F19" t="n">
        <v>146.53</v>
      </c>
      <c r="G19" t="n">
        <v>154.24</v>
      </c>
      <c r="H19" t="n">
        <v>1.93</v>
      </c>
      <c r="I19" t="n">
        <v>57</v>
      </c>
      <c r="J19" t="n">
        <v>165.62</v>
      </c>
      <c r="K19" t="n">
        <v>47.83</v>
      </c>
      <c r="L19" t="n">
        <v>18</v>
      </c>
      <c r="M19" t="n">
        <v>53</v>
      </c>
      <c r="N19" t="n">
        <v>29.8</v>
      </c>
      <c r="O19" t="n">
        <v>20660.89</v>
      </c>
      <c r="P19" t="n">
        <v>1405.83</v>
      </c>
      <c r="Q19" t="n">
        <v>3670.11</v>
      </c>
      <c r="R19" t="n">
        <v>381.77</v>
      </c>
      <c r="S19" t="n">
        <v>288.36</v>
      </c>
      <c r="T19" t="n">
        <v>43397.39</v>
      </c>
      <c r="U19" t="n">
        <v>0.76</v>
      </c>
      <c r="V19" t="n">
        <v>0.89</v>
      </c>
      <c r="W19" t="n">
        <v>56.91</v>
      </c>
      <c r="X19" t="n">
        <v>2.55</v>
      </c>
      <c r="Y19" t="n">
        <v>1</v>
      </c>
      <c r="Z19" t="n">
        <v>10</v>
      </c>
      <c r="AA19" t="n">
        <v>2294.949251877821</v>
      </c>
      <c r="AB19" t="n">
        <v>3140.050812434821</v>
      </c>
      <c r="AC19" t="n">
        <v>2840.368769984917</v>
      </c>
      <c r="AD19" t="n">
        <v>2294949.251877821</v>
      </c>
      <c r="AE19" t="n">
        <v>3140050.812434821</v>
      </c>
      <c r="AF19" t="n">
        <v>1.386905409588544e-06</v>
      </c>
      <c r="AG19" t="n">
        <v>32</v>
      </c>
      <c r="AH19" t="n">
        <v>2840368.769984917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0.6654</v>
      </c>
      <c r="E20" t="n">
        <v>150.29</v>
      </c>
      <c r="F20" t="n">
        <v>146.48</v>
      </c>
      <c r="G20" t="n">
        <v>159.79</v>
      </c>
      <c r="H20" t="n">
        <v>2.02</v>
      </c>
      <c r="I20" t="n">
        <v>55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1397.67</v>
      </c>
      <c r="Q20" t="n">
        <v>3670.29</v>
      </c>
      <c r="R20" t="n">
        <v>378.43</v>
      </c>
      <c r="S20" t="n">
        <v>288.36</v>
      </c>
      <c r="T20" t="n">
        <v>41736.49</v>
      </c>
      <c r="U20" t="n">
        <v>0.76</v>
      </c>
      <c r="V20" t="n">
        <v>0.89</v>
      </c>
      <c r="W20" t="n">
        <v>56.96</v>
      </c>
      <c r="X20" t="n">
        <v>2.5</v>
      </c>
      <c r="Y20" t="n">
        <v>1</v>
      </c>
      <c r="Z20" t="n">
        <v>10</v>
      </c>
      <c r="AA20" t="n">
        <v>2282.630455579203</v>
      </c>
      <c r="AB20" t="n">
        <v>3123.195691872115</v>
      </c>
      <c r="AC20" t="n">
        <v>2825.122278472406</v>
      </c>
      <c r="AD20" t="n">
        <v>2282630.455579203</v>
      </c>
      <c r="AE20" t="n">
        <v>3123195.691872115</v>
      </c>
      <c r="AF20" t="n">
        <v>1.387948352444303e-06</v>
      </c>
      <c r="AG20" t="n">
        <v>32</v>
      </c>
      <c r="AH20" t="n">
        <v>2825122.278472406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0.6656</v>
      </c>
      <c r="E21" t="n">
        <v>150.24</v>
      </c>
      <c r="F21" t="n">
        <v>146.45</v>
      </c>
      <c r="G21" t="n">
        <v>162.73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1400.95</v>
      </c>
      <c r="Q21" t="n">
        <v>3670.38</v>
      </c>
      <c r="R21" t="n">
        <v>376.97</v>
      </c>
      <c r="S21" t="n">
        <v>288.36</v>
      </c>
      <c r="T21" t="n">
        <v>41012.76</v>
      </c>
      <c r="U21" t="n">
        <v>0.76</v>
      </c>
      <c r="V21" t="n">
        <v>0.89</v>
      </c>
      <c r="W21" t="n">
        <v>56.98</v>
      </c>
      <c r="X21" t="n">
        <v>2.48</v>
      </c>
      <c r="Y21" t="n">
        <v>1</v>
      </c>
      <c r="Z21" t="n">
        <v>10</v>
      </c>
      <c r="AA21" t="n">
        <v>2286.252662246198</v>
      </c>
      <c r="AB21" t="n">
        <v>3128.151754834379</v>
      </c>
      <c r="AC21" t="n">
        <v>2829.605341741429</v>
      </c>
      <c r="AD21" t="n">
        <v>2286252.662246198</v>
      </c>
      <c r="AE21" t="n">
        <v>3128151.754834379</v>
      </c>
      <c r="AF21" t="n">
        <v>1.388365529586606e-06</v>
      </c>
      <c r="AG21" t="n">
        <v>32</v>
      </c>
      <c r="AH21" t="n">
        <v>2829605.341741429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0.6656</v>
      </c>
      <c r="E22" t="n">
        <v>150.24</v>
      </c>
      <c r="F22" t="n">
        <v>146.46</v>
      </c>
      <c r="G22" t="n">
        <v>162.73</v>
      </c>
      <c r="H22" t="n">
        <v>2.19</v>
      </c>
      <c r="I22" t="n">
        <v>54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1411.08</v>
      </c>
      <c r="Q22" t="n">
        <v>3670.6</v>
      </c>
      <c r="R22" t="n">
        <v>376.67</v>
      </c>
      <c r="S22" t="n">
        <v>288.36</v>
      </c>
      <c r="T22" t="n">
        <v>40859.88</v>
      </c>
      <c r="U22" t="n">
        <v>0.77</v>
      </c>
      <c r="V22" t="n">
        <v>0.89</v>
      </c>
      <c r="W22" t="n">
        <v>56.99</v>
      </c>
      <c r="X22" t="n">
        <v>2.48</v>
      </c>
      <c r="Y22" t="n">
        <v>1</v>
      </c>
      <c r="Z22" t="n">
        <v>10</v>
      </c>
      <c r="AA22" t="n">
        <v>2299.520431059512</v>
      </c>
      <c r="AB22" t="n">
        <v>3146.305301457406</v>
      </c>
      <c r="AC22" t="n">
        <v>2846.026339353416</v>
      </c>
      <c r="AD22" t="n">
        <v>2299520.431059512</v>
      </c>
      <c r="AE22" t="n">
        <v>3146305.301457406</v>
      </c>
      <c r="AF22" t="n">
        <v>1.388365529586606e-06</v>
      </c>
      <c r="AG22" t="n">
        <v>32</v>
      </c>
      <c r="AH22" t="n">
        <v>2846026.339353417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0.2601</v>
      </c>
      <c r="E2" t="n">
        <v>384.43</v>
      </c>
      <c r="F2" t="n">
        <v>283.67</v>
      </c>
      <c r="G2" t="n">
        <v>6.15</v>
      </c>
      <c r="H2" t="n">
        <v>0.1</v>
      </c>
      <c r="I2" t="n">
        <v>2766</v>
      </c>
      <c r="J2" t="n">
        <v>176.73</v>
      </c>
      <c r="K2" t="n">
        <v>52.44</v>
      </c>
      <c r="L2" t="n">
        <v>1</v>
      </c>
      <c r="M2" t="n">
        <v>2764</v>
      </c>
      <c r="N2" t="n">
        <v>33.29</v>
      </c>
      <c r="O2" t="n">
        <v>22031.19</v>
      </c>
      <c r="P2" t="n">
        <v>3760.92</v>
      </c>
      <c r="Q2" t="n">
        <v>3683.2</v>
      </c>
      <c r="R2" t="n">
        <v>5038.55</v>
      </c>
      <c r="S2" t="n">
        <v>288.36</v>
      </c>
      <c r="T2" t="n">
        <v>2358242.78</v>
      </c>
      <c r="U2" t="n">
        <v>0.06</v>
      </c>
      <c r="V2" t="n">
        <v>0.46</v>
      </c>
      <c r="W2" t="n">
        <v>61.4</v>
      </c>
      <c r="X2" t="n">
        <v>139.41</v>
      </c>
      <c r="Y2" t="n">
        <v>1</v>
      </c>
      <c r="Z2" t="n">
        <v>10</v>
      </c>
      <c r="AA2" t="n">
        <v>14436.41076232606</v>
      </c>
      <c r="AB2" t="n">
        <v>19752.53409450906</v>
      </c>
      <c r="AC2" t="n">
        <v>17867.3799633841</v>
      </c>
      <c r="AD2" t="n">
        <v>14436410.76232606</v>
      </c>
      <c r="AE2" t="n">
        <v>19752534.09450907</v>
      </c>
      <c r="AF2" t="n">
        <v>5.354586155931055e-07</v>
      </c>
      <c r="AG2" t="n">
        <v>81</v>
      </c>
      <c r="AH2" t="n">
        <v>17867379.9633841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0.4541</v>
      </c>
      <c r="E3" t="n">
        <v>220.22</v>
      </c>
      <c r="F3" t="n">
        <v>186.04</v>
      </c>
      <c r="G3" t="n">
        <v>12.5</v>
      </c>
      <c r="H3" t="n">
        <v>0.2</v>
      </c>
      <c r="I3" t="n">
        <v>893</v>
      </c>
      <c r="J3" t="n">
        <v>178.21</v>
      </c>
      <c r="K3" t="n">
        <v>52.44</v>
      </c>
      <c r="L3" t="n">
        <v>2</v>
      </c>
      <c r="M3" t="n">
        <v>891</v>
      </c>
      <c r="N3" t="n">
        <v>33.77</v>
      </c>
      <c r="O3" t="n">
        <v>22213.89</v>
      </c>
      <c r="P3" t="n">
        <v>2464.21</v>
      </c>
      <c r="Q3" t="n">
        <v>3673.95</v>
      </c>
      <c r="R3" t="n">
        <v>1719.32</v>
      </c>
      <c r="S3" t="n">
        <v>288.36</v>
      </c>
      <c r="T3" t="n">
        <v>707989.17</v>
      </c>
      <c r="U3" t="n">
        <v>0.17</v>
      </c>
      <c r="V3" t="n">
        <v>0.7</v>
      </c>
      <c r="W3" t="n">
        <v>58.27</v>
      </c>
      <c r="X3" t="n">
        <v>41.98</v>
      </c>
      <c r="Y3" t="n">
        <v>1</v>
      </c>
      <c r="Z3" t="n">
        <v>10</v>
      </c>
      <c r="AA3" t="n">
        <v>5525.853085552776</v>
      </c>
      <c r="AB3" t="n">
        <v>7560.715975086505</v>
      </c>
      <c r="AC3" t="n">
        <v>6839.13185395548</v>
      </c>
      <c r="AD3" t="n">
        <v>5525853.085552776</v>
      </c>
      <c r="AE3" t="n">
        <v>7560715.975086505</v>
      </c>
      <c r="AF3" t="n">
        <v>9.348395130366368e-07</v>
      </c>
      <c r="AG3" t="n">
        <v>46</v>
      </c>
      <c r="AH3" t="n">
        <v>6839131.85395548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0.5254</v>
      </c>
      <c r="E4" t="n">
        <v>190.34</v>
      </c>
      <c r="F4" t="n">
        <v>168.86</v>
      </c>
      <c r="G4" t="n">
        <v>18.9</v>
      </c>
      <c r="H4" t="n">
        <v>0.3</v>
      </c>
      <c r="I4" t="n">
        <v>536</v>
      </c>
      <c r="J4" t="n">
        <v>179.7</v>
      </c>
      <c r="K4" t="n">
        <v>52.44</v>
      </c>
      <c r="L4" t="n">
        <v>3</v>
      </c>
      <c r="M4" t="n">
        <v>534</v>
      </c>
      <c r="N4" t="n">
        <v>34.26</v>
      </c>
      <c r="O4" t="n">
        <v>22397.24</v>
      </c>
      <c r="P4" t="n">
        <v>2227.15</v>
      </c>
      <c r="Q4" t="n">
        <v>3672.3</v>
      </c>
      <c r="R4" t="n">
        <v>1136.49</v>
      </c>
      <c r="S4" t="n">
        <v>288.36</v>
      </c>
      <c r="T4" t="n">
        <v>418359.42</v>
      </c>
      <c r="U4" t="n">
        <v>0.25</v>
      </c>
      <c r="V4" t="n">
        <v>0.77</v>
      </c>
      <c r="W4" t="n">
        <v>57.7</v>
      </c>
      <c r="X4" t="n">
        <v>24.83</v>
      </c>
      <c r="Y4" t="n">
        <v>1</v>
      </c>
      <c r="Z4" t="n">
        <v>10</v>
      </c>
      <c r="AA4" t="n">
        <v>4346.228088627701</v>
      </c>
      <c r="AB4" t="n">
        <v>5946.701012911556</v>
      </c>
      <c r="AC4" t="n">
        <v>5379.156214486346</v>
      </c>
      <c r="AD4" t="n">
        <v>4346228.088627702</v>
      </c>
      <c r="AE4" t="n">
        <v>5946701.012911556</v>
      </c>
      <c r="AF4" t="n">
        <v>1.081622286169233e-06</v>
      </c>
      <c r="AG4" t="n">
        <v>40</v>
      </c>
      <c r="AH4" t="n">
        <v>5379156.214486346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0.5628</v>
      </c>
      <c r="E5" t="n">
        <v>177.7</v>
      </c>
      <c r="F5" t="n">
        <v>161.66</v>
      </c>
      <c r="G5" t="n">
        <v>25.33</v>
      </c>
      <c r="H5" t="n">
        <v>0.39</v>
      </c>
      <c r="I5" t="n">
        <v>383</v>
      </c>
      <c r="J5" t="n">
        <v>181.19</v>
      </c>
      <c r="K5" t="n">
        <v>52.44</v>
      </c>
      <c r="L5" t="n">
        <v>4</v>
      </c>
      <c r="M5" t="n">
        <v>381</v>
      </c>
      <c r="N5" t="n">
        <v>34.75</v>
      </c>
      <c r="O5" t="n">
        <v>22581.25</v>
      </c>
      <c r="P5" t="n">
        <v>2121.49</v>
      </c>
      <c r="Q5" t="n">
        <v>3671.75</v>
      </c>
      <c r="R5" t="n">
        <v>893.0599999999999</v>
      </c>
      <c r="S5" t="n">
        <v>288.36</v>
      </c>
      <c r="T5" t="n">
        <v>297412.9</v>
      </c>
      <c r="U5" t="n">
        <v>0.32</v>
      </c>
      <c r="V5" t="n">
        <v>0.8100000000000001</v>
      </c>
      <c r="W5" t="n">
        <v>57.45</v>
      </c>
      <c r="X5" t="n">
        <v>17.65</v>
      </c>
      <c r="Y5" t="n">
        <v>1</v>
      </c>
      <c r="Z5" t="n">
        <v>10</v>
      </c>
      <c r="AA5" t="n">
        <v>3883.381720357653</v>
      </c>
      <c r="AB5" t="n">
        <v>5313.414192503797</v>
      </c>
      <c r="AC5" t="n">
        <v>4806.30939939469</v>
      </c>
      <c r="AD5" t="n">
        <v>3883381.720357653</v>
      </c>
      <c r="AE5" t="n">
        <v>5313414.192503797</v>
      </c>
      <c r="AF5" t="n">
        <v>1.158616335470203e-06</v>
      </c>
      <c r="AG5" t="n">
        <v>38</v>
      </c>
      <c r="AH5" t="n">
        <v>4806309.399394689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0.5861</v>
      </c>
      <c r="E6" t="n">
        <v>170.61</v>
      </c>
      <c r="F6" t="n">
        <v>157.63</v>
      </c>
      <c r="G6" t="n">
        <v>31.84</v>
      </c>
      <c r="H6" t="n">
        <v>0.49</v>
      </c>
      <c r="I6" t="n">
        <v>297</v>
      </c>
      <c r="J6" t="n">
        <v>182.69</v>
      </c>
      <c r="K6" t="n">
        <v>52.44</v>
      </c>
      <c r="L6" t="n">
        <v>5</v>
      </c>
      <c r="M6" t="n">
        <v>295</v>
      </c>
      <c r="N6" t="n">
        <v>35.25</v>
      </c>
      <c r="O6" t="n">
        <v>22766.06</v>
      </c>
      <c r="P6" t="n">
        <v>2057.3</v>
      </c>
      <c r="Q6" t="n">
        <v>3671.41</v>
      </c>
      <c r="R6" t="n">
        <v>757.28</v>
      </c>
      <c r="S6" t="n">
        <v>288.36</v>
      </c>
      <c r="T6" t="n">
        <v>229950.27</v>
      </c>
      <c r="U6" t="n">
        <v>0.38</v>
      </c>
      <c r="V6" t="n">
        <v>0.83</v>
      </c>
      <c r="W6" t="n">
        <v>57.3</v>
      </c>
      <c r="X6" t="n">
        <v>13.63</v>
      </c>
      <c r="Y6" t="n">
        <v>1</v>
      </c>
      <c r="Z6" t="n">
        <v>10</v>
      </c>
      <c r="AA6" t="n">
        <v>3622.212308218336</v>
      </c>
      <c r="AB6" t="n">
        <v>4956.070680833479</v>
      </c>
      <c r="AC6" t="n">
        <v>4483.070250943432</v>
      </c>
      <c r="AD6" t="n">
        <v>3622212.308218336</v>
      </c>
      <c r="AE6" t="n">
        <v>4956070.680833479</v>
      </c>
      <c r="AF6" t="n">
        <v>1.206583216451823e-06</v>
      </c>
      <c r="AG6" t="n">
        <v>36</v>
      </c>
      <c r="AH6" t="n">
        <v>4483070.250943433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0.602</v>
      </c>
      <c r="E7" t="n">
        <v>166.1</v>
      </c>
      <c r="F7" t="n">
        <v>155.08</v>
      </c>
      <c r="G7" t="n">
        <v>38.45</v>
      </c>
      <c r="H7" t="n">
        <v>0.58</v>
      </c>
      <c r="I7" t="n">
        <v>242</v>
      </c>
      <c r="J7" t="n">
        <v>184.19</v>
      </c>
      <c r="K7" t="n">
        <v>52.44</v>
      </c>
      <c r="L7" t="n">
        <v>6</v>
      </c>
      <c r="M7" t="n">
        <v>240</v>
      </c>
      <c r="N7" t="n">
        <v>35.75</v>
      </c>
      <c r="O7" t="n">
        <v>22951.43</v>
      </c>
      <c r="P7" t="n">
        <v>2012.66</v>
      </c>
      <c r="Q7" t="n">
        <v>3670.82</v>
      </c>
      <c r="R7" t="n">
        <v>670.27</v>
      </c>
      <c r="S7" t="n">
        <v>288.36</v>
      </c>
      <c r="T7" t="n">
        <v>186719.46</v>
      </c>
      <c r="U7" t="n">
        <v>0.43</v>
      </c>
      <c r="V7" t="n">
        <v>0.84</v>
      </c>
      <c r="W7" t="n">
        <v>57.23</v>
      </c>
      <c r="X7" t="n">
        <v>11.09</v>
      </c>
      <c r="Y7" t="n">
        <v>1</v>
      </c>
      <c r="Z7" t="n">
        <v>10</v>
      </c>
      <c r="AA7" t="n">
        <v>3456.663252184531</v>
      </c>
      <c r="AB7" t="n">
        <v>4729.559158859118</v>
      </c>
      <c r="AC7" t="n">
        <v>4278.176670715396</v>
      </c>
      <c r="AD7" t="n">
        <v>3456663.252184531</v>
      </c>
      <c r="AE7" t="n">
        <v>4729559.158859118</v>
      </c>
      <c r="AF7" t="n">
        <v>1.239315980726834e-06</v>
      </c>
      <c r="AG7" t="n">
        <v>35</v>
      </c>
      <c r="AH7" t="n">
        <v>4278176.670715395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0.6135</v>
      </c>
      <c r="E8" t="n">
        <v>162.99</v>
      </c>
      <c r="F8" t="n">
        <v>153.31</v>
      </c>
      <c r="G8" t="n">
        <v>45.09</v>
      </c>
      <c r="H8" t="n">
        <v>0.67</v>
      </c>
      <c r="I8" t="n">
        <v>204</v>
      </c>
      <c r="J8" t="n">
        <v>185.7</v>
      </c>
      <c r="K8" t="n">
        <v>52.44</v>
      </c>
      <c r="L8" t="n">
        <v>7</v>
      </c>
      <c r="M8" t="n">
        <v>202</v>
      </c>
      <c r="N8" t="n">
        <v>36.26</v>
      </c>
      <c r="O8" t="n">
        <v>23137.49</v>
      </c>
      <c r="P8" t="n">
        <v>1978.96</v>
      </c>
      <c r="Q8" t="n">
        <v>3671.29</v>
      </c>
      <c r="R8" t="n">
        <v>610.38</v>
      </c>
      <c r="S8" t="n">
        <v>288.36</v>
      </c>
      <c r="T8" t="n">
        <v>156966.91</v>
      </c>
      <c r="U8" t="n">
        <v>0.47</v>
      </c>
      <c r="V8" t="n">
        <v>0.85</v>
      </c>
      <c r="W8" t="n">
        <v>57.17</v>
      </c>
      <c r="X8" t="n">
        <v>9.32</v>
      </c>
      <c r="Y8" t="n">
        <v>1</v>
      </c>
      <c r="Z8" t="n">
        <v>10</v>
      </c>
      <c r="AA8" t="n">
        <v>3338.300916225222</v>
      </c>
      <c r="AB8" t="n">
        <v>4567.610589021854</v>
      </c>
      <c r="AC8" t="n">
        <v>4131.68424508716</v>
      </c>
      <c r="AD8" t="n">
        <v>3338300.916225222</v>
      </c>
      <c r="AE8" t="n">
        <v>4567610.589021854</v>
      </c>
      <c r="AF8" t="n">
        <v>1.262990621554672e-06</v>
      </c>
      <c r="AG8" t="n">
        <v>34</v>
      </c>
      <c r="AH8" t="n">
        <v>4131684.24508716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0.6223</v>
      </c>
      <c r="E9" t="n">
        <v>160.71</v>
      </c>
      <c r="F9" t="n">
        <v>152.03</v>
      </c>
      <c r="G9" t="n">
        <v>51.83</v>
      </c>
      <c r="H9" t="n">
        <v>0.76</v>
      </c>
      <c r="I9" t="n">
        <v>176</v>
      </c>
      <c r="J9" t="n">
        <v>187.22</v>
      </c>
      <c r="K9" t="n">
        <v>52.44</v>
      </c>
      <c r="L9" t="n">
        <v>8</v>
      </c>
      <c r="M9" t="n">
        <v>174</v>
      </c>
      <c r="N9" t="n">
        <v>36.78</v>
      </c>
      <c r="O9" t="n">
        <v>23324.24</v>
      </c>
      <c r="P9" t="n">
        <v>1950.88</v>
      </c>
      <c r="Q9" t="n">
        <v>3670.62</v>
      </c>
      <c r="R9" t="n">
        <v>567.3099999999999</v>
      </c>
      <c r="S9" t="n">
        <v>288.36</v>
      </c>
      <c r="T9" t="n">
        <v>135570.13</v>
      </c>
      <c r="U9" t="n">
        <v>0.51</v>
      </c>
      <c r="V9" t="n">
        <v>0.86</v>
      </c>
      <c r="W9" t="n">
        <v>57.12</v>
      </c>
      <c r="X9" t="n">
        <v>8.039999999999999</v>
      </c>
      <c r="Y9" t="n">
        <v>1</v>
      </c>
      <c r="Z9" t="n">
        <v>10</v>
      </c>
      <c r="AA9" t="n">
        <v>3252.673836739609</v>
      </c>
      <c r="AB9" t="n">
        <v>4450.451841269494</v>
      </c>
      <c r="AC9" t="n">
        <v>4025.706963786956</v>
      </c>
      <c r="AD9" t="n">
        <v>3252673.836739609</v>
      </c>
      <c r="AE9" t="n">
        <v>4450451.841269494</v>
      </c>
      <c r="AF9" t="n">
        <v>1.281106868449018e-06</v>
      </c>
      <c r="AG9" t="n">
        <v>34</v>
      </c>
      <c r="AH9" t="n">
        <v>4025706.963786956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0.6291</v>
      </c>
      <c r="E10" t="n">
        <v>158.96</v>
      </c>
      <c r="F10" t="n">
        <v>151.03</v>
      </c>
      <c r="G10" t="n">
        <v>58.46</v>
      </c>
      <c r="H10" t="n">
        <v>0.85</v>
      </c>
      <c r="I10" t="n">
        <v>155</v>
      </c>
      <c r="J10" t="n">
        <v>188.74</v>
      </c>
      <c r="K10" t="n">
        <v>52.44</v>
      </c>
      <c r="L10" t="n">
        <v>9</v>
      </c>
      <c r="M10" t="n">
        <v>153</v>
      </c>
      <c r="N10" t="n">
        <v>37.3</v>
      </c>
      <c r="O10" t="n">
        <v>23511.69</v>
      </c>
      <c r="P10" t="n">
        <v>1925.99</v>
      </c>
      <c r="Q10" t="n">
        <v>3670.48</v>
      </c>
      <c r="R10" t="n">
        <v>534.33</v>
      </c>
      <c r="S10" t="n">
        <v>288.36</v>
      </c>
      <c r="T10" t="n">
        <v>119187.36</v>
      </c>
      <c r="U10" t="n">
        <v>0.54</v>
      </c>
      <c r="V10" t="n">
        <v>0.87</v>
      </c>
      <c r="W10" t="n">
        <v>57.06</v>
      </c>
      <c r="X10" t="n">
        <v>7.04</v>
      </c>
      <c r="Y10" t="n">
        <v>1</v>
      </c>
      <c r="Z10" t="n">
        <v>10</v>
      </c>
      <c r="AA10" t="n">
        <v>3183.709997276552</v>
      </c>
      <c r="AB10" t="n">
        <v>4356.092473646265</v>
      </c>
      <c r="AC10" t="n">
        <v>3940.353121775486</v>
      </c>
      <c r="AD10" t="n">
        <v>3183709.997276552</v>
      </c>
      <c r="AE10" t="n">
        <v>4356092.473646265</v>
      </c>
      <c r="AF10" t="n">
        <v>1.29510578650374e-06</v>
      </c>
      <c r="AG10" t="n">
        <v>34</v>
      </c>
      <c r="AH10" t="n">
        <v>3940353.121775486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0.6345</v>
      </c>
      <c r="E11" t="n">
        <v>157.6</v>
      </c>
      <c r="F11" t="n">
        <v>150.27</v>
      </c>
      <c r="G11" t="n">
        <v>65.34</v>
      </c>
      <c r="H11" t="n">
        <v>0.93</v>
      </c>
      <c r="I11" t="n">
        <v>138</v>
      </c>
      <c r="J11" t="n">
        <v>190.26</v>
      </c>
      <c r="K11" t="n">
        <v>52.44</v>
      </c>
      <c r="L11" t="n">
        <v>10</v>
      </c>
      <c r="M11" t="n">
        <v>136</v>
      </c>
      <c r="N11" t="n">
        <v>37.82</v>
      </c>
      <c r="O11" t="n">
        <v>23699.85</v>
      </c>
      <c r="P11" t="n">
        <v>1905.81</v>
      </c>
      <c r="Q11" t="n">
        <v>3670.39</v>
      </c>
      <c r="R11" t="n">
        <v>508.18</v>
      </c>
      <c r="S11" t="n">
        <v>288.36</v>
      </c>
      <c r="T11" t="n">
        <v>106197.53</v>
      </c>
      <c r="U11" t="n">
        <v>0.57</v>
      </c>
      <c r="V11" t="n">
        <v>0.87</v>
      </c>
      <c r="W11" t="n">
        <v>57.05</v>
      </c>
      <c r="X11" t="n">
        <v>6.29</v>
      </c>
      <c r="Y11" t="n">
        <v>1</v>
      </c>
      <c r="Z11" t="n">
        <v>10</v>
      </c>
      <c r="AA11" t="n">
        <v>3122.661444581903</v>
      </c>
      <c r="AB11" t="n">
        <v>4272.563150577376</v>
      </c>
      <c r="AC11" t="n">
        <v>3864.795720066154</v>
      </c>
      <c r="AD11" t="n">
        <v>3122661.444581903</v>
      </c>
      <c r="AE11" t="n">
        <v>4272563.150577377</v>
      </c>
      <c r="AF11" t="n">
        <v>1.306222574370725e-06</v>
      </c>
      <c r="AG11" t="n">
        <v>33</v>
      </c>
      <c r="AH11" t="n">
        <v>3864795.720066154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0.6392</v>
      </c>
      <c r="E12" t="n">
        <v>156.44</v>
      </c>
      <c r="F12" t="n">
        <v>149.61</v>
      </c>
      <c r="G12" t="n">
        <v>72.39</v>
      </c>
      <c r="H12" t="n">
        <v>1.02</v>
      </c>
      <c r="I12" t="n">
        <v>124</v>
      </c>
      <c r="J12" t="n">
        <v>191.79</v>
      </c>
      <c r="K12" t="n">
        <v>52.44</v>
      </c>
      <c r="L12" t="n">
        <v>11</v>
      </c>
      <c r="M12" t="n">
        <v>122</v>
      </c>
      <c r="N12" t="n">
        <v>38.35</v>
      </c>
      <c r="O12" t="n">
        <v>23888.73</v>
      </c>
      <c r="P12" t="n">
        <v>1885.09</v>
      </c>
      <c r="Q12" t="n">
        <v>3670.49</v>
      </c>
      <c r="R12" t="n">
        <v>485.38</v>
      </c>
      <c r="S12" t="n">
        <v>288.36</v>
      </c>
      <c r="T12" t="n">
        <v>94866.12</v>
      </c>
      <c r="U12" t="n">
        <v>0.59</v>
      </c>
      <c r="V12" t="n">
        <v>0.87</v>
      </c>
      <c r="W12" t="n">
        <v>57.04</v>
      </c>
      <c r="X12" t="n">
        <v>5.62</v>
      </c>
      <c r="Y12" t="n">
        <v>1</v>
      </c>
      <c r="Z12" t="n">
        <v>10</v>
      </c>
      <c r="AA12" t="n">
        <v>3071.921628821939</v>
      </c>
      <c r="AB12" t="n">
        <v>4203.138696171904</v>
      </c>
      <c r="AC12" t="n">
        <v>3801.997038151309</v>
      </c>
      <c r="AD12" t="n">
        <v>3071921.628821939</v>
      </c>
      <c r="AE12" t="n">
        <v>4203138.696171904</v>
      </c>
      <c r="AF12" t="n">
        <v>1.315898297143841e-06</v>
      </c>
      <c r="AG12" t="n">
        <v>33</v>
      </c>
      <c r="AH12" t="n">
        <v>3801997.038151309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0.643</v>
      </c>
      <c r="E13" t="n">
        <v>155.53</v>
      </c>
      <c r="F13" t="n">
        <v>149.09</v>
      </c>
      <c r="G13" t="n">
        <v>79.16</v>
      </c>
      <c r="H13" t="n">
        <v>1.1</v>
      </c>
      <c r="I13" t="n">
        <v>113</v>
      </c>
      <c r="J13" t="n">
        <v>193.33</v>
      </c>
      <c r="K13" t="n">
        <v>52.44</v>
      </c>
      <c r="L13" t="n">
        <v>12</v>
      </c>
      <c r="M13" t="n">
        <v>111</v>
      </c>
      <c r="N13" t="n">
        <v>38.89</v>
      </c>
      <c r="O13" t="n">
        <v>24078.33</v>
      </c>
      <c r="P13" t="n">
        <v>1867.86</v>
      </c>
      <c r="Q13" t="n">
        <v>3670.5</v>
      </c>
      <c r="R13" t="n">
        <v>467.97</v>
      </c>
      <c r="S13" t="n">
        <v>288.36</v>
      </c>
      <c r="T13" t="n">
        <v>86218.53999999999</v>
      </c>
      <c r="U13" t="n">
        <v>0.62</v>
      </c>
      <c r="V13" t="n">
        <v>0.88</v>
      </c>
      <c r="W13" t="n">
        <v>57.01</v>
      </c>
      <c r="X13" t="n">
        <v>5.11</v>
      </c>
      <c r="Y13" t="n">
        <v>1</v>
      </c>
      <c r="Z13" t="n">
        <v>10</v>
      </c>
      <c r="AA13" t="n">
        <v>3030.818511359646</v>
      </c>
      <c r="AB13" t="n">
        <v>4146.899597518429</v>
      </c>
      <c r="AC13" t="n">
        <v>3751.125320141253</v>
      </c>
      <c r="AD13" t="n">
        <v>3030818.511359646</v>
      </c>
      <c r="AE13" t="n">
        <v>4146899.597518429</v>
      </c>
      <c r="AF13" t="n">
        <v>1.323721221939127e-06</v>
      </c>
      <c r="AG13" t="n">
        <v>33</v>
      </c>
      <c r="AH13" t="n">
        <v>3751125.320141253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0.6464</v>
      </c>
      <c r="E14" t="n">
        <v>154.71</v>
      </c>
      <c r="F14" t="n">
        <v>148.63</v>
      </c>
      <c r="G14" t="n">
        <v>86.58</v>
      </c>
      <c r="H14" t="n">
        <v>1.18</v>
      </c>
      <c r="I14" t="n">
        <v>103</v>
      </c>
      <c r="J14" t="n">
        <v>194.88</v>
      </c>
      <c r="K14" t="n">
        <v>52.44</v>
      </c>
      <c r="L14" t="n">
        <v>13</v>
      </c>
      <c r="M14" t="n">
        <v>101</v>
      </c>
      <c r="N14" t="n">
        <v>39.43</v>
      </c>
      <c r="O14" t="n">
        <v>24268.67</v>
      </c>
      <c r="P14" t="n">
        <v>1848.96</v>
      </c>
      <c r="Q14" t="n">
        <v>3670.42</v>
      </c>
      <c r="R14" t="n">
        <v>452.16</v>
      </c>
      <c r="S14" t="n">
        <v>288.36</v>
      </c>
      <c r="T14" t="n">
        <v>78360.97</v>
      </c>
      <c r="U14" t="n">
        <v>0.64</v>
      </c>
      <c r="V14" t="n">
        <v>0.88</v>
      </c>
      <c r="W14" t="n">
        <v>57</v>
      </c>
      <c r="X14" t="n">
        <v>4.64</v>
      </c>
      <c r="Y14" t="n">
        <v>1</v>
      </c>
      <c r="Z14" t="n">
        <v>10</v>
      </c>
      <c r="AA14" t="n">
        <v>2989.76872861929</v>
      </c>
      <c r="AB14" t="n">
        <v>4090.733473784468</v>
      </c>
      <c r="AC14" t="n">
        <v>3700.319612426814</v>
      </c>
      <c r="AD14" t="n">
        <v>2989768.72861929</v>
      </c>
      <c r="AE14" t="n">
        <v>4090733.473784468</v>
      </c>
      <c r="AF14" t="n">
        <v>1.330720680966488e-06</v>
      </c>
      <c r="AG14" t="n">
        <v>33</v>
      </c>
      <c r="AH14" t="n">
        <v>3700319.612426814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0.6489</v>
      </c>
      <c r="E15" t="n">
        <v>154.11</v>
      </c>
      <c r="F15" t="n">
        <v>148.31</v>
      </c>
      <c r="G15" t="n">
        <v>93.67</v>
      </c>
      <c r="H15" t="n">
        <v>1.27</v>
      </c>
      <c r="I15" t="n">
        <v>95</v>
      </c>
      <c r="J15" t="n">
        <v>196.42</v>
      </c>
      <c r="K15" t="n">
        <v>52.44</v>
      </c>
      <c r="L15" t="n">
        <v>14</v>
      </c>
      <c r="M15" t="n">
        <v>93</v>
      </c>
      <c r="N15" t="n">
        <v>39.98</v>
      </c>
      <c r="O15" t="n">
        <v>24459.75</v>
      </c>
      <c r="P15" t="n">
        <v>1834.31</v>
      </c>
      <c r="Q15" t="n">
        <v>3670.42</v>
      </c>
      <c r="R15" t="n">
        <v>442.1</v>
      </c>
      <c r="S15" t="n">
        <v>288.36</v>
      </c>
      <c r="T15" t="n">
        <v>73371.19</v>
      </c>
      <c r="U15" t="n">
        <v>0.65</v>
      </c>
      <c r="V15" t="n">
        <v>0.88</v>
      </c>
      <c r="W15" t="n">
        <v>56.98</v>
      </c>
      <c r="X15" t="n">
        <v>4.33</v>
      </c>
      <c r="Y15" t="n">
        <v>1</v>
      </c>
      <c r="Z15" t="n">
        <v>10</v>
      </c>
      <c r="AA15" t="n">
        <v>2958.882463895839</v>
      </c>
      <c r="AB15" t="n">
        <v>4048.47352378401</v>
      </c>
      <c r="AC15" t="n">
        <v>3662.092892742188</v>
      </c>
      <c r="AD15" t="n">
        <v>2958882.46389584</v>
      </c>
      <c r="AE15" t="n">
        <v>4048473.52378401</v>
      </c>
      <c r="AF15" t="n">
        <v>1.335867342016018e-06</v>
      </c>
      <c r="AG15" t="n">
        <v>33</v>
      </c>
      <c r="AH15" t="n">
        <v>3662092.892742188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0.6515</v>
      </c>
      <c r="E16" t="n">
        <v>153.5</v>
      </c>
      <c r="F16" t="n">
        <v>147.95</v>
      </c>
      <c r="G16" t="n">
        <v>100.88</v>
      </c>
      <c r="H16" t="n">
        <v>1.35</v>
      </c>
      <c r="I16" t="n">
        <v>88</v>
      </c>
      <c r="J16" t="n">
        <v>197.98</v>
      </c>
      <c r="K16" t="n">
        <v>52.44</v>
      </c>
      <c r="L16" t="n">
        <v>15</v>
      </c>
      <c r="M16" t="n">
        <v>86</v>
      </c>
      <c r="N16" t="n">
        <v>40.54</v>
      </c>
      <c r="O16" t="n">
        <v>24651.58</v>
      </c>
      <c r="P16" t="n">
        <v>1818.72</v>
      </c>
      <c r="Q16" t="n">
        <v>3670.23</v>
      </c>
      <c r="R16" t="n">
        <v>429.63</v>
      </c>
      <c r="S16" t="n">
        <v>288.36</v>
      </c>
      <c r="T16" t="n">
        <v>67169.7</v>
      </c>
      <c r="U16" t="n">
        <v>0.67</v>
      </c>
      <c r="V16" t="n">
        <v>0.88</v>
      </c>
      <c r="W16" t="n">
        <v>56.98</v>
      </c>
      <c r="X16" t="n">
        <v>3.98</v>
      </c>
      <c r="Y16" t="n">
        <v>1</v>
      </c>
      <c r="Z16" t="n">
        <v>10</v>
      </c>
      <c r="AA16" t="n">
        <v>2919.65849518179</v>
      </c>
      <c r="AB16" t="n">
        <v>3994.805559350073</v>
      </c>
      <c r="AC16" t="n">
        <v>3613.546923510367</v>
      </c>
      <c r="AD16" t="n">
        <v>2919658.49518179</v>
      </c>
      <c r="AE16" t="n">
        <v>3994805.559350072</v>
      </c>
      <c r="AF16" t="n">
        <v>1.341219869507529e-06</v>
      </c>
      <c r="AG16" t="n">
        <v>32</v>
      </c>
      <c r="AH16" t="n">
        <v>3613546.923510367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0.6536</v>
      </c>
      <c r="E17" t="n">
        <v>153.01</v>
      </c>
      <c r="F17" t="n">
        <v>147.67</v>
      </c>
      <c r="G17" t="n">
        <v>108.05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1803.88</v>
      </c>
      <c r="Q17" t="n">
        <v>3670.24</v>
      </c>
      <c r="R17" t="n">
        <v>420.35</v>
      </c>
      <c r="S17" t="n">
        <v>288.36</v>
      </c>
      <c r="T17" t="n">
        <v>62562.74</v>
      </c>
      <c r="U17" t="n">
        <v>0.6899999999999999</v>
      </c>
      <c r="V17" t="n">
        <v>0.89</v>
      </c>
      <c r="W17" t="n">
        <v>56.96</v>
      </c>
      <c r="X17" t="n">
        <v>3.69</v>
      </c>
      <c r="Y17" t="n">
        <v>1</v>
      </c>
      <c r="Z17" t="n">
        <v>10</v>
      </c>
      <c r="AA17" t="n">
        <v>2890.707873252216</v>
      </c>
      <c r="AB17" t="n">
        <v>3955.19404121473</v>
      </c>
      <c r="AC17" t="n">
        <v>3577.715873070747</v>
      </c>
      <c r="AD17" t="n">
        <v>2890707.873252216</v>
      </c>
      <c r="AE17" t="n">
        <v>3955194.04121473</v>
      </c>
      <c r="AF17" t="n">
        <v>1.345543064789134e-06</v>
      </c>
      <c r="AG17" t="n">
        <v>32</v>
      </c>
      <c r="AH17" t="n">
        <v>3577715.873070748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0.6553</v>
      </c>
      <c r="E18" t="n">
        <v>152.59</v>
      </c>
      <c r="F18" t="n">
        <v>147.44</v>
      </c>
      <c r="G18" t="n">
        <v>114.89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1787.55</v>
      </c>
      <c r="Q18" t="n">
        <v>3670.19</v>
      </c>
      <c r="R18" t="n">
        <v>412.85</v>
      </c>
      <c r="S18" t="n">
        <v>288.36</v>
      </c>
      <c r="T18" t="n">
        <v>58834.24</v>
      </c>
      <c r="U18" t="n">
        <v>0.7</v>
      </c>
      <c r="V18" t="n">
        <v>0.89</v>
      </c>
      <c r="W18" t="n">
        <v>56.94</v>
      </c>
      <c r="X18" t="n">
        <v>3.46</v>
      </c>
      <c r="Y18" t="n">
        <v>1</v>
      </c>
      <c r="Z18" t="n">
        <v>10</v>
      </c>
      <c r="AA18" t="n">
        <v>2861.665873182222</v>
      </c>
      <c r="AB18" t="n">
        <v>3915.457495476343</v>
      </c>
      <c r="AC18" t="n">
        <v>3541.771727487042</v>
      </c>
      <c r="AD18" t="n">
        <v>2861665.873182222</v>
      </c>
      <c r="AE18" t="n">
        <v>3915457.495476343</v>
      </c>
      <c r="AF18" t="n">
        <v>1.349042794302815e-06</v>
      </c>
      <c r="AG18" t="n">
        <v>32</v>
      </c>
      <c r="AH18" t="n">
        <v>3541771.727487043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0.6571</v>
      </c>
      <c r="E19" t="n">
        <v>152.19</v>
      </c>
      <c r="F19" t="n">
        <v>147.21</v>
      </c>
      <c r="G19" t="n">
        <v>122.67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1773.62</v>
      </c>
      <c r="Q19" t="n">
        <v>3670.08</v>
      </c>
      <c r="R19" t="n">
        <v>404.85</v>
      </c>
      <c r="S19" t="n">
        <v>288.36</v>
      </c>
      <c r="T19" t="n">
        <v>54862.62</v>
      </c>
      <c r="U19" t="n">
        <v>0.71</v>
      </c>
      <c r="V19" t="n">
        <v>0.89</v>
      </c>
      <c r="W19" t="n">
        <v>56.94</v>
      </c>
      <c r="X19" t="n">
        <v>3.23</v>
      </c>
      <c r="Y19" t="n">
        <v>1</v>
      </c>
      <c r="Z19" t="n">
        <v>10</v>
      </c>
      <c r="AA19" t="n">
        <v>2835.556757621488</v>
      </c>
      <c r="AB19" t="n">
        <v>3879.733851713261</v>
      </c>
      <c r="AC19" t="n">
        <v>3509.457498146261</v>
      </c>
      <c r="AD19" t="n">
        <v>2835556.757621488</v>
      </c>
      <c r="AE19" t="n">
        <v>3879733.851713261</v>
      </c>
      <c r="AF19" t="n">
        <v>1.352748390258476e-06</v>
      </c>
      <c r="AG19" t="n">
        <v>32</v>
      </c>
      <c r="AH19" t="n">
        <v>3509457.498146261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0.6585</v>
      </c>
      <c r="E20" t="n">
        <v>151.87</v>
      </c>
      <c r="F20" t="n">
        <v>147.03</v>
      </c>
      <c r="G20" t="n">
        <v>129.73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1758.37</v>
      </c>
      <c r="Q20" t="n">
        <v>3670.24</v>
      </c>
      <c r="R20" t="n">
        <v>398.91</v>
      </c>
      <c r="S20" t="n">
        <v>288.36</v>
      </c>
      <c r="T20" t="n">
        <v>51911.38</v>
      </c>
      <c r="U20" t="n">
        <v>0.72</v>
      </c>
      <c r="V20" t="n">
        <v>0.89</v>
      </c>
      <c r="W20" t="n">
        <v>56.93</v>
      </c>
      <c r="X20" t="n">
        <v>3.06</v>
      </c>
      <c r="Y20" t="n">
        <v>1</v>
      </c>
      <c r="Z20" t="n">
        <v>10</v>
      </c>
      <c r="AA20" t="n">
        <v>2809.507805367988</v>
      </c>
      <c r="AB20" t="n">
        <v>3844.092526041352</v>
      </c>
      <c r="AC20" t="n">
        <v>3477.217730573566</v>
      </c>
      <c r="AD20" t="n">
        <v>2809507.805367988</v>
      </c>
      <c r="AE20" t="n">
        <v>3844092.526041352</v>
      </c>
      <c r="AF20" t="n">
        <v>1.355630520446213e-06</v>
      </c>
      <c r="AG20" t="n">
        <v>32</v>
      </c>
      <c r="AH20" t="n">
        <v>3477217.730573566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0.6597</v>
      </c>
      <c r="E21" t="n">
        <v>151.58</v>
      </c>
      <c r="F21" t="n">
        <v>146.88</v>
      </c>
      <c r="G21" t="n">
        <v>137.7</v>
      </c>
      <c r="H21" t="n">
        <v>1.73</v>
      </c>
      <c r="I21" t="n">
        <v>64</v>
      </c>
      <c r="J21" t="n">
        <v>205.85</v>
      </c>
      <c r="K21" t="n">
        <v>52.44</v>
      </c>
      <c r="L21" t="n">
        <v>20</v>
      </c>
      <c r="M21" t="n">
        <v>62</v>
      </c>
      <c r="N21" t="n">
        <v>43.41</v>
      </c>
      <c r="O21" t="n">
        <v>25622.45</v>
      </c>
      <c r="P21" t="n">
        <v>1746.88</v>
      </c>
      <c r="Q21" t="n">
        <v>3670.08</v>
      </c>
      <c r="R21" t="n">
        <v>393.71</v>
      </c>
      <c r="S21" t="n">
        <v>288.36</v>
      </c>
      <c r="T21" t="n">
        <v>49331.84</v>
      </c>
      <c r="U21" t="n">
        <v>0.73</v>
      </c>
      <c r="V21" t="n">
        <v>0.89</v>
      </c>
      <c r="W21" t="n">
        <v>56.93</v>
      </c>
      <c r="X21" t="n">
        <v>2.91</v>
      </c>
      <c r="Y21" t="n">
        <v>1</v>
      </c>
      <c r="Z21" t="n">
        <v>10</v>
      </c>
      <c r="AA21" t="n">
        <v>2789.363091196586</v>
      </c>
      <c r="AB21" t="n">
        <v>3816.529639389973</v>
      </c>
      <c r="AC21" t="n">
        <v>3452.285407139441</v>
      </c>
      <c r="AD21" t="n">
        <v>2789363.091196586</v>
      </c>
      <c r="AE21" t="n">
        <v>3816529.639389973</v>
      </c>
      <c r="AF21" t="n">
        <v>1.358100917749987e-06</v>
      </c>
      <c r="AG21" t="n">
        <v>32</v>
      </c>
      <c r="AH21" t="n">
        <v>3452285.407139441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0.6613</v>
      </c>
      <c r="E22" t="n">
        <v>151.22</v>
      </c>
      <c r="F22" t="n">
        <v>146.67</v>
      </c>
      <c r="G22" t="n">
        <v>146.67</v>
      </c>
      <c r="H22" t="n">
        <v>1.8</v>
      </c>
      <c r="I22" t="n">
        <v>60</v>
      </c>
      <c r="J22" t="n">
        <v>207.45</v>
      </c>
      <c r="K22" t="n">
        <v>52.44</v>
      </c>
      <c r="L22" t="n">
        <v>21</v>
      </c>
      <c r="M22" t="n">
        <v>58</v>
      </c>
      <c r="N22" t="n">
        <v>44</v>
      </c>
      <c r="O22" t="n">
        <v>25818.99</v>
      </c>
      <c r="P22" t="n">
        <v>1727.43</v>
      </c>
      <c r="Q22" t="n">
        <v>3670.18</v>
      </c>
      <c r="R22" t="n">
        <v>386.03</v>
      </c>
      <c r="S22" t="n">
        <v>288.36</v>
      </c>
      <c r="T22" t="n">
        <v>45511.67</v>
      </c>
      <c r="U22" t="n">
        <v>0.75</v>
      </c>
      <c r="V22" t="n">
        <v>0.89</v>
      </c>
      <c r="W22" t="n">
        <v>56.93</v>
      </c>
      <c r="X22" t="n">
        <v>2.69</v>
      </c>
      <c r="Y22" t="n">
        <v>1</v>
      </c>
      <c r="Z22" t="n">
        <v>10</v>
      </c>
      <c r="AA22" t="n">
        <v>2757.161446779353</v>
      </c>
      <c r="AB22" t="n">
        <v>3772.469928862023</v>
      </c>
      <c r="AC22" t="n">
        <v>3412.430693546089</v>
      </c>
      <c r="AD22" t="n">
        <v>2757161.446779353</v>
      </c>
      <c r="AE22" t="n">
        <v>3772469.928862023</v>
      </c>
      <c r="AF22" t="n">
        <v>1.361394780821687e-06</v>
      </c>
      <c r="AG22" t="n">
        <v>32</v>
      </c>
      <c r="AH22" t="n">
        <v>3412430.693546088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0.6624</v>
      </c>
      <c r="E23" t="n">
        <v>150.97</v>
      </c>
      <c r="F23" t="n">
        <v>146.52</v>
      </c>
      <c r="G23" t="n">
        <v>154.23</v>
      </c>
      <c r="H23" t="n">
        <v>1.87</v>
      </c>
      <c r="I23" t="n">
        <v>57</v>
      </c>
      <c r="J23" t="n">
        <v>209.05</v>
      </c>
      <c r="K23" t="n">
        <v>52.44</v>
      </c>
      <c r="L23" t="n">
        <v>22</v>
      </c>
      <c r="M23" t="n">
        <v>55</v>
      </c>
      <c r="N23" t="n">
        <v>44.6</v>
      </c>
      <c r="O23" t="n">
        <v>26016.35</v>
      </c>
      <c r="P23" t="n">
        <v>1714.4</v>
      </c>
      <c r="Q23" t="n">
        <v>3670.07</v>
      </c>
      <c r="R23" t="n">
        <v>381.72</v>
      </c>
      <c r="S23" t="n">
        <v>288.36</v>
      </c>
      <c r="T23" t="n">
        <v>43373.56</v>
      </c>
      <c r="U23" t="n">
        <v>0.76</v>
      </c>
      <c r="V23" t="n">
        <v>0.89</v>
      </c>
      <c r="W23" t="n">
        <v>56.91</v>
      </c>
      <c r="X23" t="n">
        <v>2.55</v>
      </c>
      <c r="Y23" t="n">
        <v>1</v>
      </c>
      <c r="Z23" t="n">
        <v>10</v>
      </c>
      <c r="AA23" t="n">
        <v>2735.552387807154</v>
      </c>
      <c r="AB23" t="n">
        <v>3742.90346105186</v>
      </c>
      <c r="AC23" t="n">
        <v>3385.68600792693</v>
      </c>
      <c r="AD23" t="n">
        <v>2735552.387807155</v>
      </c>
      <c r="AE23" t="n">
        <v>3742903.46105186</v>
      </c>
      <c r="AF23" t="n">
        <v>1.36365931168348e-06</v>
      </c>
      <c r="AG23" t="n">
        <v>32</v>
      </c>
      <c r="AH23" t="n">
        <v>3385686.00792693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0.6635</v>
      </c>
      <c r="E24" t="n">
        <v>150.71</v>
      </c>
      <c r="F24" t="n">
        <v>146.37</v>
      </c>
      <c r="G24" t="n">
        <v>162.63</v>
      </c>
      <c r="H24" t="n">
        <v>1.94</v>
      </c>
      <c r="I24" t="n">
        <v>54</v>
      </c>
      <c r="J24" t="n">
        <v>210.65</v>
      </c>
      <c r="K24" t="n">
        <v>52.44</v>
      </c>
      <c r="L24" t="n">
        <v>23</v>
      </c>
      <c r="M24" t="n">
        <v>52</v>
      </c>
      <c r="N24" t="n">
        <v>45.21</v>
      </c>
      <c r="O24" t="n">
        <v>26214.54</v>
      </c>
      <c r="P24" t="n">
        <v>1699.71</v>
      </c>
      <c r="Q24" t="n">
        <v>3670.23</v>
      </c>
      <c r="R24" t="n">
        <v>376.19</v>
      </c>
      <c r="S24" t="n">
        <v>288.36</v>
      </c>
      <c r="T24" t="n">
        <v>40618.87</v>
      </c>
      <c r="U24" t="n">
        <v>0.77</v>
      </c>
      <c r="V24" t="n">
        <v>0.89</v>
      </c>
      <c r="W24" t="n">
        <v>56.92</v>
      </c>
      <c r="X24" t="n">
        <v>2.39</v>
      </c>
      <c r="Y24" t="n">
        <v>1</v>
      </c>
      <c r="Z24" t="n">
        <v>10</v>
      </c>
      <c r="AA24" t="n">
        <v>2711.836555262016</v>
      </c>
      <c r="AB24" t="n">
        <v>3710.45441269491</v>
      </c>
      <c r="AC24" t="n">
        <v>3356.333851202643</v>
      </c>
      <c r="AD24" t="n">
        <v>2711836.555262016</v>
      </c>
      <c r="AE24" t="n">
        <v>3710454.412694911</v>
      </c>
      <c r="AF24" t="n">
        <v>1.365923842545273e-06</v>
      </c>
      <c r="AG24" t="n">
        <v>32</v>
      </c>
      <c r="AH24" t="n">
        <v>3356333.851202643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0.6641</v>
      </c>
      <c r="E25" t="n">
        <v>150.59</v>
      </c>
      <c r="F25" t="n">
        <v>146.32</v>
      </c>
      <c r="G25" t="n">
        <v>168.83</v>
      </c>
      <c r="H25" t="n">
        <v>2.01</v>
      </c>
      <c r="I25" t="n">
        <v>52</v>
      </c>
      <c r="J25" t="n">
        <v>212.27</v>
      </c>
      <c r="K25" t="n">
        <v>52.44</v>
      </c>
      <c r="L25" t="n">
        <v>24</v>
      </c>
      <c r="M25" t="n">
        <v>50</v>
      </c>
      <c r="N25" t="n">
        <v>45.82</v>
      </c>
      <c r="O25" t="n">
        <v>26413.56</v>
      </c>
      <c r="P25" t="n">
        <v>1685.61</v>
      </c>
      <c r="Q25" t="n">
        <v>3670.14</v>
      </c>
      <c r="R25" t="n">
        <v>374.28</v>
      </c>
      <c r="S25" t="n">
        <v>288.36</v>
      </c>
      <c r="T25" t="n">
        <v>39676.97</v>
      </c>
      <c r="U25" t="n">
        <v>0.77</v>
      </c>
      <c r="V25" t="n">
        <v>0.89</v>
      </c>
      <c r="W25" t="n">
        <v>56.92</v>
      </c>
      <c r="X25" t="n">
        <v>2.34</v>
      </c>
      <c r="Y25" t="n">
        <v>1</v>
      </c>
      <c r="Z25" t="n">
        <v>10</v>
      </c>
      <c r="AA25" t="n">
        <v>2691.009366649253</v>
      </c>
      <c r="AB25" t="n">
        <v>3681.957734404213</v>
      </c>
      <c r="AC25" t="n">
        <v>3330.556855892671</v>
      </c>
      <c r="AD25" t="n">
        <v>2691009.366649253</v>
      </c>
      <c r="AE25" t="n">
        <v>3681957.734404213</v>
      </c>
      <c r="AF25" t="n">
        <v>1.36715904119716e-06</v>
      </c>
      <c r="AG25" t="n">
        <v>32</v>
      </c>
      <c r="AH25" t="n">
        <v>3330556.855892671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0.6653</v>
      </c>
      <c r="E26" t="n">
        <v>150.31</v>
      </c>
      <c r="F26" t="n">
        <v>146.15</v>
      </c>
      <c r="G26" t="n">
        <v>178.96</v>
      </c>
      <c r="H26" t="n">
        <v>2.08</v>
      </c>
      <c r="I26" t="n">
        <v>49</v>
      </c>
      <c r="J26" t="n">
        <v>213.89</v>
      </c>
      <c r="K26" t="n">
        <v>52.44</v>
      </c>
      <c r="L26" t="n">
        <v>25</v>
      </c>
      <c r="M26" t="n">
        <v>47</v>
      </c>
      <c r="N26" t="n">
        <v>46.44</v>
      </c>
      <c r="O26" t="n">
        <v>26613.43</v>
      </c>
      <c r="P26" t="n">
        <v>1672.16</v>
      </c>
      <c r="Q26" t="n">
        <v>3670.09</v>
      </c>
      <c r="R26" t="n">
        <v>368.73</v>
      </c>
      <c r="S26" t="n">
        <v>288.36</v>
      </c>
      <c r="T26" t="n">
        <v>36913.69</v>
      </c>
      <c r="U26" t="n">
        <v>0.78</v>
      </c>
      <c r="V26" t="n">
        <v>0.9</v>
      </c>
      <c r="W26" t="n">
        <v>56.91</v>
      </c>
      <c r="X26" t="n">
        <v>2.17</v>
      </c>
      <c r="Y26" t="n">
        <v>1</v>
      </c>
      <c r="Z26" t="n">
        <v>10</v>
      </c>
      <c r="AA26" t="n">
        <v>2668.647195601354</v>
      </c>
      <c r="AB26" t="n">
        <v>3651.360825427115</v>
      </c>
      <c r="AC26" t="n">
        <v>3302.880072965319</v>
      </c>
      <c r="AD26" t="n">
        <v>2668647.195601354</v>
      </c>
      <c r="AE26" t="n">
        <v>3651360.825427115</v>
      </c>
      <c r="AF26" t="n">
        <v>1.369629438500935e-06</v>
      </c>
      <c r="AG26" t="n">
        <v>32</v>
      </c>
      <c r="AH26" t="n">
        <v>3302880.072965318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0.6659</v>
      </c>
      <c r="E27" t="n">
        <v>150.17</v>
      </c>
      <c r="F27" t="n">
        <v>146.08</v>
      </c>
      <c r="G27" t="n">
        <v>186.48</v>
      </c>
      <c r="H27" t="n">
        <v>2.14</v>
      </c>
      <c r="I27" t="n">
        <v>47</v>
      </c>
      <c r="J27" t="n">
        <v>215.51</v>
      </c>
      <c r="K27" t="n">
        <v>52.44</v>
      </c>
      <c r="L27" t="n">
        <v>26</v>
      </c>
      <c r="M27" t="n">
        <v>45</v>
      </c>
      <c r="N27" t="n">
        <v>47.07</v>
      </c>
      <c r="O27" t="n">
        <v>26814.17</v>
      </c>
      <c r="P27" t="n">
        <v>1658.55</v>
      </c>
      <c r="Q27" t="n">
        <v>3670.31</v>
      </c>
      <c r="R27" t="n">
        <v>366.71</v>
      </c>
      <c r="S27" t="n">
        <v>288.36</v>
      </c>
      <c r="T27" t="n">
        <v>35914.31</v>
      </c>
      <c r="U27" t="n">
        <v>0.79</v>
      </c>
      <c r="V27" t="n">
        <v>0.9</v>
      </c>
      <c r="W27" t="n">
        <v>56.9</v>
      </c>
      <c r="X27" t="n">
        <v>2.1</v>
      </c>
      <c r="Y27" t="n">
        <v>1</v>
      </c>
      <c r="Z27" t="n">
        <v>10</v>
      </c>
      <c r="AA27" t="n">
        <v>2648.52036399083</v>
      </c>
      <c r="AB27" t="n">
        <v>3623.822406484452</v>
      </c>
      <c r="AC27" t="n">
        <v>3277.969882076129</v>
      </c>
      <c r="AD27" t="n">
        <v>2648520.36399083</v>
      </c>
      <c r="AE27" t="n">
        <v>3623822.406484452</v>
      </c>
      <c r="AF27" t="n">
        <v>1.370864637152822e-06</v>
      </c>
      <c r="AG27" t="n">
        <v>32</v>
      </c>
      <c r="AH27" t="n">
        <v>3277969.882076129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0.6666</v>
      </c>
      <c r="E28" t="n">
        <v>150</v>
      </c>
      <c r="F28" t="n">
        <v>145.98</v>
      </c>
      <c r="G28" t="n">
        <v>194.65</v>
      </c>
      <c r="H28" t="n">
        <v>2.21</v>
      </c>
      <c r="I28" t="n">
        <v>45</v>
      </c>
      <c r="J28" t="n">
        <v>217.15</v>
      </c>
      <c r="K28" t="n">
        <v>52.44</v>
      </c>
      <c r="L28" t="n">
        <v>27</v>
      </c>
      <c r="M28" t="n">
        <v>43</v>
      </c>
      <c r="N28" t="n">
        <v>47.71</v>
      </c>
      <c r="O28" t="n">
        <v>27015.77</v>
      </c>
      <c r="P28" t="n">
        <v>1643.76</v>
      </c>
      <c r="Q28" t="n">
        <v>3670.14</v>
      </c>
      <c r="R28" t="n">
        <v>363.22</v>
      </c>
      <c r="S28" t="n">
        <v>288.36</v>
      </c>
      <c r="T28" t="n">
        <v>34179.92</v>
      </c>
      <c r="U28" t="n">
        <v>0.79</v>
      </c>
      <c r="V28" t="n">
        <v>0.9</v>
      </c>
      <c r="W28" t="n">
        <v>56.9</v>
      </c>
      <c r="X28" t="n">
        <v>2.01</v>
      </c>
      <c r="Y28" t="n">
        <v>1</v>
      </c>
      <c r="Z28" t="n">
        <v>10</v>
      </c>
      <c r="AA28" t="n">
        <v>2626.473866024037</v>
      </c>
      <c r="AB28" t="n">
        <v>3593.657415343438</v>
      </c>
      <c r="AC28" t="n">
        <v>3250.683795352784</v>
      </c>
      <c r="AD28" t="n">
        <v>2626473.866024037</v>
      </c>
      <c r="AE28" t="n">
        <v>3593657.415343438</v>
      </c>
      <c r="AF28" t="n">
        <v>1.37230570224669e-06</v>
      </c>
      <c r="AG28" t="n">
        <v>32</v>
      </c>
      <c r="AH28" t="n">
        <v>3250683.795352784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0.6673</v>
      </c>
      <c r="E29" t="n">
        <v>149.85</v>
      </c>
      <c r="F29" t="n">
        <v>145.9</v>
      </c>
      <c r="G29" t="n">
        <v>203.59</v>
      </c>
      <c r="H29" t="n">
        <v>2.27</v>
      </c>
      <c r="I29" t="n">
        <v>43</v>
      </c>
      <c r="J29" t="n">
        <v>218.79</v>
      </c>
      <c r="K29" t="n">
        <v>52.44</v>
      </c>
      <c r="L29" t="n">
        <v>28</v>
      </c>
      <c r="M29" t="n">
        <v>29</v>
      </c>
      <c r="N29" t="n">
        <v>48.35</v>
      </c>
      <c r="O29" t="n">
        <v>27218.26</v>
      </c>
      <c r="P29" t="n">
        <v>1632.27</v>
      </c>
      <c r="Q29" t="n">
        <v>3670.13</v>
      </c>
      <c r="R29" t="n">
        <v>360.22</v>
      </c>
      <c r="S29" t="n">
        <v>288.36</v>
      </c>
      <c r="T29" t="n">
        <v>32690.88</v>
      </c>
      <c r="U29" t="n">
        <v>0.8</v>
      </c>
      <c r="V29" t="n">
        <v>0.9</v>
      </c>
      <c r="W29" t="n">
        <v>56.91</v>
      </c>
      <c r="X29" t="n">
        <v>1.93</v>
      </c>
      <c r="Y29" t="n">
        <v>1</v>
      </c>
      <c r="Z29" t="n">
        <v>10</v>
      </c>
      <c r="AA29" t="n">
        <v>2608.815055154002</v>
      </c>
      <c r="AB29" t="n">
        <v>3569.495851259301</v>
      </c>
      <c r="AC29" t="n">
        <v>3228.82817703387</v>
      </c>
      <c r="AD29" t="n">
        <v>2608815.055154002</v>
      </c>
      <c r="AE29" t="n">
        <v>3569495.851259301</v>
      </c>
      <c r="AF29" t="n">
        <v>1.373746767340559e-06</v>
      </c>
      <c r="AG29" t="n">
        <v>32</v>
      </c>
      <c r="AH29" t="n">
        <v>3228828.17703387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0.6672</v>
      </c>
      <c r="E30" t="n">
        <v>149.88</v>
      </c>
      <c r="F30" t="n">
        <v>145.93</v>
      </c>
      <c r="G30" t="n">
        <v>203.63</v>
      </c>
      <c r="H30" t="n">
        <v>2.34</v>
      </c>
      <c r="I30" t="n">
        <v>43</v>
      </c>
      <c r="J30" t="n">
        <v>220.44</v>
      </c>
      <c r="K30" t="n">
        <v>52.44</v>
      </c>
      <c r="L30" t="n">
        <v>29</v>
      </c>
      <c r="M30" t="n">
        <v>11</v>
      </c>
      <c r="N30" t="n">
        <v>49</v>
      </c>
      <c r="O30" t="n">
        <v>27421.64</v>
      </c>
      <c r="P30" t="n">
        <v>1631.93</v>
      </c>
      <c r="Q30" t="n">
        <v>3670.2</v>
      </c>
      <c r="R30" t="n">
        <v>360.49</v>
      </c>
      <c r="S30" t="n">
        <v>288.36</v>
      </c>
      <c r="T30" t="n">
        <v>32827.49</v>
      </c>
      <c r="U30" t="n">
        <v>0.8</v>
      </c>
      <c r="V30" t="n">
        <v>0.9</v>
      </c>
      <c r="W30" t="n">
        <v>56.93</v>
      </c>
      <c r="X30" t="n">
        <v>1.96</v>
      </c>
      <c r="Y30" t="n">
        <v>1</v>
      </c>
      <c r="Z30" t="n">
        <v>10</v>
      </c>
      <c r="AA30" t="n">
        <v>2608.782620531422</v>
      </c>
      <c r="AB30" t="n">
        <v>3569.451472777772</v>
      </c>
      <c r="AC30" t="n">
        <v>3228.788033972333</v>
      </c>
      <c r="AD30" t="n">
        <v>2608782.620531422</v>
      </c>
      <c r="AE30" t="n">
        <v>3569451.472777772</v>
      </c>
      <c r="AF30" t="n">
        <v>1.373540900898578e-06</v>
      </c>
      <c r="AG30" t="n">
        <v>32</v>
      </c>
      <c r="AH30" t="n">
        <v>3228788.033972333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0.6675</v>
      </c>
      <c r="E31" t="n">
        <v>149.81</v>
      </c>
      <c r="F31" t="n">
        <v>145.9</v>
      </c>
      <c r="G31" t="n">
        <v>208.43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1641.16</v>
      </c>
      <c r="Q31" t="n">
        <v>3670.28</v>
      </c>
      <c r="R31" t="n">
        <v>358.74</v>
      </c>
      <c r="S31" t="n">
        <v>288.36</v>
      </c>
      <c r="T31" t="n">
        <v>31957.91</v>
      </c>
      <c r="U31" t="n">
        <v>0.8</v>
      </c>
      <c r="V31" t="n">
        <v>0.9</v>
      </c>
      <c r="W31" t="n">
        <v>56.94</v>
      </c>
      <c r="X31" t="n">
        <v>1.93</v>
      </c>
      <c r="Y31" t="n">
        <v>1</v>
      </c>
      <c r="Z31" t="n">
        <v>10</v>
      </c>
      <c r="AA31" t="n">
        <v>2619.695790242247</v>
      </c>
      <c r="AB31" t="n">
        <v>3584.383353031192</v>
      </c>
      <c r="AC31" t="n">
        <v>3242.294836531392</v>
      </c>
      <c r="AD31" t="n">
        <v>2619695.790242247</v>
      </c>
      <c r="AE31" t="n">
        <v>3584383.353031192</v>
      </c>
      <c r="AF31" t="n">
        <v>1.374158500224521e-06</v>
      </c>
      <c r="AG31" t="n">
        <v>32</v>
      </c>
      <c r="AH31" t="n">
        <v>3242294.836531392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0.6675</v>
      </c>
      <c r="E32" t="n">
        <v>149.82</v>
      </c>
      <c r="F32" t="n">
        <v>145.9</v>
      </c>
      <c r="G32" t="n">
        <v>208.43</v>
      </c>
      <c r="H32" t="n">
        <v>2.46</v>
      </c>
      <c r="I32" t="n">
        <v>42</v>
      </c>
      <c r="J32" t="n">
        <v>223.76</v>
      </c>
      <c r="K32" t="n">
        <v>52.44</v>
      </c>
      <c r="L32" t="n">
        <v>31</v>
      </c>
      <c r="M32" t="n">
        <v>0</v>
      </c>
      <c r="N32" t="n">
        <v>50.32</v>
      </c>
      <c r="O32" t="n">
        <v>27831.27</v>
      </c>
      <c r="P32" t="n">
        <v>1651.94</v>
      </c>
      <c r="Q32" t="n">
        <v>3670.31</v>
      </c>
      <c r="R32" t="n">
        <v>358.72</v>
      </c>
      <c r="S32" t="n">
        <v>288.36</v>
      </c>
      <c r="T32" t="n">
        <v>31945.28</v>
      </c>
      <c r="U32" t="n">
        <v>0.8</v>
      </c>
      <c r="V32" t="n">
        <v>0.9</v>
      </c>
      <c r="W32" t="n">
        <v>56.95</v>
      </c>
      <c r="X32" t="n">
        <v>1.93</v>
      </c>
      <c r="Y32" t="n">
        <v>1</v>
      </c>
      <c r="Z32" t="n">
        <v>10</v>
      </c>
      <c r="AA32" t="n">
        <v>2633.757648124329</v>
      </c>
      <c r="AB32" t="n">
        <v>3603.623407350845</v>
      </c>
      <c r="AC32" t="n">
        <v>3259.698647070362</v>
      </c>
      <c r="AD32" t="n">
        <v>2633757.648124329</v>
      </c>
      <c r="AE32" t="n">
        <v>3603623.407350845</v>
      </c>
      <c r="AF32" t="n">
        <v>1.374158500224521e-06</v>
      </c>
      <c r="AG32" t="n">
        <v>32</v>
      </c>
      <c r="AH32" t="n">
        <v>3259698.647070362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0.5986</v>
      </c>
      <c r="E2" t="n">
        <v>167.06</v>
      </c>
      <c r="F2" t="n">
        <v>161.29</v>
      </c>
      <c r="G2" t="n">
        <v>26.09</v>
      </c>
      <c r="H2" t="n">
        <v>0.64</v>
      </c>
      <c r="I2" t="n">
        <v>371</v>
      </c>
      <c r="J2" t="n">
        <v>26.11</v>
      </c>
      <c r="K2" t="n">
        <v>12.1</v>
      </c>
      <c r="L2" t="n">
        <v>1</v>
      </c>
      <c r="M2" t="n">
        <v>38</v>
      </c>
      <c r="N2" t="n">
        <v>3.01</v>
      </c>
      <c r="O2" t="n">
        <v>3454.41</v>
      </c>
      <c r="P2" t="n">
        <v>467.42</v>
      </c>
      <c r="Q2" t="n">
        <v>3673.48</v>
      </c>
      <c r="R2" t="n">
        <v>864.28</v>
      </c>
      <c r="S2" t="n">
        <v>288.36</v>
      </c>
      <c r="T2" t="n">
        <v>283083.5</v>
      </c>
      <c r="U2" t="n">
        <v>0.33</v>
      </c>
      <c r="V2" t="n">
        <v>0.8100000000000001</v>
      </c>
      <c r="W2" t="n">
        <v>57.89</v>
      </c>
      <c r="X2" t="n">
        <v>17.28</v>
      </c>
      <c r="Y2" t="n">
        <v>1</v>
      </c>
      <c r="Z2" t="n">
        <v>10</v>
      </c>
      <c r="AA2" t="n">
        <v>1039.180318625663</v>
      </c>
      <c r="AB2" t="n">
        <v>1421.852357343684</v>
      </c>
      <c r="AC2" t="n">
        <v>1286.152763941119</v>
      </c>
      <c r="AD2" t="n">
        <v>1039180.318625663</v>
      </c>
      <c r="AE2" t="n">
        <v>1421852.357343684</v>
      </c>
      <c r="AF2" t="n">
        <v>1.338850911749613e-06</v>
      </c>
      <c r="AG2" t="n">
        <v>35</v>
      </c>
      <c r="AH2" t="n">
        <v>1286152.763941119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0.5991</v>
      </c>
      <c r="E3" t="n">
        <v>166.91</v>
      </c>
      <c r="F3" t="n">
        <v>161.18</v>
      </c>
      <c r="G3" t="n">
        <v>26.28</v>
      </c>
      <c r="H3" t="n">
        <v>1.23</v>
      </c>
      <c r="I3" t="n">
        <v>368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484.6</v>
      </c>
      <c r="Q3" t="n">
        <v>3673.66</v>
      </c>
      <c r="R3" t="n">
        <v>858.54</v>
      </c>
      <c r="S3" t="n">
        <v>288.36</v>
      </c>
      <c r="T3" t="n">
        <v>280225.5</v>
      </c>
      <c r="U3" t="n">
        <v>0.34</v>
      </c>
      <c r="V3" t="n">
        <v>0.8100000000000001</v>
      </c>
      <c r="W3" t="n">
        <v>57.94</v>
      </c>
      <c r="X3" t="n">
        <v>17.16</v>
      </c>
      <c r="Y3" t="n">
        <v>1</v>
      </c>
      <c r="Z3" t="n">
        <v>10</v>
      </c>
      <c r="AA3" t="n">
        <v>1063.382390050879</v>
      </c>
      <c r="AB3" t="n">
        <v>1454.966699187701</v>
      </c>
      <c r="AC3" t="n">
        <v>1316.106719475814</v>
      </c>
      <c r="AD3" t="n">
        <v>1063382.390050879</v>
      </c>
      <c r="AE3" t="n">
        <v>1454966.699187701</v>
      </c>
      <c r="AF3" t="n">
        <v>1.339969230252577e-06</v>
      </c>
      <c r="AG3" t="n">
        <v>35</v>
      </c>
      <c r="AH3" t="n">
        <v>1316106.719475814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0.4148</v>
      </c>
      <c r="E2" t="n">
        <v>241.1</v>
      </c>
      <c r="F2" t="n">
        <v>210.61</v>
      </c>
      <c r="G2" t="n">
        <v>9.109999999999999</v>
      </c>
      <c r="H2" t="n">
        <v>0.18</v>
      </c>
      <c r="I2" t="n">
        <v>1387</v>
      </c>
      <c r="J2" t="n">
        <v>98.70999999999999</v>
      </c>
      <c r="K2" t="n">
        <v>39.72</v>
      </c>
      <c r="L2" t="n">
        <v>1</v>
      </c>
      <c r="M2" t="n">
        <v>1385</v>
      </c>
      <c r="N2" t="n">
        <v>12.99</v>
      </c>
      <c r="O2" t="n">
        <v>12407.75</v>
      </c>
      <c r="P2" t="n">
        <v>1904.53</v>
      </c>
      <c r="Q2" t="n">
        <v>3676.8</v>
      </c>
      <c r="R2" t="n">
        <v>2552.16</v>
      </c>
      <c r="S2" t="n">
        <v>288.36</v>
      </c>
      <c r="T2" t="n">
        <v>1121939.55</v>
      </c>
      <c r="U2" t="n">
        <v>0.11</v>
      </c>
      <c r="V2" t="n">
        <v>0.62</v>
      </c>
      <c r="W2" t="n">
        <v>59.11</v>
      </c>
      <c r="X2" t="n">
        <v>66.48999999999999</v>
      </c>
      <c r="Y2" t="n">
        <v>1</v>
      </c>
      <c r="Z2" t="n">
        <v>10</v>
      </c>
      <c r="AA2" t="n">
        <v>4794.558485527099</v>
      </c>
      <c r="AB2" t="n">
        <v>6560.12644089053</v>
      </c>
      <c r="AC2" t="n">
        <v>5934.037180566976</v>
      </c>
      <c r="AD2" t="n">
        <v>4794558.485527099</v>
      </c>
      <c r="AE2" t="n">
        <v>6560126.44089053</v>
      </c>
      <c r="AF2" t="n">
        <v>8.830919374226596e-07</v>
      </c>
      <c r="AG2" t="n">
        <v>51</v>
      </c>
      <c r="AH2" t="n">
        <v>5934037.180566976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0.548</v>
      </c>
      <c r="E3" t="n">
        <v>182.5</v>
      </c>
      <c r="F3" t="n">
        <v>169.31</v>
      </c>
      <c r="G3" t="n">
        <v>18.64</v>
      </c>
      <c r="H3" t="n">
        <v>0.35</v>
      </c>
      <c r="I3" t="n">
        <v>545</v>
      </c>
      <c r="J3" t="n">
        <v>99.95</v>
      </c>
      <c r="K3" t="n">
        <v>39.72</v>
      </c>
      <c r="L3" t="n">
        <v>2</v>
      </c>
      <c r="M3" t="n">
        <v>543</v>
      </c>
      <c r="N3" t="n">
        <v>13.24</v>
      </c>
      <c r="O3" t="n">
        <v>12561.45</v>
      </c>
      <c r="P3" t="n">
        <v>1509.19</v>
      </c>
      <c r="Q3" t="n">
        <v>3672.53</v>
      </c>
      <c r="R3" t="n">
        <v>1151.7</v>
      </c>
      <c r="S3" t="n">
        <v>288.36</v>
      </c>
      <c r="T3" t="n">
        <v>425922.2</v>
      </c>
      <c r="U3" t="n">
        <v>0.25</v>
      </c>
      <c r="V3" t="n">
        <v>0.77</v>
      </c>
      <c r="W3" t="n">
        <v>57.71</v>
      </c>
      <c r="X3" t="n">
        <v>25.28</v>
      </c>
      <c r="Y3" t="n">
        <v>1</v>
      </c>
      <c r="Z3" t="n">
        <v>10</v>
      </c>
      <c r="AA3" t="n">
        <v>2936.537120802237</v>
      </c>
      <c r="AB3" t="n">
        <v>4017.899639556379</v>
      </c>
      <c r="AC3" t="n">
        <v>3634.436937114528</v>
      </c>
      <c r="AD3" t="n">
        <v>2936537.120802237</v>
      </c>
      <c r="AE3" t="n">
        <v>4017899.639556379</v>
      </c>
      <c r="AF3" t="n">
        <v>1.166669194087795e-06</v>
      </c>
      <c r="AG3" t="n">
        <v>39</v>
      </c>
      <c r="AH3" t="n">
        <v>3634436.937114527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0.5943000000000001</v>
      </c>
      <c r="E4" t="n">
        <v>168.28</v>
      </c>
      <c r="F4" t="n">
        <v>159.38</v>
      </c>
      <c r="G4" t="n">
        <v>28.46</v>
      </c>
      <c r="H4" t="n">
        <v>0.52</v>
      </c>
      <c r="I4" t="n">
        <v>336</v>
      </c>
      <c r="J4" t="n">
        <v>101.2</v>
      </c>
      <c r="K4" t="n">
        <v>39.72</v>
      </c>
      <c r="L4" t="n">
        <v>3</v>
      </c>
      <c r="M4" t="n">
        <v>334</v>
      </c>
      <c r="N4" t="n">
        <v>13.49</v>
      </c>
      <c r="O4" t="n">
        <v>12715.54</v>
      </c>
      <c r="P4" t="n">
        <v>1395.47</v>
      </c>
      <c r="Q4" t="n">
        <v>3671.53</v>
      </c>
      <c r="R4" t="n">
        <v>816.76</v>
      </c>
      <c r="S4" t="n">
        <v>288.36</v>
      </c>
      <c r="T4" t="n">
        <v>259495.48</v>
      </c>
      <c r="U4" t="n">
        <v>0.35</v>
      </c>
      <c r="V4" t="n">
        <v>0.82</v>
      </c>
      <c r="W4" t="n">
        <v>57.34</v>
      </c>
      <c r="X4" t="n">
        <v>15.38</v>
      </c>
      <c r="Y4" t="n">
        <v>1</v>
      </c>
      <c r="Z4" t="n">
        <v>10</v>
      </c>
      <c r="AA4" t="n">
        <v>2526.558829472203</v>
      </c>
      <c r="AB4" t="n">
        <v>3456.949254392894</v>
      </c>
      <c r="AC4" t="n">
        <v>3127.022869412257</v>
      </c>
      <c r="AD4" t="n">
        <v>2526558.829472203</v>
      </c>
      <c r="AE4" t="n">
        <v>3456949.254392894</v>
      </c>
      <c r="AF4" t="n">
        <v>1.265239967237914e-06</v>
      </c>
      <c r="AG4" t="n">
        <v>36</v>
      </c>
      <c r="AH4" t="n">
        <v>3127022.869412257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0.6177</v>
      </c>
      <c r="E5" t="n">
        <v>161.88</v>
      </c>
      <c r="F5" t="n">
        <v>154.96</v>
      </c>
      <c r="G5" t="n">
        <v>38.74</v>
      </c>
      <c r="H5" t="n">
        <v>0.6899999999999999</v>
      </c>
      <c r="I5" t="n">
        <v>240</v>
      </c>
      <c r="J5" t="n">
        <v>102.45</v>
      </c>
      <c r="K5" t="n">
        <v>39.72</v>
      </c>
      <c r="L5" t="n">
        <v>4</v>
      </c>
      <c r="M5" t="n">
        <v>238</v>
      </c>
      <c r="N5" t="n">
        <v>13.74</v>
      </c>
      <c r="O5" t="n">
        <v>12870.03</v>
      </c>
      <c r="P5" t="n">
        <v>1330.8</v>
      </c>
      <c r="Q5" t="n">
        <v>3670.79</v>
      </c>
      <c r="R5" t="n">
        <v>667.4299999999999</v>
      </c>
      <c r="S5" t="n">
        <v>288.36</v>
      </c>
      <c r="T5" t="n">
        <v>185310.81</v>
      </c>
      <c r="U5" t="n">
        <v>0.43</v>
      </c>
      <c r="V5" t="n">
        <v>0.84</v>
      </c>
      <c r="W5" t="n">
        <v>57.19</v>
      </c>
      <c r="X5" t="n">
        <v>10.97</v>
      </c>
      <c r="Y5" t="n">
        <v>1</v>
      </c>
      <c r="Z5" t="n">
        <v>10</v>
      </c>
      <c r="AA5" t="n">
        <v>2329.086184630166</v>
      </c>
      <c r="AB5" t="n">
        <v>3186.758469841766</v>
      </c>
      <c r="AC5" t="n">
        <v>2882.618714123551</v>
      </c>
      <c r="AD5" t="n">
        <v>2329086.184630166</v>
      </c>
      <c r="AE5" t="n">
        <v>3186758.469841766</v>
      </c>
      <c r="AF5" t="n">
        <v>1.315057593408816e-06</v>
      </c>
      <c r="AG5" t="n">
        <v>34</v>
      </c>
      <c r="AH5" t="n">
        <v>2882618.714123551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0.632</v>
      </c>
      <c r="E6" t="n">
        <v>158.23</v>
      </c>
      <c r="F6" t="n">
        <v>152.44</v>
      </c>
      <c r="G6" t="n">
        <v>49.44</v>
      </c>
      <c r="H6" t="n">
        <v>0.85</v>
      </c>
      <c r="I6" t="n">
        <v>185</v>
      </c>
      <c r="J6" t="n">
        <v>103.71</v>
      </c>
      <c r="K6" t="n">
        <v>39.72</v>
      </c>
      <c r="L6" t="n">
        <v>5</v>
      </c>
      <c r="M6" t="n">
        <v>183</v>
      </c>
      <c r="N6" t="n">
        <v>14</v>
      </c>
      <c r="O6" t="n">
        <v>13024.91</v>
      </c>
      <c r="P6" t="n">
        <v>1282.62</v>
      </c>
      <c r="Q6" t="n">
        <v>3670.72</v>
      </c>
      <c r="R6" t="n">
        <v>581.26</v>
      </c>
      <c r="S6" t="n">
        <v>288.36</v>
      </c>
      <c r="T6" t="n">
        <v>142499.39</v>
      </c>
      <c r="U6" t="n">
        <v>0.5</v>
      </c>
      <c r="V6" t="n">
        <v>0.86</v>
      </c>
      <c r="W6" t="n">
        <v>57.13</v>
      </c>
      <c r="X6" t="n">
        <v>8.449999999999999</v>
      </c>
      <c r="Y6" t="n">
        <v>1</v>
      </c>
      <c r="Z6" t="n">
        <v>10</v>
      </c>
      <c r="AA6" t="n">
        <v>2204.930839940373</v>
      </c>
      <c r="AB6" t="n">
        <v>3016.883649889946</v>
      </c>
      <c r="AC6" t="n">
        <v>2728.956508567132</v>
      </c>
      <c r="AD6" t="n">
        <v>2204930.839940373</v>
      </c>
      <c r="AE6" t="n">
        <v>3016883.649889946</v>
      </c>
      <c r="AF6" t="n">
        <v>1.345501698291034e-06</v>
      </c>
      <c r="AG6" t="n">
        <v>33</v>
      </c>
      <c r="AH6" t="n">
        <v>2728956.508567132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0.6415</v>
      </c>
      <c r="E7" t="n">
        <v>155.89</v>
      </c>
      <c r="F7" t="n">
        <v>150.81</v>
      </c>
      <c r="G7" t="n">
        <v>60.33</v>
      </c>
      <c r="H7" t="n">
        <v>1.01</v>
      </c>
      <c r="I7" t="n">
        <v>150</v>
      </c>
      <c r="J7" t="n">
        <v>104.97</v>
      </c>
      <c r="K7" t="n">
        <v>39.72</v>
      </c>
      <c r="L7" t="n">
        <v>6</v>
      </c>
      <c r="M7" t="n">
        <v>148</v>
      </c>
      <c r="N7" t="n">
        <v>14.25</v>
      </c>
      <c r="O7" t="n">
        <v>13180.19</v>
      </c>
      <c r="P7" t="n">
        <v>1240.32</v>
      </c>
      <c r="Q7" t="n">
        <v>3670.67</v>
      </c>
      <c r="R7" t="n">
        <v>526.55</v>
      </c>
      <c r="S7" t="n">
        <v>288.36</v>
      </c>
      <c r="T7" t="n">
        <v>115321.24</v>
      </c>
      <c r="U7" t="n">
        <v>0.55</v>
      </c>
      <c r="V7" t="n">
        <v>0.87</v>
      </c>
      <c r="W7" t="n">
        <v>57.07</v>
      </c>
      <c r="X7" t="n">
        <v>6.83</v>
      </c>
      <c r="Y7" t="n">
        <v>1</v>
      </c>
      <c r="Z7" t="n">
        <v>10</v>
      </c>
      <c r="AA7" t="n">
        <v>2115.874706453405</v>
      </c>
      <c r="AB7" t="n">
        <v>2895.033119173581</v>
      </c>
      <c r="AC7" t="n">
        <v>2618.735221484156</v>
      </c>
      <c r="AD7" t="n">
        <v>2115874.706453405</v>
      </c>
      <c r="AE7" t="n">
        <v>2895033.119173581</v>
      </c>
      <c r="AF7" t="n">
        <v>1.365726802933067e-06</v>
      </c>
      <c r="AG7" t="n">
        <v>33</v>
      </c>
      <c r="AH7" t="n">
        <v>2618735.221484156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0.6488</v>
      </c>
      <c r="E8" t="n">
        <v>154.14</v>
      </c>
      <c r="F8" t="n">
        <v>149.6</v>
      </c>
      <c r="G8" t="n">
        <v>72.39</v>
      </c>
      <c r="H8" t="n">
        <v>1.16</v>
      </c>
      <c r="I8" t="n">
        <v>124</v>
      </c>
      <c r="J8" t="n">
        <v>106.23</v>
      </c>
      <c r="K8" t="n">
        <v>39.72</v>
      </c>
      <c r="L8" t="n">
        <v>7</v>
      </c>
      <c r="M8" t="n">
        <v>122</v>
      </c>
      <c r="N8" t="n">
        <v>14.52</v>
      </c>
      <c r="O8" t="n">
        <v>13335.87</v>
      </c>
      <c r="P8" t="n">
        <v>1201.03</v>
      </c>
      <c r="Q8" t="n">
        <v>3670.32</v>
      </c>
      <c r="R8" t="n">
        <v>485.98</v>
      </c>
      <c r="S8" t="n">
        <v>288.36</v>
      </c>
      <c r="T8" t="n">
        <v>95164.49000000001</v>
      </c>
      <c r="U8" t="n">
        <v>0.59</v>
      </c>
      <c r="V8" t="n">
        <v>0.87</v>
      </c>
      <c r="W8" t="n">
        <v>57.01</v>
      </c>
      <c r="X8" t="n">
        <v>5.62</v>
      </c>
      <c r="Y8" t="n">
        <v>1</v>
      </c>
      <c r="Z8" t="n">
        <v>10</v>
      </c>
      <c r="AA8" t="n">
        <v>2040.165998808391</v>
      </c>
      <c r="AB8" t="n">
        <v>2791.445125341218</v>
      </c>
      <c r="AC8" t="n">
        <v>2525.033520396492</v>
      </c>
      <c r="AD8" t="n">
        <v>2040165.998808391</v>
      </c>
      <c r="AE8" t="n">
        <v>2791445.125341218</v>
      </c>
      <c r="AF8" t="n">
        <v>1.381268199131682e-06</v>
      </c>
      <c r="AG8" t="n">
        <v>33</v>
      </c>
      <c r="AH8" t="n">
        <v>2525033.520396492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0.6539</v>
      </c>
      <c r="E9" t="n">
        <v>152.93</v>
      </c>
      <c r="F9" t="n">
        <v>148.76</v>
      </c>
      <c r="G9" t="n">
        <v>84.2</v>
      </c>
      <c r="H9" t="n">
        <v>1.31</v>
      </c>
      <c r="I9" t="n">
        <v>106</v>
      </c>
      <c r="J9" t="n">
        <v>107.5</v>
      </c>
      <c r="K9" t="n">
        <v>39.72</v>
      </c>
      <c r="L9" t="n">
        <v>8</v>
      </c>
      <c r="M9" t="n">
        <v>104</v>
      </c>
      <c r="N9" t="n">
        <v>14.78</v>
      </c>
      <c r="O9" t="n">
        <v>13491.96</v>
      </c>
      <c r="P9" t="n">
        <v>1163.43</v>
      </c>
      <c r="Q9" t="n">
        <v>3670.41</v>
      </c>
      <c r="R9" t="n">
        <v>456.69</v>
      </c>
      <c r="S9" t="n">
        <v>288.36</v>
      </c>
      <c r="T9" t="n">
        <v>80611.75999999999</v>
      </c>
      <c r="U9" t="n">
        <v>0.63</v>
      </c>
      <c r="V9" t="n">
        <v>0.88</v>
      </c>
      <c r="W9" t="n">
        <v>57</v>
      </c>
      <c r="X9" t="n">
        <v>4.78</v>
      </c>
      <c r="Y9" t="n">
        <v>1</v>
      </c>
      <c r="Z9" t="n">
        <v>10</v>
      </c>
      <c r="AA9" t="n">
        <v>1968.087821607264</v>
      </c>
      <c r="AB9" t="n">
        <v>2692.824583429882</v>
      </c>
      <c r="AC9" t="n">
        <v>2435.825184590374</v>
      </c>
      <c r="AD9" t="n">
        <v>1968087.821607264</v>
      </c>
      <c r="AE9" t="n">
        <v>2692824.583429882</v>
      </c>
      <c r="AF9" t="n">
        <v>1.392125886886879e-06</v>
      </c>
      <c r="AG9" t="n">
        <v>32</v>
      </c>
      <c r="AH9" t="n">
        <v>2435825.184590374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0.658</v>
      </c>
      <c r="E10" t="n">
        <v>151.96</v>
      </c>
      <c r="F10" t="n">
        <v>148.11</v>
      </c>
      <c r="G10" t="n">
        <v>97.65000000000001</v>
      </c>
      <c r="H10" t="n">
        <v>1.46</v>
      </c>
      <c r="I10" t="n">
        <v>91</v>
      </c>
      <c r="J10" t="n">
        <v>108.77</v>
      </c>
      <c r="K10" t="n">
        <v>39.72</v>
      </c>
      <c r="L10" t="n">
        <v>9</v>
      </c>
      <c r="M10" t="n">
        <v>87</v>
      </c>
      <c r="N10" t="n">
        <v>15.05</v>
      </c>
      <c r="O10" t="n">
        <v>13648.58</v>
      </c>
      <c r="P10" t="n">
        <v>1128.88</v>
      </c>
      <c r="Q10" t="n">
        <v>3670.45</v>
      </c>
      <c r="R10" t="n">
        <v>434.9</v>
      </c>
      <c r="S10" t="n">
        <v>288.36</v>
      </c>
      <c r="T10" t="n">
        <v>69791.23</v>
      </c>
      <c r="U10" t="n">
        <v>0.66</v>
      </c>
      <c r="V10" t="n">
        <v>0.88</v>
      </c>
      <c r="W10" t="n">
        <v>56.97</v>
      </c>
      <c r="X10" t="n">
        <v>4.12</v>
      </c>
      <c r="Y10" t="n">
        <v>1</v>
      </c>
      <c r="Z10" t="n">
        <v>10</v>
      </c>
      <c r="AA10" t="n">
        <v>1910.562088374953</v>
      </c>
      <c r="AB10" t="n">
        <v>2614.115337365197</v>
      </c>
      <c r="AC10" t="n">
        <v>2364.627838500982</v>
      </c>
      <c r="AD10" t="n">
        <v>1910562.088374953</v>
      </c>
      <c r="AE10" t="n">
        <v>2614115.337365197</v>
      </c>
      <c r="AF10" t="n">
        <v>1.400854616258703e-06</v>
      </c>
      <c r="AG10" t="n">
        <v>32</v>
      </c>
      <c r="AH10" t="n">
        <v>2364627.838500982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0.6601</v>
      </c>
      <c r="E11" t="n">
        <v>151.49</v>
      </c>
      <c r="F11" t="n">
        <v>147.8</v>
      </c>
      <c r="G11" t="n">
        <v>106.84</v>
      </c>
      <c r="H11" t="n">
        <v>1.6</v>
      </c>
      <c r="I11" t="n">
        <v>83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1108.64</v>
      </c>
      <c r="Q11" t="n">
        <v>3670.72</v>
      </c>
      <c r="R11" t="n">
        <v>421.58</v>
      </c>
      <c r="S11" t="n">
        <v>288.36</v>
      </c>
      <c r="T11" t="n">
        <v>63169.84</v>
      </c>
      <c r="U11" t="n">
        <v>0.68</v>
      </c>
      <c r="V11" t="n">
        <v>0.89</v>
      </c>
      <c r="W11" t="n">
        <v>57.04</v>
      </c>
      <c r="X11" t="n">
        <v>3.82</v>
      </c>
      <c r="Y11" t="n">
        <v>1</v>
      </c>
      <c r="Z11" t="n">
        <v>10</v>
      </c>
      <c r="AA11" t="n">
        <v>1878.050285747486</v>
      </c>
      <c r="AB11" t="n">
        <v>2569.631254690793</v>
      </c>
      <c r="AC11" t="n">
        <v>2324.389254243221</v>
      </c>
      <c r="AD11" t="n">
        <v>1878050.285747485</v>
      </c>
      <c r="AE11" t="n">
        <v>2569631.254690793</v>
      </c>
      <c r="AF11" t="n">
        <v>1.405325428863784e-06</v>
      </c>
      <c r="AG11" t="n">
        <v>32</v>
      </c>
      <c r="AH11" t="n">
        <v>2324389.254243221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0.66</v>
      </c>
      <c r="E12" t="n">
        <v>151.51</v>
      </c>
      <c r="F12" t="n">
        <v>147.82</v>
      </c>
      <c r="G12" t="n">
        <v>106.86</v>
      </c>
      <c r="H12" t="n">
        <v>1.74</v>
      </c>
      <c r="I12" t="n">
        <v>83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1119.5</v>
      </c>
      <c r="Q12" t="n">
        <v>3670.81</v>
      </c>
      <c r="R12" t="n">
        <v>421.71</v>
      </c>
      <c r="S12" t="n">
        <v>288.36</v>
      </c>
      <c r="T12" t="n">
        <v>63234.94</v>
      </c>
      <c r="U12" t="n">
        <v>0.68</v>
      </c>
      <c r="V12" t="n">
        <v>0.88</v>
      </c>
      <c r="W12" t="n">
        <v>57.06</v>
      </c>
      <c r="X12" t="n">
        <v>3.84</v>
      </c>
      <c r="Y12" t="n">
        <v>1</v>
      </c>
      <c r="Z12" t="n">
        <v>10</v>
      </c>
      <c r="AA12" t="n">
        <v>1892.656556177721</v>
      </c>
      <c r="AB12" t="n">
        <v>2589.616198276615</v>
      </c>
      <c r="AC12" t="n">
        <v>2342.466862862255</v>
      </c>
      <c r="AD12" t="n">
        <v>1892656.556177721</v>
      </c>
      <c r="AE12" t="n">
        <v>2589616.198276615</v>
      </c>
      <c r="AF12" t="n">
        <v>1.405112533025447e-06</v>
      </c>
      <c r="AG12" t="n">
        <v>32</v>
      </c>
      <c r="AH12" t="n">
        <v>2342466.862862255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0.3588</v>
      </c>
      <c r="E2" t="n">
        <v>278.74</v>
      </c>
      <c r="F2" t="n">
        <v>230.99</v>
      </c>
      <c r="G2" t="n">
        <v>7.76</v>
      </c>
      <c r="H2" t="n">
        <v>0.14</v>
      </c>
      <c r="I2" t="n">
        <v>1785</v>
      </c>
      <c r="J2" t="n">
        <v>124.63</v>
      </c>
      <c r="K2" t="n">
        <v>45</v>
      </c>
      <c r="L2" t="n">
        <v>1</v>
      </c>
      <c r="M2" t="n">
        <v>1783</v>
      </c>
      <c r="N2" t="n">
        <v>18.64</v>
      </c>
      <c r="O2" t="n">
        <v>15605.44</v>
      </c>
      <c r="P2" t="n">
        <v>2443.47</v>
      </c>
      <c r="Q2" t="n">
        <v>3678.41</v>
      </c>
      <c r="R2" t="n">
        <v>3243.92</v>
      </c>
      <c r="S2" t="n">
        <v>288.36</v>
      </c>
      <c r="T2" t="n">
        <v>1465830.86</v>
      </c>
      <c r="U2" t="n">
        <v>0.09</v>
      </c>
      <c r="V2" t="n">
        <v>0.57</v>
      </c>
      <c r="W2" t="n">
        <v>59.78</v>
      </c>
      <c r="X2" t="n">
        <v>86.84</v>
      </c>
      <c r="Y2" t="n">
        <v>1</v>
      </c>
      <c r="Z2" t="n">
        <v>10</v>
      </c>
      <c r="AA2" t="n">
        <v>6975.976200098698</v>
      </c>
      <c r="AB2" t="n">
        <v>9544.838395325038</v>
      </c>
      <c r="AC2" t="n">
        <v>8633.892415139679</v>
      </c>
      <c r="AD2" t="n">
        <v>6975976.200098698</v>
      </c>
      <c r="AE2" t="n">
        <v>9544838.395325039</v>
      </c>
      <c r="AF2" t="n">
        <v>7.540498033564525e-07</v>
      </c>
      <c r="AG2" t="n">
        <v>59</v>
      </c>
      <c r="AH2" t="n">
        <v>8633892.415139679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0.5153</v>
      </c>
      <c r="E3" t="n">
        <v>194.06</v>
      </c>
      <c r="F3" t="n">
        <v>174.96</v>
      </c>
      <c r="G3" t="n">
        <v>15.81</v>
      </c>
      <c r="H3" t="n">
        <v>0.28</v>
      </c>
      <c r="I3" t="n">
        <v>664</v>
      </c>
      <c r="J3" t="n">
        <v>125.95</v>
      </c>
      <c r="K3" t="n">
        <v>45</v>
      </c>
      <c r="L3" t="n">
        <v>2</v>
      </c>
      <c r="M3" t="n">
        <v>662</v>
      </c>
      <c r="N3" t="n">
        <v>18.95</v>
      </c>
      <c r="O3" t="n">
        <v>15767.7</v>
      </c>
      <c r="P3" t="n">
        <v>1837</v>
      </c>
      <c r="Q3" t="n">
        <v>3672.93</v>
      </c>
      <c r="R3" t="n">
        <v>1343.55</v>
      </c>
      <c r="S3" t="n">
        <v>288.36</v>
      </c>
      <c r="T3" t="n">
        <v>521249.13</v>
      </c>
      <c r="U3" t="n">
        <v>0.21</v>
      </c>
      <c r="V3" t="n">
        <v>0.75</v>
      </c>
      <c r="W3" t="n">
        <v>57.89</v>
      </c>
      <c r="X3" t="n">
        <v>30.92</v>
      </c>
      <c r="Y3" t="n">
        <v>1</v>
      </c>
      <c r="Z3" t="n">
        <v>10</v>
      </c>
      <c r="AA3" t="n">
        <v>3723.122818477734</v>
      </c>
      <c r="AB3" t="n">
        <v>5094.140892827913</v>
      </c>
      <c r="AC3" t="n">
        <v>4607.963235687873</v>
      </c>
      <c r="AD3" t="n">
        <v>3723122.818477734</v>
      </c>
      <c r="AE3" t="n">
        <v>5094140.892827913</v>
      </c>
      <c r="AF3" t="n">
        <v>1.082948337986566e-06</v>
      </c>
      <c r="AG3" t="n">
        <v>41</v>
      </c>
      <c r="AH3" t="n">
        <v>4607963.235687872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0.5702</v>
      </c>
      <c r="E4" t="n">
        <v>175.37</v>
      </c>
      <c r="F4" t="n">
        <v>162.83</v>
      </c>
      <c r="G4" t="n">
        <v>24.01</v>
      </c>
      <c r="H4" t="n">
        <v>0.42</v>
      </c>
      <c r="I4" t="n">
        <v>407</v>
      </c>
      <c r="J4" t="n">
        <v>127.27</v>
      </c>
      <c r="K4" t="n">
        <v>45</v>
      </c>
      <c r="L4" t="n">
        <v>3</v>
      </c>
      <c r="M4" t="n">
        <v>405</v>
      </c>
      <c r="N4" t="n">
        <v>19.27</v>
      </c>
      <c r="O4" t="n">
        <v>15930.42</v>
      </c>
      <c r="P4" t="n">
        <v>1691.85</v>
      </c>
      <c r="Q4" t="n">
        <v>3671.86</v>
      </c>
      <c r="R4" t="n">
        <v>932.14</v>
      </c>
      <c r="S4" t="n">
        <v>288.36</v>
      </c>
      <c r="T4" t="n">
        <v>316831.77</v>
      </c>
      <c r="U4" t="n">
        <v>0.31</v>
      </c>
      <c r="V4" t="n">
        <v>0.8</v>
      </c>
      <c r="W4" t="n">
        <v>57.51</v>
      </c>
      <c r="X4" t="n">
        <v>18.83</v>
      </c>
      <c r="Y4" t="n">
        <v>1</v>
      </c>
      <c r="Z4" t="n">
        <v>10</v>
      </c>
      <c r="AA4" t="n">
        <v>3121.400985336028</v>
      </c>
      <c r="AB4" t="n">
        <v>4270.838534629635</v>
      </c>
      <c r="AC4" t="n">
        <v>3863.235699043951</v>
      </c>
      <c r="AD4" t="n">
        <v>3121400.985336028</v>
      </c>
      <c r="AE4" t="n">
        <v>4270838.534629635</v>
      </c>
      <c r="AF4" t="n">
        <v>1.198325523617194e-06</v>
      </c>
      <c r="AG4" t="n">
        <v>37</v>
      </c>
      <c r="AH4" t="n">
        <v>3863235.699043951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0.5988</v>
      </c>
      <c r="E5" t="n">
        <v>166.99</v>
      </c>
      <c r="F5" t="n">
        <v>157.4</v>
      </c>
      <c r="G5" t="n">
        <v>32.34</v>
      </c>
      <c r="H5" t="n">
        <v>0.55</v>
      </c>
      <c r="I5" t="n">
        <v>292</v>
      </c>
      <c r="J5" t="n">
        <v>128.59</v>
      </c>
      <c r="K5" t="n">
        <v>45</v>
      </c>
      <c r="L5" t="n">
        <v>4</v>
      </c>
      <c r="M5" t="n">
        <v>290</v>
      </c>
      <c r="N5" t="n">
        <v>19.59</v>
      </c>
      <c r="O5" t="n">
        <v>16093.6</v>
      </c>
      <c r="P5" t="n">
        <v>1616.3</v>
      </c>
      <c r="Q5" t="n">
        <v>3671.1</v>
      </c>
      <c r="R5" t="n">
        <v>749.0599999999999</v>
      </c>
      <c r="S5" t="n">
        <v>288.36</v>
      </c>
      <c r="T5" t="n">
        <v>225865.36</v>
      </c>
      <c r="U5" t="n">
        <v>0.38</v>
      </c>
      <c r="V5" t="n">
        <v>0.83</v>
      </c>
      <c r="W5" t="n">
        <v>57.29</v>
      </c>
      <c r="X5" t="n">
        <v>13.39</v>
      </c>
      <c r="Y5" t="n">
        <v>1</v>
      </c>
      <c r="Z5" t="n">
        <v>10</v>
      </c>
      <c r="AA5" t="n">
        <v>2851.842055728036</v>
      </c>
      <c r="AB5" t="n">
        <v>3902.016115039285</v>
      </c>
      <c r="AC5" t="n">
        <v>3529.613173533801</v>
      </c>
      <c r="AD5" t="n">
        <v>2851842.055728036</v>
      </c>
      <c r="AE5" t="n">
        <v>3902016.115039285</v>
      </c>
      <c r="AF5" t="n">
        <v>1.258430942725317e-06</v>
      </c>
      <c r="AG5" t="n">
        <v>35</v>
      </c>
      <c r="AH5" t="n">
        <v>3529613.173533801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0.6163999999999999</v>
      </c>
      <c r="E6" t="n">
        <v>162.22</v>
      </c>
      <c r="F6" t="n">
        <v>154.31</v>
      </c>
      <c r="G6" t="n">
        <v>40.97</v>
      </c>
      <c r="H6" t="n">
        <v>0.68</v>
      </c>
      <c r="I6" t="n">
        <v>226</v>
      </c>
      <c r="J6" t="n">
        <v>129.92</v>
      </c>
      <c r="K6" t="n">
        <v>45</v>
      </c>
      <c r="L6" t="n">
        <v>5</v>
      </c>
      <c r="M6" t="n">
        <v>224</v>
      </c>
      <c r="N6" t="n">
        <v>19.92</v>
      </c>
      <c r="O6" t="n">
        <v>16257.24</v>
      </c>
      <c r="P6" t="n">
        <v>1565.59</v>
      </c>
      <c r="Q6" t="n">
        <v>3670.76</v>
      </c>
      <c r="R6" t="n">
        <v>644.58</v>
      </c>
      <c r="S6" t="n">
        <v>288.36</v>
      </c>
      <c r="T6" t="n">
        <v>173957.75</v>
      </c>
      <c r="U6" t="n">
        <v>0.45</v>
      </c>
      <c r="V6" t="n">
        <v>0.85</v>
      </c>
      <c r="W6" t="n">
        <v>57.2</v>
      </c>
      <c r="X6" t="n">
        <v>10.32</v>
      </c>
      <c r="Y6" t="n">
        <v>1</v>
      </c>
      <c r="Z6" t="n">
        <v>10</v>
      </c>
      <c r="AA6" t="n">
        <v>2693.778532966138</v>
      </c>
      <c r="AB6" t="n">
        <v>3685.74662992597</v>
      </c>
      <c r="AC6" t="n">
        <v>3333.984144543581</v>
      </c>
      <c r="AD6" t="n">
        <v>2693778.532966138</v>
      </c>
      <c r="AE6" t="n">
        <v>3685746.62992597</v>
      </c>
      <c r="AF6" t="n">
        <v>1.2954188929457e-06</v>
      </c>
      <c r="AG6" t="n">
        <v>34</v>
      </c>
      <c r="AH6" t="n">
        <v>3333984.144543581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0.6284</v>
      </c>
      <c r="E7" t="n">
        <v>159.14</v>
      </c>
      <c r="F7" t="n">
        <v>152.31</v>
      </c>
      <c r="G7" t="n">
        <v>49.67</v>
      </c>
      <c r="H7" t="n">
        <v>0.8100000000000001</v>
      </c>
      <c r="I7" t="n">
        <v>184</v>
      </c>
      <c r="J7" t="n">
        <v>131.25</v>
      </c>
      <c r="K7" t="n">
        <v>45</v>
      </c>
      <c r="L7" t="n">
        <v>6</v>
      </c>
      <c r="M7" t="n">
        <v>182</v>
      </c>
      <c r="N7" t="n">
        <v>20.25</v>
      </c>
      <c r="O7" t="n">
        <v>16421.36</v>
      </c>
      <c r="P7" t="n">
        <v>1525.75</v>
      </c>
      <c r="Q7" t="n">
        <v>3670.85</v>
      </c>
      <c r="R7" t="n">
        <v>577.6900000000001</v>
      </c>
      <c r="S7" t="n">
        <v>288.36</v>
      </c>
      <c r="T7" t="n">
        <v>140723.19</v>
      </c>
      <c r="U7" t="n">
        <v>0.5</v>
      </c>
      <c r="V7" t="n">
        <v>0.86</v>
      </c>
      <c r="W7" t="n">
        <v>57.1</v>
      </c>
      <c r="X7" t="n">
        <v>8.32</v>
      </c>
      <c r="Y7" t="n">
        <v>1</v>
      </c>
      <c r="Z7" t="n">
        <v>10</v>
      </c>
      <c r="AA7" t="n">
        <v>2588.337370081706</v>
      </c>
      <c r="AB7" t="n">
        <v>3541.477379131678</v>
      </c>
      <c r="AC7" t="n">
        <v>3203.483748561936</v>
      </c>
      <c r="AD7" t="n">
        <v>2588337.370081706</v>
      </c>
      <c r="AE7" t="n">
        <v>3541477.379131678</v>
      </c>
      <c r="AF7" t="n">
        <v>1.320637949914143e-06</v>
      </c>
      <c r="AG7" t="n">
        <v>34</v>
      </c>
      <c r="AH7" t="n">
        <v>3203483.748561936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0.6366000000000001</v>
      </c>
      <c r="E8" t="n">
        <v>157.08</v>
      </c>
      <c r="F8" t="n">
        <v>151.01</v>
      </c>
      <c r="G8" t="n">
        <v>58.84</v>
      </c>
      <c r="H8" t="n">
        <v>0.93</v>
      </c>
      <c r="I8" t="n">
        <v>154</v>
      </c>
      <c r="J8" t="n">
        <v>132.58</v>
      </c>
      <c r="K8" t="n">
        <v>45</v>
      </c>
      <c r="L8" t="n">
        <v>7</v>
      </c>
      <c r="M8" t="n">
        <v>152</v>
      </c>
      <c r="N8" t="n">
        <v>20.59</v>
      </c>
      <c r="O8" t="n">
        <v>16585.95</v>
      </c>
      <c r="P8" t="n">
        <v>1492.79</v>
      </c>
      <c r="Q8" t="n">
        <v>3670.43</v>
      </c>
      <c r="R8" t="n">
        <v>532.88</v>
      </c>
      <c r="S8" t="n">
        <v>288.36</v>
      </c>
      <c r="T8" t="n">
        <v>118468.08</v>
      </c>
      <c r="U8" t="n">
        <v>0.54</v>
      </c>
      <c r="V8" t="n">
        <v>0.87</v>
      </c>
      <c r="W8" t="n">
        <v>57.09</v>
      </c>
      <c r="X8" t="n">
        <v>7.03</v>
      </c>
      <c r="Y8" t="n">
        <v>1</v>
      </c>
      <c r="Z8" t="n">
        <v>10</v>
      </c>
      <c r="AA8" t="n">
        <v>2504.094637131674</v>
      </c>
      <c r="AB8" t="n">
        <v>3426.212755382359</v>
      </c>
      <c r="AC8" t="n">
        <v>3099.219818728341</v>
      </c>
      <c r="AD8" t="n">
        <v>2504094.637131674</v>
      </c>
      <c r="AE8" t="n">
        <v>3426212.755382359</v>
      </c>
      <c r="AF8" t="n">
        <v>1.337870972175913e-06</v>
      </c>
      <c r="AG8" t="n">
        <v>33</v>
      </c>
      <c r="AH8" t="n">
        <v>3099219.818728341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0.6432</v>
      </c>
      <c r="E9" t="n">
        <v>155.48</v>
      </c>
      <c r="F9" t="n">
        <v>149.97</v>
      </c>
      <c r="G9" t="n">
        <v>68.17</v>
      </c>
      <c r="H9" t="n">
        <v>1.06</v>
      </c>
      <c r="I9" t="n">
        <v>132</v>
      </c>
      <c r="J9" t="n">
        <v>133.92</v>
      </c>
      <c r="K9" t="n">
        <v>45</v>
      </c>
      <c r="L9" t="n">
        <v>8</v>
      </c>
      <c r="M9" t="n">
        <v>130</v>
      </c>
      <c r="N9" t="n">
        <v>20.93</v>
      </c>
      <c r="O9" t="n">
        <v>16751.02</v>
      </c>
      <c r="P9" t="n">
        <v>1461.52</v>
      </c>
      <c r="Q9" t="n">
        <v>3670.39</v>
      </c>
      <c r="R9" t="n">
        <v>497.82</v>
      </c>
      <c r="S9" t="n">
        <v>288.36</v>
      </c>
      <c r="T9" t="n">
        <v>101045.45</v>
      </c>
      <c r="U9" t="n">
        <v>0.58</v>
      </c>
      <c r="V9" t="n">
        <v>0.87</v>
      </c>
      <c r="W9" t="n">
        <v>57.04</v>
      </c>
      <c r="X9" t="n">
        <v>5.99</v>
      </c>
      <c r="Y9" t="n">
        <v>1</v>
      </c>
      <c r="Z9" t="n">
        <v>10</v>
      </c>
      <c r="AA9" t="n">
        <v>2436.739333182297</v>
      </c>
      <c r="AB9" t="n">
        <v>3334.054257012526</v>
      </c>
      <c r="AC9" t="n">
        <v>3015.856798097663</v>
      </c>
      <c r="AD9" t="n">
        <v>2436739.333182297</v>
      </c>
      <c r="AE9" t="n">
        <v>3334054.257012526</v>
      </c>
      <c r="AF9" t="n">
        <v>1.351741453508557e-06</v>
      </c>
      <c r="AG9" t="n">
        <v>33</v>
      </c>
      <c r="AH9" t="n">
        <v>3015856.798097663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0.6479</v>
      </c>
      <c r="E10" t="n">
        <v>154.35</v>
      </c>
      <c r="F10" t="n">
        <v>149.25</v>
      </c>
      <c r="G10" t="n">
        <v>77.2</v>
      </c>
      <c r="H10" t="n">
        <v>1.18</v>
      </c>
      <c r="I10" t="n">
        <v>116</v>
      </c>
      <c r="J10" t="n">
        <v>135.27</v>
      </c>
      <c r="K10" t="n">
        <v>45</v>
      </c>
      <c r="L10" t="n">
        <v>9</v>
      </c>
      <c r="M10" t="n">
        <v>114</v>
      </c>
      <c r="N10" t="n">
        <v>21.27</v>
      </c>
      <c r="O10" t="n">
        <v>16916.71</v>
      </c>
      <c r="P10" t="n">
        <v>1434.06</v>
      </c>
      <c r="Q10" t="n">
        <v>3670.48</v>
      </c>
      <c r="R10" t="n">
        <v>473.51</v>
      </c>
      <c r="S10" t="n">
        <v>288.36</v>
      </c>
      <c r="T10" t="n">
        <v>88969.64</v>
      </c>
      <c r="U10" t="n">
        <v>0.61</v>
      </c>
      <c r="V10" t="n">
        <v>0.88</v>
      </c>
      <c r="W10" t="n">
        <v>57.02</v>
      </c>
      <c r="X10" t="n">
        <v>5.27</v>
      </c>
      <c r="Y10" t="n">
        <v>1</v>
      </c>
      <c r="Z10" t="n">
        <v>10</v>
      </c>
      <c r="AA10" t="n">
        <v>2382.665238563864</v>
      </c>
      <c r="AB10" t="n">
        <v>3260.067695174891</v>
      </c>
      <c r="AC10" t="n">
        <v>2948.931409881024</v>
      </c>
      <c r="AD10" t="n">
        <v>2382665.238563864</v>
      </c>
      <c r="AE10" t="n">
        <v>3260067.695174892</v>
      </c>
      <c r="AF10" t="n">
        <v>1.361618917487864e-06</v>
      </c>
      <c r="AG10" t="n">
        <v>33</v>
      </c>
      <c r="AH10" t="n">
        <v>2948931.409881024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0.6521</v>
      </c>
      <c r="E11" t="n">
        <v>153.35</v>
      </c>
      <c r="F11" t="n">
        <v>148.61</v>
      </c>
      <c r="G11" t="n">
        <v>87.42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1405.49</v>
      </c>
      <c r="Q11" t="n">
        <v>3670.41</v>
      </c>
      <c r="R11" t="n">
        <v>451.64</v>
      </c>
      <c r="S11" t="n">
        <v>288.36</v>
      </c>
      <c r="T11" t="n">
        <v>78105.46000000001</v>
      </c>
      <c r="U11" t="n">
        <v>0.64</v>
      </c>
      <c r="V11" t="n">
        <v>0.88</v>
      </c>
      <c r="W11" t="n">
        <v>57</v>
      </c>
      <c r="X11" t="n">
        <v>4.63</v>
      </c>
      <c r="Y11" t="n">
        <v>1</v>
      </c>
      <c r="Z11" t="n">
        <v>10</v>
      </c>
      <c r="AA11" t="n">
        <v>2322.888319812004</v>
      </c>
      <c r="AB11" t="n">
        <v>3178.278277767059</v>
      </c>
      <c r="AC11" t="n">
        <v>2874.94785967843</v>
      </c>
      <c r="AD11" t="n">
        <v>2322888.319812004</v>
      </c>
      <c r="AE11" t="n">
        <v>3178278.277767059</v>
      </c>
      <c r="AF11" t="n">
        <v>1.370445587426819e-06</v>
      </c>
      <c r="AG11" t="n">
        <v>32</v>
      </c>
      <c r="AH11" t="n">
        <v>2874947.85967843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0.6554</v>
      </c>
      <c r="E12" t="n">
        <v>152.57</v>
      </c>
      <c r="F12" t="n">
        <v>148.11</v>
      </c>
      <c r="G12" t="n">
        <v>97.66</v>
      </c>
      <c r="H12" t="n">
        <v>1.41</v>
      </c>
      <c r="I12" t="n">
        <v>91</v>
      </c>
      <c r="J12" t="n">
        <v>137.96</v>
      </c>
      <c r="K12" t="n">
        <v>45</v>
      </c>
      <c r="L12" t="n">
        <v>11</v>
      </c>
      <c r="M12" t="n">
        <v>89</v>
      </c>
      <c r="N12" t="n">
        <v>21.96</v>
      </c>
      <c r="O12" t="n">
        <v>17249.3</v>
      </c>
      <c r="P12" t="n">
        <v>1380.32</v>
      </c>
      <c r="Q12" t="n">
        <v>3670.38</v>
      </c>
      <c r="R12" t="n">
        <v>435.18</v>
      </c>
      <c r="S12" t="n">
        <v>288.36</v>
      </c>
      <c r="T12" t="n">
        <v>69931.59</v>
      </c>
      <c r="U12" t="n">
        <v>0.66</v>
      </c>
      <c r="V12" t="n">
        <v>0.88</v>
      </c>
      <c r="W12" t="n">
        <v>56.97</v>
      </c>
      <c r="X12" t="n">
        <v>4.13</v>
      </c>
      <c r="Y12" t="n">
        <v>1</v>
      </c>
      <c r="Z12" t="n">
        <v>10</v>
      </c>
      <c r="AA12" t="n">
        <v>2278.079257223837</v>
      </c>
      <c r="AB12" t="n">
        <v>3116.968541497601</v>
      </c>
      <c r="AC12" t="n">
        <v>2819.489438589776</v>
      </c>
      <c r="AD12" t="n">
        <v>2278079.257223837</v>
      </c>
      <c r="AE12" t="n">
        <v>3116968.541497601</v>
      </c>
      <c r="AF12" t="n">
        <v>1.377380828093141e-06</v>
      </c>
      <c r="AG12" t="n">
        <v>32</v>
      </c>
      <c r="AH12" t="n">
        <v>2819489.438589776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0.6583</v>
      </c>
      <c r="E13" t="n">
        <v>151.9</v>
      </c>
      <c r="F13" t="n">
        <v>147.67</v>
      </c>
      <c r="G13" t="n">
        <v>108.05</v>
      </c>
      <c r="H13" t="n">
        <v>1.52</v>
      </c>
      <c r="I13" t="n">
        <v>82</v>
      </c>
      <c r="J13" t="n">
        <v>139.32</v>
      </c>
      <c r="K13" t="n">
        <v>45</v>
      </c>
      <c r="L13" t="n">
        <v>12</v>
      </c>
      <c r="M13" t="n">
        <v>80</v>
      </c>
      <c r="N13" t="n">
        <v>22.32</v>
      </c>
      <c r="O13" t="n">
        <v>17416.34</v>
      </c>
      <c r="P13" t="n">
        <v>1354.49</v>
      </c>
      <c r="Q13" t="n">
        <v>3670.14</v>
      </c>
      <c r="R13" t="n">
        <v>420.36</v>
      </c>
      <c r="S13" t="n">
        <v>288.36</v>
      </c>
      <c r="T13" t="n">
        <v>62565.44</v>
      </c>
      <c r="U13" t="n">
        <v>0.6899999999999999</v>
      </c>
      <c r="V13" t="n">
        <v>0.89</v>
      </c>
      <c r="W13" t="n">
        <v>56.96</v>
      </c>
      <c r="X13" t="n">
        <v>3.7</v>
      </c>
      <c r="Y13" t="n">
        <v>1</v>
      </c>
      <c r="Z13" t="n">
        <v>10</v>
      </c>
      <c r="AA13" t="n">
        <v>2234.163230554694</v>
      </c>
      <c r="AB13" t="n">
        <v>3056.880696370518</v>
      </c>
      <c r="AC13" t="n">
        <v>2765.136293067804</v>
      </c>
      <c r="AD13" t="n">
        <v>2234163.230554694</v>
      </c>
      <c r="AE13" t="n">
        <v>3056880.696370518</v>
      </c>
      <c r="AF13" t="n">
        <v>1.383475433527181e-06</v>
      </c>
      <c r="AG13" t="n">
        <v>32</v>
      </c>
      <c r="AH13" t="n">
        <v>2765136.293067804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0.6609</v>
      </c>
      <c r="E14" t="n">
        <v>151.31</v>
      </c>
      <c r="F14" t="n">
        <v>147.29</v>
      </c>
      <c r="G14" t="n">
        <v>119.42</v>
      </c>
      <c r="H14" t="n">
        <v>1.63</v>
      </c>
      <c r="I14" t="n">
        <v>74</v>
      </c>
      <c r="J14" t="n">
        <v>140.67</v>
      </c>
      <c r="K14" t="n">
        <v>45</v>
      </c>
      <c r="L14" t="n">
        <v>13</v>
      </c>
      <c r="M14" t="n">
        <v>72</v>
      </c>
      <c r="N14" t="n">
        <v>22.68</v>
      </c>
      <c r="O14" t="n">
        <v>17583.88</v>
      </c>
      <c r="P14" t="n">
        <v>1323.55</v>
      </c>
      <c r="Q14" t="n">
        <v>3670.12</v>
      </c>
      <c r="R14" t="n">
        <v>407.65</v>
      </c>
      <c r="S14" t="n">
        <v>288.36</v>
      </c>
      <c r="T14" t="n">
        <v>56251.07</v>
      </c>
      <c r="U14" t="n">
        <v>0.71</v>
      </c>
      <c r="V14" t="n">
        <v>0.89</v>
      </c>
      <c r="W14" t="n">
        <v>56.94</v>
      </c>
      <c r="X14" t="n">
        <v>3.31</v>
      </c>
      <c r="Y14" t="n">
        <v>1</v>
      </c>
      <c r="Z14" t="n">
        <v>10</v>
      </c>
      <c r="AA14" t="n">
        <v>2184.887325177962</v>
      </c>
      <c r="AB14" t="n">
        <v>2989.45922873438</v>
      </c>
      <c r="AC14" t="n">
        <v>2704.149435676349</v>
      </c>
      <c r="AD14" t="n">
        <v>2184887.325177962</v>
      </c>
      <c r="AE14" t="n">
        <v>2989459.22873438</v>
      </c>
      <c r="AF14" t="n">
        <v>1.388939562537011e-06</v>
      </c>
      <c r="AG14" t="n">
        <v>32</v>
      </c>
      <c r="AH14" t="n">
        <v>2704149.435676349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0.6626</v>
      </c>
      <c r="E15" t="n">
        <v>150.91</v>
      </c>
      <c r="F15" t="n">
        <v>147.04</v>
      </c>
      <c r="G15" t="n">
        <v>129.74</v>
      </c>
      <c r="H15" t="n">
        <v>1.74</v>
      </c>
      <c r="I15" t="n">
        <v>68</v>
      </c>
      <c r="J15" t="n">
        <v>142.04</v>
      </c>
      <c r="K15" t="n">
        <v>45</v>
      </c>
      <c r="L15" t="n">
        <v>14</v>
      </c>
      <c r="M15" t="n">
        <v>62</v>
      </c>
      <c r="N15" t="n">
        <v>23.04</v>
      </c>
      <c r="O15" t="n">
        <v>17751.93</v>
      </c>
      <c r="P15" t="n">
        <v>1300.69</v>
      </c>
      <c r="Q15" t="n">
        <v>3670.13</v>
      </c>
      <c r="R15" t="n">
        <v>398.76</v>
      </c>
      <c r="S15" t="n">
        <v>288.36</v>
      </c>
      <c r="T15" t="n">
        <v>51834.01</v>
      </c>
      <c r="U15" t="n">
        <v>0.72</v>
      </c>
      <c r="V15" t="n">
        <v>0.89</v>
      </c>
      <c r="W15" t="n">
        <v>56.94</v>
      </c>
      <c r="X15" t="n">
        <v>3.06</v>
      </c>
      <c r="Y15" t="n">
        <v>1</v>
      </c>
      <c r="Z15" t="n">
        <v>10</v>
      </c>
      <c r="AA15" t="n">
        <v>2149.419170222299</v>
      </c>
      <c r="AB15" t="n">
        <v>2940.93013437948</v>
      </c>
      <c r="AC15" t="n">
        <v>2660.251889975669</v>
      </c>
      <c r="AD15" t="n">
        <v>2149419.170222299</v>
      </c>
      <c r="AE15" t="n">
        <v>2940930.13437948</v>
      </c>
      <c r="AF15" t="n">
        <v>1.392512262274207e-06</v>
      </c>
      <c r="AG15" t="n">
        <v>32</v>
      </c>
      <c r="AH15" t="n">
        <v>2660251.889975669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0.664</v>
      </c>
      <c r="E16" t="n">
        <v>150.6</v>
      </c>
      <c r="F16" t="n">
        <v>146.86</v>
      </c>
      <c r="G16" t="n">
        <v>139.86</v>
      </c>
      <c r="H16" t="n">
        <v>1.85</v>
      </c>
      <c r="I16" t="n">
        <v>63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1282.27</v>
      </c>
      <c r="Q16" t="n">
        <v>3670.32</v>
      </c>
      <c r="R16" t="n">
        <v>391.26</v>
      </c>
      <c r="S16" t="n">
        <v>288.36</v>
      </c>
      <c r="T16" t="n">
        <v>48111</v>
      </c>
      <c r="U16" t="n">
        <v>0.74</v>
      </c>
      <c r="V16" t="n">
        <v>0.89</v>
      </c>
      <c r="W16" t="n">
        <v>56.97</v>
      </c>
      <c r="X16" t="n">
        <v>2.88</v>
      </c>
      <c r="Y16" t="n">
        <v>1</v>
      </c>
      <c r="Z16" t="n">
        <v>10</v>
      </c>
      <c r="AA16" t="n">
        <v>2120.91790398482</v>
      </c>
      <c r="AB16" t="n">
        <v>2901.933444526236</v>
      </c>
      <c r="AC16" t="n">
        <v>2624.976989469821</v>
      </c>
      <c r="AD16" t="n">
        <v>2120917.90398482</v>
      </c>
      <c r="AE16" t="n">
        <v>2901933.444526236</v>
      </c>
      <c r="AF16" t="n">
        <v>1.395454485587192e-06</v>
      </c>
      <c r="AG16" t="n">
        <v>32</v>
      </c>
      <c r="AH16" t="n">
        <v>2624976.989469821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0.6639</v>
      </c>
      <c r="E17" t="n">
        <v>150.62</v>
      </c>
      <c r="F17" t="n">
        <v>146.88</v>
      </c>
      <c r="G17" t="n">
        <v>139.88</v>
      </c>
      <c r="H17" t="n">
        <v>1.96</v>
      </c>
      <c r="I17" t="n">
        <v>63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1288.8</v>
      </c>
      <c r="Q17" t="n">
        <v>3670.33</v>
      </c>
      <c r="R17" t="n">
        <v>390.67</v>
      </c>
      <c r="S17" t="n">
        <v>288.36</v>
      </c>
      <c r="T17" t="n">
        <v>47816.35</v>
      </c>
      <c r="U17" t="n">
        <v>0.74</v>
      </c>
      <c r="V17" t="n">
        <v>0.89</v>
      </c>
      <c r="W17" t="n">
        <v>57.01</v>
      </c>
      <c r="X17" t="n">
        <v>2.9</v>
      </c>
      <c r="Y17" t="n">
        <v>1</v>
      </c>
      <c r="Z17" t="n">
        <v>10</v>
      </c>
      <c r="AA17" t="n">
        <v>2129.799143465728</v>
      </c>
      <c r="AB17" t="n">
        <v>2914.085148196647</v>
      </c>
      <c r="AC17" t="n">
        <v>2635.968951596952</v>
      </c>
      <c r="AD17" t="n">
        <v>2129799.143465728</v>
      </c>
      <c r="AE17" t="n">
        <v>2914085.148196646</v>
      </c>
      <c r="AF17" t="n">
        <v>1.395244326779122e-06</v>
      </c>
      <c r="AG17" t="n">
        <v>32</v>
      </c>
      <c r="AH17" t="n">
        <v>2635968.951596952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2024-09-25T18:11:59Z</dcterms:created>
  <dcterms:modified xmlns:dcterms="http://purl.org/dc/terms/" xmlns:xsi="http://www.w3.org/2001/XMLSchema-instance" xsi:type="dcterms:W3CDTF">2024-09-25T18:11:59Z</dcterms:modified>
</cp:coreProperties>
</file>