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gráficos!$A$7:$A$568</f>
              <numCache>
                <formatCode>General</formatCode>
                <ptCount val="5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</numCache>
            </numRef>
          </xVal>
          <yVal>
            <numRef>
              <f>gráficos!$B$7:$B$568</f>
              <numCache>
                <formatCode>General</formatCode>
                <ptCount val="5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6.2053</v>
      </c>
      <c r="E2" t="n">
        <v>16.12</v>
      </c>
      <c r="F2" t="n">
        <v>9.83</v>
      </c>
      <c r="G2" t="n">
        <v>6.08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133.51</v>
      </c>
      <c r="Q2" t="n">
        <v>942.47</v>
      </c>
      <c r="R2" t="n">
        <v>88.8</v>
      </c>
      <c r="S2" t="n">
        <v>27.17</v>
      </c>
      <c r="T2" t="n">
        <v>30602.5</v>
      </c>
      <c r="U2" t="n">
        <v>0.31</v>
      </c>
      <c r="V2" t="n">
        <v>0.79</v>
      </c>
      <c r="W2" t="n">
        <v>0.27</v>
      </c>
      <c r="X2" t="n">
        <v>1.97</v>
      </c>
      <c r="Y2" t="n">
        <v>1</v>
      </c>
      <c r="Z2" t="n">
        <v>10</v>
      </c>
      <c r="AA2" t="n">
        <v>274.8030999426482</v>
      </c>
      <c r="AB2" t="n">
        <v>375.9977247986712</v>
      </c>
      <c r="AC2" t="n">
        <v>340.1130296600064</v>
      </c>
      <c r="AD2" t="n">
        <v>274803.0999426482</v>
      </c>
      <c r="AE2" t="n">
        <v>375997.7247986712</v>
      </c>
      <c r="AF2" t="n">
        <v>2.031998427594339e-06</v>
      </c>
      <c r="AG2" t="n">
        <v>21</v>
      </c>
      <c r="AH2" t="n">
        <v>340113.0296600063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6.8168</v>
      </c>
      <c r="E3" t="n">
        <v>14.67</v>
      </c>
      <c r="F3" t="n">
        <v>9.31</v>
      </c>
      <c r="G3" t="n">
        <v>7.66</v>
      </c>
      <c r="H3" t="n">
        <v>0.11</v>
      </c>
      <c r="I3" t="n">
        <v>73</v>
      </c>
      <c r="J3" t="n">
        <v>195.16</v>
      </c>
      <c r="K3" t="n">
        <v>54.38</v>
      </c>
      <c r="L3" t="n">
        <v>1.25</v>
      </c>
      <c r="M3" t="n">
        <v>71</v>
      </c>
      <c r="N3" t="n">
        <v>39.53</v>
      </c>
      <c r="O3" t="n">
        <v>24303.87</v>
      </c>
      <c r="P3" t="n">
        <v>125.31</v>
      </c>
      <c r="Q3" t="n">
        <v>942.5599999999999</v>
      </c>
      <c r="R3" t="n">
        <v>72.88</v>
      </c>
      <c r="S3" t="n">
        <v>27.17</v>
      </c>
      <c r="T3" t="n">
        <v>22761.44</v>
      </c>
      <c r="U3" t="n">
        <v>0.37</v>
      </c>
      <c r="V3" t="n">
        <v>0.84</v>
      </c>
      <c r="W3" t="n">
        <v>0.22</v>
      </c>
      <c r="X3" t="n">
        <v>1.46</v>
      </c>
      <c r="Y3" t="n">
        <v>1</v>
      </c>
      <c r="Z3" t="n">
        <v>10</v>
      </c>
      <c r="AA3" t="n">
        <v>249.2090311709604</v>
      </c>
      <c r="AB3" t="n">
        <v>340.9787907744629</v>
      </c>
      <c r="AC3" t="n">
        <v>308.4362535497883</v>
      </c>
      <c r="AD3" t="n">
        <v>249209.0311709604</v>
      </c>
      <c r="AE3" t="n">
        <v>340978.7907744629</v>
      </c>
      <c r="AF3" t="n">
        <v>2.232241290707151e-06</v>
      </c>
      <c r="AG3" t="n">
        <v>20</v>
      </c>
      <c r="AH3" t="n">
        <v>308436.2535497883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7.2253</v>
      </c>
      <c r="E4" t="n">
        <v>13.84</v>
      </c>
      <c r="F4" t="n">
        <v>9.029999999999999</v>
      </c>
      <c r="G4" t="n">
        <v>9.18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120.46</v>
      </c>
      <c r="Q4" t="n">
        <v>942.66</v>
      </c>
      <c r="R4" t="n">
        <v>63.8</v>
      </c>
      <c r="S4" t="n">
        <v>27.17</v>
      </c>
      <c r="T4" t="n">
        <v>18292.4</v>
      </c>
      <c r="U4" t="n">
        <v>0.43</v>
      </c>
      <c r="V4" t="n">
        <v>0.86</v>
      </c>
      <c r="W4" t="n">
        <v>0.2</v>
      </c>
      <c r="X4" t="n">
        <v>1.17</v>
      </c>
      <c r="Y4" t="n">
        <v>1</v>
      </c>
      <c r="Z4" t="n">
        <v>10</v>
      </c>
      <c r="AA4" t="n">
        <v>232.1465480604048</v>
      </c>
      <c r="AB4" t="n">
        <v>317.6331486389835</v>
      </c>
      <c r="AC4" t="n">
        <v>287.3186867338972</v>
      </c>
      <c r="AD4" t="n">
        <v>232146.5480604048</v>
      </c>
      <c r="AE4" t="n">
        <v>317633.1486389835</v>
      </c>
      <c r="AF4" t="n">
        <v>2.366009417578099e-06</v>
      </c>
      <c r="AG4" t="n">
        <v>19</v>
      </c>
      <c r="AH4" t="n">
        <v>287318.6867338971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7.5548</v>
      </c>
      <c r="E5" t="n">
        <v>13.24</v>
      </c>
      <c r="F5" t="n">
        <v>8.81</v>
      </c>
      <c r="G5" t="n">
        <v>10.79</v>
      </c>
      <c r="H5" t="n">
        <v>0.16</v>
      </c>
      <c r="I5" t="n">
        <v>49</v>
      </c>
      <c r="J5" t="n">
        <v>195.93</v>
      </c>
      <c r="K5" t="n">
        <v>54.38</v>
      </c>
      <c r="L5" t="n">
        <v>1.75</v>
      </c>
      <c r="M5" t="n">
        <v>47</v>
      </c>
      <c r="N5" t="n">
        <v>39.81</v>
      </c>
      <c r="O5" t="n">
        <v>24399.39</v>
      </c>
      <c r="P5" t="n">
        <v>116.46</v>
      </c>
      <c r="Q5" t="n">
        <v>942.35</v>
      </c>
      <c r="R5" t="n">
        <v>57.22</v>
      </c>
      <c r="S5" t="n">
        <v>27.17</v>
      </c>
      <c r="T5" t="n">
        <v>15054.32</v>
      </c>
      <c r="U5" t="n">
        <v>0.47</v>
      </c>
      <c r="V5" t="n">
        <v>0.88</v>
      </c>
      <c r="W5" t="n">
        <v>0.19</v>
      </c>
      <c r="X5" t="n">
        <v>0.96</v>
      </c>
      <c r="Y5" t="n">
        <v>1</v>
      </c>
      <c r="Z5" t="n">
        <v>10</v>
      </c>
      <c r="AA5" t="n">
        <v>217.8041698982231</v>
      </c>
      <c r="AB5" t="n">
        <v>298.0092740964284</v>
      </c>
      <c r="AC5" t="n">
        <v>269.5676872353964</v>
      </c>
      <c r="AD5" t="n">
        <v>217804.1698982231</v>
      </c>
      <c r="AE5" t="n">
        <v>298009.2740964284</v>
      </c>
      <c r="AF5" t="n">
        <v>2.473908065813049e-06</v>
      </c>
      <c r="AG5" t="n">
        <v>18</v>
      </c>
      <c r="AH5" t="n">
        <v>269567.6872353964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7.8035</v>
      </c>
      <c r="E6" t="n">
        <v>12.81</v>
      </c>
      <c r="F6" t="n">
        <v>8.66</v>
      </c>
      <c r="G6" t="n">
        <v>12.38</v>
      </c>
      <c r="H6" t="n">
        <v>0.18</v>
      </c>
      <c r="I6" t="n">
        <v>42</v>
      </c>
      <c r="J6" t="n">
        <v>196.32</v>
      </c>
      <c r="K6" t="n">
        <v>54.38</v>
      </c>
      <c r="L6" t="n">
        <v>2</v>
      </c>
      <c r="M6" t="n">
        <v>40</v>
      </c>
      <c r="N6" t="n">
        <v>39.95</v>
      </c>
      <c r="O6" t="n">
        <v>24447.22</v>
      </c>
      <c r="P6" t="n">
        <v>113.55</v>
      </c>
      <c r="Q6" t="n">
        <v>942.3</v>
      </c>
      <c r="R6" t="n">
        <v>52.36</v>
      </c>
      <c r="S6" t="n">
        <v>27.17</v>
      </c>
      <c r="T6" t="n">
        <v>12660.02</v>
      </c>
      <c r="U6" t="n">
        <v>0.52</v>
      </c>
      <c r="V6" t="n">
        <v>0.9</v>
      </c>
      <c r="W6" t="n">
        <v>0.18</v>
      </c>
      <c r="X6" t="n">
        <v>0.8100000000000001</v>
      </c>
      <c r="Y6" t="n">
        <v>1</v>
      </c>
      <c r="Z6" t="n">
        <v>10</v>
      </c>
      <c r="AA6" t="n">
        <v>205.8076214850915</v>
      </c>
      <c r="AB6" t="n">
        <v>281.5950673072266</v>
      </c>
      <c r="AC6" t="n">
        <v>254.7200293046668</v>
      </c>
      <c r="AD6" t="n">
        <v>205807.6214850915</v>
      </c>
      <c r="AE6" t="n">
        <v>281595.0673072266</v>
      </c>
      <c r="AF6" t="n">
        <v>2.555347804253207e-06</v>
      </c>
      <c r="AG6" t="n">
        <v>17</v>
      </c>
      <c r="AH6" t="n">
        <v>254720.0293046668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8.0975</v>
      </c>
      <c r="E7" t="n">
        <v>12.35</v>
      </c>
      <c r="F7" t="n">
        <v>8.43</v>
      </c>
      <c r="G7" t="n">
        <v>14.05</v>
      </c>
      <c r="H7" t="n">
        <v>0.2</v>
      </c>
      <c r="I7" t="n">
        <v>36</v>
      </c>
      <c r="J7" t="n">
        <v>196.71</v>
      </c>
      <c r="K7" t="n">
        <v>54.38</v>
      </c>
      <c r="L7" t="n">
        <v>2.25</v>
      </c>
      <c r="M7" t="n">
        <v>34</v>
      </c>
      <c r="N7" t="n">
        <v>40.08</v>
      </c>
      <c r="O7" t="n">
        <v>24495.09</v>
      </c>
      <c r="P7" t="n">
        <v>109.11</v>
      </c>
      <c r="Q7" t="n">
        <v>942.42</v>
      </c>
      <c r="R7" t="n">
        <v>44.88</v>
      </c>
      <c r="S7" t="n">
        <v>27.17</v>
      </c>
      <c r="T7" t="n">
        <v>8950.17</v>
      </c>
      <c r="U7" t="n">
        <v>0.61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  <c r="AA7" t="n">
        <v>199.4181018210756</v>
      </c>
      <c r="AB7" t="n">
        <v>272.8526446172114</v>
      </c>
      <c r="AC7" t="n">
        <v>246.8119711661166</v>
      </c>
      <c r="AD7" t="n">
        <v>199418.1018210756</v>
      </c>
      <c r="AE7" t="n">
        <v>272852.6446172114</v>
      </c>
      <c r="AF7" t="n">
        <v>2.651621560189702e-06</v>
      </c>
      <c r="AG7" t="n">
        <v>17</v>
      </c>
      <c r="AH7" t="n">
        <v>246811.9711661166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8.1096</v>
      </c>
      <c r="E8" t="n">
        <v>12.33</v>
      </c>
      <c r="F8" t="n">
        <v>8.529999999999999</v>
      </c>
      <c r="G8" t="n">
        <v>15.51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109.45</v>
      </c>
      <c r="Q8" t="n">
        <v>942.25</v>
      </c>
      <c r="R8" t="n">
        <v>48.52</v>
      </c>
      <c r="S8" t="n">
        <v>27.17</v>
      </c>
      <c r="T8" t="n">
        <v>10782.62</v>
      </c>
      <c r="U8" t="n">
        <v>0.5600000000000001</v>
      </c>
      <c r="V8" t="n">
        <v>0.91</v>
      </c>
      <c r="W8" t="n">
        <v>0.16</v>
      </c>
      <c r="X8" t="n">
        <v>0.68</v>
      </c>
      <c r="Y8" t="n">
        <v>1</v>
      </c>
      <c r="Z8" t="n">
        <v>10</v>
      </c>
      <c r="AA8" t="n">
        <v>199.6200833866937</v>
      </c>
      <c r="AB8" t="n">
        <v>273.1290047060877</v>
      </c>
      <c r="AC8" t="n">
        <v>247.0619558359844</v>
      </c>
      <c r="AD8" t="n">
        <v>199620.0833866937</v>
      </c>
      <c r="AE8" t="n">
        <v>273129.0047060877</v>
      </c>
      <c r="AF8" t="n">
        <v>2.655583847423824e-06</v>
      </c>
      <c r="AG8" t="n">
        <v>17</v>
      </c>
      <c r="AH8" t="n">
        <v>247061.9558359844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8.2804</v>
      </c>
      <c r="E9" t="n">
        <v>12.08</v>
      </c>
      <c r="F9" t="n">
        <v>8.43</v>
      </c>
      <c r="G9" t="n">
        <v>17.45</v>
      </c>
      <c r="H9" t="n">
        <v>0.25</v>
      </c>
      <c r="I9" t="n">
        <v>29</v>
      </c>
      <c r="J9" t="n">
        <v>197.49</v>
      </c>
      <c r="K9" t="n">
        <v>54.38</v>
      </c>
      <c r="L9" t="n">
        <v>2.75</v>
      </c>
      <c r="M9" t="n">
        <v>27</v>
      </c>
      <c r="N9" t="n">
        <v>40.36</v>
      </c>
      <c r="O9" t="n">
        <v>24590.98</v>
      </c>
      <c r="P9" t="n">
        <v>107.26</v>
      </c>
      <c r="Q9" t="n">
        <v>942.46</v>
      </c>
      <c r="R9" t="n">
        <v>45.41</v>
      </c>
      <c r="S9" t="n">
        <v>27.17</v>
      </c>
      <c r="T9" t="n">
        <v>9249.9</v>
      </c>
      <c r="U9" t="n">
        <v>0.6</v>
      </c>
      <c r="V9" t="n">
        <v>0.93</v>
      </c>
      <c r="W9" t="n">
        <v>0.15</v>
      </c>
      <c r="X9" t="n">
        <v>0.58</v>
      </c>
      <c r="Y9" t="n">
        <v>1</v>
      </c>
      <c r="Z9" t="n">
        <v>10</v>
      </c>
      <c r="AA9" t="n">
        <v>189.5468597904592</v>
      </c>
      <c r="AB9" t="n">
        <v>259.3463757824656</v>
      </c>
      <c r="AC9" t="n">
        <v>234.5947216727873</v>
      </c>
      <c r="AD9" t="n">
        <v>189546.8597904592</v>
      </c>
      <c r="AE9" t="n">
        <v>259346.3757824656</v>
      </c>
      <c r="AF9" t="n">
        <v>2.711514315158359e-06</v>
      </c>
      <c r="AG9" t="n">
        <v>16</v>
      </c>
      <c r="AH9" t="n">
        <v>234594.7216727873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8.363099999999999</v>
      </c>
      <c r="E10" t="n">
        <v>11.96</v>
      </c>
      <c r="F10" t="n">
        <v>8.390000000000001</v>
      </c>
      <c r="G10" t="n">
        <v>18.65</v>
      </c>
      <c r="H10" t="n">
        <v>0.27</v>
      </c>
      <c r="I10" t="n">
        <v>27</v>
      </c>
      <c r="J10" t="n">
        <v>197.88</v>
      </c>
      <c r="K10" t="n">
        <v>54.38</v>
      </c>
      <c r="L10" t="n">
        <v>3</v>
      </c>
      <c r="M10" t="n">
        <v>25</v>
      </c>
      <c r="N10" t="n">
        <v>40.5</v>
      </c>
      <c r="O10" t="n">
        <v>24639</v>
      </c>
      <c r="P10" t="n">
        <v>105.38</v>
      </c>
      <c r="Q10" t="n">
        <v>942.26</v>
      </c>
      <c r="R10" t="n">
        <v>44.06</v>
      </c>
      <c r="S10" t="n">
        <v>27.17</v>
      </c>
      <c r="T10" t="n">
        <v>8581.08</v>
      </c>
      <c r="U10" t="n">
        <v>0.62</v>
      </c>
      <c r="V10" t="n">
        <v>0.93</v>
      </c>
      <c r="W10" t="n">
        <v>0.15</v>
      </c>
      <c r="X10" t="n">
        <v>0.54</v>
      </c>
      <c r="Y10" t="n">
        <v>1</v>
      </c>
      <c r="Z10" t="n">
        <v>10</v>
      </c>
      <c r="AA10" t="n">
        <v>187.5117636214742</v>
      </c>
      <c r="AB10" t="n">
        <v>256.5618674219552</v>
      </c>
      <c r="AC10" t="n">
        <v>232.0759628821211</v>
      </c>
      <c r="AD10" t="n">
        <v>187511.7636214742</v>
      </c>
      <c r="AE10" t="n">
        <v>256561.8674219552</v>
      </c>
      <c r="AF10" t="n">
        <v>2.738595402287434e-06</v>
      </c>
      <c r="AG10" t="n">
        <v>16</v>
      </c>
      <c r="AH10" t="n">
        <v>232075.9628821211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8.492800000000001</v>
      </c>
      <c r="E11" t="n">
        <v>11.77</v>
      </c>
      <c r="F11" t="n">
        <v>8.32</v>
      </c>
      <c r="G11" t="n">
        <v>20.81</v>
      </c>
      <c r="H11" t="n">
        <v>0.29</v>
      </c>
      <c r="I11" t="n">
        <v>24</v>
      </c>
      <c r="J11" t="n">
        <v>198.27</v>
      </c>
      <c r="K11" t="n">
        <v>54.38</v>
      </c>
      <c r="L11" t="n">
        <v>3.25</v>
      </c>
      <c r="M11" t="n">
        <v>22</v>
      </c>
      <c r="N11" t="n">
        <v>40.64</v>
      </c>
      <c r="O11" t="n">
        <v>24687.06</v>
      </c>
      <c r="P11" t="n">
        <v>103.62</v>
      </c>
      <c r="Q11" t="n">
        <v>942.3</v>
      </c>
      <c r="R11" t="n">
        <v>41.99</v>
      </c>
      <c r="S11" t="n">
        <v>27.17</v>
      </c>
      <c r="T11" t="n">
        <v>7560.7</v>
      </c>
      <c r="U11" t="n">
        <v>0.65</v>
      </c>
      <c r="V11" t="n">
        <v>0.9399999999999999</v>
      </c>
      <c r="W11" t="n">
        <v>0.15</v>
      </c>
      <c r="X11" t="n">
        <v>0.47</v>
      </c>
      <c r="Y11" t="n">
        <v>1</v>
      </c>
      <c r="Z11" t="n">
        <v>10</v>
      </c>
      <c r="AA11" t="n">
        <v>185.154817550772</v>
      </c>
      <c r="AB11" t="n">
        <v>253.3369898269001</v>
      </c>
      <c r="AC11" t="n">
        <v>229.1588630785929</v>
      </c>
      <c r="AD11" t="n">
        <v>185154.817550772</v>
      </c>
      <c r="AE11" t="n">
        <v>253336.9898269001</v>
      </c>
      <c r="AF11" t="n">
        <v>2.781067191896154e-06</v>
      </c>
      <c r="AG11" t="n">
        <v>16</v>
      </c>
      <c r="AH11" t="n">
        <v>229158.8630785929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8.587400000000001</v>
      </c>
      <c r="E12" t="n">
        <v>11.64</v>
      </c>
      <c r="F12" t="n">
        <v>8.27</v>
      </c>
      <c r="G12" t="n">
        <v>22.56</v>
      </c>
      <c r="H12" t="n">
        <v>0.31</v>
      </c>
      <c r="I12" t="n">
        <v>22</v>
      </c>
      <c r="J12" t="n">
        <v>198.66</v>
      </c>
      <c r="K12" t="n">
        <v>54.38</v>
      </c>
      <c r="L12" t="n">
        <v>3.5</v>
      </c>
      <c r="M12" t="n">
        <v>20</v>
      </c>
      <c r="N12" t="n">
        <v>40.78</v>
      </c>
      <c r="O12" t="n">
        <v>24735.17</v>
      </c>
      <c r="P12" t="n">
        <v>101.56</v>
      </c>
      <c r="Q12" t="n">
        <v>942.28</v>
      </c>
      <c r="R12" t="n">
        <v>40.34</v>
      </c>
      <c r="S12" t="n">
        <v>27.17</v>
      </c>
      <c r="T12" t="n">
        <v>6748.13</v>
      </c>
      <c r="U12" t="n">
        <v>0.67</v>
      </c>
      <c r="V12" t="n">
        <v>0.9399999999999999</v>
      </c>
      <c r="W12" t="n">
        <v>0.14</v>
      </c>
      <c r="X12" t="n">
        <v>0.42</v>
      </c>
      <c r="Y12" t="n">
        <v>1</v>
      </c>
      <c r="Z12" t="n">
        <v>10</v>
      </c>
      <c r="AA12" t="n">
        <v>182.9896191707252</v>
      </c>
      <c r="AB12" t="n">
        <v>250.3744698815107</v>
      </c>
      <c r="AC12" t="n">
        <v>226.4790818788676</v>
      </c>
      <c r="AD12" t="n">
        <v>182989.6191707252</v>
      </c>
      <c r="AE12" t="n">
        <v>250374.4698815107</v>
      </c>
      <c r="AF12" t="n">
        <v>2.812045073908373e-06</v>
      </c>
      <c r="AG12" t="n">
        <v>16</v>
      </c>
      <c r="AH12" t="n">
        <v>226479.0818788676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8.6294</v>
      </c>
      <c r="E13" t="n">
        <v>11.59</v>
      </c>
      <c r="F13" t="n">
        <v>8.26</v>
      </c>
      <c r="G13" t="n">
        <v>23.59</v>
      </c>
      <c r="H13" t="n">
        <v>0.33</v>
      </c>
      <c r="I13" t="n">
        <v>21</v>
      </c>
      <c r="J13" t="n">
        <v>199.05</v>
      </c>
      <c r="K13" t="n">
        <v>54.38</v>
      </c>
      <c r="L13" t="n">
        <v>3.75</v>
      </c>
      <c r="M13" t="n">
        <v>19</v>
      </c>
      <c r="N13" t="n">
        <v>40.92</v>
      </c>
      <c r="O13" t="n">
        <v>24783.33</v>
      </c>
      <c r="P13" t="n">
        <v>100.34</v>
      </c>
      <c r="Q13" t="n">
        <v>942.24</v>
      </c>
      <c r="R13" t="n">
        <v>39.85</v>
      </c>
      <c r="S13" t="n">
        <v>27.17</v>
      </c>
      <c r="T13" t="n">
        <v>6506.21</v>
      </c>
      <c r="U13" t="n">
        <v>0.68</v>
      </c>
      <c r="V13" t="n">
        <v>0.9399999999999999</v>
      </c>
      <c r="W13" t="n">
        <v>0.14</v>
      </c>
      <c r="X13" t="n">
        <v>0.4</v>
      </c>
      <c r="Y13" t="n">
        <v>1</v>
      </c>
      <c r="Z13" t="n">
        <v>10</v>
      </c>
      <c r="AA13" t="n">
        <v>181.8618578103218</v>
      </c>
      <c r="AB13" t="n">
        <v>248.8314170348877</v>
      </c>
      <c r="AC13" t="n">
        <v>225.0832958302376</v>
      </c>
      <c r="AD13" t="n">
        <v>181861.8578103218</v>
      </c>
      <c r="AE13" t="n">
        <v>248831.4170348877</v>
      </c>
      <c r="AF13" t="n">
        <v>2.825798467613587e-06</v>
      </c>
      <c r="AG13" t="n">
        <v>16</v>
      </c>
      <c r="AH13" t="n">
        <v>225083.2958302376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8.750999999999999</v>
      </c>
      <c r="E14" t="n">
        <v>11.43</v>
      </c>
      <c r="F14" t="n">
        <v>8.17</v>
      </c>
      <c r="G14" t="n">
        <v>25.81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17</v>
      </c>
      <c r="N14" t="n">
        <v>41.06</v>
      </c>
      <c r="O14" t="n">
        <v>24831.54</v>
      </c>
      <c r="P14" t="n">
        <v>98.18000000000001</v>
      </c>
      <c r="Q14" t="n">
        <v>942.28</v>
      </c>
      <c r="R14" t="n">
        <v>36.89</v>
      </c>
      <c r="S14" t="n">
        <v>27.17</v>
      </c>
      <c r="T14" t="n">
        <v>5039.48</v>
      </c>
      <c r="U14" t="n">
        <v>0.74</v>
      </c>
      <c r="V14" t="n">
        <v>0.95</v>
      </c>
      <c r="W14" t="n">
        <v>0.14</v>
      </c>
      <c r="X14" t="n">
        <v>0.32</v>
      </c>
      <c r="Y14" t="n">
        <v>1</v>
      </c>
      <c r="Z14" t="n">
        <v>10</v>
      </c>
      <c r="AA14" t="n">
        <v>172.5990772601336</v>
      </c>
      <c r="AB14" t="n">
        <v>236.1576720410895</v>
      </c>
      <c r="AC14" t="n">
        <v>213.6191152709306</v>
      </c>
      <c r="AD14" t="n">
        <v>172599.0772601336</v>
      </c>
      <c r="AE14" t="n">
        <v>236157.6720410894</v>
      </c>
      <c r="AF14" t="n">
        <v>2.865617817007729e-06</v>
      </c>
      <c r="AG14" t="n">
        <v>15</v>
      </c>
      <c r="AH14" t="n">
        <v>213619.1152709306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8.7028</v>
      </c>
      <c r="E15" t="n">
        <v>11.49</v>
      </c>
      <c r="F15" t="n">
        <v>8.27</v>
      </c>
      <c r="G15" t="n">
        <v>27.58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16</v>
      </c>
      <c r="N15" t="n">
        <v>41.2</v>
      </c>
      <c r="O15" t="n">
        <v>24879.79</v>
      </c>
      <c r="P15" t="n">
        <v>98.59999999999999</v>
      </c>
      <c r="Q15" t="n">
        <v>942.26</v>
      </c>
      <c r="R15" t="n">
        <v>41.02</v>
      </c>
      <c r="S15" t="n">
        <v>27.17</v>
      </c>
      <c r="T15" t="n">
        <v>7109.03</v>
      </c>
      <c r="U15" t="n">
        <v>0.66</v>
      </c>
      <c r="V15" t="n">
        <v>0.9399999999999999</v>
      </c>
      <c r="W15" t="n">
        <v>0.13</v>
      </c>
      <c r="X15" t="n">
        <v>0.42</v>
      </c>
      <c r="Y15" t="n">
        <v>1</v>
      </c>
      <c r="Z15" t="n">
        <v>10</v>
      </c>
      <c r="AA15" t="n">
        <v>173.3285279467849</v>
      </c>
      <c r="AB15" t="n">
        <v>237.1557386516583</v>
      </c>
      <c r="AC15" t="n">
        <v>214.5219278049823</v>
      </c>
      <c r="AD15" t="n">
        <v>173328.5279467849</v>
      </c>
      <c r="AE15" t="n">
        <v>237155.7386516584</v>
      </c>
      <c r="AF15" t="n">
        <v>2.849834160422221e-06</v>
      </c>
      <c r="AG15" t="n">
        <v>15</v>
      </c>
      <c r="AH15" t="n">
        <v>214521.9278049823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8.803699999999999</v>
      </c>
      <c r="E16" t="n">
        <v>11.36</v>
      </c>
      <c r="F16" t="n">
        <v>8.18</v>
      </c>
      <c r="G16" t="n">
        <v>28.87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95.65000000000001</v>
      </c>
      <c r="Q16" t="n">
        <v>942.26</v>
      </c>
      <c r="R16" t="n">
        <v>37.52</v>
      </c>
      <c r="S16" t="n">
        <v>27.17</v>
      </c>
      <c r="T16" t="n">
        <v>5364.77</v>
      </c>
      <c r="U16" t="n">
        <v>0.72</v>
      </c>
      <c r="V16" t="n">
        <v>0.95</v>
      </c>
      <c r="W16" t="n">
        <v>0.14</v>
      </c>
      <c r="X16" t="n">
        <v>0.33</v>
      </c>
      <c r="Y16" t="n">
        <v>1</v>
      </c>
      <c r="Z16" t="n">
        <v>10</v>
      </c>
      <c r="AA16" t="n">
        <v>170.635301998927</v>
      </c>
      <c r="AB16" t="n">
        <v>233.4707480930579</v>
      </c>
      <c r="AC16" t="n">
        <v>211.1886275733768</v>
      </c>
      <c r="AD16" t="n">
        <v>170635.301998927</v>
      </c>
      <c r="AE16" t="n">
        <v>233470.7480930579</v>
      </c>
      <c r="AF16" t="n">
        <v>2.882875051490223e-06</v>
      </c>
      <c r="AG16" t="n">
        <v>15</v>
      </c>
      <c r="AH16" t="n">
        <v>211188.6275733768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8.850199999999999</v>
      </c>
      <c r="E17" t="n">
        <v>11.3</v>
      </c>
      <c r="F17" t="n">
        <v>8.16</v>
      </c>
      <c r="G17" t="n">
        <v>30.6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94.13</v>
      </c>
      <c r="Q17" t="n">
        <v>942.24</v>
      </c>
      <c r="R17" t="n">
        <v>36.88</v>
      </c>
      <c r="S17" t="n">
        <v>27.17</v>
      </c>
      <c r="T17" t="n">
        <v>5048.63</v>
      </c>
      <c r="U17" t="n">
        <v>0.74</v>
      </c>
      <c r="V17" t="n">
        <v>0.96</v>
      </c>
      <c r="W17" t="n">
        <v>0.13</v>
      </c>
      <c r="X17" t="n">
        <v>0.31</v>
      </c>
      <c r="Y17" t="n">
        <v>1</v>
      </c>
      <c r="Z17" t="n">
        <v>10</v>
      </c>
      <c r="AA17" t="n">
        <v>169.3348529767609</v>
      </c>
      <c r="AB17" t="n">
        <v>231.6914163691692</v>
      </c>
      <c r="AC17" t="n">
        <v>209.5791127719078</v>
      </c>
      <c r="AD17" t="n">
        <v>169334.8529767609</v>
      </c>
      <c r="AE17" t="n">
        <v>231691.4163691692</v>
      </c>
      <c r="AF17" t="n">
        <v>2.898102023092424e-06</v>
      </c>
      <c r="AG17" t="n">
        <v>15</v>
      </c>
      <c r="AH17" t="n">
        <v>209579.1127719078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8.893700000000001</v>
      </c>
      <c r="E18" t="n">
        <v>11.24</v>
      </c>
      <c r="F18" t="n">
        <v>8.140000000000001</v>
      </c>
      <c r="G18" t="n">
        <v>32.58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13</v>
      </c>
      <c r="N18" t="n">
        <v>41.63</v>
      </c>
      <c r="O18" t="n">
        <v>25024.84</v>
      </c>
      <c r="P18" t="n">
        <v>92.56</v>
      </c>
      <c r="Q18" t="n">
        <v>942.26</v>
      </c>
      <c r="R18" t="n">
        <v>36.41</v>
      </c>
      <c r="S18" t="n">
        <v>27.17</v>
      </c>
      <c r="T18" t="n">
        <v>4820.23</v>
      </c>
      <c r="U18" t="n">
        <v>0.75</v>
      </c>
      <c r="V18" t="n">
        <v>0.96</v>
      </c>
      <c r="W18" t="n">
        <v>0.13</v>
      </c>
      <c r="X18" t="n">
        <v>0.29</v>
      </c>
      <c r="Y18" t="n">
        <v>1</v>
      </c>
      <c r="Z18" t="n">
        <v>10</v>
      </c>
      <c r="AA18" t="n">
        <v>168.0388952818821</v>
      </c>
      <c r="AB18" t="n">
        <v>229.9182298774186</v>
      </c>
      <c r="AC18" t="n">
        <v>207.9751567102464</v>
      </c>
      <c r="AD18" t="n">
        <v>168038.8952818821</v>
      </c>
      <c r="AE18" t="n">
        <v>229918.2298774186</v>
      </c>
      <c r="AF18" t="n">
        <v>2.912346609429967e-06</v>
      </c>
      <c r="AG18" t="n">
        <v>15</v>
      </c>
      <c r="AH18" t="n">
        <v>207975.1567102464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8.9428</v>
      </c>
      <c r="E19" t="n">
        <v>11.18</v>
      </c>
      <c r="F19" t="n">
        <v>8.119999999999999</v>
      </c>
      <c r="G19" t="n">
        <v>34.8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91.16</v>
      </c>
      <c r="Q19" t="n">
        <v>942.34</v>
      </c>
      <c r="R19" t="n">
        <v>35.57</v>
      </c>
      <c r="S19" t="n">
        <v>27.17</v>
      </c>
      <c r="T19" t="n">
        <v>4401.04</v>
      </c>
      <c r="U19" t="n">
        <v>0.76</v>
      </c>
      <c r="V19" t="n">
        <v>0.96</v>
      </c>
      <c r="W19" t="n">
        <v>0.13</v>
      </c>
      <c r="X19" t="n">
        <v>0.27</v>
      </c>
      <c r="Y19" t="n">
        <v>1</v>
      </c>
      <c r="Z19" t="n">
        <v>10</v>
      </c>
      <c r="AA19" t="n">
        <v>166.8199148430643</v>
      </c>
      <c r="AB19" t="n">
        <v>228.2503670634074</v>
      </c>
      <c r="AC19" t="n">
        <v>206.4664723823437</v>
      </c>
      <c r="AD19" t="n">
        <v>166819.9148430643</v>
      </c>
      <c r="AE19" t="n">
        <v>228250.3670634074</v>
      </c>
      <c r="AF19" t="n">
        <v>2.928424981594871e-06</v>
      </c>
      <c r="AG19" t="n">
        <v>15</v>
      </c>
      <c r="AH19" t="n">
        <v>206466.4723823437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9.014200000000001</v>
      </c>
      <c r="E20" t="n">
        <v>11.09</v>
      </c>
      <c r="F20" t="n">
        <v>8.07</v>
      </c>
      <c r="G20" t="n">
        <v>37.25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89.29000000000001</v>
      </c>
      <c r="Q20" t="n">
        <v>942.26</v>
      </c>
      <c r="R20" t="n">
        <v>33.99</v>
      </c>
      <c r="S20" t="n">
        <v>27.17</v>
      </c>
      <c r="T20" t="n">
        <v>3615.58</v>
      </c>
      <c r="U20" t="n">
        <v>0.8</v>
      </c>
      <c r="V20" t="n">
        <v>0.97</v>
      </c>
      <c r="W20" t="n">
        <v>0.13</v>
      </c>
      <c r="X20" t="n">
        <v>0.22</v>
      </c>
      <c r="Y20" t="n">
        <v>1</v>
      </c>
      <c r="Z20" t="n">
        <v>10</v>
      </c>
      <c r="AA20" t="n">
        <v>165.1532022542499</v>
      </c>
      <c r="AB20" t="n">
        <v>225.9698973692227</v>
      </c>
      <c r="AC20" t="n">
        <v>204.4036475151119</v>
      </c>
      <c r="AD20" t="n">
        <v>165153.2022542499</v>
      </c>
      <c r="AE20" t="n">
        <v>225969.8973692227</v>
      </c>
      <c r="AF20" t="n">
        <v>2.951805750893735e-06</v>
      </c>
      <c r="AG20" t="n">
        <v>15</v>
      </c>
      <c r="AH20" t="n">
        <v>204403.647515112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9.033200000000001</v>
      </c>
      <c r="E21" t="n">
        <v>11.07</v>
      </c>
      <c r="F21" t="n">
        <v>8.09</v>
      </c>
      <c r="G21" t="n">
        <v>40.43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87.59</v>
      </c>
      <c r="Q21" t="n">
        <v>942.24</v>
      </c>
      <c r="R21" t="n">
        <v>34.58</v>
      </c>
      <c r="S21" t="n">
        <v>27.17</v>
      </c>
      <c r="T21" t="n">
        <v>3915.62</v>
      </c>
      <c r="U21" t="n">
        <v>0.79</v>
      </c>
      <c r="V21" t="n">
        <v>0.96</v>
      </c>
      <c r="W21" t="n">
        <v>0.13</v>
      </c>
      <c r="X21" t="n">
        <v>0.23</v>
      </c>
      <c r="Y21" t="n">
        <v>1</v>
      </c>
      <c r="Z21" t="n">
        <v>10</v>
      </c>
      <c r="AA21" t="n">
        <v>164.0182294238975</v>
      </c>
      <c r="AB21" t="n">
        <v>224.4169774712679</v>
      </c>
      <c r="AC21" t="n">
        <v>202.9989361126807</v>
      </c>
      <c r="AD21" t="n">
        <v>164018.2294238975</v>
      </c>
      <c r="AE21" t="n">
        <v>224416.9774712679</v>
      </c>
      <c r="AF21" t="n">
        <v>2.958027524236569e-06</v>
      </c>
      <c r="AG21" t="n">
        <v>15</v>
      </c>
      <c r="AH21" t="n">
        <v>202998.9361126807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9.0405</v>
      </c>
      <c r="E22" t="n">
        <v>11.06</v>
      </c>
      <c r="F22" t="n">
        <v>8.08</v>
      </c>
      <c r="G22" t="n">
        <v>40.39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85.93000000000001</v>
      </c>
      <c r="Q22" t="n">
        <v>942.24</v>
      </c>
      <c r="R22" t="n">
        <v>34.29</v>
      </c>
      <c r="S22" t="n">
        <v>27.17</v>
      </c>
      <c r="T22" t="n">
        <v>3773.56</v>
      </c>
      <c r="U22" t="n">
        <v>0.79</v>
      </c>
      <c r="V22" t="n">
        <v>0.97</v>
      </c>
      <c r="W22" t="n">
        <v>0.13</v>
      </c>
      <c r="X22" t="n">
        <v>0.23</v>
      </c>
      <c r="Y22" t="n">
        <v>1</v>
      </c>
      <c r="Z22" t="n">
        <v>10</v>
      </c>
      <c r="AA22" t="n">
        <v>162.9622510960117</v>
      </c>
      <c r="AB22" t="n">
        <v>222.9721413365794</v>
      </c>
      <c r="AC22" t="n">
        <v>201.6919931108462</v>
      </c>
      <c r="AD22" t="n">
        <v>162962.2510960117</v>
      </c>
      <c r="AE22" t="n">
        <v>222972.1413365794</v>
      </c>
      <c r="AF22" t="n">
        <v>2.960417995047237e-06</v>
      </c>
      <c r="AG22" t="n">
        <v>15</v>
      </c>
      <c r="AH22" t="n">
        <v>201691.9931108462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9.0884</v>
      </c>
      <c r="E23" t="n">
        <v>11</v>
      </c>
      <c r="F23" t="n">
        <v>8.06</v>
      </c>
      <c r="G23" t="n">
        <v>43.96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5</v>
      </c>
      <c r="N23" t="n">
        <v>42.35</v>
      </c>
      <c r="O23" t="n">
        <v>25267.7</v>
      </c>
      <c r="P23" t="n">
        <v>84.83</v>
      </c>
      <c r="Q23" t="n">
        <v>942.3099999999999</v>
      </c>
      <c r="R23" t="n">
        <v>33.49</v>
      </c>
      <c r="S23" t="n">
        <v>27.17</v>
      </c>
      <c r="T23" t="n">
        <v>3375.83</v>
      </c>
      <c r="U23" t="n">
        <v>0.8100000000000001</v>
      </c>
      <c r="V23" t="n">
        <v>0.97</v>
      </c>
      <c r="W23" t="n">
        <v>0.13</v>
      </c>
      <c r="X23" t="n">
        <v>0.21</v>
      </c>
      <c r="Y23" t="n">
        <v>1</v>
      </c>
      <c r="Z23" t="n">
        <v>10</v>
      </c>
      <c r="AA23" t="n">
        <v>161.9776010170799</v>
      </c>
      <c r="AB23" t="n">
        <v>221.62489965889</v>
      </c>
      <c r="AC23" t="n">
        <v>200.4733302880094</v>
      </c>
      <c r="AD23" t="n">
        <v>161977.6010170799</v>
      </c>
      <c r="AE23" t="n">
        <v>221624.89965889</v>
      </c>
      <c r="AF23" t="n">
        <v>2.976103413106279e-06</v>
      </c>
      <c r="AG23" t="n">
        <v>15</v>
      </c>
      <c r="AH23" t="n">
        <v>200473.3302880094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9.0785</v>
      </c>
      <c r="E24" t="n">
        <v>11.02</v>
      </c>
      <c r="F24" t="n">
        <v>8.07</v>
      </c>
      <c r="G24" t="n">
        <v>44.02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1</v>
      </c>
      <c r="N24" t="n">
        <v>42.49</v>
      </c>
      <c r="O24" t="n">
        <v>25316.39</v>
      </c>
      <c r="P24" t="n">
        <v>84.48999999999999</v>
      </c>
      <c r="Q24" t="n">
        <v>942.24</v>
      </c>
      <c r="R24" t="n">
        <v>33.78</v>
      </c>
      <c r="S24" t="n">
        <v>27.17</v>
      </c>
      <c r="T24" t="n">
        <v>3522.57</v>
      </c>
      <c r="U24" t="n">
        <v>0.8</v>
      </c>
      <c r="V24" t="n">
        <v>0.97</v>
      </c>
      <c r="W24" t="n">
        <v>0.14</v>
      </c>
      <c r="X24" t="n">
        <v>0.22</v>
      </c>
      <c r="Y24" t="n">
        <v>1</v>
      </c>
      <c r="Z24" t="n">
        <v>10</v>
      </c>
      <c r="AA24" t="n">
        <v>161.8451596731948</v>
      </c>
      <c r="AB24" t="n">
        <v>221.4436875692867</v>
      </c>
      <c r="AC24" t="n">
        <v>200.309412825905</v>
      </c>
      <c r="AD24" t="n">
        <v>161845.1596731948</v>
      </c>
      <c r="AE24" t="n">
        <v>221443.6875692867</v>
      </c>
      <c r="AF24" t="n">
        <v>2.972861541732907e-06</v>
      </c>
      <c r="AG24" t="n">
        <v>15</v>
      </c>
      <c r="AH24" t="n">
        <v>200309.412825905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9.081300000000001</v>
      </c>
      <c r="E25" t="n">
        <v>11.01</v>
      </c>
      <c r="F25" t="n">
        <v>8.07</v>
      </c>
      <c r="G25" t="n">
        <v>44</v>
      </c>
      <c r="H25" t="n">
        <v>0.59</v>
      </c>
      <c r="I25" t="n">
        <v>11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84.56</v>
      </c>
      <c r="Q25" t="n">
        <v>942.24</v>
      </c>
      <c r="R25" t="n">
        <v>33.63</v>
      </c>
      <c r="S25" t="n">
        <v>27.17</v>
      </c>
      <c r="T25" t="n">
        <v>3448.34</v>
      </c>
      <c r="U25" t="n">
        <v>0.8100000000000001</v>
      </c>
      <c r="V25" t="n">
        <v>0.97</v>
      </c>
      <c r="W25" t="n">
        <v>0.14</v>
      </c>
      <c r="X25" t="n">
        <v>0.21</v>
      </c>
      <c r="Y25" t="n">
        <v>1</v>
      </c>
      <c r="Z25" t="n">
        <v>10</v>
      </c>
      <c r="AA25" t="n">
        <v>161.8693749664543</v>
      </c>
      <c r="AB25" t="n">
        <v>221.4768200018277</v>
      </c>
      <c r="AC25" t="n">
        <v>200.3393831455861</v>
      </c>
      <c r="AD25" t="n">
        <v>161869.3749664543</v>
      </c>
      <c r="AE25" t="n">
        <v>221476.8200018277</v>
      </c>
      <c r="AF25" t="n">
        <v>2.973778434646588e-06</v>
      </c>
      <c r="AG25" t="n">
        <v>15</v>
      </c>
      <c r="AH25" t="n">
        <v>200339.3831455861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4.6452</v>
      </c>
      <c r="E2" t="n">
        <v>21.53</v>
      </c>
      <c r="F2" t="n">
        <v>10.75</v>
      </c>
      <c r="G2" t="n">
        <v>4.61</v>
      </c>
      <c r="H2" t="n">
        <v>0.06</v>
      </c>
      <c r="I2" t="n">
        <v>140</v>
      </c>
      <c r="J2" t="n">
        <v>296.65</v>
      </c>
      <c r="K2" t="n">
        <v>61.82</v>
      </c>
      <c r="L2" t="n">
        <v>1</v>
      </c>
      <c r="M2" t="n">
        <v>138</v>
      </c>
      <c r="N2" t="n">
        <v>83.83</v>
      </c>
      <c r="O2" t="n">
        <v>36821.52</v>
      </c>
      <c r="P2" t="n">
        <v>193.21</v>
      </c>
      <c r="Q2" t="n">
        <v>942.62</v>
      </c>
      <c r="R2" t="n">
        <v>117.95</v>
      </c>
      <c r="S2" t="n">
        <v>27.17</v>
      </c>
      <c r="T2" t="n">
        <v>44964.52</v>
      </c>
      <c r="U2" t="n">
        <v>0.23</v>
      </c>
      <c r="V2" t="n">
        <v>0.73</v>
      </c>
      <c r="W2" t="n">
        <v>0.33</v>
      </c>
      <c r="X2" t="n">
        <v>2.9</v>
      </c>
      <c r="Y2" t="n">
        <v>1</v>
      </c>
      <c r="Z2" t="n">
        <v>10</v>
      </c>
      <c r="AA2" t="n">
        <v>451.086995073647</v>
      </c>
      <c r="AB2" t="n">
        <v>617.1971272134768</v>
      </c>
      <c r="AC2" t="n">
        <v>558.2926996338304</v>
      </c>
      <c r="AD2" t="n">
        <v>451086.995073647</v>
      </c>
      <c r="AE2" t="n">
        <v>617197.1272134768</v>
      </c>
      <c r="AF2" t="n">
        <v>1.48409483815179e-06</v>
      </c>
      <c r="AG2" t="n">
        <v>29</v>
      </c>
      <c r="AH2" t="n">
        <v>558292.6996338303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5.3596</v>
      </c>
      <c r="E3" t="n">
        <v>18.66</v>
      </c>
      <c r="F3" t="n">
        <v>9.94</v>
      </c>
      <c r="G3" t="n">
        <v>5.79</v>
      </c>
      <c r="H3" t="n">
        <v>0.07000000000000001</v>
      </c>
      <c r="I3" t="n">
        <v>103</v>
      </c>
      <c r="J3" t="n">
        <v>297.17</v>
      </c>
      <c r="K3" t="n">
        <v>61.82</v>
      </c>
      <c r="L3" t="n">
        <v>1.25</v>
      </c>
      <c r="M3" t="n">
        <v>101</v>
      </c>
      <c r="N3" t="n">
        <v>84.09999999999999</v>
      </c>
      <c r="O3" t="n">
        <v>36885.7</v>
      </c>
      <c r="P3" t="n">
        <v>177.77</v>
      </c>
      <c r="Q3" t="n">
        <v>942.58</v>
      </c>
      <c r="R3" t="n">
        <v>92.36</v>
      </c>
      <c r="S3" t="n">
        <v>27.17</v>
      </c>
      <c r="T3" t="n">
        <v>32351.25</v>
      </c>
      <c r="U3" t="n">
        <v>0.29</v>
      </c>
      <c r="V3" t="n">
        <v>0.79</v>
      </c>
      <c r="W3" t="n">
        <v>0.27</v>
      </c>
      <c r="X3" t="n">
        <v>2.08</v>
      </c>
      <c r="Y3" t="n">
        <v>1</v>
      </c>
      <c r="Z3" t="n">
        <v>10</v>
      </c>
      <c r="AA3" t="n">
        <v>373.1652906929381</v>
      </c>
      <c r="AB3" t="n">
        <v>510.5812136168118</v>
      </c>
      <c r="AC3" t="n">
        <v>461.8520591944565</v>
      </c>
      <c r="AD3" t="n">
        <v>373165.2906929381</v>
      </c>
      <c r="AE3" t="n">
        <v>510581.2136168118</v>
      </c>
      <c r="AF3" t="n">
        <v>1.712338477257887e-06</v>
      </c>
      <c r="AG3" t="n">
        <v>25</v>
      </c>
      <c r="AH3" t="n">
        <v>461852.0591944565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5.8638</v>
      </c>
      <c r="E4" t="n">
        <v>17.05</v>
      </c>
      <c r="F4" t="n">
        <v>9.5</v>
      </c>
      <c r="G4" t="n">
        <v>6.95</v>
      </c>
      <c r="H4" t="n">
        <v>0.09</v>
      </c>
      <c r="I4" t="n">
        <v>82</v>
      </c>
      <c r="J4" t="n">
        <v>297.7</v>
      </c>
      <c r="K4" t="n">
        <v>61.82</v>
      </c>
      <c r="L4" t="n">
        <v>1.5</v>
      </c>
      <c r="M4" t="n">
        <v>80</v>
      </c>
      <c r="N4" t="n">
        <v>84.37</v>
      </c>
      <c r="O4" t="n">
        <v>36949.99</v>
      </c>
      <c r="P4" t="n">
        <v>169.28</v>
      </c>
      <c r="Q4" t="n">
        <v>942.58</v>
      </c>
      <c r="R4" t="n">
        <v>78.75</v>
      </c>
      <c r="S4" t="n">
        <v>27.17</v>
      </c>
      <c r="T4" t="n">
        <v>25652.84</v>
      </c>
      <c r="U4" t="n">
        <v>0.34</v>
      </c>
      <c r="V4" t="n">
        <v>0.82</v>
      </c>
      <c r="W4" t="n">
        <v>0.23</v>
      </c>
      <c r="X4" t="n">
        <v>1.65</v>
      </c>
      <c r="Y4" t="n">
        <v>1</v>
      </c>
      <c r="Z4" t="n">
        <v>10</v>
      </c>
      <c r="AA4" t="n">
        <v>333.6860559051964</v>
      </c>
      <c r="AB4" t="n">
        <v>456.5639828793078</v>
      </c>
      <c r="AC4" t="n">
        <v>412.9901571448805</v>
      </c>
      <c r="AD4" t="n">
        <v>333686.0559051964</v>
      </c>
      <c r="AE4" t="n">
        <v>456563.9828793078</v>
      </c>
      <c r="AF4" t="n">
        <v>1.873425323334726e-06</v>
      </c>
      <c r="AG4" t="n">
        <v>23</v>
      </c>
      <c r="AH4" t="n">
        <v>412990.1571448804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6.2578</v>
      </c>
      <c r="E5" t="n">
        <v>15.98</v>
      </c>
      <c r="F5" t="n">
        <v>9.210000000000001</v>
      </c>
      <c r="G5" t="n">
        <v>8.119999999999999</v>
      </c>
      <c r="H5" t="n">
        <v>0.1</v>
      </c>
      <c r="I5" t="n">
        <v>68</v>
      </c>
      <c r="J5" t="n">
        <v>298.22</v>
      </c>
      <c r="K5" t="n">
        <v>61.82</v>
      </c>
      <c r="L5" t="n">
        <v>1.75</v>
      </c>
      <c r="M5" t="n">
        <v>66</v>
      </c>
      <c r="N5" t="n">
        <v>84.65000000000001</v>
      </c>
      <c r="O5" t="n">
        <v>37014.39</v>
      </c>
      <c r="P5" t="n">
        <v>163.29</v>
      </c>
      <c r="Q5" t="n">
        <v>942.3099999999999</v>
      </c>
      <c r="R5" t="n">
        <v>69.52</v>
      </c>
      <c r="S5" t="n">
        <v>27.17</v>
      </c>
      <c r="T5" t="n">
        <v>21107.84</v>
      </c>
      <c r="U5" t="n">
        <v>0.39</v>
      </c>
      <c r="V5" t="n">
        <v>0.85</v>
      </c>
      <c r="W5" t="n">
        <v>0.21</v>
      </c>
      <c r="X5" t="n">
        <v>1.35</v>
      </c>
      <c r="Y5" t="n">
        <v>1</v>
      </c>
      <c r="Z5" t="n">
        <v>10</v>
      </c>
      <c r="AA5" t="n">
        <v>303.2897152690467</v>
      </c>
      <c r="AB5" t="n">
        <v>414.9743686290215</v>
      </c>
      <c r="AC5" t="n">
        <v>375.3697973072512</v>
      </c>
      <c r="AD5" t="n">
        <v>303289.7152690467</v>
      </c>
      <c r="AE5" t="n">
        <v>414974.3686290215</v>
      </c>
      <c r="AF5" t="n">
        <v>1.999304374017539e-06</v>
      </c>
      <c r="AG5" t="n">
        <v>21</v>
      </c>
      <c r="AH5" t="n">
        <v>375369.7973072513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6.572</v>
      </c>
      <c r="E6" t="n">
        <v>15.22</v>
      </c>
      <c r="F6" t="n">
        <v>9</v>
      </c>
      <c r="G6" t="n">
        <v>9.31</v>
      </c>
      <c r="H6" t="n">
        <v>0.12</v>
      </c>
      <c r="I6" t="n">
        <v>58</v>
      </c>
      <c r="J6" t="n">
        <v>298.74</v>
      </c>
      <c r="K6" t="n">
        <v>61.82</v>
      </c>
      <c r="L6" t="n">
        <v>2</v>
      </c>
      <c r="M6" t="n">
        <v>56</v>
      </c>
      <c r="N6" t="n">
        <v>84.92</v>
      </c>
      <c r="O6" t="n">
        <v>37078.91</v>
      </c>
      <c r="P6" t="n">
        <v>158.98</v>
      </c>
      <c r="Q6" t="n">
        <v>942.33</v>
      </c>
      <c r="R6" t="n">
        <v>62.94</v>
      </c>
      <c r="S6" t="n">
        <v>27.17</v>
      </c>
      <c r="T6" t="n">
        <v>17868.87</v>
      </c>
      <c r="U6" t="n">
        <v>0.43</v>
      </c>
      <c r="V6" t="n">
        <v>0.87</v>
      </c>
      <c r="W6" t="n">
        <v>0.2</v>
      </c>
      <c r="X6" t="n">
        <v>1.14</v>
      </c>
      <c r="Y6" t="n">
        <v>1</v>
      </c>
      <c r="Z6" t="n">
        <v>10</v>
      </c>
      <c r="AA6" t="n">
        <v>285.0279527991745</v>
      </c>
      <c r="AB6" t="n">
        <v>389.9878195656422</v>
      </c>
      <c r="AC6" t="n">
        <v>352.767929417639</v>
      </c>
      <c r="AD6" t="n">
        <v>285027.9527991745</v>
      </c>
      <c r="AE6" t="n">
        <v>389987.8195656422</v>
      </c>
      <c r="AF6" t="n">
        <v>2.099688124587438e-06</v>
      </c>
      <c r="AG6" t="n">
        <v>20</v>
      </c>
      <c r="AH6" t="n">
        <v>352767.929417639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6.8083</v>
      </c>
      <c r="E7" t="n">
        <v>14.69</v>
      </c>
      <c r="F7" t="n">
        <v>8.859999999999999</v>
      </c>
      <c r="G7" t="n">
        <v>10.42</v>
      </c>
      <c r="H7" t="n">
        <v>0.13</v>
      </c>
      <c r="I7" t="n">
        <v>51</v>
      </c>
      <c r="J7" t="n">
        <v>299.26</v>
      </c>
      <c r="K7" t="n">
        <v>61.82</v>
      </c>
      <c r="L7" t="n">
        <v>2.25</v>
      </c>
      <c r="M7" t="n">
        <v>49</v>
      </c>
      <c r="N7" t="n">
        <v>85.19</v>
      </c>
      <c r="O7" t="n">
        <v>37143.54</v>
      </c>
      <c r="P7" t="n">
        <v>155.92</v>
      </c>
      <c r="Q7" t="n">
        <v>942.4400000000001</v>
      </c>
      <c r="R7" t="n">
        <v>58.46</v>
      </c>
      <c r="S7" t="n">
        <v>27.17</v>
      </c>
      <c r="T7" t="n">
        <v>15660.49</v>
      </c>
      <c r="U7" t="n">
        <v>0.46</v>
      </c>
      <c r="V7" t="n">
        <v>0.88</v>
      </c>
      <c r="W7" t="n">
        <v>0.19</v>
      </c>
      <c r="X7" t="n">
        <v>1</v>
      </c>
      <c r="Y7" t="n">
        <v>1</v>
      </c>
      <c r="Z7" t="n">
        <v>10</v>
      </c>
      <c r="AA7" t="n">
        <v>277.3937006122558</v>
      </c>
      <c r="AB7" t="n">
        <v>379.5422989240637</v>
      </c>
      <c r="AC7" t="n">
        <v>343.3193146057125</v>
      </c>
      <c r="AD7" t="n">
        <v>277393.7006122558</v>
      </c>
      <c r="AE7" t="n">
        <v>379542.2989240637</v>
      </c>
      <c r="AF7" t="n">
        <v>2.17518360599949e-06</v>
      </c>
      <c r="AG7" t="n">
        <v>20</v>
      </c>
      <c r="AH7" t="n">
        <v>343319.3146057125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7.0326</v>
      </c>
      <c r="E8" t="n">
        <v>14.22</v>
      </c>
      <c r="F8" t="n">
        <v>8.720000000000001</v>
      </c>
      <c r="G8" t="n">
        <v>11.63</v>
      </c>
      <c r="H8" t="n">
        <v>0.15</v>
      </c>
      <c r="I8" t="n">
        <v>45</v>
      </c>
      <c r="J8" t="n">
        <v>299.79</v>
      </c>
      <c r="K8" t="n">
        <v>61.82</v>
      </c>
      <c r="L8" t="n">
        <v>2.5</v>
      </c>
      <c r="M8" t="n">
        <v>43</v>
      </c>
      <c r="N8" t="n">
        <v>85.47</v>
      </c>
      <c r="O8" t="n">
        <v>37208.42</v>
      </c>
      <c r="P8" t="n">
        <v>152.83</v>
      </c>
      <c r="Q8" t="n">
        <v>942.29</v>
      </c>
      <c r="R8" t="n">
        <v>54.25</v>
      </c>
      <c r="S8" t="n">
        <v>27.17</v>
      </c>
      <c r="T8" t="n">
        <v>13588.1</v>
      </c>
      <c r="U8" t="n">
        <v>0.5</v>
      </c>
      <c r="V8" t="n">
        <v>0.89</v>
      </c>
      <c r="W8" t="n">
        <v>0.18</v>
      </c>
      <c r="X8" t="n">
        <v>0.87</v>
      </c>
      <c r="Y8" t="n">
        <v>1</v>
      </c>
      <c r="Z8" t="n">
        <v>10</v>
      </c>
      <c r="AA8" t="n">
        <v>263.4957537983428</v>
      </c>
      <c r="AB8" t="n">
        <v>360.5265149591273</v>
      </c>
      <c r="AC8" t="n">
        <v>326.1183703735691</v>
      </c>
      <c r="AD8" t="n">
        <v>263495.7537983428</v>
      </c>
      <c r="AE8" t="n">
        <v>360526.5149591273</v>
      </c>
      <c r="AF8" t="n">
        <v>2.246845207695315e-06</v>
      </c>
      <c r="AG8" t="n">
        <v>19</v>
      </c>
      <c r="AH8" t="n">
        <v>326118.3703735691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7.1832</v>
      </c>
      <c r="E9" t="n">
        <v>13.92</v>
      </c>
      <c r="F9" t="n">
        <v>8.65</v>
      </c>
      <c r="G9" t="n">
        <v>12.65</v>
      </c>
      <c r="H9" t="n">
        <v>0.16</v>
      </c>
      <c r="I9" t="n">
        <v>41</v>
      </c>
      <c r="J9" t="n">
        <v>300.32</v>
      </c>
      <c r="K9" t="n">
        <v>61.82</v>
      </c>
      <c r="L9" t="n">
        <v>2.75</v>
      </c>
      <c r="M9" t="n">
        <v>39</v>
      </c>
      <c r="N9" t="n">
        <v>85.73999999999999</v>
      </c>
      <c r="O9" t="n">
        <v>37273.29</v>
      </c>
      <c r="P9" t="n">
        <v>150.95</v>
      </c>
      <c r="Q9" t="n">
        <v>942.47</v>
      </c>
      <c r="R9" t="n">
        <v>51.78</v>
      </c>
      <c r="S9" t="n">
        <v>27.17</v>
      </c>
      <c r="T9" t="n">
        <v>12375.43</v>
      </c>
      <c r="U9" t="n">
        <v>0.52</v>
      </c>
      <c r="V9" t="n">
        <v>0.9</v>
      </c>
      <c r="W9" t="n">
        <v>0.18</v>
      </c>
      <c r="X9" t="n">
        <v>0.79</v>
      </c>
      <c r="Y9" t="n">
        <v>1</v>
      </c>
      <c r="Z9" t="n">
        <v>10</v>
      </c>
      <c r="AA9" t="n">
        <v>259.2669600589336</v>
      </c>
      <c r="AB9" t="n">
        <v>354.7404928036547</v>
      </c>
      <c r="AC9" t="n">
        <v>320.8845580518818</v>
      </c>
      <c r="AD9" t="n">
        <v>259266.9600589336</v>
      </c>
      <c r="AE9" t="n">
        <v>354740.4928036547</v>
      </c>
      <c r="AF9" t="n">
        <v>2.294960398133975e-06</v>
      </c>
      <c r="AG9" t="n">
        <v>19</v>
      </c>
      <c r="AH9" t="n">
        <v>320884.5580518817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7.4491</v>
      </c>
      <c r="E10" t="n">
        <v>13.42</v>
      </c>
      <c r="F10" t="n">
        <v>8.43</v>
      </c>
      <c r="G10" t="n">
        <v>14.05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146.3</v>
      </c>
      <c r="Q10" t="n">
        <v>942.36</v>
      </c>
      <c r="R10" t="n">
        <v>44.67</v>
      </c>
      <c r="S10" t="n">
        <v>27.17</v>
      </c>
      <c r="T10" t="n">
        <v>8843.5</v>
      </c>
      <c r="U10" t="n">
        <v>0.61</v>
      </c>
      <c r="V10" t="n">
        <v>0.93</v>
      </c>
      <c r="W10" t="n">
        <v>0.16</v>
      </c>
      <c r="X10" t="n">
        <v>0.57</v>
      </c>
      <c r="Y10" t="n">
        <v>1</v>
      </c>
      <c r="Z10" t="n">
        <v>10</v>
      </c>
      <c r="AA10" t="n">
        <v>244.1548795444467</v>
      </c>
      <c r="AB10" t="n">
        <v>334.0634775456372</v>
      </c>
      <c r="AC10" t="n">
        <v>302.1809281098165</v>
      </c>
      <c r="AD10" t="n">
        <v>244154.8795444467</v>
      </c>
      <c r="AE10" t="n">
        <v>334063.4775456372</v>
      </c>
      <c r="AF10" t="n">
        <v>2.379912782846056e-06</v>
      </c>
      <c r="AG10" t="n">
        <v>18</v>
      </c>
      <c r="AH10" t="n">
        <v>302180.9281098165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7.3329</v>
      </c>
      <c r="E11" t="n">
        <v>13.64</v>
      </c>
      <c r="F11" t="n">
        <v>8.699999999999999</v>
      </c>
      <c r="G11" t="n">
        <v>14.91</v>
      </c>
      <c r="H11" t="n">
        <v>0.19</v>
      </c>
      <c r="I11" t="n">
        <v>35</v>
      </c>
      <c r="J11" t="n">
        <v>301.37</v>
      </c>
      <c r="K11" t="n">
        <v>61.82</v>
      </c>
      <c r="L11" t="n">
        <v>3.25</v>
      </c>
      <c r="M11" t="n">
        <v>33</v>
      </c>
      <c r="N11" t="n">
        <v>86.3</v>
      </c>
      <c r="O11" t="n">
        <v>37403.38</v>
      </c>
      <c r="P11" t="n">
        <v>150.75</v>
      </c>
      <c r="Q11" t="n">
        <v>942.28</v>
      </c>
      <c r="R11" t="n">
        <v>55.02</v>
      </c>
      <c r="S11" t="n">
        <v>27.17</v>
      </c>
      <c r="T11" t="n">
        <v>14022.05</v>
      </c>
      <c r="U11" t="n">
        <v>0.49</v>
      </c>
      <c r="V11" t="n">
        <v>0.9</v>
      </c>
      <c r="W11" t="n">
        <v>0.14</v>
      </c>
      <c r="X11" t="n">
        <v>0.84</v>
      </c>
      <c r="Y11" t="n">
        <v>1</v>
      </c>
      <c r="Z11" t="n">
        <v>10</v>
      </c>
      <c r="AA11" t="n">
        <v>249.6489994524753</v>
      </c>
      <c r="AB11" t="n">
        <v>341.5807747872619</v>
      </c>
      <c r="AC11" t="n">
        <v>308.9807850532958</v>
      </c>
      <c r="AD11" t="n">
        <v>249648.9994524753</v>
      </c>
      <c r="AE11" t="n">
        <v>341580.7747872618</v>
      </c>
      <c r="AF11" t="n">
        <v>2.342788047593917e-06</v>
      </c>
      <c r="AG11" t="n">
        <v>18</v>
      </c>
      <c r="AH11" t="n">
        <v>308980.7850532958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7.5732</v>
      </c>
      <c r="E12" t="n">
        <v>13.2</v>
      </c>
      <c r="F12" t="n">
        <v>8.48</v>
      </c>
      <c r="G12" t="n">
        <v>16.42</v>
      </c>
      <c r="H12" t="n">
        <v>0.21</v>
      </c>
      <c r="I12" t="n">
        <v>31</v>
      </c>
      <c r="J12" t="n">
        <v>301.9</v>
      </c>
      <c r="K12" t="n">
        <v>61.82</v>
      </c>
      <c r="L12" t="n">
        <v>3.5</v>
      </c>
      <c r="M12" t="n">
        <v>29</v>
      </c>
      <c r="N12" t="n">
        <v>86.58</v>
      </c>
      <c r="O12" t="n">
        <v>37468.6</v>
      </c>
      <c r="P12" t="n">
        <v>146.27</v>
      </c>
      <c r="Q12" t="n">
        <v>942.29</v>
      </c>
      <c r="R12" t="n">
        <v>47.25</v>
      </c>
      <c r="S12" t="n">
        <v>27.17</v>
      </c>
      <c r="T12" t="n">
        <v>10159.01</v>
      </c>
      <c r="U12" t="n">
        <v>0.57</v>
      </c>
      <c r="V12" t="n">
        <v>0.92</v>
      </c>
      <c r="W12" t="n">
        <v>0.15</v>
      </c>
      <c r="X12" t="n">
        <v>0.63</v>
      </c>
      <c r="Y12" t="n">
        <v>1</v>
      </c>
      <c r="Z12" t="n">
        <v>10</v>
      </c>
      <c r="AA12" t="n">
        <v>242.2732948501016</v>
      </c>
      <c r="AB12" t="n">
        <v>331.4890103571772</v>
      </c>
      <c r="AC12" t="n">
        <v>299.8521644565349</v>
      </c>
      <c r="AD12" t="n">
        <v>242273.2948501016</v>
      </c>
      <c r="AE12" t="n">
        <v>331489.0103571772</v>
      </c>
      <c r="AF12" t="n">
        <v>2.419561488911379e-06</v>
      </c>
      <c r="AG12" t="n">
        <v>18</v>
      </c>
      <c r="AH12" t="n">
        <v>299852.1644565349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7.6668</v>
      </c>
      <c r="E13" t="n">
        <v>13.04</v>
      </c>
      <c r="F13" t="n">
        <v>8.44</v>
      </c>
      <c r="G13" t="n">
        <v>17.45</v>
      </c>
      <c r="H13" t="n">
        <v>0.22</v>
      </c>
      <c r="I13" t="n">
        <v>29</v>
      </c>
      <c r="J13" t="n">
        <v>302.43</v>
      </c>
      <c r="K13" t="n">
        <v>61.82</v>
      </c>
      <c r="L13" t="n">
        <v>3.75</v>
      </c>
      <c r="M13" t="n">
        <v>27</v>
      </c>
      <c r="N13" t="n">
        <v>86.86</v>
      </c>
      <c r="O13" t="n">
        <v>37533.94</v>
      </c>
      <c r="P13" t="n">
        <v>144.83</v>
      </c>
      <c r="Q13" t="n">
        <v>942.24</v>
      </c>
      <c r="R13" t="n">
        <v>45.48</v>
      </c>
      <c r="S13" t="n">
        <v>27.17</v>
      </c>
      <c r="T13" t="n">
        <v>9284.889999999999</v>
      </c>
      <c r="U13" t="n">
        <v>0.6</v>
      </c>
      <c r="V13" t="n">
        <v>0.92</v>
      </c>
      <c r="W13" t="n">
        <v>0.15</v>
      </c>
      <c r="X13" t="n">
        <v>0.58</v>
      </c>
      <c r="Y13" t="n">
        <v>1</v>
      </c>
      <c r="Z13" t="n">
        <v>10</v>
      </c>
      <c r="AA13" t="n">
        <v>232.8228512332684</v>
      </c>
      <c r="AB13" t="n">
        <v>318.5584964764852</v>
      </c>
      <c r="AC13" t="n">
        <v>288.1557206725219</v>
      </c>
      <c r="AD13" t="n">
        <v>232822.8512332684</v>
      </c>
      <c r="AE13" t="n">
        <v>318558.4964764852</v>
      </c>
      <c r="AF13" t="n">
        <v>2.449465750697956e-06</v>
      </c>
      <c r="AG13" t="n">
        <v>17</v>
      </c>
      <c r="AH13" t="n">
        <v>288155.7206725219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7.7651</v>
      </c>
      <c r="E14" t="n">
        <v>12.88</v>
      </c>
      <c r="F14" t="n">
        <v>8.380000000000001</v>
      </c>
      <c r="G14" t="n">
        <v>18.62</v>
      </c>
      <c r="H14" t="n">
        <v>0.24</v>
      </c>
      <c r="I14" t="n">
        <v>27</v>
      </c>
      <c r="J14" t="n">
        <v>302.96</v>
      </c>
      <c r="K14" t="n">
        <v>61.82</v>
      </c>
      <c r="L14" t="n">
        <v>4</v>
      </c>
      <c r="M14" t="n">
        <v>25</v>
      </c>
      <c r="N14" t="n">
        <v>87.14</v>
      </c>
      <c r="O14" t="n">
        <v>37599.4</v>
      </c>
      <c r="P14" t="n">
        <v>143.27</v>
      </c>
      <c r="Q14" t="n">
        <v>942.35</v>
      </c>
      <c r="R14" t="n">
        <v>43.74</v>
      </c>
      <c r="S14" t="n">
        <v>27.17</v>
      </c>
      <c r="T14" t="n">
        <v>8421.139999999999</v>
      </c>
      <c r="U14" t="n">
        <v>0.62</v>
      </c>
      <c r="V14" t="n">
        <v>0.93</v>
      </c>
      <c r="W14" t="n">
        <v>0.15</v>
      </c>
      <c r="X14" t="n">
        <v>0.53</v>
      </c>
      <c r="Y14" t="n">
        <v>1</v>
      </c>
      <c r="Z14" t="n">
        <v>10</v>
      </c>
      <c r="AA14" t="n">
        <v>230.2311575634912</v>
      </c>
      <c r="AB14" t="n">
        <v>315.0124268600428</v>
      </c>
      <c r="AC14" t="n">
        <v>284.9480829633315</v>
      </c>
      <c r="AD14" t="n">
        <v>230231.1575634912</v>
      </c>
      <c r="AE14" t="n">
        <v>315012.4268600427</v>
      </c>
      <c r="AF14" t="n">
        <v>2.480871615373389e-06</v>
      </c>
      <c r="AG14" t="n">
        <v>17</v>
      </c>
      <c r="AH14" t="n">
        <v>284948.0829633315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7.8596</v>
      </c>
      <c r="E15" t="n">
        <v>12.72</v>
      </c>
      <c r="F15" t="n">
        <v>8.34</v>
      </c>
      <c r="G15" t="n">
        <v>20.01</v>
      </c>
      <c r="H15" t="n">
        <v>0.25</v>
      </c>
      <c r="I15" t="n">
        <v>25</v>
      </c>
      <c r="J15" t="n">
        <v>303.49</v>
      </c>
      <c r="K15" t="n">
        <v>61.82</v>
      </c>
      <c r="L15" t="n">
        <v>4.25</v>
      </c>
      <c r="M15" t="n">
        <v>23</v>
      </c>
      <c r="N15" t="n">
        <v>87.42</v>
      </c>
      <c r="O15" t="n">
        <v>37664.98</v>
      </c>
      <c r="P15" t="n">
        <v>141.82</v>
      </c>
      <c r="Q15" t="n">
        <v>942.24</v>
      </c>
      <c r="R15" t="n">
        <v>42.44</v>
      </c>
      <c r="S15" t="n">
        <v>27.17</v>
      </c>
      <c r="T15" t="n">
        <v>7784.34</v>
      </c>
      <c r="U15" t="n">
        <v>0.64</v>
      </c>
      <c r="V15" t="n">
        <v>0.9399999999999999</v>
      </c>
      <c r="W15" t="n">
        <v>0.15</v>
      </c>
      <c r="X15" t="n">
        <v>0.48</v>
      </c>
      <c r="Y15" t="n">
        <v>1</v>
      </c>
      <c r="Z15" t="n">
        <v>10</v>
      </c>
      <c r="AA15" t="n">
        <v>227.8556376773592</v>
      </c>
      <c r="AB15" t="n">
        <v>311.7621357512976</v>
      </c>
      <c r="AC15" t="n">
        <v>282.0079950761918</v>
      </c>
      <c r="AD15" t="n">
        <v>227855.6376773592</v>
      </c>
      <c r="AE15" t="n">
        <v>311762.1357512976</v>
      </c>
      <c r="AF15" t="n">
        <v>2.511063418138683e-06</v>
      </c>
      <c r="AG15" t="n">
        <v>17</v>
      </c>
      <c r="AH15" t="n">
        <v>282007.9950761918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7.9079</v>
      </c>
      <c r="E16" t="n">
        <v>12.65</v>
      </c>
      <c r="F16" t="n">
        <v>8.31</v>
      </c>
      <c r="G16" t="n">
        <v>20.79</v>
      </c>
      <c r="H16" t="n">
        <v>0.26</v>
      </c>
      <c r="I16" t="n">
        <v>24</v>
      </c>
      <c r="J16" t="n">
        <v>304.03</v>
      </c>
      <c r="K16" t="n">
        <v>61.82</v>
      </c>
      <c r="L16" t="n">
        <v>4.5</v>
      </c>
      <c r="M16" t="n">
        <v>22</v>
      </c>
      <c r="N16" t="n">
        <v>87.7</v>
      </c>
      <c r="O16" t="n">
        <v>37730.68</v>
      </c>
      <c r="P16" t="n">
        <v>140.92</v>
      </c>
      <c r="Q16" t="n">
        <v>942.39</v>
      </c>
      <c r="R16" t="n">
        <v>41.56</v>
      </c>
      <c r="S16" t="n">
        <v>27.17</v>
      </c>
      <c r="T16" t="n">
        <v>7349.88</v>
      </c>
      <c r="U16" t="n">
        <v>0.65</v>
      </c>
      <c r="V16" t="n">
        <v>0.9399999999999999</v>
      </c>
      <c r="W16" t="n">
        <v>0.15</v>
      </c>
      <c r="X16" t="n">
        <v>0.46</v>
      </c>
      <c r="Y16" t="n">
        <v>1</v>
      </c>
      <c r="Z16" t="n">
        <v>10</v>
      </c>
      <c r="AA16" t="n">
        <v>226.543075922633</v>
      </c>
      <c r="AB16" t="n">
        <v>309.9662308523444</v>
      </c>
      <c r="AC16" t="n">
        <v>280.3834888202257</v>
      </c>
      <c r="AD16" t="n">
        <v>226543.075922633</v>
      </c>
      <c r="AE16" t="n">
        <v>309966.2308523444</v>
      </c>
      <c r="AF16" t="n">
        <v>2.5264947839965e-06</v>
      </c>
      <c r="AG16" t="n">
        <v>17</v>
      </c>
      <c r="AH16" t="n">
        <v>280383.4888202257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8.0046</v>
      </c>
      <c r="E17" t="n">
        <v>12.49</v>
      </c>
      <c r="F17" t="n">
        <v>8.27</v>
      </c>
      <c r="G17" t="n">
        <v>22.56</v>
      </c>
      <c r="H17" t="n">
        <v>0.28</v>
      </c>
      <c r="I17" t="n">
        <v>22</v>
      </c>
      <c r="J17" t="n">
        <v>304.56</v>
      </c>
      <c r="K17" t="n">
        <v>61.82</v>
      </c>
      <c r="L17" t="n">
        <v>4.75</v>
      </c>
      <c r="M17" t="n">
        <v>20</v>
      </c>
      <c r="N17" t="n">
        <v>87.98999999999999</v>
      </c>
      <c r="O17" t="n">
        <v>37796.51</v>
      </c>
      <c r="P17" t="n">
        <v>139.44</v>
      </c>
      <c r="Q17" t="n">
        <v>942.41</v>
      </c>
      <c r="R17" t="n">
        <v>40.24</v>
      </c>
      <c r="S17" t="n">
        <v>27.17</v>
      </c>
      <c r="T17" t="n">
        <v>6697.58</v>
      </c>
      <c r="U17" t="n">
        <v>0.68</v>
      </c>
      <c r="V17" t="n">
        <v>0.9399999999999999</v>
      </c>
      <c r="W17" t="n">
        <v>0.15</v>
      </c>
      <c r="X17" t="n">
        <v>0.42</v>
      </c>
      <c r="Y17" t="n">
        <v>1</v>
      </c>
      <c r="Z17" t="n">
        <v>10</v>
      </c>
      <c r="AA17" t="n">
        <v>224.2044523688524</v>
      </c>
      <c r="AB17" t="n">
        <v>306.7664229332736</v>
      </c>
      <c r="AC17" t="n">
        <v>277.4890660779914</v>
      </c>
      <c r="AD17" t="n">
        <v>224204.4523688524</v>
      </c>
      <c r="AE17" t="n">
        <v>306766.4229332736</v>
      </c>
      <c r="AF17" t="n">
        <v>2.557389464709769e-06</v>
      </c>
      <c r="AG17" t="n">
        <v>17</v>
      </c>
      <c r="AH17" t="n">
        <v>277489.0660779914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8.050599999999999</v>
      </c>
      <c r="E18" t="n">
        <v>12.42</v>
      </c>
      <c r="F18" t="n">
        <v>8.26</v>
      </c>
      <c r="G18" t="n">
        <v>23.59</v>
      </c>
      <c r="H18" t="n">
        <v>0.29</v>
      </c>
      <c r="I18" t="n">
        <v>21</v>
      </c>
      <c r="J18" t="n">
        <v>305.09</v>
      </c>
      <c r="K18" t="n">
        <v>61.82</v>
      </c>
      <c r="L18" t="n">
        <v>5</v>
      </c>
      <c r="M18" t="n">
        <v>19</v>
      </c>
      <c r="N18" t="n">
        <v>88.27</v>
      </c>
      <c r="O18" t="n">
        <v>37862.45</v>
      </c>
      <c r="P18" t="n">
        <v>138.65</v>
      </c>
      <c r="Q18" t="n">
        <v>942.28</v>
      </c>
      <c r="R18" t="n">
        <v>39.84</v>
      </c>
      <c r="S18" t="n">
        <v>27.17</v>
      </c>
      <c r="T18" t="n">
        <v>6501.15</v>
      </c>
      <c r="U18" t="n">
        <v>0.68</v>
      </c>
      <c r="V18" t="n">
        <v>0.9399999999999999</v>
      </c>
      <c r="W18" t="n">
        <v>0.14</v>
      </c>
      <c r="X18" t="n">
        <v>0.4</v>
      </c>
      <c r="Y18" t="n">
        <v>1</v>
      </c>
      <c r="Z18" t="n">
        <v>10</v>
      </c>
      <c r="AA18" t="n">
        <v>223.063781043408</v>
      </c>
      <c r="AB18" t="n">
        <v>305.2057061029342</v>
      </c>
      <c r="AC18" t="n">
        <v>276.0773018714593</v>
      </c>
      <c r="AD18" t="n">
        <v>223063.781043408</v>
      </c>
      <c r="AE18" t="n">
        <v>305205.7061029342</v>
      </c>
      <c r="AF18" t="n">
        <v>2.572086003621976e-06</v>
      </c>
      <c r="AG18" t="n">
        <v>17</v>
      </c>
      <c r="AH18" t="n">
        <v>276077.3018714593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8.104100000000001</v>
      </c>
      <c r="E19" t="n">
        <v>12.34</v>
      </c>
      <c r="F19" t="n">
        <v>8.23</v>
      </c>
      <c r="G19" t="n">
        <v>24.69</v>
      </c>
      <c r="H19" t="n">
        <v>0.31</v>
      </c>
      <c r="I19" t="n">
        <v>20</v>
      </c>
      <c r="J19" t="n">
        <v>305.63</v>
      </c>
      <c r="K19" t="n">
        <v>61.82</v>
      </c>
      <c r="L19" t="n">
        <v>5.25</v>
      </c>
      <c r="M19" t="n">
        <v>18</v>
      </c>
      <c r="N19" t="n">
        <v>88.56</v>
      </c>
      <c r="O19" t="n">
        <v>37928.52</v>
      </c>
      <c r="P19" t="n">
        <v>137.72</v>
      </c>
      <c r="Q19" t="n">
        <v>942.26</v>
      </c>
      <c r="R19" t="n">
        <v>39.08</v>
      </c>
      <c r="S19" t="n">
        <v>27.17</v>
      </c>
      <c r="T19" t="n">
        <v>6129.79</v>
      </c>
      <c r="U19" t="n">
        <v>0.7</v>
      </c>
      <c r="V19" t="n">
        <v>0.95</v>
      </c>
      <c r="W19" t="n">
        <v>0.14</v>
      </c>
      <c r="X19" t="n">
        <v>0.38</v>
      </c>
      <c r="Y19" t="n">
        <v>1</v>
      </c>
      <c r="Z19" t="n">
        <v>10</v>
      </c>
      <c r="AA19" t="n">
        <v>221.7252852171401</v>
      </c>
      <c r="AB19" t="n">
        <v>303.374317063167</v>
      </c>
      <c r="AC19" t="n">
        <v>274.4206980312762</v>
      </c>
      <c r="AD19" t="n">
        <v>221725.2852171401</v>
      </c>
      <c r="AE19" t="n">
        <v>303374.3170631671</v>
      </c>
      <c r="AF19" t="n">
        <v>2.589178717356825e-06</v>
      </c>
      <c r="AG19" t="n">
        <v>17</v>
      </c>
      <c r="AH19" t="n">
        <v>274420.6980312762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8.165699999999999</v>
      </c>
      <c r="E20" t="n">
        <v>12.25</v>
      </c>
      <c r="F20" t="n">
        <v>8.19</v>
      </c>
      <c r="G20" t="n">
        <v>25.87</v>
      </c>
      <c r="H20" t="n">
        <v>0.32</v>
      </c>
      <c r="I20" t="n">
        <v>19</v>
      </c>
      <c r="J20" t="n">
        <v>306.17</v>
      </c>
      <c r="K20" t="n">
        <v>61.82</v>
      </c>
      <c r="L20" t="n">
        <v>5.5</v>
      </c>
      <c r="M20" t="n">
        <v>17</v>
      </c>
      <c r="N20" t="n">
        <v>88.84</v>
      </c>
      <c r="O20" t="n">
        <v>37994.72</v>
      </c>
      <c r="P20" t="n">
        <v>136.42</v>
      </c>
      <c r="Q20" t="n">
        <v>942.24</v>
      </c>
      <c r="R20" t="n">
        <v>37.69</v>
      </c>
      <c r="S20" t="n">
        <v>27.17</v>
      </c>
      <c r="T20" t="n">
        <v>5439.18</v>
      </c>
      <c r="U20" t="n">
        <v>0.72</v>
      </c>
      <c r="V20" t="n">
        <v>0.95</v>
      </c>
      <c r="W20" t="n">
        <v>0.14</v>
      </c>
      <c r="X20" t="n">
        <v>0.34</v>
      </c>
      <c r="Y20" t="n">
        <v>1</v>
      </c>
      <c r="Z20" t="n">
        <v>10</v>
      </c>
      <c r="AA20" t="n">
        <v>213.0736967055693</v>
      </c>
      <c r="AB20" t="n">
        <v>291.5368319804944</v>
      </c>
      <c r="AC20" t="n">
        <v>263.7129659108755</v>
      </c>
      <c r="AD20" t="n">
        <v>213073.6967055693</v>
      </c>
      <c r="AE20" t="n">
        <v>291536.8319804944</v>
      </c>
      <c r="AF20" t="n">
        <v>2.608859299900127e-06</v>
      </c>
      <c r="AG20" t="n">
        <v>16</v>
      </c>
      <c r="AH20" t="n">
        <v>263712.9659108755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8.2384</v>
      </c>
      <c r="E21" t="n">
        <v>12.14</v>
      </c>
      <c r="F21" t="n">
        <v>8.140000000000001</v>
      </c>
      <c r="G21" t="n">
        <v>27.14</v>
      </c>
      <c r="H21" t="n">
        <v>0.33</v>
      </c>
      <c r="I21" t="n">
        <v>18</v>
      </c>
      <c r="J21" t="n">
        <v>306.7</v>
      </c>
      <c r="K21" t="n">
        <v>61.82</v>
      </c>
      <c r="L21" t="n">
        <v>5.75</v>
      </c>
      <c r="M21" t="n">
        <v>16</v>
      </c>
      <c r="N21" t="n">
        <v>89.13</v>
      </c>
      <c r="O21" t="n">
        <v>38061.04</v>
      </c>
      <c r="P21" t="n">
        <v>134.74</v>
      </c>
      <c r="Q21" t="n">
        <v>942.26</v>
      </c>
      <c r="R21" t="n">
        <v>36.31</v>
      </c>
      <c r="S21" t="n">
        <v>27.17</v>
      </c>
      <c r="T21" t="n">
        <v>4754.61</v>
      </c>
      <c r="U21" t="n">
        <v>0.75</v>
      </c>
      <c r="V21" t="n">
        <v>0.96</v>
      </c>
      <c r="W21" t="n">
        <v>0.13</v>
      </c>
      <c r="X21" t="n">
        <v>0.29</v>
      </c>
      <c r="Y21" t="n">
        <v>1</v>
      </c>
      <c r="Z21" t="n">
        <v>10</v>
      </c>
      <c r="AA21" t="n">
        <v>211.0259679366145</v>
      </c>
      <c r="AB21" t="n">
        <v>288.7350391393944</v>
      </c>
      <c r="AC21" t="n">
        <v>261.1785722461883</v>
      </c>
      <c r="AD21" t="n">
        <v>211025.9679366145</v>
      </c>
      <c r="AE21" t="n">
        <v>288735.0391393944</v>
      </c>
      <c r="AF21" t="n">
        <v>2.632086221180941e-06</v>
      </c>
      <c r="AG21" t="n">
        <v>16</v>
      </c>
      <c r="AH21" t="n">
        <v>261178.5722461882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8.190200000000001</v>
      </c>
      <c r="E22" t="n">
        <v>12.21</v>
      </c>
      <c r="F22" t="n">
        <v>8.210000000000001</v>
      </c>
      <c r="G22" t="n">
        <v>27.38</v>
      </c>
      <c r="H22" t="n">
        <v>0.35</v>
      </c>
      <c r="I22" t="n">
        <v>18</v>
      </c>
      <c r="J22" t="n">
        <v>307.24</v>
      </c>
      <c r="K22" t="n">
        <v>61.82</v>
      </c>
      <c r="L22" t="n">
        <v>6</v>
      </c>
      <c r="M22" t="n">
        <v>16</v>
      </c>
      <c r="N22" t="n">
        <v>89.42</v>
      </c>
      <c r="O22" t="n">
        <v>38127.48</v>
      </c>
      <c r="P22" t="n">
        <v>135.44</v>
      </c>
      <c r="Q22" t="n">
        <v>942.29</v>
      </c>
      <c r="R22" t="n">
        <v>38.64</v>
      </c>
      <c r="S22" t="n">
        <v>27.17</v>
      </c>
      <c r="T22" t="n">
        <v>5918.78</v>
      </c>
      <c r="U22" t="n">
        <v>0.7</v>
      </c>
      <c r="V22" t="n">
        <v>0.95</v>
      </c>
      <c r="W22" t="n">
        <v>0.13</v>
      </c>
      <c r="X22" t="n">
        <v>0.36</v>
      </c>
      <c r="Y22" t="n">
        <v>1</v>
      </c>
      <c r="Z22" t="n">
        <v>10</v>
      </c>
      <c r="AA22" t="n">
        <v>212.1454959392186</v>
      </c>
      <c r="AB22" t="n">
        <v>290.2668267426462</v>
      </c>
      <c r="AC22" t="n">
        <v>262.5641681904635</v>
      </c>
      <c r="AD22" t="n">
        <v>212145.4959392186</v>
      </c>
      <c r="AE22" t="n">
        <v>290266.8267426462</v>
      </c>
      <c r="AF22" t="n">
        <v>2.61668680432076e-06</v>
      </c>
      <c r="AG22" t="n">
        <v>16</v>
      </c>
      <c r="AH22" t="n">
        <v>262564.1681904635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8.242900000000001</v>
      </c>
      <c r="E23" t="n">
        <v>12.13</v>
      </c>
      <c r="F23" t="n">
        <v>8.19</v>
      </c>
      <c r="G23" t="n">
        <v>28.91</v>
      </c>
      <c r="H23" t="n">
        <v>0.36</v>
      </c>
      <c r="I23" t="n">
        <v>17</v>
      </c>
      <c r="J23" t="n">
        <v>307.78</v>
      </c>
      <c r="K23" t="n">
        <v>61.82</v>
      </c>
      <c r="L23" t="n">
        <v>6.25</v>
      </c>
      <c r="M23" t="n">
        <v>15</v>
      </c>
      <c r="N23" t="n">
        <v>89.70999999999999</v>
      </c>
      <c r="O23" t="n">
        <v>38194.05</v>
      </c>
      <c r="P23" t="n">
        <v>134.59</v>
      </c>
      <c r="Q23" t="n">
        <v>942.24</v>
      </c>
      <c r="R23" t="n">
        <v>37.87</v>
      </c>
      <c r="S23" t="n">
        <v>27.17</v>
      </c>
      <c r="T23" t="n">
        <v>5536.63</v>
      </c>
      <c r="U23" t="n">
        <v>0.72</v>
      </c>
      <c r="V23" t="n">
        <v>0.95</v>
      </c>
      <c r="W23" t="n">
        <v>0.13</v>
      </c>
      <c r="X23" t="n">
        <v>0.34</v>
      </c>
      <c r="Y23" t="n">
        <v>1</v>
      </c>
      <c r="Z23" t="n">
        <v>10</v>
      </c>
      <c r="AA23" t="n">
        <v>210.9286117996431</v>
      </c>
      <c r="AB23" t="n">
        <v>288.6018321777406</v>
      </c>
      <c r="AC23" t="n">
        <v>261.0580783699974</v>
      </c>
      <c r="AD23" t="n">
        <v>210928.6117996431</v>
      </c>
      <c r="AE23" t="n">
        <v>288601.8321777406</v>
      </c>
      <c r="AF23" t="n">
        <v>2.633523926074527e-06</v>
      </c>
      <c r="AG23" t="n">
        <v>16</v>
      </c>
      <c r="AH23" t="n">
        <v>261058.0783699974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8.3012</v>
      </c>
      <c r="E24" t="n">
        <v>12.05</v>
      </c>
      <c r="F24" t="n">
        <v>8.16</v>
      </c>
      <c r="G24" t="n">
        <v>30.6</v>
      </c>
      <c r="H24" t="n">
        <v>0.38</v>
      </c>
      <c r="I24" t="n">
        <v>16</v>
      </c>
      <c r="J24" t="n">
        <v>308.32</v>
      </c>
      <c r="K24" t="n">
        <v>61.82</v>
      </c>
      <c r="L24" t="n">
        <v>6.5</v>
      </c>
      <c r="M24" t="n">
        <v>14</v>
      </c>
      <c r="N24" t="n">
        <v>90</v>
      </c>
      <c r="O24" t="n">
        <v>38260.74</v>
      </c>
      <c r="P24" t="n">
        <v>133.4</v>
      </c>
      <c r="Q24" t="n">
        <v>942.3200000000001</v>
      </c>
      <c r="R24" t="n">
        <v>36.73</v>
      </c>
      <c r="S24" t="n">
        <v>27.17</v>
      </c>
      <c r="T24" t="n">
        <v>4975.24</v>
      </c>
      <c r="U24" t="n">
        <v>0.74</v>
      </c>
      <c r="V24" t="n">
        <v>0.96</v>
      </c>
      <c r="W24" t="n">
        <v>0.14</v>
      </c>
      <c r="X24" t="n">
        <v>0.31</v>
      </c>
      <c r="Y24" t="n">
        <v>1</v>
      </c>
      <c r="Z24" t="n">
        <v>10</v>
      </c>
      <c r="AA24" t="n">
        <v>209.4281128890714</v>
      </c>
      <c r="AB24" t="n">
        <v>286.5487833709575</v>
      </c>
      <c r="AC24" t="n">
        <v>259.2009696598609</v>
      </c>
      <c r="AD24" t="n">
        <v>209428.1128890714</v>
      </c>
      <c r="AE24" t="n">
        <v>286548.7833709575</v>
      </c>
      <c r="AF24" t="n">
        <v>2.652150191695867e-06</v>
      </c>
      <c r="AG24" t="n">
        <v>16</v>
      </c>
      <c r="AH24" t="n">
        <v>259200.9696598609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8.359299999999999</v>
      </c>
      <c r="E25" t="n">
        <v>11.96</v>
      </c>
      <c r="F25" t="n">
        <v>8.130000000000001</v>
      </c>
      <c r="G25" t="n">
        <v>32.53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132</v>
      </c>
      <c r="Q25" t="n">
        <v>942.26</v>
      </c>
      <c r="R25" t="n">
        <v>36.01</v>
      </c>
      <c r="S25" t="n">
        <v>27.17</v>
      </c>
      <c r="T25" t="n">
        <v>4619.62</v>
      </c>
      <c r="U25" t="n">
        <v>0.75</v>
      </c>
      <c r="V25" t="n">
        <v>0.96</v>
      </c>
      <c r="W25" t="n">
        <v>0.13</v>
      </c>
      <c r="X25" t="n">
        <v>0.28</v>
      </c>
      <c r="Y25" t="n">
        <v>1</v>
      </c>
      <c r="Z25" t="n">
        <v>10</v>
      </c>
      <c r="AA25" t="n">
        <v>207.8141027112984</v>
      </c>
      <c r="AB25" t="n">
        <v>284.3404234406259</v>
      </c>
      <c r="AC25" t="n">
        <v>257.2033725018269</v>
      </c>
      <c r="AD25" t="n">
        <v>207814.1027112984</v>
      </c>
      <c r="AE25" t="n">
        <v>284340.4234406259</v>
      </c>
      <c r="AF25" t="n">
        <v>2.670712559321937e-06</v>
      </c>
      <c r="AG25" t="n">
        <v>16</v>
      </c>
      <c r="AH25" t="n">
        <v>257203.3725018269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8.351100000000001</v>
      </c>
      <c r="E26" t="n">
        <v>11.97</v>
      </c>
      <c r="F26" t="n">
        <v>8.140000000000001</v>
      </c>
      <c r="G26" t="n">
        <v>32.58</v>
      </c>
      <c r="H26" t="n">
        <v>0.4</v>
      </c>
      <c r="I26" t="n">
        <v>15</v>
      </c>
      <c r="J26" t="n">
        <v>309.41</v>
      </c>
      <c r="K26" t="n">
        <v>61.82</v>
      </c>
      <c r="L26" t="n">
        <v>7</v>
      </c>
      <c r="M26" t="n">
        <v>13</v>
      </c>
      <c r="N26" t="n">
        <v>90.59</v>
      </c>
      <c r="O26" t="n">
        <v>38394.52</v>
      </c>
      <c r="P26" t="n">
        <v>131.75</v>
      </c>
      <c r="Q26" t="n">
        <v>942.3200000000001</v>
      </c>
      <c r="R26" t="n">
        <v>36.31</v>
      </c>
      <c r="S26" t="n">
        <v>27.17</v>
      </c>
      <c r="T26" t="n">
        <v>4769.09</v>
      </c>
      <c r="U26" t="n">
        <v>0.75</v>
      </c>
      <c r="V26" t="n">
        <v>0.96</v>
      </c>
      <c r="W26" t="n">
        <v>0.13</v>
      </c>
      <c r="X26" t="n">
        <v>0.29</v>
      </c>
      <c r="Y26" t="n">
        <v>1</v>
      </c>
      <c r="Z26" t="n">
        <v>10</v>
      </c>
      <c r="AA26" t="n">
        <v>207.755145713304</v>
      </c>
      <c r="AB26" t="n">
        <v>284.2597558749708</v>
      </c>
      <c r="AC26" t="n">
        <v>257.1304037354203</v>
      </c>
      <c r="AD26" t="n">
        <v>207755.1457133041</v>
      </c>
      <c r="AE26" t="n">
        <v>284259.7558749708</v>
      </c>
      <c r="AF26" t="n">
        <v>2.668092741515847e-06</v>
      </c>
      <c r="AG26" t="n">
        <v>16</v>
      </c>
      <c r="AH26" t="n">
        <v>257130.4037354203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8.413600000000001</v>
      </c>
      <c r="E27" t="n">
        <v>11.89</v>
      </c>
      <c r="F27" t="n">
        <v>8.109999999999999</v>
      </c>
      <c r="G27" t="n">
        <v>34.76</v>
      </c>
      <c r="H27" t="n">
        <v>0.42</v>
      </c>
      <c r="I27" t="n">
        <v>14</v>
      </c>
      <c r="J27" t="n">
        <v>309.95</v>
      </c>
      <c r="K27" t="n">
        <v>61.82</v>
      </c>
      <c r="L27" t="n">
        <v>7.25</v>
      </c>
      <c r="M27" t="n">
        <v>12</v>
      </c>
      <c r="N27" t="n">
        <v>90.88</v>
      </c>
      <c r="O27" t="n">
        <v>38461.6</v>
      </c>
      <c r="P27" t="n">
        <v>130.41</v>
      </c>
      <c r="Q27" t="n">
        <v>942.24</v>
      </c>
      <c r="R27" t="n">
        <v>35.27</v>
      </c>
      <c r="S27" t="n">
        <v>27.17</v>
      </c>
      <c r="T27" t="n">
        <v>4250.57</v>
      </c>
      <c r="U27" t="n">
        <v>0.77</v>
      </c>
      <c r="V27" t="n">
        <v>0.96</v>
      </c>
      <c r="W27" t="n">
        <v>0.13</v>
      </c>
      <c r="X27" t="n">
        <v>0.26</v>
      </c>
      <c r="Y27" t="n">
        <v>1</v>
      </c>
      <c r="Z27" t="n">
        <v>10</v>
      </c>
      <c r="AA27" t="n">
        <v>206.1523782777735</v>
      </c>
      <c r="AB27" t="n">
        <v>282.0667787605702</v>
      </c>
      <c r="AC27" t="n">
        <v>255.1467212789547</v>
      </c>
      <c r="AD27" t="n">
        <v>206152.3782777735</v>
      </c>
      <c r="AE27" t="n">
        <v>282066.7787605702</v>
      </c>
      <c r="AF27" t="n">
        <v>2.688060865037867e-06</v>
      </c>
      <c r="AG27" t="n">
        <v>16</v>
      </c>
      <c r="AH27" t="n">
        <v>255146.7212789546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8.4057</v>
      </c>
      <c r="E28" t="n">
        <v>11.9</v>
      </c>
      <c r="F28" t="n">
        <v>8.119999999999999</v>
      </c>
      <c r="G28" t="n">
        <v>34.81</v>
      </c>
      <c r="H28" t="n">
        <v>0.43</v>
      </c>
      <c r="I28" t="n">
        <v>14</v>
      </c>
      <c r="J28" t="n">
        <v>310.5</v>
      </c>
      <c r="K28" t="n">
        <v>61.82</v>
      </c>
      <c r="L28" t="n">
        <v>7.5</v>
      </c>
      <c r="M28" t="n">
        <v>12</v>
      </c>
      <c r="N28" t="n">
        <v>91.18000000000001</v>
      </c>
      <c r="O28" t="n">
        <v>38528.81</v>
      </c>
      <c r="P28" t="n">
        <v>130.17</v>
      </c>
      <c r="Q28" t="n">
        <v>942.34</v>
      </c>
      <c r="R28" t="n">
        <v>35.59</v>
      </c>
      <c r="S28" t="n">
        <v>27.17</v>
      </c>
      <c r="T28" t="n">
        <v>4414.32</v>
      </c>
      <c r="U28" t="n">
        <v>0.76</v>
      </c>
      <c r="V28" t="n">
        <v>0.96</v>
      </c>
      <c r="W28" t="n">
        <v>0.13</v>
      </c>
      <c r="X28" t="n">
        <v>0.27</v>
      </c>
      <c r="Y28" t="n">
        <v>1</v>
      </c>
      <c r="Z28" t="n">
        <v>10</v>
      </c>
      <c r="AA28" t="n">
        <v>206.0953339679378</v>
      </c>
      <c r="AB28" t="n">
        <v>281.9887282192357</v>
      </c>
      <c r="AC28" t="n">
        <v>255.0761197717404</v>
      </c>
      <c r="AD28" t="n">
        <v>206095.3339679378</v>
      </c>
      <c r="AE28" t="n">
        <v>281988.7282192357</v>
      </c>
      <c r="AF28" t="n">
        <v>2.685536894224684e-06</v>
      </c>
      <c r="AG28" t="n">
        <v>16</v>
      </c>
      <c r="AH28" t="n">
        <v>255076.1197717404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8.4718</v>
      </c>
      <c r="E29" t="n">
        <v>11.8</v>
      </c>
      <c r="F29" t="n">
        <v>8.08</v>
      </c>
      <c r="G29" t="n">
        <v>37.31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11</v>
      </c>
      <c r="N29" t="n">
        <v>91.47</v>
      </c>
      <c r="O29" t="n">
        <v>38596.15</v>
      </c>
      <c r="P29" t="n">
        <v>128.89</v>
      </c>
      <c r="Q29" t="n">
        <v>942.34</v>
      </c>
      <c r="R29" t="n">
        <v>34.37</v>
      </c>
      <c r="S29" t="n">
        <v>27.17</v>
      </c>
      <c r="T29" t="n">
        <v>3807.25</v>
      </c>
      <c r="U29" t="n">
        <v>0.79</v>
      </c>
      <c r="V29" t="n">
        <v>0.96</v>
      </c>
      <c r="W29" t="n">
        <v>0.13</v>
      </c>
      <c r="X29" t="n">
        <v>0.23</v>
      </c>
      <c r="Y29" t="n">
        <v>1</v>
      </c>
      <c r="Z29" t="n">
        <v>10</v>
      </c>
      <c r="AA29" t="n">
        <v>204.5040837243501</v>
      </c>
      <c r="AB29" t="n">
        <v>279.8115094349538</v>
      </c>
      <c r="AC29" t="n">
        <v>253.106691692484</v>
      </c>
      <c r="AD29" t="n">
        <v>204504.0837243501</v>
      </c>
      <c r="AE29" t="n">
        <v>279811.5094349539</v>
      </c>
      <c r="AF29" t="n">
        <v>2.706655181661572e-06</v>
      </c>
      <c r="AG29" t="n">
        <v>16</v>
      </c>
      <c r="AH29" t="n">
        <v>253106.691692484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8.495200000000001</v>
      </c>
      <c r="E30" t="n">
        <v>11.77</v>
      </c>
      <c r="F30" t="n">
        <v>8.050000000000001</v>
      </c>
      <c r="G30" t="n">
        <v>37.16</v>
      </c>
      <c r="H30" t="n">
        <v>0.46</v>
      </c>
      <c r="I30" t="n">
        <v>13</v>
      </c>
      <c r="J30" t="n">
        <v>311.59</v>
      </c>
      <c r="K30" t="n">
        <v>61.82</v>
      </c>
      <c r="L30" t="n">
        <v>8</v>
      </c>
      <c r="M30" t="n">
        <v>11</v>
      </c>
      <c r="N30" t="n">
        <v>91.77</v>
      </c>
      <c r="O30" t="n">
        <v>38663.62</v>
      </c>
      <c r="P30" t="n">
        <v>127.64</v>
      </c>
      <c r="Q30" t="n">
        <v>942.25</v>
      </c>
      <c r="R30" t="n">
        <v>33.23</v>
      </c>
      <c r="S30" t="n">
        <v>27.17</v>
      </c>
      <c r="T30" t="n">
        <v>3238.82</v>
      </c>
      <c r="U30" t="n">
        <v>0.82</v>
      </c>
      <c r="V30" t="n">
        <v>0.97</v>
      </c>
      <c r="W30" t="n">
        <v>0.13</v>
      </c>
      <c r="X30" t="n">
        <v>0.2</v>
      </c>
      <c r="Y30" t="n">
        <v>1</v>
      </c>
      <c r="Z30" t="n">
        <v>10</v>
      </c>
      <c r="AA30" t="n">
        <v>203.4192756910784</v>
      </c>
      <c r="AB30" t="n">
        <v>278.3272272254795</v>
      </c>
      <c r="AC30" t="n">
        <v>251.7640672938783</v>
      </c>
      <c r="AD30" t="n">
        <v>203419.2756910784</v>
      </c>
      <c r="AE30" t="n">
        <v>278327.2272254796</v>
      </c>
      <c r="AF30" t="n">
        <v>2.714131247108217e-06</v>
      </c>
      <c r="AG30" t="n">
        <v>16</v>
      </c>
      <c r="AH30" t="n">
        <v>251764.0672938783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8.441599999999999</v>
      </c>
      <c r="E31" t="n">
        <v>11.85</v>
      </c>
      <c r="F31" t="n">
        <v>8.130000000000001</v>
      </c>
      <c r="G31" t="n">
        <v>37.51</v>
      </c>
      <c r="H31" t="n">
        <v>0.47</v>
      </c>
      <c r="I31" t="n">
        <v>13</v>
      </c>
      <c r="J31" t="n">
        <v>312.14</v>
      </c>
      <c r="K31" t="n">
        <v>61.82</v>
      </c>
      <c r="L31" t="n">
        <v>8.25</v>
      </c>
      <c r="M31" t="n">
        <v>11</v>
      </c>
      <c r="N31" t="n">
        <v>92.06999999999999</v>
      </c>
      <c r="O31" t="n">
        <v>38731.35</v>
      </c>
      <c r="P31" t="n">
        <v>127.92</v>
      </c>
      <c r="Q31" t="n">
        <v>942.26</v>
      </c>
      <c r="R31" t="n">
        <v>36.16</v>
      </c>
      <c r="S31" t="n">
        <v>27.17</v>
      </c>
      <c r="T31" t="n">
        <v>4700.72</v>
      </c>
      <c r="U31" t="n">
        <v>0.75</v>
      </c>
      <c r="V31" t="n">
        <v>0.96</v>
      </c>
      <c r="W31" t="n">
        <v>0.12</v>
      </c>
      <c r="X31" t="n">
        <v>0.27</v>
      </c>
      <c r="Y31" t="n">
        <v>1</v>
      </c>
      <c r="Z31" t="n">
        <v>10</v>
      </c>
      <c r="AA31" t="n">
        <v>204.2598645891034</v>
      </c>
      <c r="AB31" t="n">
        <v>279.4773580399217</v>
      </c>
      <c r="AC31" t="n">
        <v>252.8044312376092</v>
      </c>
      <c r="AD31" t="n">
        <v>204259.8645891034</v>
      </c>
      <c r="AE31" t="n">
        <v>279477.3580399217</v>
      </c>
      <c r="AF31" t="n">
        <v>2.697006584375732e-06</v>
      </c>
      <c r="AG31" t="n">
        <v>16</v>
      </c>
      <c r="AH31" t="n">
        <v>252804.4312376092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8.5082</v>
      </c>
      <c r="E32" t="n">
        <v>11.75</v>
      </c>
      <c r="F32" t="n">
        <v>8.09</v>
      </c>
      <c r="G32" t="n">
        <v>40.45</v>
      </c>
      <c r="H32" t="n">
        <v>0.48</v>
      </c>
      <c r="I32" t="n">
        <v>12</v>
      </c>
      <c r="J32" t="n">
        <v>312.69</v>
      </c>
      <c r="K32" t="n">
        <v>61.82</v>
      </c>
      <c r="L32" t="n">
        <v>8.5</v>
      </c>
      <c r="M32" t="n">
        <v>10</v>
      </c>
      <c r="N32" t="n">
        <v>92.37</v>
      </c>
      <c r="O32" t="n">
        <v>38799.09</v>
      </c>
      <c r="P32" t="n">
        <v>126.92</v>
      </c>
      <c r="Q32" t="n">
        <v>942.24</v>
      </c>
      <c r="R32" t="n">
        <v>34.74</v>
      </c>
      <c r="S32" t="n">
        <v>27.17</v>
      </c>
      <c r="T32" t="n">
        <v>3998.85</v>
      </c>
      <c r="U32" t="n">
        <v>0.78</v>
      </c>
      <c r="V32" t="n">
        <v>0.96</v>
      </c>
      <c r="W32" t="n">
        <v>0.13</v>
      </c>
      <c r="X32" t="n">
        <v>0.24</v>
      </c>
      <c r="Y32" t="n">
        <v>1</v>
      </c>
      <c r="Z32" t="n">
        <v>10</v>
      </c>
      <c r="AA32" t="n">
        <v>202.8634125793156</v>
      </c>
      <c r="AB32" t="n">
        <v>277.5666707930164</v>
      </c>
      <c r="AC32" t="n">
        <v>251.0760972998815</v>
      </c>
      <c r="AD32" t="n">
        <v>202863.4125793157</v>
      </c>
      <c r="AE32" t="n">
        <v>277566.6707930164</v>
      </c>
      <c r="AF32" t="n">
        <v>2.718284616800797e-06</v>
      </c>
      <c r="AG32" t="n">
        <v>16</v>
      </c>
      <c r="AH32" t="n">
        <v>251076.0972998815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8.5139</v>
      </c>
      <c r="E33" t="n">
        <v>11.75</v>
      </c>
      <c r="F33" t="n">
        <v>8.08</v>
      </c>
      <c r="G33" t="n">
        <v>40.41</v>
      </c>
      <c r="H33" t="n">
        <v>0.5</v>
      </c>
      <c r="I33" t="n">
        <v>12</v>
      </c>
      <c r="J33" t="n">
        <v>313.24</v>
      </c>
      <c r="K33" t="n">
        <v>61.82</v>
      </c>
      <c r="L33" t="n">
        <v>8.75</v>
      </c>
      <c r="M33" t="n">
        <v>10</v>
      </c>
      <c r="N33" t="n">
        <v>92.67</v>
      </c>
      <c r="O33" t="n">
        <v>38866.96</v>
      </c>
      <c r="P33" t="n">
        <v>125.98</v>
      </c>
      <c r="Q33" t="n">
        <v>942.24</v>
      </c>
      <c r="R33" t="n">
        <v>34.4</v>
      </c>
      <c r="S33" t="n">
        <v>27.17</v>
      </c>
      <c r="T33" t="n">
        <v>3827.6</v>
      </c>
      <c r="U33" t="n">
        <v>0.79</v>
      </c>
      <c r="V33" t="n">
        <v>0.97</v>
      </c>
      <c r="W33" t="n">
        <v>0.13</v>
      </c>
      <c r="X33" t="n">
        <v>0.23</v>
      </c>
      <c r="Y33" t="n">
        <v>1</v>
      </c>
      <c r="Z33" t="n">
        <v>10</v>
      </c>
      <c r="AA33" t="n">
        <v>202.1917568309541</v>
      </c>
      <c r="AB33" t="n">
        <v>276.6476817667481</v>
      </c>
      <c r="AC33" t="n">
        <v>250.2448152964708</v>
      </c>
      <c r="AD33" t="n">
        <v>202191.7568309541</v>
      </c>
      <c r="AE33" t="n">
        <v>276647.6817667481</v>
      </c>
      <c r="AF33" t="n">
        <v>2.720105709666005e-06</v>
      </c>
      <c r="AG33" t="n">
        <v>16</v>
      </c>
      <c r="AH33" t="n">
        <v>250244.8152964708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8.5686</v>
      </c>
      <c r="E34" t="n">
        <v>11.67</v>
      </c>
      <c r="F34" t="n">
        <v>8.06</v>
      </c>
      <c r="G34" t="n">
        <v>43.98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9</v>
      </c>
      <c r="N34" t="n">
        <v>92.97</v>
      </c>
      <c r="O34" t="n">
        <v>38934.97</v>
      </c>
      <c r="P34" t="n">
        <v>124.77</v>
      </c>
      <c r="Q34" t="n">
        <v>942.24</v>
      </c>
      <c r="R34" t="n">
        <v>33.83</v>
      </c>
      <c r="S34" t="n">
        <v>27.17</v>
      </c>
      <c r="T34" t="n">
        <v>3548.88</v>
      </c>
      <c r="U34" t="n">
        <v>0.8</v>
      </c>
      <c r="V34" t="n">
        <v>0.97</v>
      </c>
      <c r="W34" t="n">
        <v>0.13</v>
      </c>
      <c r="X34" t="n">
        <v>0.21</v>
      </c>
      <c r="Y34" t="n">
        <v>1</v>
      </c>
      <c r="Z34" t="n">
        <v>10</v>
      </c>
      <c r="AA34" t="n">
        <v>200.8328989668168</v>
      </c>
      <c r="AB34" t="n">
        <v>274.7884324884586</v>
      </c>
      <c r="AC34" t="n">
        <v>248.5630101598278</v>
      </c>
      <c r="AD34" t="n">
        <v>200832.8989668168</v>
      </c>
      <c r="AE34" t="n">
        <v>274788.4324884586</v>
      </c>
      <c r="AF34" t="n">
        <v>2.737581811372477e-06</v>
      </c>
      <c r="AG34" t="n">
        <v>16</v>
      </c>
      <c r="AH34" t="n">
        <v>248563.0101598278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8.5763</v>
      </c>
      <c r="E35" t="n">
        <v>11.66</v>
      </c>
      <c r="F35" t="n">
        <v>8.050000000000001</v>
      </c>
      <c r="G35" t="n">
        <v>43.92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124.12</v>
      </c>
      <c r="Q35" t="n">
        <v>942.29</v>
      </c>
      <c r="R35" t="n">
        <v>33.41</v>
      </c>
      <c r="S35" t="n">
        <v>27.17</v>
      </c>
      <c r="T35" t="n">
        <v>3337.1</v>
      </c>
      <c r="U35" t="n">
        <v>0.8100000000000001</v>
      </c>
      <c r="V35" t="n">
        <v>0.97</v>
      </c>
      <c r="W35" t="n">
        <v>0.13</v>
      </c>
      <c r="X35" t="n">
        <v>0.2</v>
      </c>
      <c r="Y35" t="n">
        <v>1</v>
      </c>
      <c r="Z35" t="n">
        <v>10</v>
      </c>
      <c r="AA35" t="n">
        <v>200.3310202503914</v>
      </c>
      <c r="AB35" t="n">
        <v>274.1017398873194</v>
      </c>
      <c r="AC35" t="n">
        <v>247.9418545367621</v>
      </c>
      <c r="AD35" t="n">
        <v>200331.0202503914</v>
      </c>
      <c r="AE35" t="n">
        <v>274101.7398873194</v>
      </c>
      <c r="AF35" t="n">
        <v>2.74004188419039e-06</v>
      </c>
      <c r="AG35" t="n">
        <v>16</v>
      </c>
      <c r="AH35" t="n">
        <v>247941.8545367621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8.571199999999999</v>
      </c>
      <c r="E36" t="n">
        <v>11.67</v>
      </c>
      <c r="F36" t="n">
        <v>8.06</v>
      </c>
      <c r="G36" t="n">
        <v>43.96</v>
      </c>
      <c r="H36" t="n">
        <v>0.54</v>
      </c>
      <c r="I36" t="n">
        <v>11</v>
      </c>
      <c r="J36" t="n">
        <v>314.9</v>
      </c>
      <c r="K36" t="n">
        <v>61.82</v>
      </c>
      <c r="L36" t="n">
        <v>9.5</v>
      </c>
      <c r="M36" t="n">
        <v>9</v>
      </c>
      <c r="N36" t="n">
        <v>93.56999999999999</v>
      </c>
      <c r="O36" t="n">
        <v>39071.38</v>
      </c>
      <c r="P36" t="n">
        <v>123.62</v>
      </c>
      <c r="Q36" t="n">
        <v>942.29</v>
      </c>
      <c r="R36" t="n">
        <v>33.7</v>
      </c>
      <c r="S36" t="n">
        <v>27.17</v>
      </c>
      <c r="T36" t="n">
        <v>3481.39</v>
      </c>
      <c r="U36" t="n">
        <v>0.8100000000000001</v>
      </c>
      <c r="V36" t="n">
        <v>0.97</v>
      </c>
      <c r="W36" t="n">
        <v>0.13</v>
      </c>
      <c r="X36" t="n">
        <v>0.21</v>
      </c>
      <c r="Y36" t="n">
        <v>1</v>
      </c>
      <c r="Z36" t="n">
        <v>10</v>
      </c>
      <c r="AA36" t="n">
        <v>200.0761175167015</v>
      </c>
      <c r="AB36" t="n">
        <v>273.7529707215701</v>
      </c>
      <c r="AC36" t="n">
        <v>247.6263714106912</v>
      </c>
      <c r="AD36" t="n">
        <v>200076.1175167015</v>
      </c>
      <c r="AE36" t="n">
        <v>273752.9707215701</v>
      </c>
      <c r="AF36" t="n">
        <v>2.738412485310993e-06</v>
      </c>
      <c r="AG36" t="n">
        <v>16</v>
      </c>
      <c r="AH36" t="n">
        <v>247626.3714106912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8.635400000000001</v>
      </c>
      <c r="E37" t="n">
        <v>11.58</v>
      </c>
      <c r="F37" t="n">
        <v>8.029999999999999</v>
      </c>
      <c r="G37" t="n">
        <v>48.16</v>
      </c>
      <c r="H37" t="n">
        <v>0.55</v>
      </c>
      <c r="I37" t="n">
        <v>10</v>
      </c>
      <c r="J37" t="n">
        <v>315.45</v>
      </c>
      <c r="K37" t="n">
        <v>61.82</v>
      </c>
      <c r="L37" t="n">
        <v>9.75</v>
      </c>
      <c r="M37" t="n">
        <v>8</v>
      </c>
      <c r="N37" t="n">
        <v>93.88</v>
      </c>
      <c r="O37" t="n">
        <v>39139.8</v>
      </c>
      <c r="P37" t="n">
        <v>121.88</v>
      </c>
      <c r="Q37" t="n">
        <v>942.27</v>
      </c>
      <c r="R37" t="n">
        <v>32.69</v>
      </c>
      <c r="S37" t="n">
        <v>27.17</v>
      </c>
      <c r="T37" t="n">
        <v>2980.74</v>
      </c>
      <c r="U37" t="n">
        <v>0.83</v>
      </c>
      <c r="V37" t="n">
        <v>0.97</v>
      </c>
      <c r="W37" t="n">
        <v>0.12</v>
      </c>
      <c r="X37" t="n">
        <v>0.17</v>
      </c>
      <c r="Y37" t="n">
        <v>1</v>
      </c>
      <c r="Z37" t="n">
        <v>10</v>
      </c>
      <c r="AA37" t="n">
        <v>198.3008833604881</v>
      </c>
      <c r="AB37" t="n">
        <v>271.3240170312365</v>
      </c>
      <c r="AC37" t="n">
        <v>245.4292336515043</v>
      </c>
      <c r="AD37" t="n">
        <v>198300.8833604881</v>
      </c>
      <c r="AE37" t="n">
        <v>271324.0170312364</v>
      </c>
      <c r="AF37" t="n">
        <v>2.758923741792812e-06</v>
      </c>
      <c r="AG37" t="n">
        <v>16</v>
      </c>
      <c r="AH37" t="n">
        <v>245429.2336515043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8.644299999999999</v>
      </c>
      <c r="E38" t="n">
        <v>11.57</v>
      </c>
      <c r="F38" t="n">
        <v>8.02</v>
      </c>
      <c r="G38" t="n">
        <v>48.09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8</v>
      </c>
      <c r="N38" t="n">
        <v>94.18000000000001</v>
      </c>
      <c r="O38" t="n">
        <v>39208.35</v>
      </c>
      <c r="P38" t="n">
        <v>121.7</v>
      </c>
      <c r="Q38" t="n">
        <v>942.3200000000001</v>
      </c>
      <c r="R38" t="n">
        <v>32.22</v>
      </c>
      <c r="S38" t="n">
        <v>27.17</v>
      </c>
      <c r="T38" t="n">
        <v>2747.83</v>
      </c>
      <c r="U38" t="n">
        <v>0.84</v>
      </c>
      <c r="V38" t="n">
        <v>0.97</v>
      </c>
      <c r="W38" t="n">
        <v>0.12</v>
      </c>
      <c r="X38" t="n">
        <v>0.16</v>
      </c>
      <c r="Y38" t="n">
        <v>1</v>
      </c>
      <c r="Z38" t="n">
        <v>10</v>
      </c>
      <c r="AA38" t="n">
        <v>198.0892567795805</v>
      </c>
      <c r="AB38" t="n">
        <v>271.034460206933</v>
      </c>
      <c r="AC38" t="n">
        <v>245.1673117241167</v>
      </c>
      <c r="AD38" t="n">
        <v>198089.2567795805</v>
      </c>
      <c r="AE38" t="n">
        <v>271034.460206933</v>
      </c>
      <c r="AF38" t="n">
        <v>2.761767202582347e-06</v>
      </c>
      <c r="AG38" t="n">
        <v>16</v>
      </c>
      <c r="AH38" t="n">
        <v>245167.3117241167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8.6432</v>
      </c>
      <c r="E39" t="n">
        <v>11.57</v>
      </c>
      <c r="F39" t="n">
        <v>8.02</v>
      </c>
      <c r="G39" t="n">
        <v>48.1</v>
      </c>
      <c r="H39" t="n">
        <v>0.58</v>
      </c>
      <c r="I39" t="n">
        <v>10</v>
      </c>
      <c r="J39" t="n">
        <v>316.56</v>
      </c>
      <c r="K39" t="n">
        <v>61.82</v>
      </c>
      <c r="L39" t="n">
        <v>10.25</v>
      </c>
      <c r="M39" t="n">
        <v>8</v>
      </c>
      <c r="N39" t="n">
        <v>94.48999999999999</v>
      </c>
      <c r="O39" t="n">
        <v>39277.04</v>
      </c>
      <c r="P39" t="n">
        <v>120.66</v>
      </c>
      <c r="Q39" t="n">
        <v>942.38</v>
      </c>
      <c r="R39" t="n">
        <v>32.44</v>
      </c>
      <c r="S39" t="n">
        <v>27.17</v>
      </c>
      <c r="T39" t="n">
        <v>2858.39</v>
      </c>
      <c r="U39" t="n">
        <v>0.84</v>
      </c>
      <c r="V39" t="n">
        <v>0.97</v>
      </c>
      <c r="W39" t="n">
        <v>0.12</v>
      </c>
      <c r="X39" t="n">
        <v>0.16</v>
      </c>
      <c r="Y39" t="n">
        <v>1</v>
      </c>
      <c r="Z39" t="n">
        <v>10</v>
      </c>
      <c r="AA39" t="n">
        <v>197.4452733062603</v>
      </c>
      <c r="AB39" t="n">
        <v>270.1533336081911</v>
      </c>
      <c r="AC39" t="n">
        <v>244.3702786112895</v>
      </c>
      <c r="AD39" t="n">
        <v>197445.2733062603</v>
      </c>
      <c r="AE39" t="n">
        <v>270153.3336081911</v>
      </c>
      <c r="AF39" t="n">
        <v>2.76141576360836e-06</v>
      </c>
      <c r="AG39" t="n">
        <v>16</v>
      </c>
      <c r="AH39" t="n">
        <v>244370.2786112895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8.6256</v>
      </c>
      <c r="E40" t="n">
        <v>11.59</v>
      </c>
      <c r="F40" t="n">
        <v>8.039999999999999</v>
      </c>
      <c r="G40" t="n">
        <v>48.24</v>
      </c>
      <c r="H40" t="n">
        <v>0.59</v>
      </c>
      <c r="I40" t="n">
        <v>10</v>
      </c>
      <c r="J40" t="n">
        <v>317.12</v>
      </c>
      <c r="K40" t="n">
        <v>61.82</v>
      </c>
      <c r="L40" t="n">
        <v>10.5</v>
      </c>
      <c r="M40" t="n">
        <v>8</v>
      </c>
      <c r="N40" t="n">
        <v>94.8</v>
      </c>
      <c r="O40" t="n">
        <v>39345.87</v>
      </c>
      <c r="P40" t="n">
        <v>119.42</v>
      </c>
      <c r="Q40" t="n">
        <v>942.24</v>
      </c>
      <c r="R40" t="n">
        <v>33.21</v>
      </c>
      <c r="S40" t="n">
        <v>27.17</v>
      </c>
      <c r="T40" t="n">
        <v>3241.12</v>
      </c>
      <c r="U40" t="n">
        <v>0.82</v>
      </c>
      <c r="V40" t="n">
        <v>0.97</v>
      </c>
      <c r="W40" t="n">
        <v>0.12</v>
      </c>
      <c r="X40" t="n">
        <v>0.19</v>
      </c>
      <c r="Y40" t="n">
        <v>1</v>
      </c>
      <c r="Z40" t="n">
        <v>10</v>
      </c>
      <c r="AA40" t="n">
        <v>196.8562686942381</v>
      </c>
      <c r="AB40" t="n">
        <v>269.3474315129731</v>
      </c>
      <c r="AC40" t="n">
        <v>243.6412906809482</v>
      </c>
      <c r="AD40" t="n">
        <v>196856.2686942381</v>
      </c>
      <c r="AE40" t="n">
        <v>269347.4315129731</v>
      </c>
      <c r="AF40" t="n">
        <v>2.755792740024559e-06</v>
      </c>
      <c r="AG40" t="n">
        <v>16</v>
      </c>
      <c r="AH40" t="n">
        <v>243641.2906809482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8.686</v>
      </c>
      <c r="E41" t="n">
        <v>11.51</v>
      </c>
      <c r="F41" t="n">
        <v>8.02</v>
      </c>
      <c r="G41" t="n">
        <v>53.44</v>
      </c>
      <c r="H41" t="n">
        <v>0.6</v>
      </c>
      <c r="I41" t="n">
        <v>9</v>
      </c>
      <c r="J41" t="n">
        <v>317.68</v>
      </c>
      <c r="K41" t="n">
        <v>61.82</v>
      </c>
      <c r="L41" t="n">
        <v>10.75</v>
      </c>
      <c r="M41" t="n">
        <v>7</v>
      </c>
      <c r="N41" t="n">
        <v>95.11</v>
      </c>
      <c r="O41" t="n">
        <v>39414.84</v>
      </c>
      <c r="P41" t="n">
        <v>118.47</v>
      </c>
      <c r="Q41" t="n">
        <v>942.24</v>
      </c>
      <c r="R41" t="n">
        <v>32.34</v>
      </c>
      <c r="S41" t="n">
        <v>27.17</v>
      </c>
      <c r="T41" t="n">
        <v>2811.85</v>
      </c>
      <c r="U41" t="n">
        <v>0.84</v>
      </c>
      <c r="V41" t="n">
        <v>0.97</v>
      </c>
      <c r="W41" t="n">
        <v>0.12</v>
      </c>
      <c r="X41" t="n">
        <v>0.16</v>
      </c>
      <c r="Y41" t="n">
        <v>1</v>
      </c>
      <c r="Z41" t="n">
        <v>10</v>
      </c>
      <c r="AA41" t="n">
        <v>188.683926987541</v>
      </c>
      <c r="AB41" t="n">
        <v>258.1656730516052</v>
      </c>
      <c r="AC41" t="n">
        <v>233.5267035534331</v>
      </c>
      <c r="AD41" t="n">
        <v>188683.926987541</v>
      </c>
      <c r="AE41" t="n">
        <v>258165.6730516052</v>
      </c>
      <c r="AF41" t="n">
        <v>2.775089934596239e-06</v>
      </c>
      <c r="AG41" t="n">
        <v>15</v>
      </c>
      <c r="AH41" t="n">
        <v>233526.7035534331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8.6839</v>
      </c>
      <c r="E42" t="n">
        <v>11.52</v>
      </c>
      <c r="F42" t="n">
        <v>8.02</v>
      </c>
      <c r="G42" t="n">
        <v>53.46</v>
      </c>
      <c r="H42" t="n">
        <v>0.62</v>
      </c>
      <c r="I42" t="n">
        <v>9</v>
      </c>
      <c r="J42" t="n">
        <v>318.24</v>
      </c>
      <c r="K42" t="n">
        <v>61.82</v>
      </c>
      <c r="L42" t="n">
        <v>11</v>
      </c>
      <c r="M42" t="n">
        <v>7</v>
      </c>
      <c r="N42" t="n">
        <v>95.42</v>
      </c>
      <c r="O42" t="n">
        <v>39483.95</v>
      </c>
      <c r="P42" t="n">
        <v>118.53</v>
      </c>
      <c r="Q42" t="n">
        <v>942.28</v>
      </c>
      <c r="R42" t="n">
        <v>32.41</v>
      </c>
      <c r="S42" t="n">
        <v>27.17</v>
      </c>
      <c r="T42" t="n">
        <v>2846.89</v>
      </c>
      <c r="U42" t="n">
        <v>0.84</v>
      </c>
      <c r="V42" t="n">
        <v>0.97</v>
      </c>
      <c r="W42" t="n">
        <v>0.12</v>
      </c>
      <c r="X42" t="n">
        <v>0.17</v>
      </c>
      <c r="Y42" t="n">
        <v>1</v>
      </c>
      <c r="Z42" t="n">
        <v>10</v>
      </c>
      <c r="AA42" t="n">
        <v>188.7415074390336</v>
      </c>
      <c r="AB42" t="n">
        <v>258.2444571656075</v>
      </c>
      <c r="AC42" t="n">
        <v>233.5979686221693</v>
      </c>
      <c r="AD42" t="n">
        <v>188741.5074390336</v>
      </c>
      <c r="AE42" t="n">
        <v>258244.4571656075</v>
      </c>
      <c r="AF42" t="n">
        <v>2.774419005645899e-06</v>
      </c>
      <c r="AG42" t="n">
        <v>15</v>
      </c>
      <c r="AH42" t="n">
        <v>233597.9686221693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8.6839</v>
      </c>
      <c r="E43" t="n">
        <v>11.52</v>
      </c>
      <c r="F43" t="n">
        <v>8.02</v>
      </c>
      <c r="G43" t="n">
        <v>53.46</v>
      </c>
      <c r="H43" t="n">
        <v>0.63</v>
      </c>
      <c r="I43" t="n">
        <v>9</v>
      </c>
      <c r="J43" t="n">
        <v>318.8</v>
      </c>
      <c r="K43" t="n">
        <v>61.82</v>
      </c>
      <c r="L43" t="n">
        <v>11.25</v>
      </c>
      <c r="M43" t="n">
        <v>7</v>
      </c>
      <c r="N43" t="n">
        <v>95.73</v>
      </c>
      <c r="O43" t="n">
        <v>39553.2</v>
      </c>
      <c r="P43" t="n">
        <v>118.14</v>
      </c>
      <c r="Q43" t="n">
        <v>942.26</v>
      </c>
      <c r="R43" t="n">
        <v>32.4</v>
      </c>
      <c r="S43" t="n">
        <v>27.17</v>
      </c>
      <c r="T43" t="n">
        <v>2844.54</v>
      </c>
      <c r="U43" t="n">
        <v>0.84</v>
      </c>
      <c r="V43" t="n">
        <v>0.97</v>
      </c>
      <c r="W43" t="n">
        <v>0.12</v>
      </c>
      <c r="X43" t="n">
        <v>0.17</v>
      </c>
      <c r="Y43" t="n">
        <v>1</v>
      </c>
      <c r="Z43" t="n">
        <v>10</v>
      </c>
      <c r="AA43" t="n">
        <v>188.4971052877981</v>
      </c>
      <c r="AB43" t="n">
        <v>257.9100553600254</v>
      </c>
      <c r="AC43" t="n">
        <v>233.2954816555759</v>
      </c>
      <c r="AD43" t="n">
        <v>188497.1052877982</v>
      </c>
      <c r="AE43" t="n">
        <v>257910.0553600254</v>
      </c>
      <c r="AF43" t="n">
        <v>2.774419005645899e-06</v>
      </c>
      <c r="AG43" t="n">
        <v>15</v>
      </c>
      <c r="AH43" t="n">
        <v>233295.4816555759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8.6852</v>
      </c>
      <c r="E44" t="n">
        <v>11.51</v>
      </c>
      <c r="F44" t="n">
        <v>8.02</v>
      </c>
      <c r="G44" t="n">
        <v>53.44</v>
      </c>
      <c r="H44" t="n">
        <v>0.64</v>
      </c>
      <c r="I44" t="n">
        <v>9</v>
      </c>
      <c r="J44" t="n">
        <v>319.36</v>
      </c>
      <c r="K44" t="n">
        <v>61.82</v>
      </c>
      <c r="L44" t="n">
        <v>11.5</v>
      </c>
      <c r="M44" t="n">
        <v>7</v>
      </c>
      <c r="N44" t="n">
        <v>96.04000000000001</v>
      </c>
      <c r="O44" t="n">
        <v>39622.59</v>
      </c>
      <c r="P44" t="n">
        <v>116.89</v>
      </c>
      <c r="Q44" t="n">
        <v>942.25</v>
      </c>
      <c r="R44" t="n">
        <v>32.38</v>
      </c>
      <c r="S44" t="n">
        <v>27.17</v>
      </c>
      <c r="T44" t="n">
        <v>2834.27</v>
      </c>
      <c r="U44" t="n">
        <v>0.84</v>
      </c>
      <c r="V44" t="n">
        <v>0.97</v>
      </c>
      <c r="W44" t="n">
        <v>0.12</v>
      </c>
      <c r="X44" t="n">
        <v>0.16</v>
      </c>
      <c r="Y44" t="n">
        <v>1</v>
      </c>
      <c r="Z44" t="n">
        <v>10</v>
      </c>
      <c r="AA44" t="n">
        <v>187.701543478528</v>
      </c>
      <c r="AB44" t="n">
        <v>256.8215325948725</v>
      </c>
      <c r="AC44" t="n">
        <v>232.3108459753776</v>
      </c>
      <c r="AD44" t="n">
        <v>187701.543478528</v>
      </c>
      <c r="AE44" t="n">
        <v>256821.5325948725</v>
      </c>
      <c r="AF44" t="n">
        <v>2.774834342615157e-06</v>
      </c>
      <c r="AG44" t="n">
        <v>15</v>
      </c>
      <c r="AH44" t="n">
        <v>232310.8459753776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8.755100000000001</v>
      </c>
      <c r="E45" t="n">
        <v>11.42</v>
      </c>
      <c r="F45" t="n">
        <v>7.98</v>
      </c>
      <c r="G45" t="n">
        <v>59.85</v>
      </c>
      <c r="H45" t="n">
        <v>0.65</v>
      </c>
      <c r="I45" t="n">
        <v>8</v>
      </c>
      <c r="J45" t="n">
        <v>319.93</v>
      </c>
      <c r="K45" t="n">
        <v>61.82</v>
      </c>
      <c r="L45" t="n">
        <v>11.75</v>
      </c>
      <c r="M45" t="n">
        <v>6</v>
      </c>
      <c r="N45" t="n">
        <v>96.36</v>
      </c>
      <c r="O45" t="n">
        <v>39692.13</v>
      </c>
      <c r="P45" t="n">
        <v>114.73</v>
      </c>
      <c r="Q45" t="n">
        <v>942.33</v>
      </c>
      <c r="R45" t="n">
        <v>31.1</v>
      </c>
      <c r="S45" t="n">
        <v>27.17</v>
      </c>
      <c r="T45" t="n">
        <v>2195.84</v>
      </c>
      <c r="U45" t="n">
        <v>0.87</v>
      </c>
      <c r="V45" t="n">
        <v>0.98</v>
      </c>
      <c r="W45" t="n">
        <v>0.12</v>
      </c>
      <c r="X45" t="n">
        <v>0.13</v>
      </c>
      <c r="Y45" t="n">
        <v>1</v>
      </c>
      <c r="Z45" t="n">
        <v>10</v>
      </c>
      <c r="AA45" t="n">
        <v>185.6655856218321</v>
      </c>
      <c r="AB45" t="n">
        <v>254.0358452352211</v>
      </c>
      <c r="AC45" t="n">
        <v>229.7910207075936</v>
      </c>
      <c r="AD45" t="n">
        <v>185665.5856218321</v>
      </c>
      <c r="AE45" t="n">
        <v>254035.8452352211</v>
      </c>
      <c r="AF45" t="n">
        <v>2.797166691962184e-06</v>
      </c>
      <c r="AG45" t="n">
        <v>15</v>
      </c>
      <c r="AH45" t="n">
        <v>229791.0207075936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8.7677</v>
      </c>
      <c r="E46" t="n">
        <v>11.41</v>
      </c>
      <c r="F46" t="n">
        <v>7.96</v>
      </c>
      <c r="G46" t="n">
        <v>59.73</v>
      </c>
      <c r="H46" t="n">
        <v>0.67</v>
      </c>
      <c r="I46" t="n">
        <v>8</v>
      </c>
      <c r="J46" t="n">
        <v>320.49</v>
      </c>
      <c r="K46" t="n">
        <v>61.82</v>
      </c>
      <c r="L46" t="n">
        <v>12</v>
      </c>
      <c r="M46" t="n">
        <v>6</v>
      </c>
      <c r="N46" t="n">
        <v>96.67</v>
      </c>
      <c r="O46" t="n">
        <v>39761.81</v>
      </c>
      <c r="P46" t="n">
        <v>114.39</v>
      </c>
      <c r="Q46" t="n">
        <v>942.26</v>
      </c>
      <c r="R46" t="n">
        <v>30.51</v>
      </c>
      <c r="S46" t="n">
        <v>27.17</v>
      </c>
      <c r="T46" t="n">
        <v>1902.78</v>
      </c>
      <c r="U46" t="n">
        <v>0.89</v>
      </c>
      <c r="V46" t="n">
        <v>0.98</v>
      </c>
      <c r="W46" t="n">
        <v>0.12</v>
      </c>
      <c r="X46" t="n">
        <v>0.11</v>
      </c>
      <c r="Y46" t="n">
        <v>1</v>
      </c>
      <c r="Z46" t="n">
        <v>10</v>
      </c>
      <c r="AA46" t="n">
        <v>185.319409506559</v>
      </c>
      <c r="AB46" t="n">
        <v>253.5621918020924</v>
      </c>
      <c r="AC46" t="n">
        <v>229.3625720933458</v>
      </c>
      <c r="AD46" t="n">
        <v>185319.409506559</v>
      </c>
      <c r="AE46" t="n">
        <v>253562.1918020924</v>
      </c>
      <c r="AF46" t="n">
        <v>2.801192265664223e-06</v>
      </c>
      <c r="AG46" t="n">
        <v>15</v>
      </c>
      <c r="AH46" t="n">
        <v>229362.5720933458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8.739800000000001</v>
      </c>
      <c r="E47" t="n">
        <v>11.44</v>
      </c>
      <c r="F47" t="n">
        <v>8</v>
      </c>
      <c r="G47" t="n">
        <v>60</v>
      </c>
      <c r="H47" t="n">
        <v>0.68</v>
      </c>
      <c r="I47" t="n">
        <v>8</v>
      </c>
      <c r="J47" t="n">
        <v>321.06</v>
      </c>
      <c r="K47" t="n">
        <v>61.82</v>
      </c>
      <c r="L47" t="n">
        <v>12.25</v>
      </c>
      <c r="M47" t="n">
        <v>5</v>
      </c>
      <c r="N47" t="n">
        <v>96.98999999999999</v>
      </c>
      <c r="O47" t="n">
        <v>39831.64</v>
      </c>
      <c r="P47" t="n">
        <v>114.52</v>
      </c>
      <c r="Q47" t="n">
        <v>942.27</v>
      </c>
      <c r="R47" t="n">
        <v>31.98</v>
      </c>
      <c r="S47" t="n">
        <v>27.17</v>
      </c>
      <c r="T47" t="n">
        <v>2636.56</v>
      </c>
      <c r="U47" t="n">
        <v>0.85</v>
      </c>
      <c r="V47" t="n">
        <v>0.97</v>
      </c>
      <c r="W47" t="n">
        <v>0.12</v>
      </c>
      <c r="X47" t="n">
        <v>0.15</v>
      </c>
      <c r="Y47" t="n">
        <v>1</v>
      </c>
      <c r="Z47" t="n">
        <v>10</v>
      </c>
      <c r="AA47" t="n">
        <v>185.6949936086909</v>
      </c>
      <c r="AB47" t="n">
        <v>254.0760825402302</v>
      </c>
      <c r="AC47" t="n">
        <v>229.8274178206861</v>
      </c>
      <c r="AD47" t="n">
        <v>185694.9936086909</v>
      </c>
      <c r="AE47" t="n">
        <v>254076.0825402302</v>
      </c>
      <c r="AF47" t="n">
        <v>2.792278495323994e-06</v>
      </c>
      <c r="AG47" t="n">
        <v>15</v>
      </c>
      <c r="AH47" t="n">
        <v>229827.4178206861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8.739800000000001</v>
      </c>
      <c r="E48" t="n">
        <v>11.44</v>
      </c>
      <c r="F48" t="n">
        <v>8</v>
      </c>
      <c r="G48" t="n">
        <v>60</v>
      </c>
      <c r="H48" t="n">
        <v>0.6899999999999999</v>
      </c>
      <c r="I48" t="n">
        <v>8</v>
      </c>
      <c r="J48" t="n">
        <v>321.63</v>
      </c>
      <c r="K48" t="n">
        <v>61.82</v>
      </c>
      <c r="L48" t="n">
        <v>12.5</v>
      </c>
      <c r="M48" t="n">
        <v>4</v>
      </c>
      <c r="N48" t="n">
        <v>97.31</v>
      </c>
      <c r="O48" t="n">
        <v>39901.61</v>
      </c>
      <c r="P48" t="n">
        <v>114</v>
      </c>
      <c r="Q48" t="n">
        <v>942.35</v>
      </c>
      <c r="R48" t="n">
        <v>31.81</v>
      </c>
      <c r="S48" t="n">
        <v>27.17</v>
      </c>
      <c r="T48" t="n">
        <v>2554.91</v>
      </c>
      <c r="U48" t="n">
        <v>0.85</v>
      </c>
      <c r="V48" t="n">
        <v>0.97</v>
      </c>
      <c r="W48" t="n">
        <v>0.12</v>
      </c>
      <c r="X48" t="n">
        <v>0.15</v>
      </c>
      <c r="Y48" t="n">
        <v>1</v>
      </c>
      <c r="Z48" t="n">
        <v>10</v>
      </c>
      <c r="AA48" t="n">
        <v>185.3712083441748</v>
      </c>
      <c r="AB48" t="n">
        <v>253.6330652569217</v>
      </c>
      <c r="AC48" t="n">
        <v>229.4266814851178</v>
      </c>
      <c r="AD48" t="n">
        <v>185371.2083441748</v>
      </c>
      <c r="AE48" t="n">
        <v>253633.0652569217</v>
      </c>
      <c r="AF48" t="n">
        <v>2.792278495323994e-06</v>
      </c>
      <c r="AG48" t="n">
        <v>15</v>
      </c>
      <c r="AH48" t="n">
        <v>229426.6814851178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8.7379</v>
      </c>
      <c r="E49" t="n">
        <v>11.44</v>
      </c>
      <c r="F49" t="n">
        <v>8</v>
      </c>
      <c r="G49" t="n">
        <v>60.02</v>
      </c>
      <c r="H49" t="n">
        <v>0.71</v>
      </c>
      <c r="I49" t="n">
        <v>8</v>
      </c>
      <c r="J49" t="n">
        <v>322.2</v>
      </c>
      <c r="K49" t="n">
        <v>61.82</v>
      </c>
      <c r="L49" t="n">
        <v>12.75</v>
      </c>
      <c r="M49" t="n">
        <v>2</v>
      </c>
      <c r="N49" t="n">
        <v>97.62</v>
      </c>
      <c r="O49" t="n">
        <v>39971.73</v>
      </c>
      <c r="P49" t="n">
        <v>113.59</v>
      </c>
      <c r="Q49" t="n">
        <v>942.3200000000001</v>
      </c>
      <c r="R49" t="n">
        <v>31.8</v>
      </c>
      <c r="S49" t="n">
        <v>27.17</v>
      </c>
      <c r="T49" t="n">
        <v>2548.87</v>
      </c>
      <c r="U49" t="n">
        <v>0.85</v>
      </c>
      <c r="V49" t="n">
        <v>0.97</v>
      </c>
      <c r="W49" t="n">
        <v>0.12</v>
      </c>
      <c r="X49" t="n">
        <v>0.15</v>
      </c>
      <c r="Y49" t="n">
        <v>1</v>
      </c>
      <c r="Z49" t="n">
        <v>10</v>
      </c>
      <c r="AA49" t="n">
        <v>185.1331058103846</v>
      </c>
      <c r="AB49" t="n">
        <v>253.3072828658478</v>
      </c>
      <c r="AC49" t="n">
        <v>229.1319913082094</v>
      </c>
      <c r="AD49" t="n">
        <v>185133.1058103846</v>
      </c>
      <c r="AE49" t="n">
        <v>253307.2828658478</v>
      </c>
      <c r="AF49" t="n">
        <v>2.791671464368924e-06</v>
      </c>
      <c r="AG49" t="n">
        <v>15</v>
      </c>
      <c r="AH49" t="n">
        <v>229131.9913082094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8.7379</v>
      </c>
      <c r="E50" t="n">
        <v>11.44</v>
      </c>
      <c r="F50" t="n">
        <v>8</v>
      </c>
      <c r="G50" t="n">
        <v>60.02</v>
      </c>
      <c r="H50" t="n">
        <v>0.72</v>
      </c>
      <c r="I50" t="n">
        <v>8</v>
      </c>
      <c r="J50" t="n">
        <v>322.77</v>
      </c>
      <c r="K50" t="n">
        <v>61.82</v>
      </c>
      <c r="L50" t="n">
        <v>13</v>
      </c>
      <c r="M50" t="n">
        <v>2</v>
      </c>
      <c r="N50" t="n">
        <v>97.94</v>
      </c>
      <c r="O50" t="n">
        <v>40042</v>
      </c>
      <c r="P50" t="n">
        <v>113.56</v>
      </c>
      <c r="Q50" t="n">
        <v>942.27</v>
      </c>
      <c r="R50" t="n">
        <v>31.78</v>
      </c>
      <c r="S50" t="n">
        <v>27.17</v>
      </c>
      <c r="T50" t="n">
        <v>2539.72</v>
      </c>
      <c r="U50" t="n">
        <v>0.85</v>
      </c>
      <c r="V50" t="n">
        <v>0.97</v>
      </c>
      <c r="W50" t="n">
        <v>0.13</v>
      </c>
      <c r="X50" t="n">
        <v>0.15</v>
      </c>
      <c r="Y50" t="n">
        <v>1</v>
      </c>
      <c r="Z50" t="n">
        <v>10</v>
      </c>
      <c r="AA50" t="n">
        <v>185.11442182945</v>
      </c>
      <c r="AB50" t="n">
        <v>253.2817186188539</v>
      </c>
      <c r="AC50" t="n">
        <v>229.108866877069</v>
      </c>
      <c r="AD50" t="n">
        <v>185114.42182945</v>
      </c>
      <c r="AE50" t="n">
        <v>253281.7186188539</v>
      </c>
      <c r="AF50" t="n">
        <v>2.791671464368924e-06</v>
      </c>
      <c r="AG50" t="n">
        <v>15</v>
      </c>
      <c r="AH50" t="n">
        <v>229108.866877069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8.7362</v>
      </c>
      <c r="E51" t="n">
        <v>11.45</v>
      </c>
      <c r="F51" t="n">
        <v>8.01</v>
      </c>
      <c r="G51" t="n">
        <v>60.04</v>
      </c>
      <c r="H51" t="n">
        <v>0.73</v>
      </c>
      <c r="I51" t="n">
        <v>8</v>
      </c>
      <c r="J51" t="n">
        <v>323.34</v>
      </c>
      <c r="K51" t="n">
        <v>61.82</v>
      </c>
      <c r="L51" t="n">
        <v>13.25</v>
      </c>
      <c r="M51" t="n">
        <v>0</v>
      </c>
      <c r="N51" t="n">
        <v>98.27</v>
      </c>
      <c r="O51" t="n">
        <v>40112.54</v>
      </c>
      <c r="P51" t="n">
        <v>113.76</v>
      </c>
      <c r="Q51" t="n">
        <v>942.27</v>
      </c>
      <c r="R51" t="n">
        <v>31.79</v>
      </c>
      <c r="S51" t="n">
        <v>27.17</v>
      </c>
      <c r="T51" t="n">
        <v>2541.66</v>
      </c>
      <c r="U51" t="n">
        <v>0.85</v>
      </c>
      <c r="V51" t="n">
        <v>0.97</v>
      </c>
      <c r="W51" t="n">
        <v>0.13</v>
      </c>
      <c r="X51" t="n">
        <v>0.15</v>
      </c>
      <c r="Y51" t="n">
        <v>1</v>
      </c>
      <c r="Z51" t="n">
        <v>10</v>
      </c>
      <c r="AA51" t="n">
        <v>185.2647996748209</v>
      </c>
      <c r="AB51" t="n">
        <v>253.4874722210926</v>
      </c>
      <c r="AC51" t="n">
        <v>229.294983644287</v>
      </c>
      <c r="AD51" t="n">
        <v>185264.7996748209</v>
      </c>
      <c r="AE51" t="n">
        <v>253487.4722210926</v>
      </c>
      <c r="AF51" t="n">
        <v>2.791128331409126e-06</v>
      </c>
      <c r="AG51" t="n">
        <v>15</v>
      </c>
      <c r="AH51" t="n">
        <v>229294.983644287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7.9252</v>
      </c>
      <c r="E2" t="n">
        <v>12.62</v>
      </c>
      <c r="F2" t="n">
        <v>9.9</v>
      </c>
      <c r="G2" t="n">
        <v>6.19</v>
      </c>
      <c r="H2" t="n">
        <v>0.64</v>
      </c>
      <c r="I2" t="n">
        <v>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28.86</v>
      </c>
      <c r="Q2" t="n">
        <v>942.64</v>
      </c>
      <c r="R2" t="n">
        <v>87.40000000000001</v>
      </c>
      <c r="S2" t="n">
        <v>27.17</v>
      </c>
      <c r="T2" t="n">
        <v>29908.31</v>
      </c>
      <c r="U2" t="n">
        <v>0.31</v>
      </c>
      <c r="V2" t="n">
        <v>0.79</v>
      </c>
      <c r="W2" t="n">
        <v>0.38</v>
      </c>
      <c r="X2" t="n">
        <v>2.05</v>
      </c>
      <c r="Y2" t="n">
        <v>1</v>
      </c>
      <c r="Z2" t="n">
        <v>10</v>
      </c>
      <c r="AA2" t="n">
        <v>135.0101275893561</v>
      </c>
      <c r="AB2" t="n">
        <v>184.7268127941355</v>
      </c>
      <c r="AC2" t="n">
        <v>167.0967450468251</v>
      </c>
      <c r="AD2" t="n">
        <v>135010.1275893561</v>
      </c>
      <c r="AE2" t="n">
        <v>184726.8127941355</v>
      </c>
      <c r="AF2" t="n">
        <v>2.836127295903249e-06</v>
      </c>
      <c r="AG2" t="n">
        <v>17</v>
      </c>
      <c r="AH2" t="n">
        <v>167096.7450468251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8.3422</v>
      </c>
      <c r="E2" t="n">
        <v>11.99</v>
      </c>
      <c r="F2" t="n">
        <v>8.91</v>
      </c>
      <c r="G2" t="n">
        <v>10.09</v>
      </c>
      <c r="H2" t="n">
        <v>0.18</v>
      </c>
      <c r="I2" t="n">
        <v>53</v>
      </c>
      <c r="J2" t="n">
        <v>98.70999999999999</v>
      </c>
      <c r="K2" t="n">
        <v>39.72</v>
      </c>
      <c r="L2" t="n">
        <v>1</v>
      </c>
      <c r="M2" t="n">
        <v>51</v>
      </c>
      <c r="N2" t="n">
        <v>12.99</v>
      </c>
      <c r="O2" t="n">
        <v>12407.75</v>
      </c>
      <c r="P2" t="n">
        <v>72.15000000000001</v>
      </c>
      <c r="Q2" t="n">
        <v>942.3200000000001</v>
      </c>
      <c r="R2" t="n">
        <v>60.18</v>
      </c>
      <c r="S2" t="n">
        <v>27.17</v>
      </c>
      <c r="T2" t="n">
        <v>16511.23</v>
      </c>
      <c r="U2" t="n">
        <v>0.45</v>
      </c>
      <c r="V2" t="n">
        <v>0.88</v>
      </c>
      <c r="W2" t="n">
        <v>0.19</v>
      </c>
      <c r="X2" t="n">
        <v>1.06</v>
      </c>
      <c r="Y2" t="n">
        <v>1</v>
      </c>
      <c r="Z2" t="n">
        <v>10</v>
      </c>
      <c r="AA2" t="n">
        <v>161.3788853053553</v>
      </c>
      <c r="AB2" t="n">
        <v>220.8057104086357</v>
      </c>
      <c r="AC2" t="n">
        <v>199.7323233100599</v>
      </c>
      <c r="AD2" t="n">
        <v>161378.8853053553</v>
      </c>
      <c r="AE2" t="n">
        <v>220805.7104086357</v>
      </c>
      <c r="AF2" t="n">
        <v>2.841631460122396e-06</v>
      </c>
      <c r="AG2" t="n">
        <v>16</v>
      </c>
      <c r="AH2" t="n">
        <v>199732.3233100598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8.755699999999999</v>
      </c>
      <c r="E3" t="n">
        <v>11.42</v>
      </c>
      <c r="F3" t="n">
        <v>8.609999999999999</v>
      </c>
      <c r="G3" t="n">
        <v>12.92</v>
      </c>
      <c r="H3" t="n">
        <v>0.22</v>
      </c>
      <c r="I3" t="n">
        <v>40</v>
      </c>
      <c r="J3" t="n">
        <v>99.02</v>
      </c>
      <c r="K3" t="n">
        <v>39.72</v>
      </c>
      <c r="L3" t="n">
        <v>1.25</v>
      </c>
      <c r="M3" t="n">
        <v>38</v>
      </c>
      <c r="N3" t="n">
        <v>13.05</v>
      </c>
      <c r="O3" t="n">
        <v>12446.14</v>
      </c>
      <c r="P3" t="n">
        <v>67.15000000000001</v>
      </c>
      <c r="Q3" t="n">
        <v>942.35</v>
      </c>
      <c r="R3" t="n">
        <v>50.74</v>
      </c>
      <c r="S3" t="n">
        <v>27.17</v>
      </c>
      <c r="T3" t="n">
        <v>11858.18</v>
      </c>
      <c r="U3" t="n">
        <v>0.54</v>
      </c>
      <c r="V3" t="n">
        <v>0.91</v>
      </c>
      <c r="W3" t="n">
        <v>0.17</v>
      </c>
      <c r="X3" t="n">
        <v>0.76</v>
      </c>
      <c r="Y3" t="n">
        <v>1</v>
      </c>
      <c r="Z3" t="n">
        <v>10</v>
      </c>
      <c r="AA3" t="n">
        <v>148.8948528170646</v>
      </c>
      <c r="AB3" t="n">
        <v>203.724506401522</v>
      </c>
      <c r="AC3" t="n">
        <v>184.2813254397592</v>
      </c>
      <c r="AD3" t="n">
        <v>148894.8528170646</v>
      </c>
      <c r="AE3" t="n">
        <v>203724.506401522</v>
      </c>
      <c r="AF3" t="n">
        <v>2.98248334676628e-06</v>
      </c>
      <c r="AG3" t="n">
        <v>15</v>
      </c>
      <c r="AH3" t="n">
        <v>184281.3254397592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8.968400000000001</v>
      </c>
      <c r="E4" t="n">
        <v>11.15</v>
      </c>
      <c r="F4" t="n">
        <v>8.5</v>
      </c>
      <c r="G4" t="n">
        <v>15.95</v>
      </c>
      <c r="H4" t="n">
        <v>0.27</v>
      </c>
      <c r="I4" t="n">
        <v>32</v>
      </c>
      <c r="J4" t="n">
        <v>99.33</v>
      </c>
      <c r="K4" t="n">
        <v>39.72</v>
      </c>
      <c r="L4" t="n">
        <v>1.5</v>
      </c>
      <c r="M4" t="n">
        <v>30</v>
      </c>
      <c r="N4" t="n">
        <v>13.11</v>
      </c>
      <c r="O4" t="n">
        <v>12484.55</v>
      </c>
      <c r="P4" t="n">
        <v>63.69</v>
      </c>
      <c r="Q4" t="n">
        <v>942.3099999999999</v>
      </c>
      <c r="R4" t="n">
        <v>47.73</v>
      </c>
      <c r="S4" t="n">
        <v>27.17</v>
      </c>
      <c r="T4" t="n">
        <v>10393.16</v>
      </c>
      <c r="U4" t="n">
        <v>0.57</v>
      </c>
      <c r="V4" t="n">
        <v>0.92</v>
      </c>
      <c r="W4" t="n">
        <v>0.16</v>
      </c>
      <c r="X4" t="n">
        <v>0.65</v>
      </c>
      <c r="Y4" t="n">
        <v>1</v>
      </c>
      <c r="Z4" t="n">
        <v>10</v>
      </c>
      <c r="AA4" t="n">
        <v>145.6063696714822</v>
      </c>
      <c r="AB4" t="n">
        <v>199.2250586841012</v>
      </c>
      <c r="AC4" t="n">
        <v>180.2112986974731</v>
      </c>
      <c r="AD4" t="n">
        <v>145606.3696714822</v>
      </c>
      <c r="AE4" t="n">
        <v>199225.0586841012</v>
      </c>
      <c r="AF4" t="n">
        <v>3.054936058469193e-06</v>
      </c>
      <c r="AG4" t="n">
        <v>15</v>
      </c>
      <c r="AH4" t="n">
        <v>180211.2986974731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9.188599999999999</v>
      </c>
      <c r="E5" t="n">
        <v>10.88</v>
      </c>
      <c r="F5" t="n">
        <v>8.359999999999999</v>
      </c>
      <c r="G5" t="n">
        <v>19.29</v>
      </c>
      <c r="H5" t="n">
        <v>0.31</v>
      </c>
      <c r="I5" t="n">
        <v>26</v>
      </c>
      <c r="J5" t="n">
        <v>99.64</v>
      </c>
      <c r="K5" t="n">
        <v>39.72</v>
      </c>
      <c r="L5" t="n">
        <v>1.75</v>
      </c>
      <c r="M5" t="n">
        <v>24</v>
      </c>
      <c r="N5" t="n">
        <v>13.18</v>
      </c>
      <c r="O5" t="n">
        <v>12522.99</v>
      </c>
      <c r="P5" t="n">
        <v>59.78</v>
      </c>
      <c r="Q5" t="n">
        <v>942.24</v>
      </c>
      <c r="R5" t="n">
        <v>43.23</v>
      </c>
      <c r="S5" t="n">
        <v>27.17</v>
      </c>
      <c r="T5" t="n">
        <v>8171.83</v>
      </c>
      <c r="U5" t="n">
        <v>0.63</v>
      </c>
      <c r="V5" t="n">
        <v>0.93</v>
      </c>
      <c r="W5" t="n">
        <v>0.15</v>
      </c>
      <c r="X5" t="n">
        <v>0.51</v>
      </c>
      <c r="Y5" t="n">
        <v>1</v>
      </c>
      <c r="Z5" t="n">
        <v>10</v>
      </c>
      <c r="AA5" t="n">
        <v>142.1521589851384</v>
      </c>
      <c r="AB5" t="n">
        <v>194.4988552340276</v>
      </c>
      <c r="AC5" t="n">
        <v>175.9361574714048</v>
      </c>
      <c r="AD5" t="n">
        <v>142152.1589851384</v>
      </c>
      <c r="AE5" t="n">
        <v>194498.8552340276</v>
      </c>
      <c r="AF5" t="n">
        <v>3.12994352023215e-06</v>
      </c>
      <c r="AG5" t="n">
        <v>15</v>
      </c>
      <c r="AH5" t="n">
        <v>175936.1574714048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9.2829</v>
      </c>
      <c r="E6" t="n">
        <v>10.77</v>
      </c>
      <c r="F6" t="n">
        <v>8.31</v>
      </c>
      <c r="G6" t="n">
        <v>21.68</v>
      </c>
      <c r="H6" t="n">
        <v>0.35</v>
      </c>
      <c r="I6" t="n">
        <v>23</v>
      </c>
      <c r="J6" t="n">
        <v>99.95</v>
      </c>
      <c r="K6" t="n">
        <v>39.72</v>
      </c>
      <c r="L6" t="n">
        <v>2</v>
      </c>
      <c r="M6" t="n">
        <v>9</v>
      </c>
      <c r="N6" t="n">
        <v>13.24</v>
      </c>
      <c r="O6" t="n">
        <v>12561.45</v>
      </c>
      <c r="P6" t="n">
        <v>57.46</v>
      </c>
      <c r="Q6" t="n">
        <v>942.3099999999999</v>
      </c>
      <c r="R6" t="n">
        <v>41.11</v>
      </c>
      <c r="S6" t="n">
        <v>27.17</v>
      </c>
      <c r="T6" t="n">
        <v>7125.88</v>
      </c>
      <c r="U6" t="n">
        <v>0.66</v>
      </c>
      <c r="V6" t="n">
        <v>0.9399999999999999</v>
      </c>
      <c r="W6" t="n">
        <v>0.16</v>
      </c>
      <c r="X6" t="n">
        <v>0.46</v>
      </c>
      <c r="Y6" t="n">
        <v>1</v>
      </c>
      <c r="Z6" t="n">
        <v>10</v>
      </c>
      <c r="AA6" t="n">
        <v>140.3505745742435</v>
      </c>
      <c r="AB6" t="n">
        <v>192.0338479627476</v>
      </c>
      <c r="AC6" t="n">
        <v>173.7064070344355</v>
      </c>
      <c r="AD6" t="n">
        <v>140350.5745742435</v>
      </c>
      <c r="AE6" t="n">
        <v>192033.8479627476</v>
      </c>
      <c r="AF6" t="n">
        <v>3.162065244320465e-06</v>
      </c>
      <c r="AG6" t="n">
        <v>15</v>
      </c>
      <c r="AH6" t="n">
        <v>173706.4070344355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9.3185</v>
      </c>
      <c r="E7" t="n">
        <v>10.73</v>
      </c>
      <c r="F7" t="n">
        <v>8.289999999999999</v>
      </c>
      <c r="G7" t="n">
        <v>22.61</v>
      </c>
      <c r="H7" t="n">
        <v>0.39</v>
      </c>
      <c r="I7" t="n">
        <v>22</v>
      </c>
      <c r="J7" t="n">
        <v>100.27</v>
      </c>
      <c r="K7" t="n">
        <v>39.72</v>
      </c>
      <c r="L7" t="n">
        <v>2.25</v>
      </c>
      <c r="M7" t="n">
        <v>0</v>
      </c>
      <c r="N7" t="n">
        <v>13.3</v>
      </c>
      <c r="O7" t="n">
        <v>12599.94</v>
      </c>
      <c r="P7" t="n">
        <v>57.08</v>
      </c>
      <c r="Q7" t="n">
        <v>942.28</v>
      </c>
      <c r="R7" t="n">
        <v>40</v>
      </c>
      <c r="S7" t="n">
        <v>27.17</v>
      </c>
      <c r="T7" t="n">
        <v>6578.78</v>
      </c>
      <c r="U7" t="n">
        <v>0.68</v>
      </c>
      <c r="V7" t="n">
        <v>0.9399999999999999</v>
      </c>
      <c r="W7" t="n">
        <v>0.17</v>
      </c>
      <c r="X7" t="n">
        <v>0.44</v>
      </c>
      <c r="Y7" t="n">
        <v>1</v>
      </c>
      <c r="Z7" t="n">
        <v>10</v>
      </c>
      <c r="AA7" t="n">
        <v>133.2892314451944</v>
      </c>
      <c r="AB7" t="n">
        <v>182.3722067691149</v>
      </c>
      <c r="AC7" t="n">
        <v>164.9668593161216</v>
      </c>
      <c r="AD7" t="n">
        <v>133289.2314451945</v>
      </c>
      <c r="AE7" t="n">
        <v>182372.2067691149</v>
      </c>
      <c r="AF7" t="n">
        <v>3.174191791272152e-06</v>
      </c>
      <c r="AG7" t="n">
        <v>14</v>
      </c>
      <c r="AH7" t="n">
        <v>164966.8593161216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6.0351</v>
      </c>
      <c r="E2" t="n">
        <v>16.57</v>
      </c>
      <c r="F2" t="n">
        <v>9.91</v>
      </c>
      <c r="G2" t="n">
        <v>5.89</v>
      </c>
      <c r="H2" t="n">
        <v>0.09</v>
      </c>
      <c r="I2" t="n">
        <v>101</v>
      </c>
      <c r="J2" t="n">
        <v>204</v>
      </c>
      <c r="K2" t="n">
        <v>55.27</v>
      </c>
      <c r="L2" t="n">
        <v>1</v>
      </c>
      <c r="M2" t="n">
        <v>99</v>
      </c>
      <c r="N2" t="n">
        <v>42.72</v>
      </c>
      <c r="O2" t="n">
        <v>25393.6</v>
      </c>
      <c r="P2" t="n">
        <v>138.89</v>
      </c>
      <c r="Q2" t="n">
        <v>942.55</v>
      </c>
      <c r="R2" t="n">
        <v>91.66</v>
      </c>
      <c r="S2" t="n">
        <v>27.17</v>
      </c>
      <c r="T2" t="n">
        <v>32012.05</v>
      </c>
      <c r="U2" t="n">
        <v>0.3</v>
      </c>
      <c r="V2" t="n">
        <v>0.79</v>
      </c>
      <c r="W2" t="n">
        <v>0.26</v>
      </c>
      <c r="X2" t="n">
        <v>2.05</v>
      </c>
      <c r="Y2" t="n">
        <v>1</v>
      </c>
      <c r="Z2" t="n">
        <v>10</v>
      </c>
      <c r="AA2" t="n">
        <v>290.7974645419571</v>
      </c>
      <c r="AB2" t="n">
        <v>397.8819200650115</v>
      </c>
      <c r="AC2" t="n">
        <v>359.9086280447881</v>
      </c>
      <c r="AD2" t="n">
        <v>290797.4645419571</v>
      </c>
      <c r="AE2" t="n">
        <v>397881.9200650115</v>
      </c>
      <c r="AF2" t="n">
        <v>1.970764082270802e-06</v>
      </c>
      <c r="AG2" t="n">
        <v>22</v>
      </c>
      <c r="AH2" t="n">
        <v>359908.6280447881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6.655</v>
      </c>
      <c r="E3" t="n">
        <v>15.03</v>
      </c>
      <c r="F3" t="n">
        <v>9.380000000000001</v>
      </c>
      <c r="G3" t="n">
        <v>7.4</v>
      </c>
      <c r="H3" t="n">
        <v>0.11</v>
      </c>
      <c r="I3" t="n">
        <v>76</v>
      </c>
      <c r="J3" t="n">
        <v>204.39</v>
      </c>
      <c r="K3" t="n">
        <v>55.27</v>
      </c>
      <c r="L3" t="n">
        <v>1.25</v>
      </c>
      <c r="M3" t="n">
        <v>74</v>
      </c>
      <c r="N3" t="n">
        <v>42.87</v>
      </c>
      <c r="O3" t="n">
        <v>25442.42</v>
      </c>
      <c r="P3" t="n">
        <v>130.45</v>
      </c>
      <c r="Q3" t="n">
        <v>942.48</v>
      </c>
      <c r="R3" t="n">
        <v>74.75</v>
      </c>
      <c r="S3" t="n">
        <v>27.17</v>
      </c>
      <c r="T3" t="n">
        <v>23685.4</v>
      </c>
      <c r="U3" t="n">
        <v>0.36</v>
      </c>
      <c r="V3" t="n">
        <v>0.83</v>
      </c>
      <c r="W3" t="n">
        <v>0.23</v>
      </c>
      <c r="X3" t="n">
        <v>1.52</v>
      </c>
      <c r="Y3" t="n">
        <v>1</v>
      </c>
      <c r="Z3" t="n">
        <v>10</v>
      </c>
      <c r="AA3" t="n">
        <v>256.656047372343</v>
      </c>
      <c r="AB3" t="n">
        <v>351.168126880357</v>
      </c>
      <c r="AC3" t="n">
        <v>317.6531337185623</v>
      </c>
      <c r="AD3" t="n">
        <v>256656.047372343</v>
      </c>
      <c r="AE3" t="n">
        <v>351168.126880357</v>
      </c>
      <c r="AF3" t="n">
        <v>2.173192650910869e-06</v>
      </c>
      <c r="AG3" t="n">
        <v>20</v>
      </c>
      <c r="AH3" t="n">
        <v>317653.1337185623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7.0859</v>
      </c>
      <c r="E4" t="n">
        <v>14.11</v>
      </c>
      <c r="F4" t="n">
        <v>9.07</v>
      </c>
      <c r="G4" t="n">
        <v>8.93</v>
      </c>
      <c r="H4" t="n">
        <v>0.13</v>
      </c>
      <c r="I4" t="n">
        <v>61</v>
      </c>
      <c r="J4" t="n">
        <v>204.79</v>
      </c>
      <c r="K4" t="n">
        <v>55.27</v>
      </c>
      <c r="L4" t="n">
        <v>1.5</v>
      </c>
      <c r="M4" t="n">
        <v>59</v>
      </c>
      <c r="N4" t="n">
        <v>43.02</v>
      </c>
      <c r="O4" t="n">
        <v>25491.3</v>
      </c>
      <c r="P4" t="n">
        <v>125.07</v>
      </c>
      <c r="Q4" t="n">
        <v>942.62</v>
      </c>
      <c r="R4" t="n">
        <v>65.13</v>
      </c>
      <c r="S4" t="n">
        <v>27.17</v>
      </c>
      <c r="T4" t="n">
        <v>18948.86</v>
      </c>
      <c r="U4" t="n">
        <v>0.42</v>
      </c>
      <c r="V4" t="n">
        <v>0.86</v>
      </c>
      <c r="W4" t="n">
        <v>0.21</v>
      </c>
      <c r="X4" t="n">
        <v>1.22</v>
      </c>
      <c r="Y4" t="n">
        <v>1</v>
      </c>
      <c r="Z4" t="n">
        <v>10</v>
      </c>
      <c r="AA4" t="n">
        <v>238.1467114588744</v>
      </c>
      <c r="AB4" t="n">
        <v>325.8428369092925</v>
      </c>
      <c r="AC4" t="n">
        <v>294.7448538780602</v>
      </c>
      <c r="AD4" t="n">
        <v>238146.7114588744</v>
      </c>
      <c r="AE4" t="n">
        <v>325842.8369092925</v>
      </c>
      <c r="AF4" t="n">
        <v>2.313903201365789e-06</v>
      </c>
      <c r="AG4" t="n">
        <v>19</v>
      </c>
      <c r="AH4" t="n">
        <v>294744.8538780602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7.4121</v>
      </c>
      <c r="E5" t="n">
        <v>13.49</v>
      </c>
      <c r="F5" t="n">
        <v>8.859999999999999</v>
      </c>
      <c r="G5" t="n">
        <v>10.42</v>
      </c>
      <c r="H5" t="n">
        <v>0.15</v>
      </c>
      <c r="I5" t="n">
        <v>51</v>
      </c>
      <c r="J5" t="n">
        <v>205.18</v>
      </c>
      <c r="K5" t="n">
        <v>55.27</v>
      </c>
      <c r="L5" t="n">
        <v>1.75</v>
      </c>
      <c r="M5" t="n">
        <v>49</v>
      </c>
      <c r="N5" t="n">
        <v>43.16</v>
      </c>
      <c r="O5" t="n">
        <v>25540.22</v>
      </c>
      <c r="P5" t="n">
        <v>121.15</v>
      </c>
      <c r="Q5" t="n">
        <v>942.35</v>
      </c>
      <c r="R5" t="n">
        <v>58.67</v>
      </c>
      <c r="S5" t="n">
        <v>27.17</v>
      </c>
      <c r="T5" t="n">
        <v>15766.11</v>
      </c>
      <c r="U5" t="n">
        <v>0.46</v>
      </c>
      <c r="V5" t="n">
        <v>0.88</v>
      </c>
      <c r="W5" t="n">
        <v>0.18</v>
      </c>
      <c r="X5" t="n">
        <v>1</v>
      </c>
      <c r="Y5" t="n">
        <v>1</v>
      </c>
      <c r="Z5" t="n">
        <v>10</v>
      </c>
      <c r="AA5" t="n">
        <v>223.5035680105578</v>
      </c>
      <c r="AB5" t="n">
        <v>305.8074420334199</v>
      </c>
      <c r="AC5" t="n">
        <v>276.6216089692812</v>
      </c>
      <c r="AD5" t="n">
        <v>223503.5680105578</v>
      </c>
      <c r="AE5" t="n">
        <v>305807.4420334199</v>
      </c>
      <c r="AF5" t="n">
        <v>2.420423929048302e-06</v>
      </c>
      <c r="AG5" t="n">
        <v>18</v>
      </c>
      <c r="AH5" t="n">
        <v>276621.6089692813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7.655</v>
      </c>
      <c r="E6" t="n">
        <v>13.06</v>
      </c>
      <c r="F6" t="n">
        <v>8.710000000000001</v>
      </c>
      <c r="G6" t="n">
        <v>11.88</v>
      </c>
      <c r="H6" t="n">
        <v>0.17</v>
      </c>
      <c r="I6" t="n">
        <v>44</v>
      </c>
      <c r="J6" t="n">
        <v>205.58</v>
      </c>
      <c r="K6" t="n">
        <v>55.27</v>
      </c>
      <c r="L6" t="n">
        <v>2</v>
      </c>
      <c r="M6" t="n">
        <v>42</v>
      </c>
      <c r="N6" t="n">
        <v>43.31</v>
      </c>
      <c r="O6" t="n">
        <v>25589.2</v>
      </c>
      <c r="P6" t="n">
        <v>117.99</v>
      </c>
      <c r="Q6" t="n">
        <v>942.37</v>
      </c>
      <c r="R6" t="n">
        <v>53.96</v>
      </c>
      <c r="S6" t="n">
        <v>27.17</v>
      </c>
      <c r="T6" t="n">
        <v>13446.25</v>
      </c>
      <c r="U6" t="n">
        <v>0.5</v>
      </c>
      <c r="V6" t="n">
        <v>0.9</v>
      </c>
      <c r="W6" t="n">
        <v>0.18</v>
      </c>
      <c r="X6" t="n">
        <v>0.86</v>
      </c>
      <c r="Y6" t="n">
        <v>1</v>
      </c>
      <c r="Z6" t="n">
        <v>10</v>
      </c>
      <c r="AA6" t="n">
        <v>217.9816339262927</v>
      </c>
      <c r="AB6" t="n">
        <v>298.2520882087936</v>
      </c>
      <c r="AC6" t="n">
        <v>269.7873275096692</v>
      </c>
      <c r="AD6" t="n">
        <v>217981.6339262927</v>
      </c>
      <c r="AE6" t="n">
        <v>298252.0882087935</v>
      </c>
      <c r="AF6" t="n">
        <v>2.499743011678844e-06</v>
      </c>
      <c r="AG6" t="n">
        <v>18</v>
      </c>
      <c r="AH6" t="n">
        <v>269787.3275096692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7.9177</v>
      </c>
      <c r="E7" t="n">
        <v>12.63</v>
      </c>
      <c r="F7" t="n">
        <v>8.52</v>
      </c>
      <c r="G7" t="n">
        <v>13.46</v>
      </c>
      <c r="H7" t="n">
        <v>0.19</v>
      </c>
      <c r="I7" t="n">
        <v>38</v>
      </c>
      <c r="J7" t="n">
        <v>205.98</v>
      </c>
      <c r="K7" t="n">
        <v>55.27</v>
      </c>
      <c r="L7" t="n">
        <v>2.25</v>
      </c>
      <c r="M7" t="n">
        <v>36</v>
      </c>
      <c r="N7" t="n">
        <v>43.46</v>
      </c>
      <c r="O7" t="n">
        <v>25638.22</v>
      </c>
      <c r="P7" t="n">
        <v>114.37</v>
      </c>
      <c r="Q7" t="n">
        <v>942.34</v>
      </c>
      <c r="R7" t="n">
        <v>47.87</v>
      </c>
      <c r="S7" t="n">
        <v>27.17</v>
      </c>
      <c r="T7" t="n">
        <v>10434.22</v>
      </c>
      <c r="U7" t="n">
        <v>0.57</v>
      </c>
      <c r="V7" t="n">
        <v>0.92</v>
      </c>
      <c r="W7" t="n">
        <v>0.17</v>
      </c>
      <c r="X7" t="n">
        <v>0.67</v>
      </c>
      <c r="Y7" t="n">
        <v>1</v>
      </c>
      <c r="Z7" t="n">
        <v>10</v>
      </c>
      <c r="AA7" t="n">
        <v>205.3531704600508</v>
      </c>
      <c r="AB7" t="n">
        <v>280.9732673658021</v>
      </c>
      <c r="AC7" t="n">
        <v>254.15757307695</v>
      </c>
      <c r="AD7" t="n">
        <v>205353.1704600508</v>
      </c>
      <c r="AE7" t="n">
        <v>280973.2673658021</v>
      </c>
      <c r="AF7" t="n">
        <v>2.58552779145259e-06</v>
      </c>
      <c r="AG7" t="n">
        <v>17</v>
      </c>
      <c r="AH7" t="n">
        <v>254157.57307695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7.8854</v>
      </c>
      <c r="E8" t="n">
        <v>12.68</v>
      </c>
      <c r="F8" t="n">
        <v>8.699999999999999</v>
      </c>
      <c r="G8" t="n">
        <v>14.91</v>
      </c>
      <c r="H8" t="n">
        <v>0.22</v>
      </c>
      <c r="I8" t="n">
        <v>35</v>
      </c>
      <c r="J8" t="n">
        <v>206.38</v>
      </c>
      <c r="K8" t="n">
        <v>55.27</v>
      </c>
      <c r="L8" t="n">
        <v>2.5</v>
      </c>
      <c r="M8" t="n">
        <v>33</v>
      </c>
      <c r="N8" t="n">
        <v>43.6</v>
      </c>
      <c r="O8" t="n">
        <v>25687.3</v>
      </c>
      <c r="P8" t="n">
        <v>116.01</v>
      </c>
      <c r="Q8" t="n">
        <v>942.27</v>
      </c>
      <c r="R8" t="n">
        <v>55.09</v>
      </c>
      <c r="S8" t="n">
        <v>27.17</v>
      </c>
      <c r="T8" t="n">
        <v>14056.64</v>
      </c>
      <c r="U8" t="n">
        <v>0.49</v>
      </c>
      <c r="V8" t="n">
        <v>0.9</v>
      </c>
      <c r="W8" t="n">
        <v>0.14</v>
      </c>
      <c r="X8" t="n">
        <v>0.84</v>
      </c>
      <c r="Y8" t="n">
        <v>1</v>
      </c>
      <c r="Z8" t="n">
        <v>10</v>
      </c>
      <c r="AA8" t="n">
        <v>207.0214860180859</v>
      </c>
      <c r="AB8" t="n">
        <v>283.2559303131925</v>
      </c>
      <c r="AC8" t="n">
        <v>256.2223818763797</v>
      </c>
      <c r="AD8" t="n">
        <v>207021.4860180859</v>
      </c>
      <c r="AE8" t="n">
        <v>283255.9303131925</v>
      </c>
      <c r="AF8" t="n">
        <v>2.574980214799785e-06</v>
      </c>
      <c r="AG8" t="n">
        <v>17</v>
      </c>
      <c r="AH8" t="n">
        <v>256222.3818763797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8.173500000000001</v>
      </c>
      <c r="E9" t="n">
        <v>12.23</v>
      </c>
      <c r="F9" t="n">
        <v>8.449999999999999</v>
      </c>
      <c r="G9" t="n">
        <v>16.91</v>
      </c>
      <c r="H9" t="n">
        <v>0.24</v>
      </c>
      <c r="I9" t="n">
        <v>30</v>
      </c>
      <c r="J9" t="n">
        <v>206.78</v>
      </c>
      <c r="K9" t="n">
        <v>55.27</v>
      </c>
      <c r="L9" t="n">
        <v>2.75</v>
      </c>
      <c r="M9" t="n">
        <v>28</v>
      </c>
      <c r="N9" t="n">
        <v>43.75</v>
      </c>
      <c r="O9" t="n">
        <v>25736.42</v>
      </c>
      <c r="P9" t="n">
        <v>111.37</v>
      </c>
      <c r="Q9" t="n">
        <v>942.34</v>
      </c>
      <c r="R9" t="n">
        <v>45.99</v>
      </c>
      <c r="S9" t="n">
        <v>27.17</v>
      </c>
      <c r="T9" t="n">
        <v>9531.110000000001</v>
      </c>
      <c r="U9" t="n">
        <v>0.59</v>
      </c>
      <c r="V9" t="n">
        <v>0.92</v>
      </c>
      <c r="W9" t="n">
        <v>0.16</v>
      </c>
      <c r="X9" t="n">
        <v>0.6</v>
      </c>
      <c r="Y9" t="n">
        <v>1</v>
      </c>
      <c r="Z9" t="n">
        <v>10</v>
      </c>
      <c r="AA9" t="n">
        <v>193.6918905665124</v>
      </c>
      <c r="AB9" t="n">
        <v>265.0177897561106</v>
      </c>
      <c r="AC9" t="n">
        <v>239.7248638566689</v>
      </c>
      <c r="AD9" t="n">
        <v>193691.8905665124</v>
      </c>
      <c r="AE9" t="n">
        <v>265017.7897561106</v>
      </c>
      <c r="AF9" t="n">
        <v>2.669059373737038e-06</v>
      </c>
      <c r="AG9" t="n">
        <v>16</v>
      </c>
      <c r="AH9" t="n">
        <v>239724.8638566689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8.257400000000001</v>
      </c>
      <c r="E10" t="n">
        <v>12.11</v>
      </c>
      <c r="F10" t="n">
        <v>8.41</v>
      </c>
      <c r="G10" t="n">
        <v>18.02</v>
      </c>
      <c r="H10" t="n">
        <v>0.26</v>
      </c>
      <c r="I10" t="n">
        <v>28</v>
      </c>
      <c r="J10" t="n">
        <v>207.17</v>
      </c>
      <c r="K10" t="n">
        <v>55.27</v>
      </c>
      <c r="L10" t="n">
        <v>3</v>
      </c>
      <c r="M10" t="n">
        <v>26</v>
      </c>
      <c r="N10" t="n">
        <v>43.9</v>
      </c>
      <c r="O10" t="n">
        <v>25785.6</v>
      </c>
      <c r="P10" t="n">
        <v>109.85</v>
      </c>
      <c r="Q10" t="n">
        <v>942.3200000000001</v>
      </c>
      <c r="R10" t="n">
        <v>44.62</v>
      </c>
      <c r="S10" t="n">
        <v>27.17</v>
      </c>
      <c r="T10" t="n">
        <v>8856.799999999999</v>
      </c>
      <c r="U10" t="n">
        <v>0.61</v>
      </c>
      <c r="V10" t="n">
        <v>0.93</v>
      </c>
      <c r="W10" t="n">
        <v>0.16</v>
      </c>
      <c r="X10" t="n">
        <v>0.5600000000000001</v>
      </c>
      <c r="Y10" t="n">
        <v>1</v>
      </c>
      <c r="Z10" t="n">
        <v>10</v>
      </c>
      <c r="AA10" t="n">
        <v>191.8158470117033</v>
      </c>
      <c r="AB10" t="n">
        <v>262.4509041992217</v>
      </c>
      <c r="AC10" t="n">
        <v>237.4029582546821</v>
      </c>
      <c r="AD10" t="n">
        <v>191815.8470117032</v>
      </c>
      <c r="AE10" t="n">
        <v>262450.9041992217</v>
      </c>
      <c r="AF10" t="n">
        <v>2.696456949005471e-06</v>
      </c>
      <c r="AG10" t="n">
        <v>16</v>
      </c>
      <c r="AH10" t="n">
        <v>237402.9582546821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8.391</v>
      </c>
      <c r="E11" t="n">
        <v>11.92</v>
      </c>
      <c r="F11" t="n">
        <v>8.34</v>
      </c>
      <c r="G11" t="n">
        <v>20.01</v>
      </c>
      <c r="H11" t="n">
        <v>0.28</v>
      </c>
      <c r="I11" t="n">
        <v>25</v>
      </c>
      <c r="J11" t="n">
        <v>207.57</v>
      </c>
      <c r="K11" t="n">
        <v>55.27</v>
      </c>
      <c r="L11" t="n">
        <v>3.25</v>
      </c>
      <c r="M11" t="n">
        <v>23</v>
      </c>
      <c r="N11" t="n">
        <v>44.05</v>
      </c>
      <c r="O11" t="n">
        <v>25834.83</v>
      </c>
      <c r="P11" t="n">
        <v>108.06</v>
      </c>
      <c r="Q11" t="n">
        <v>942.37</v>
      </c>
      <c r="R11" t="n">
        <v>42.53</v>
      </c>
      <c r="S11" t="n">
        <v>27.17</v>
      </c>
      <c r="T11" t="n">
        <v>7826.05</v>
      </c>
      <c r="U11" t="n">
        <v>0.64</v>
      </c>
      <c r="V11" t="n">
        <v>0.9399999999999999</v>
      </c>
      <c r="W11" t="n">
        <v>0.15</v>
      </c>
      <c r="X11" t="n">
        <v>0.49</v>
      </c>
      <c r="Y11" t="n">
        <v>1</v>
      </c>
      <c r="Z11" t="n">
        <v>10</v>
      </c>
      <c r="AA11" t="n">
        <v>189.3088514135229</v>
      </c>
      <c r="AB11" t="n">
        <v>259.020722220953</v>
      </c>
      <c r="AC11" t="n">
        <v>234.3001480301277</v>
      </c>
      <c r="AD11" t="n">
        <v>189308.8514135228</v>
      </c>
      <c r="AE11" t="n">
        <v>259020.722220953</v>
      </c>
      <c r="AF11" t="n">
        <v>2.740084077204072e-06</v>
      </c>
      <c r="AG11" t="n">
        <v>16</v>
      </c>
      <c r="AH11" t="n">
        <v>234300.1480301277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8.474399999999999</v>
      </c>
      <c r="E12" t="n">
        <v>11.8</v>
      </c>
      <c r="F12" t="n">
        <v>8.300000000000001</v>
      </c>
      <c r="G12" t="n">
        <v>21.66</v>
      </c>
      <c r="H12" t="n">
        <v>0.3</v>
      </c>
      <c r="I12" t="n">
        <v>23</v>
      </c>
      <c r="J12" t="n">
        <v>207.97</v>
      </c>
      <c r="K12" t="n">
        <v>55.27</v>
      </c>
      <c r="L12" t="n">
        <v>3.5</v>
      </c>
      <c r="M12" t="n">
        <v>21</v>
      </c>
      <c r="N12" t="n">
        <v>44.2</v>
      </c>
      <c r="O12" t="n">
        <v>25884.1</v>
      </c>
      <c r="P12" t="n">
        <v>106.41</v>
      </c>
      <c r="Q12" t="n">
        <v>942.25</v>
      </c>
      <c r="R12" t="n">
        <v>41.32</v>
      </c>
      <c r="S12" t="n">
        <v>27.17</v>
      </c>
      <c r="T12" t="n">
        <v>7232.58</v>
      </c>
      <c r="U12" t="n">
        <v>0.66</v>
      </c>
      <c r="V12" t="n">
        <v>0.9399999999999999</v>
      </c>
      <c r="W12" t="n">
        <v>0.14</v>
      </c>
      <c r="X12" t="n">
        <v>0.45</v>
      </c>
      <c r="Y12" t="n">
        <v>1</v>
      </c>
      <c r="Z12" t="n">
        <v>10</v>
      </c>
      <c r="AA12" t="n">
        <v>187.4453561217877</v>
      </c>
      <c r="AB12" t="n">
        <v>256.4710057511921</v>
      </c>
      <c r="AC12" t="n">
        <v>231.9937729216905</v>
      </c>
      <c r="AD12" t="n">
        <v>187445.3561217877</v>
      </c>
      <c r="AE12" t="n">
        <v>256471.0057511922</v>
      </c>
      <c r="AF12" t="n">
        <v>2.767318377292122e-06</v>
      </c>
      <c r="AG12" t="n">
        <v>16</v>
      </c>
      <c r="AH12" t="n">
        <v>231993.7729216905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8.571999999999999</v>
      </c>
      <c r="E13" t="n">
        <v>11.67</v>
      </c>
      <c r="F13" t="n">
        <v>8.25</v>
      </c>
      <c r="G13" t="n">
        <v>23.57</v>
      </c>
      <c r="H13" t="n">
        <v>0.32</v>
      </c>
      <c r="I13" t="n">
        <v>21</v>
      </c>
      <c r="J13" t="n">
        <v>208.37</v>
      </c>
      <c r="K13" t="n">
        <v>55.27</v>
      </c>
      <c r="L13" t="n">
        <v>3.75</v>
      </c>
      <c r="M13" t="n">
        <v>19</v>
      </c>
      <c r="N13" t="n">
        <v>44.35</v>
      </c>
      <c r="O13" t="n">
        <v>25933.43</v>
      </c>
      <c r="P13" t="n">
        <v>104.62</v>
      </c>
      <c r="Q13" t="n">
        <v>942.37</v>
      </c>
      <c r="R13" t="n">
        <v>39.48</v>
      </c>
      <c r="S13" t="n">
        <v>27.17</v>
      </c>
      <c r="T13" t="n">
        <v>6323.2</v>
      </c>
      <c r="U13" t="n">
        <v>0.6899999999999999</v>
      </c>
      <c r="V13" t="n">
        <v>0.95</v>
      </c>
      <c r="W13" t="n">
        <v>0.14</v>
      </c>
      <c r="X13" t="n">
        <v>0.4</v>
      </c>
      <c r="Y13" t="n">
        <v>1</v>
      </c>
      <c r="Z13" t="n">
        <v>10</v>
      </c>
      <c r="AA13" t="n">
        <v>185.3971653951906</v>
      </c>
      <c r="AB13" t="n">
        <v>253.6685808392658</v>
      </c>
      <c r="AC13" t="n">
        <v>229.4588075101294</v>
      </c>
      <c r="AD13" t="n">
        <v>185397.1653951906</v>
      </c>
      <c r="AE13" t="n">
        <v>253668.5808392658</v>
      </c>
      <c r="AF13" t="n">
        <v>2.799189692503075e-06</v>
      </c>
      <c r="AG13" t="n">
        <v>16</v>
      </c>
      <c r="AH13" t="n">
        <v>229458.8075101294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8.618399999999999</v>
      </c>
      <c r="E14" t="n">
        <v>11.6</v>
      </c>
      <c r="F14" t="n">
        <v>8.23</v>
      </c>
      <c r="G14" t="n">
        <v>24.68</v>
      </c>
      <c r="H14" t="n">
        <v>0.34</v>
      </c>
      <c r="I14" t="n">
        <v>20</v>
      </c>
      <c r="J14" t="n">
        <v>208.77</v>
      </c>
      <c r="K14" t="n">
        <v>55.27</v>
      </c>
      <c r="L14" t="n">
        <v>4</v>
      </c>
      <c r="M14" t="n">
        <v>18</v>
      </c>
      <c r="N14" t="n">
        <v>44.5</v>
      </c>
      <c r="O14" t="n">
        <v>25982.82</v>
      </c>
      <c r="P14" t="n">
        <v>103.14</v>
      </c>
      <c r="Q14" t="n">
        <v>942.26</v>
      </c>
      <c r="R14" t="n">
        <v>38.87</v>
      </c>
      <c r="S14" t="n">
        <v>27.17</v>
      </c>
      <c r="T14" t="n">
        <v>6022.25</v>
      </c>
      <c r="U14" t="n">
        <v>0.7</v>
      </c>
      <c r="V14" t="n">
        <v>0.95</v>
      </c>
      <c r="W14" t="n">
        <v>0.14</v>
      </c>
      <c r="X14" t="n">
        <v>0.37</v>
      </c>
      <c r="Y14" t="n">
        <v>1</v>
      </c>
      <c r="Z14" t="n">
        <v>10</v>
      </c>
      <c r="AA14" t="n">
        <v>184.0459677769368</v>
      </c>
      <c r="AB14" t="n">
        <v>251.8198126473401</v>
      </c>
      <c r="AC14" t="n">
        <v>227.7864831596781</v>
      </c>
      <c r="AD14" t="n">
        <v>184045.9677769368</v>
      </c>
      <c r="AE14" t="n">
        <v>251819.8126473401</v>
      </c>
      <c r="AF14" t="n">
        <v>2.81434162924271e-06</v>
      </c>
      <c r="AG14" t="n">
        <v>16</v>
      </c>
      <c r="AH14" t="n">
        <v>227786.4831596781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8.763400000000001</v>
      </c>
      <c r="E15" t="n">
        <v>11.41</v>
      </c>
      <c r="F15" t="n">
        <v>8.119999999999999</v>
      </c>
      <c r="G15" t="n">
        <v>27.05</v>
      </c>
      <c r="H15" t="n">
        <v>0.36</v>
      </c>
      <c r="I15" t="n">
        <v>18</v>
      </c>
      <c r="J15" t="n">
        <v>209.17</v>
      </c>
      <c r="K15" t="n">
        <v>55.27</v>
      </c>
      <c r="L15" t="n">
        <v>4.25</v>
      </c>
      <c r="M15" t="n">
        <v>16</v>
      </c>
      <c r="N15" t="n">
        <v>44.65</v>
      </c>
      <c r="O15" t="n">
        <v>26032.25</v>
      </c>
      <c r="P15" t="n">
        <v>100.44</v>
      </c>
      <c r="Q15" t="n">
        <v>942.36</v>
      </c>
      <c r="R15" t="n">
        <v>35.23</v>
      </c>
      <c r="S15" t="n">
        <v>27.17</v>
      </c>
      <c r="T15" t="n">
        <v>4214.22</v>
      </c>
      <c r="U15" t="n">
        <v>0.77</v>
      </c>
      <c r="V15" t="n">
        <v>0.96</v>
      </c>
      <c r="W15" t="n">
        <v>0.13</v>
      </c>
      <c r="X15" t="n">
        <v>0.26</v>
      </c>
      <c r="Y15" t="n">
        <v>1</v>
      </c>
      <c r="Z15" t="n">
        <v>10</v>
      </c>
      <c r="AA15" t="n">
        <v>174.197389626604</v>
      </c>
      <c r="AB15" t="n">
        <v>238.3445535334581</v>
      </c>
      <c r="AC15" t="n">
        <v>215.5972838629758</v>
      </c>
      <c r="AD15" t="n">
        <v>174197.389626604</v>
      </c>
      <c r="AE15" t="n">
        <v>238344.5535334582</v>
      </c>
      <c r="AF15" t="n">
        <v>2.861691431554066e-06</v>
      </c>
      <c r="AG15" t="n">
        <v>15</v>
      </c>
      <c r="AH15" t="n">
        <v>215597.2838629758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8.7264</v>
      </c>
      <c r="E16" t="n">
        <v>11.46</v>
      </c>
      <c r="F16" t="n">
        <v>8.210000000000001</v>
      </c>
      <c r="G16" t="n">
        <v>28.96</v>
      </c>
      <c r="H16" t="n">
        <v>0.38</v>
      </c>
      <c r="I16" t="n">
        <v>17</v>
      </c>
      <c r="J16" t="n">
        <v>209.58</v>
      </c>
      <c r="K16" t="n">
        <v>55.27</v>
      </c>
      <c r="L16" t="n">
        <v>4.5</v>
      </c>
      <c r="M16" t="n">
        <v>15</v>
      </c>
      <c r="N16" t="n">
        <v>44.8</v>
      </c>
      <c r="O16" t="n">
        <v>26081.73</v>
      </c>
      <c r="P16" t="n">
        <v>100.59</v>
      </c>
      <c r="Q16" t="n">
        <v>942.3099999999999</v>
      </c>
      <c r="R16" t="n">
        <v>38.45</v>
      </c>
      <c r="S16" t="n">
        <v>27.17</v>
      </c>
      <c r="T16" t="n">
        <v>5829.09</v>
      </c>
      <c r="U16" t="n">
        <v>0.71</v>
      </c>
      <c r="V16" t="n">
        <v>0.95</v>
      </c>
      <c r="W16" t="n">
        <v>0.13</v>
      </c>
      <c r="X16" t="n">
        <v>0.35</v>
      </c>
      <c r="Y16" t="n">
        <v>1</v>
      </c>
      <c r="Z16" t="n">
        <v>10</v>
      </c>
      <c r="AA16" t="n">
        <v>174.6675653190172</v>
      </c>
      <c r="AB16" t="n">
        <v>238.9878686585051</v>
      </c>
      <c r="AC16" t="n">
        <v>216.1792018953869</v>
      </c>
      <c r="AD16" t="n">
        <v>174667.5653190172</v>
      </c>
      <c r="AE16" t="n">
        <v>238987.8686585051</v>
      </c>
      <c r="AF16" t="n">
        <v>2.849609068205651e-06</v>
      </c>
      <c r="AG16" t="n">
        <v>15</v>
      </c>
      <c r="AH16" t="n">
        <v>216179.2018953869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8.7888</v>
      </c>
      <c r="E17" t="n">
        <v>11.38</v>
      </c>
      <c r="F17" t="n">
        <v>8.16</v>
      </c>
      <c r="G17" t="n">
        <v>30.62</v>
      </c>
      <c r="H17" t="n">
        <v>0.4</v>
      </c>
      <c r="I17" t="n">
        <v>16</v>
      </c>
      <c r="J17" t="n">
        <v>209.98</v>
      </c>
      <c r="K17" t="n">
        <v>55.27</v>
      </c>
      <c r="L17" t="n">
        <v>4.75</v>
      </c>
      <c r="M17" t="n">
        <v>14</v>
      </c>
      <c r="N17" t="n">
        <v>44.95</v>
      </c>
      <c r="O17" t="n">
        <v>26131.27</v>
      </c>
      <c r="P17" t="n">
        <v>99.02</v>
      </c>
      <c r="Q17" t="n">
        <v>942.28</v>
      </c>
      <c r="R17" t="n">
        <v>37.01</v>
      </c>
      <c r="S17" t="n">
        <v>27.17</v>
      </c>
      <c r="T17" t="n">
        <v>5111.84</v>
      </c>
      <c r="U17" t="n">
        <v>0.73</v>
      </c>
      <c r="V17" t="n">
        <v>0.96</v>
      </c>
      <c r="W17" t="n">
        <v>0.13</v>
      </c>
      <c r="X17" t="n">
        <v>0.31</v>
      </c>
      <c r="Y17" t="n">
        <v>1</v>
      </c>
      <c r="Z17" t="n">
        <v>10</v>
      </c>
      <c r="AA17" t="n">
        <v>173.1526340585953</v>
      </c>
      <c r="AB17" t="n">
        <v>236.9150728739468</v>
      </c>
      <c r="AC17" t="n">
        <v>214.304230831319</v>
      </c>
      <c r="AD17" t="n">
        <v>173152.6340585953</v>
      </c>
      <c r="AE17" t="n">
        <v>236915.0728739468</v>
      </c>
      <c r="AF17" t="n">
        <v>2.869985810717573e-06</v>
      </c>
      <c r="AG17" t="n">
        <v>15</v>
      </c>
      <c r="AH17" t="n">
        <v>214304.230831319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8.842000000000001</v>
      </c>
      <c r="E18" t="n">
        <v>11.31</v>
      </c>
      <c r="F18" t="n">
        <v>8.140000000000001</v>
      </c>
      <c r="G18" t="n">
        <v>32.55</v>
      </c>
      <c r="H18" t="n">
        <v>0.42</v>
      </c>
      <c r="I18" t="n">
        <v>15</v>
      </c>
      <c r="J18" t="n">
        <v>210.38</v>
      </c>
      <c r="K18" t="n">
        <v>55.27</v>
      </c>
      <c r="L18" t="n">
        <v>5</v>
      </c>
      <c r="M18" t="n">
        <v>13</v>
      </c>
      <c r="N18" t="n">
        <v>45.11</v>
      </c>
      <c r="O18" t="n">
        <v>26180.86</v>
      </c>
      <c r="P18" t="n">
        <v>97.38</v>
      </c>
      <c r="Q18" t="n">
        <v>942.26</v>
      </c>
      <c r="R18" t="n">
        <v>36.09</v>
      </c>
      <c r="S18" t="n">
        <v>27.17</v>
      </c>
      <c r="T18" t="n">
        <v>4655.53</v>
      </c>
      <c r="U18" t="n">
        <v>0.75</v>
      </c>
      <c r="V18" t="n">
        <v>0.96</v>
      </c>
      <c r="W18" t="n">
        <v>0.13</v>
      </c>
      <c r="X18" t="n">
        <v>0.28</v>
      </c>
      <c r="Y18" t="n">
        <v>1</v>
      </c>
      <c r="Z18" t="n">
        <v>10</v>
      </c>
      <c r="AA18" t="n">
        <v>171.7125532022327</v>
      </c>
      <c r="AB18" t="n">
        <v>234.9446907143888</v>
      </c>
      <c r="AC18" t="n">
        <v>212.5218991796199</v>
      </c>
      <c r="AD18" t="n">
        <v>171712.5532022327</v>
      </c>
      <c r="AE18" t="n">
        <v>234944.6907143888</v>
      </c>
      <c r="AF18" t="n">
        <v>2.887358289910429e-06</v>
      </c>
      <c r="AG18" t="n">
        <v>15</v>
      </c>
      <c r="AH18" t="n">
        <v>212521.8991796199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8.8337</v>
      </c>
      <c r="E19" t="n">
        <v>11.32</v>
      </c>
      <c r="F19" t="n">
        <v>8.15</v>
      </c>
      <c r="G19" t="n">
        <v>32.59</v>
      </c>
      <c r="H19" t="n">
        <v>0.44</v>
      </c>
      <c r="I19" t="n">
        <v>15</v>
      </c>
      <c r="J19" t="n">
        <v>210.78</v>
      </c>
      <c r="K19" t="n">
        <v>55.27</v>
      </c>
      <c r="L19" t="n">
        <v>5.25</v>
      </c>
      <c r="M19" t="n">
        <v>13</v>
      </c>
      <c r="N19" t="n">
        <v>45.26</v>
      </c>
      <c r="O19" t="n">
        <v>26230.5</v>
      </c>
      <c r="P19" t="n">
        <v>96.18000000000001</v>
      </c>
      <c r="Q19" t="n">
        <v>942.24</v>
      </c>
      <c r="R19" t="n">
        <v>36.44</v>
      </c>
      <c r="S19" t="n">
        <v>27.17</v>
      </c>
      <c r="T19" t="n">
        <v>4832.91</v>
      </c>
      <c r="U19" t="n">
        <v>0.75</v>
      </c>
      <c r="V19" t="n">
        <v>0.96</v>
      </c>
      <c r="W19" t="n">
        <v>0.13</v>
      </c>
      <c r="X19" t="n">
        <v>0.29</v>
      </c>
      <c r="Y19" t="n">
        <v>1</v>
      </c>
      <c r="Z19" t="n">
        <v>10</v>
      </c>
      <c r="AA19" t="n">
        <v>171.0453410643021</v>
      </c>
      <c r="AB19" t="n">
        <v>234.0317816319505</v>
      </c>
      <c r="AC19" t="n">
        <v>211.6961168587332</v>
      </c>
      <c r="AD19" t="n">
        <v>171045.341064302</v>
      </c>
      <c r="AE19" t="n">
        <v>234031.7816319505</v>
      </c>
      <c r="AF19" t="n">
        <v>2.884647921916055e-06</v>
      </c>
      <c r="AG19" t="n">
        <v>15</v>
      </c>
      <c r="AH19" t="n">
        <v>211696.1168587332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8.8889</v>
      </c>
      <c r="E20" t="n">
        <v>11.25</v>
      </c>
      <c r="F20" t="n">
        <v>8.119999999999999</v>
      </c>
      <c r="G20" t="n">
        <v>34.79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12</v>
      </c>
      <c r="N20" t="n">
        <v>45.41</v>
      </c>
      <c r="O20" t="n">
        <v>26280.2</v>
      </c>
      <c r="P20" t="n">
        <v>94.86</v>
      </c>
      <c r="Q20" t="n">
        <v>942.36</v>
      </c>
      <c r="R20" t="n">
        <v>35.43</v>
      </c>
      <c r="S20" t="n">
        <v>27.17</v>
      </c>
      <c r="T20" t="n">
        <v>4332.21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169.7975535738505</v>
      </c>
      <c r="AB20" t="n">
        <v>232.3245037390166</v>
      </c>
      <c r="AC20" t="n">
        <v>210.1517791717208</v>
      </c>
      <c r="AD20" t="n">
        <v>169797.5535738505</v>
      </c>
      <c r="AE20" t="n">
        <v>232324.5037390166</v>
      </c>
      <c r="AF20" t="n">
        <v>2.902673501830447e-06</v>
      </c>
      <c r="AG20" t="n">
        <v>15</v>
      </c>
      <c r="AH20" t="n">
        <v>210151.7791717208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8.958600000000001</v>
      </c>
      <c r="E21" t="n">
        <v>11.16</v>
      </c>
      <c r="F21" t="n">
        <v>8.07</v>
      </c>
      <c r="G21" t="n">
        <v>37.25</v>
      </c>
      <c r="H21" t="n">
        <v>0.48</v>
      </c>
      <c r="I21" t="n">
        <v>13</v>
      </c>
      <c r="J21" t="n">
        <v>211.59</v>
      </c>
      <c r="K21" t="n">
        <v>55.27</v>
      </c>
      <c r="L21" t="n">
        <v>5.75</v>
      </c>
      <c r="M21" t="n">
        <v>11</v>
      </c>
      <c r="N21" t="n">
        <v>45.57</v>
      </c>
      <c r="O21" t="n">
        <v>26329.94</v>
      </c>
      <c r="P21" t="n">
        <v>93.04000000000001</v>
      </c>
      <c r="Q21" t="n">
        <v>942.24</v>
      </c>
      <c r="R21" t="n">
        <v>33.87</v>
      </c>
      <c r="S21" t="n">
        <v>27.17</v>
      </c>
      <c r="T21" t="n">
        <v>3559.29</v>
      </c>
      <c r="U21" t="n">
        <v>0.8</v>
      </c>
      <c r="V21" t="n">
        <v>0.97</v>
      </c>
      <c r="W21" t="n">
        <v>0.13</v>
      </c>
      <c r="X21" t="n">
        <v>0.22</v>
      </c>
      <c r="Y21" t="n">
        <v>1</v>
      </c>
      <c r="Z21" t="n">
        <v>10</v>
      </c>
      <c r="AA21" t="n">
        <v>168.1402075241595</v>
      </c>
      <c r="AB21" t="n">
        <v>230.0568497568831</v>
      </c>
      <c r="AC21" t="n">
        <v>208.1005469029691</v>
      </c>
      <c r="AD21" t="n">
        <v>168140.2075241595</v>
      </c>
      <c r="AE21" t="n">
        <v>230056.8497568831</v>
      </c>
      <c r="AF21" t="n">
        <v>2.925434061975975e-06</v>
      </c>
      <c r="AG21" t="n">
        <v>15</v>
      </c>
      <c r="AH21" t="n">
        <v>208100.5469029691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8.974600000000001</v>
      </c>
      <c r="E22" t="n">
        <v>11.14</v>
      </c>
      <c r="F22" t="n">
        <v>8.09</v>
      </c>
      <c r="G22" t="n">
        <v>40.46</v>
      </c>
      <c r="H22" t="n">
        <v>0.5</v>
      </c>
      <c r="I22" t="n">
        <v>12</v>
      </c>
      <c r="J22" t="n">
        <v>211.99</v>
      </c>
      <c r="K22" t="n">
        <v>55.27</v>
      </c>
      <c r="L22" t="n">
        <v>6</v>
      </c>
      <c r="M22" t="n">
        <v>10</v>
      </c>
      <c r="N22" t="n">
        <v>45.72</v>
      </c>
      <c r="O22" t="n">
        <v>26379.74</v>
      </c>
      <c r="P22" t="n">
        <v>91.48</v>
      </c>
      <c r="Q22" t="n">
        <v>942.24</v>
      </c>
      <c r="R22" t="n">
        <v>34.74</v>
      </c>
      <c r="S22" t="n">
        <v>27.17</v>
      </c>
      <c r="T22" t="n">
        <v>3995.81</v>
      </c>
      <c r="U22" t="n">
        <v>0.78</v>
      </c>
      <c r="V22" t="n">
        <v>0.96</v>
      </c>
      <c r="W22" t="n">
        <v>0.13</v>
      </c>
      <c r="X22" t="n">
        <v>0.24</v>
      </c>
      <c r="Y22" t="n">
        <v>1</v>
      </c>
      <c r="Z22" t="n">
        <v>10</v>
      </c>
      <c r="AA22" t="n">
        <v>167.0984079515787</v>
      </c>
      <c r="AB22" t="n">
        <v>228.6314136207254</v>
      </c>
      <c r="AC22" t="n">
        <v>206.8111523910336</v>
      </c>
      <c r="AD22" t="n">
        <v>167098.4079515786</v>
      </c>
      <c r="AE22" t="n">
        <v>228631.4136207254</v>
      </c>
      <c r="AF22" t="n">
        <v>2.930658867748263e-06</v>
      </c>
      <c r="AG22" t="n">
        <v>15</v>
      </c>
      <c r="AH22" t="n">
        <v>206811.1523910336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8.9863</v>
      </c>
      <c r="E23" t="n">
        <v>11.13</v>
      </c>
      <c r="F23" t="n">
        <v>8.08</v>
      </c>
      <c r="G23" t="n">
        <v>40.38</v>
      </c>
      <c r="H23" t="n">
        <v>0.52</v>
      </c>
      <c r="I23" t="n">
        <v>12</v>
      </c>
      <c r="J23" t="n">
        <v>212.4</v>
      </c>
      <c r="K23" t="n">
        <v>55.27</v>
      </c>
      <c r="L23" t="n">
        <v>6.25</v>
      </c>
      <c r="M23" t="n">
        <v>10</v>
      </c>
      <c r="N23" t="n">
        <v>45.87</v>
      </c>
      <c r="O23" t="n">
        <v>26429.59</v>
      </c>
      <c r="P23" t="n">
        <v>89.95999999999999</v>
      </c>
      <c r="Q23" t="n">
        <v>942.24</v>
      </c>
      <c r="R23" t="n">
        <v>34.23</v>
      </c>
      <c r="S23" t="n">
        <v>27.17</v>
      </c>
      <c r="T23" t="n">
        <v>3741.02</v>
      </c>
      <c r="U23" t="n">
        <v>0.79</v>
      </c>
      <c r="V23" t="n">
        <v>0.97</v>
      </c>
      <c r="W23" t="n">
        <v>0.13</v>
      </c>
      <c r="X23" t="n">
        <v>0.22</v>
      </c>
      <c r="Y23" t="n">
        <v>1</v>
      </c>
      <c r="Z23" t="n">
        <v>10</v>
      </c>
      <c r="AA23" t="n">
        <v>166.0876895029504</v>
      </c>
      <c r="AB23" t="n">
        <v>227.2485040495618</v>
      </c>
      <c r="AC23" t="n">
        <v>205.5602257684157</v>
      </c>
      <c r="AD23" t="n">
        <v>166087.6895029504</v>
      </c>
      <c r="AE23" t="n">
        <v>227248.5040495618</v>
      </c>
      <c r="AF23" t="n">
        <v>2.934479506969248e-06</v>
      </c>
      <c r="AG23" t="n">
        <v>15</v>
      </c>
      <c r="AH23" t="n">
        <v>205560.2257684157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9.0312</v>
      </c>
      <c r="E24" t="n">
        <v>11.07</v>
      </c>
      <c r="F24" t="n">
        <v>8.06</v>
      </c>
      <c r="G24" t="n">
        <v>43.97</v>
      </c>
      <c r="H24" t="n">
        <v>0.54</v>
      </c>
      <c r="I24" t="n">
        <v>11</v>
      </c>
      <c r="J24" t="n">
        <v>212.8</v>
      </c>
      <c r="K24" t="n">
        <v>55.27</v>
      </c>
      <c r="L24" t="n">
        <v>6.5</v>
      </c>
      <c r="M24" t="n">
        <v>9</v>
      </c>
      <c r="N24" t="n">
        <v>46.03</v>
      </c>
      <c r="O24" t="n">
        <v>26479.5</v>
      </c>
      <c r="P24" t="n">
        <v>88.34</v>
      </c>
      <c r="Q24" t="n">
        <v>942.3099999999999</v>
      </c>
      <c r="R24" t="n">
        <v>33.77</v>
      </c>
      <c r="S24" t="n">
        <v>27.17</v>
      </c>
      <c r="T24" t="n">
        <v>3517.88</v>
      </c>
      <c r="U24" t="n">
        <v>0.8</v>
      </c>
      <c r="V24" t="n">
        <v>0.97</v>
      </c>
      <c r="W24" t="n">
        <v>0.13</v>
      </c>
      <c r="X24" t="n">
        <v>0.21</v>
      </c>
      <c r="Y24" t="n">
        <v>1</v>
      </c>
      <c r="Z24" t="n">
        <v>10</v>
      </c>
      <c r="AA24" t="n">
        <v>164.7880226861003</v>
      </c>
      <c r="AB24" t="n">
        <v>225.4702425734953</v>
      </c>
      <c r="AC24" t="n">
        <v>203.9516790718187</v>
      </c>
      <c r="AD24" t="n">
        <v>164788.0226861003</v>
      </c>
      <c r="AE24" t="n">
        <v>225470.2425734953</v>
      </c>
      <c r="AF24" t="n">
        <v>2.94914161816773e-06</v>
      </c>
      <c r="AG24" t="n">
        <v>15</v>
      </c>
      <c r="AH24" t="n">
        <v>203951.6790718187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9.0289</v>
      </c>
      <c r="E25" t="n">
        <v>11.08</v>
      </c>
      <c r="F25" t="n">
        <v>8.06</v>
      </c>
      <c r="G25" t="n">
        <v>43.99</v>
      </c>
      <c r="H25" t="n">
        <v>0.5600000000000001</v>
      </c>
      <c r="I25" t="n">
        <v>11</v>
      </c>
      <c r="J25" t="n">
        <v>213.21</v>
      </c>
      <c r="K25" t="n">
        <v>55.27</v>
      </c>
      <c r="L25" t="n">
        <v>6.75</v>
      </c>
      <c r="M25" t="n">
        <v>6</v>
      </c>
      <c r="N25" t="n">
        <v>46.18</v>
      </c>
      <c r="O25" t="n">
        <v>26529.46</v>
      </c>
      <c r="P25" t="n">
        <v>87.56</v>
      </c>
      <c r="Q25" t="n">
        <v>942.26</v>
      </c>
      <c r="R25" t="n">
        <v>33.75</v>
      </c>
      <c r="S25" t="n">
        <v>27.17</v>
      </c>
      <c r="T25" t="n">
        <v>3509.2</v>
      </c>
      <c r="U25" t="n">
        <v>0.8</v>
      </c>
      <c r="V25" t="n">
        <v>0.97</v>
      </c>
      <c r="W25" t="n">
        <v>0.13</v>
      </c>
      <c r="X25" t="n">
        <v>0.21</v>
      </c>
      <c r="Y25" t="n">
        <v>1</v>
      </c>
      <c r="Z25" t="n">
        <v>10</v>
      </c>
      <c r="AA25" t="n">
        <v>164.3332465306573</v>
      </c>
      <c r="AB25" t="n">
        <v>224.8479977743105</v>
      </c>
      <c r="AC25" t="n">
        <v>203.3888204429419</v>
      </c>
      <c r="AD25" t="n">
        <v>164333.2465306573</v>
      </c>
      <c r="AE25" t="n">
        <v>224847.9977743105</v>
      </c>
      <c r="AF25" t="n">
        <v>2.948390552337964e-06</v>
      </c>
      <c r="AG25" t="n">
        <v>15</v>
      </c>
      <c r="AH25" t="n">
        <v>203388.8204429419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9.0153</v>
      </c>
      <c r="E26" t="n">
        <v>11.09</v>
      </c>
      <c r="F26" t="n">
        <v>8.08</v>
      </c>
      <c r="G26" t="n">
        <v>44.08</v>
      </c>
      <c r="H26" t="n">
        <v>0.58</v>
      </c>
      <c r="I26" t="n">
        <v>11</v>
      </c>
      <c r="J26" t="n">
        <v>213.61</v>
      </c>
      <c r="K26" t="n">
        <v>55.27</v>
      </c>
      <c r="L26" t="n">
        <v>7</v>
      </c>
      <c r="M26" t="n">
        <v>1</v>
      </c>
      <c r="N26" t="n">
        <v>46.34</v>
      </c>
      <c r="O26" t="n">
        <v>26579.47</v>
      </c>
      <c r="P26" t="n">
        <v>86.31999999999999</v>
      </c>
      <c r="Q26" t="n">
        <v>942.27</v>
      </c>
      <c r="R26" t="n">
        <v>34.1</v>
      </c>
      <c r="S26" t="n">
        <v>27.17</v>
      </c>
      <c r="T26" t="n">
        <v>3684.27</v>
      </c>
      <c r="U26" t="n">
        <v>0.8</v>
      </c>
      <c r="V26" t="n">
        <v>0.97</v>
      </c>
      <c r="W26" t="n">
        <v>0.14</v>
      </c>
      <c r="X26" t="n">
        <v>0.23</v>
      </c>
      <c r="Y26" t="n">
        <v>1</v>
      </c>
      <c r="Z26" t="n">
        <v>10</v>
      </c>
      <c r="AA26" t="n">
        <v>163.6924308524454</v>
      </c>
      <c r="AB26" t="n">
        <v>223.9712054925889</v>
      </c>
      <c r="AC26" t="n">
        <v>202.5957079860019</v>
      </c>
      <c r="AD26" t="n">
        <v>163692.4308524454</v>
      </c>
      <c r="AE26" t="n">
        <v>223971.2054925889</v>
      </c>
      <c r="AF26" t="n">
        <v>2.943949467431519e-06</v>
      </c>
      <c r="AG26" t="n">
        <v>15</v>
      </c>
      <c r="AH26" t="n">
        <v>202595.7079860019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9.076499999999999</v>
      </c>
      <c r="E27" t="n">
        <v>11.02</v>
      </c>
      <c r="F27" t="n">
        <v>8.050000000000001</v>
      </c>
      <c r="G27" t="n">
        <v>48.28</v>
      </c>
      <c r="H27" t="n">
        <v>0.6</v>
      </c>
      <c r="I27" t="n">
        <v>10</v>
      </c>
      <c r="J27" t="n">
        <v>214.02</v>
      </c>
      <c r="K27" t="n">
        <v>55.27</v>
      </c>
      <c r="L27" t="n">
        <v>7.25</v>
      </c>
      <c r="M27" t="n">
        <v>0</v>
      </c>
      <c r="N27" t="n">
        <v>46.49</v>
      </c>
      <c r="O27" t="n">
        <v>26629.54</v>
      </c>
      <c r="P27" t="n">
        <v>85.97</v>
      </c>
      <c r="Q27" t="n">
        <v>942.27</v>
      </c>
      <c r="R27" t="n">
        <v>32.97</v>
      </c>
      <c r="S27" t="n">
        <v>27.17</v>
      </c>
      <c r="T27" t="n">
        <v>3121.94</v>
      </c>
      <c r="U27" t="n">
        <v>0.82</v>
      </c>
      <c r="V27" t="n">
        <v>0.97</v>
      </c>
      <c r="W27" t="n">
        <v>0.14</v>
      </c>
      <c r="X27" t="n">
        <v>0.19</v>
      </c>
      <c r="Y27" t="n">
        <v>1</v>
      </c>
      <c r="Z27" t="n">
        <v>10</v>
      </c>
      <c r="AA27" t="n">
        <v>163.057619252575</v>
      </c>
      <c r="AB27" t="n">
        <v>223.1026282557353</v>
      </c>
      <c r="AC27" t="n">
        <v>201.8100265415775</v>
      </c>
      <c r="AD27" t="n">
        <v>163057.619252575</v>
      </c>
      <c r="AE27" t="n">
        <v>223102.6282557353</v>
      </c>
      <c r="AF27" t="n">
        <v>2.963934349510519e-06</v>
      </c>
      <c r="AG27" t="n">
        <v>15</v>
      </c>
      <c r="AH27" t="n">
        <v>201810.0265415775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7.6885</v>
      </c>
      <c r="E2" t="n">
        <v>13.01</v>
      </c>
      <c r="F2" t="n">
        <v>9.19</v>
      </c>
      <c r="G2" t="n">
        <v>8.35</v>
      </c>
      <c r="H2" t="n">
        <v>0.14</v>
      </c>
      <c r="I2" t="n">
        <v>66</v>
      </c>
      <c r="J2" t="n">
        <v>124.63</v>
      </c>
      <c r="K2" t="n">
        <v>45</v>
      </c>
      <c r="L2" t="n">
        <v>1</v>
      </c>
      <c r="M2" t="n">
        <v>64</v>
      </c>
      <c r="N2" t="n">
        <v>18.64</v>
      </c>
      <c r="O2" t="n">
        <v>15605.44</v>
      </c>
      <c r="P2" t="n">
        <v>90.23</v>
      </c>
      <c r="Q2" t="n">
        <v>942.49</v>
      </c>
      <c r="R2" t="n">
        <v>68.84</v>
      </c>
      <c r="S2" t="n">
        <v>27.17</v>
      </c>
      <c r="T2" t="n">
        <v>20779.21</v>
      </c>
      <c r="U2" t="n">
        <v>0.39</v>
      </c>
      <c r="V2" t="n">
        <v>0.85</v>
      </c>
      <c r="W2" t="n">
        <v>0.21</v>
      </c>
      <c r="X2" t="n">
        <v>1.33</v>
      </c>
      <c r="Y2" t="n">
        <v>1</v>
      </c>
      <c r="Z2" t="n">
        <v>10</v>
      </c>
      <c r="AA2" t="n">
        <v>187.3751220800378</v>
      </c>
      <c r="AB2" t="n">
        <v>256.3749084367628</v>
      </c>
      <c r="AC2" t="n">
        <v>231.9068470000769</v>
      </c>
      <c r="AD2" t="n">
        <v>187375.1220800378</v>
      </c>
      <c r="AE2" t="n">
        <v>256374.9084367628</v>
      </c>
      <c r="AF2" t="n">
        <v>2.585289593358344e-06</v>
      </c>
      <c r="AG2" t="n">
        <v>17</v>
      </c>
      <c r="AH2" t="n">
        <v>231906.8470000768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8.163600000000001</v>
      </c>
      <c r="E3" t="n">
        <v>12.25</v>
      </c>
      <c r="F3" t="n">
        <v>8.84</v>
      </c>
      <c r="G3" t="n">
        <v>10.61</v>
      </c>
      <c r="H3" t="n">
        <v>0.18</v>
      </c>
      <c r="I3" t="n">
        <v>50</v>
      </c>
      <c r="J3" t="n">
        <v>124.96</v>
      </c>
      <c r="K3" t="n">
        <v>45</v>
      </c>
      <c r="L3" t="n">
        <v>1.25</v>
      </c>
      <c r="M3" t="n">
        <v>48</v>
      </c>
      <c r="N3" t="n">
        <v>18.71</v>
      </c>
      <c r="O3" t="n">
        <v>15645.96</v>
      </c>
      <c r="P3" t="n">
        <v>84.98999999999999</v>
      </c>
      <c r="Q3" t="n">
        <v>942.3</v>
      </c>
      <c r="R3" t="n">
        <v>57.94</v>
      </c>
      <c r="S3" t="n">
        <v>27.17</v>
      </c>
      <c r="T3" t="n">
        <v>15406.95</v>
      </c>
      <c r="U3" t="n">
        <v>0.47</v>
      </c>
      <c r="V3" t="n">
        <v>0.88</v>
      </c>
      <c r="W3" t="n">
        <v>0.19</v>
      </c>
      <c r="X3" t="n">
        <v>0.99</v>
      </c>
      <c r="Y3" t="n">
        <v>1</v>
      </c>
      <c r="Z3" t="n">
        <v>10</v>
      </c>
      <c r="AA3" t="n">
        <v>172.7212722110562</v>
      </c>
      <c r="AB3" t="n">
        <v>236.3248645638025</v>
      </c>
      <c r="AC3" t="n">
        <v>213.7703511739321</v>
      </c>
      <c r="AD3" t="n">
        <v>172721.2722110562</v>
      </c>
      <c r="AE3" t="n">
        <v>236324.8645638025</v>
      </c>
      <c r="AF3" t="n">
        <v>2.745043912901109e-06</v>
      </c>
      <c r="AG3" t="n">
        <v>16</v>
      </c>
      <c r="AH3" t="n">
        <v>213770.3511739321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8.4992</v>
      </c>
      <c r="E4" t="n">
        <v>11.77</v>
      </c>
      <c r="F4" t="n">
        <v>8.609999999999999</v>
      </c>
      <c r="G4" t="n">
        <v>12.92</v>
      </c>
      <c r="H4" t="n">
        <v>0.21</v>
      </c>
      <c r="I4" t="n">
        <v>40</v>
      </c>
      <c r="J4" t="n">
        <v>125.29</v>
      </c>
      <c r="K4" t="n">
        <v>45</v>
      </c>
      <c r="L4" t="n">
        <v>1.5</v>
      </c>
      <c r="M4" t="n">
        <v>38</v>
      </c>
      <c r="N4" t="n">
        <v>18.79</v>
      </c>
      <c r="O4" t="n">
        <v>15686.51</v>
      </c>
      <c r="P4" t="n">
        <v>80.84999999999999</v>
      </c>
      <c r="Q4" t="n">
        <v>942.3099999999999</v>
      </c>
      <c r="R4" t="n">
        <v>50.78</v>
      </c>
      <c r="S4" t="n">
        <v>27.17</v>
      </c>
      <c r="T4" t="n">
        <v>11879.55</v>
      </c>
      <c r="U4" t="n">
        <v>0.53</v>
      </c>
      <c r="V4" t="n">
        <v>0.91</v>
      </c>
      <c r="W4" t="n">
        <v>0.17</v>
      </c>
      <c r="X4" t="n">
        <v>0.76</v>
      </c>
      <c r="Y4" t="n">
        <v>1</v>
      </c>
      <c r="Z4" t="n">
        <v>10</v>
      </c>
      <c r="AA4" t="n">
        <v>167.3945854021013</v>
      </c>
      <c r="AB4" t="n">
        <v>229.0366566749572</v>
      </c>
      <c r="AC4" t="n">
        <v>207.1777196169319</v>
      </c>
      <c r="AD4" t="n">
        <v>167394.5854021013</v>
      </c>
      <c r="AE4" t="n">
        <v>229036.6566749572</v>
      </c>
      <c r="AF4" t="n">
        <v>2.857890786482569e-06</v>
      </c>
      <c r="AG4" t="n">
        <v>16</v>
      </c>
      <c r="AH4" t="n">
        <v>207177.7196169319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8.6273</v>
      </c>
      <c r="E5" t="n">
        <v>11.59</v>
      </c>
      <c r="F5" t="n">
        <v>8.59</v>
      </c>
      <c r="G5" t="n">
        <v>15.16</v>
      </c>
      <c r="H5" t="n">
        <v>0.25</v>
      </c>
      <c r="I5" t="n">
        <v>34</v>
      </c>
      <c r="J5" t="n">
        <v>125.62</v>
      </c>
      <c r="K5" t="n">
        <v>45</v>
      </c>
      <c r="L5" t="n">
        <v>1.75</v>
      </c>
      <c r="M5" t="n">
        <v>32</v>
      </c>
      <c r="N5" t="n">
        <v>18.87</v>
      </c>
      <c r="O5" t="n">
        <v>15727.09</v>
      </c>
      <c r="P5" t="n">
        <v>78.81</v>
      </c>
      <c r="Q5" t="n">
        <v>942.4</v>
      </c>
      <c r="R5" t="n">
        <v>50.75</v>
      </c>
      <c r="S5" t="n">
        <v>27.17</v>
      </c>
      <c r="T5" t="n">
        <v>11893.29</v>
      </c>
      <c r="U5" t="n">
        <v>0.54</v>
      </c>
      <c r="V5" t="n">
        <v>0.91</v>
      </c>
      <c r="W5" t="n">
        <v>0.16</v>
      </c>
      <c r="X5" t="n">
        <v>0.74</v>
      </c>
      <c r="Y5" t="n">
        <v>1</v>
      </c>
      <c r="Z5" t="n">
        <v>10</v>
      </c>
      <c r="AA5" t="n">
        <v>165.2300315961058</v>
      </c>
      <c r="AB5" t="n">
        <v>226.0750186642213</v>
      </c>
      <c r="AC5" t="n">
        <v>204.4987361812546</v>
      </c>
      <c r="AD5" t="n">
        <v>165230.0315961058</v>
      </c>
      <c r="AE5" t="n">
        <v>226075.0186642213</v>
      </c>
      <c r="AF5" t="n">
        <v>2.90096493578467e-06</v>
      </c>
      <c r="AG5" t="n">
        <v>16</v>
      </c>
      <c r="AH5" t="n">
        <v>204498.7361812546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8.878399999999999</v>
      </c>
      <c r="E6" t="n">
        <v>11.26</v>
      </c>
      <c r="F6" t="n">
        <v>8.42</v>
      </c>
      <c r="G6" t="n">
        <v>18.03</v>
      </c>
      <c r="H6" t="n">
        <v>0.28</v>
      </c>
      <c r="I6" t="n">
        <v>28</v>
      </c>
      <c r="J6" t="n">
        <v>125.95</v>
      </c>
      <c r="K6" t="n">
        <v>45</v>
      </c>
      <c r="L6" t="n">
        <v>2</v>
      </c>
      <c r="M6" t="n">
        <v>26</v>
      </c>
      <c r="N6" t="n">
        <v>18.95</v>
      </c>
      <c r="O6" t="n">
        <v>15767.7</v>
      </c>
      <c r="P6" t="n">
        <v>75.14</v>
      </c>
      <c r="Q6" t="n">
        <v>942.27</v>
      </c>
      <c r="R6" t="n">
        <v>44.88</v>
      </c>
      <c r="S6" t="n">
        <v>27.17</v>
      </c>
      <c r="T6" t="n">
        <v>8989.34</v>
      </c>
      <c r="U6" t="n">
        <v>0.61</v>
      </c>
      <c r="V6" t="n">
        <v>0.93</v>
      </c>
      <c r="W6" t="n">
        <v>0.15</v>
      </c>
      <c r="X6" t="n">
        <v>0.5600000000000001</v>
      </c>
      <c r="Y6" t="n">
        <v>1</v>
      </c>
      <c r="Z6" t="n">
        <v>10</v>
      </c>
      <c r="AA6" t="n">
        <v>154.539861778195</v>
      </c>
      <c r="AB6" t="n">
        <v>211.4482567023558</v>
      </c>
      <c r="AC6" t="n">
        <v>191.2679318522355</v>
      </c>
      <c r="AD6" t="n">
        <v>154539.861778195</v>
      </c>
      <c r="AE6" t="n">
        <v>211448.2567023558</v>
      </c>
      <c r="AF6" t="n">
        <v>2.985398338515017e-06</v>
      </c>
      <c r="AG6" t="n">
        <v>15</v>
      </c>
      <c r="AH6" t="n">
        <v>191267.9318522355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9.0405</v>
      </c>
      <c r="E7" t="n">
        <v>11.06</v>
      </c>
      <c r="F7" t="n">
        <v>8.32</v>
      </c>
      <c r="G7" t="n">
        <v>20.79</v>
      </c>
      <c r="H7" t="n">
        <v>0.31</v>
      </c>
      <c r="I7" t="n">
        <v>24</v>
      </c>
      <c r="J7" t="n">
        <v>126.28</v>
      </c>
      <c r="K7" t="n">
        <v>45</v>
      </c>
      <c r="L7" t="n">
        <v>2.25</v>
      </c>
      <c r="M7" t="n">
        <v>22</v>
      </c>
      <c r="N7" t="n">
        <v>19.03</v>
      </c>
      <c r="O7" t="n">
        <v>15808.34</v>
      </c>
      <c r="P7" t="n">
        <v>72.12</v>
      </c>
      <c r="Q7" t="n">
        <v>942.26</v>
      </c>
      <c r="R7" t="n">
        <v>41.76</v>
      </c>
      <c r="S7" t="n">
        <v>27.17</v>
      </c>
      <c r="T7" t="n">
        <v>7448.49</v>
      </c>
      <c r="U7" t="n">
        <v>0.65</v>
      </c>
      <c r="V7" t="n">
        <v>0.9399999999999999</v>
      </c>
      <c r="W7" t="n">
        <v>0.14</v>
      </c>
      <c r="X7" t="n">
        <v>0.46</v>
      </c>
      <c r="Y7" t="n">
        <v>1</v>
      </c>
      <c r="Z7" t="n">
        <v>10</v>
      </c>
      <c r="AA7" t="n">
        <v>151.7197656066908</v>
      </c>
      <c r="AB7" t="n">
        <v>207.5896767066433</v>
      </c>
      <c r="AC7" t="n">
        <v>187.7776093157616</v>
      </c>
      <c r="AD7" t="n">
        <v>151719.7656066908</v>
      </c>
      <c r="AE7" t="n">
        <v>207589.6767066433</v>
      </c>
      <c r="AF7" t="n">
        <v>3.039905126976146e-06</v>
      </c>
      <c r="AG7" t="n">
        <v>15</v>
      </c>
      <c r="AH7" t="n">
        <v>187777.6093157616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9.154</v>
      </c>
      <c r="E8" t="n">
        <v>10.92</v>
      </c>
      <c r="F8" t="n">
        <v>8.26</v>
      </c>
      <c r="G8" t="n">
        <v>23.59</v>
      </c>
      <c r="H8" t="n">
        <v>0.35</v>
      </c>
      <c r="I8" t="n">
        <v>21</v>
      </c>
      <c r="J8" t="n">
        <v>126.61</v>
      </c>
      <c r="K8" t="n">
        <v>45</v>
      </c>
      <c r="L8" t="n">
        <v>2.5</v>
      </c>
      <c r="M8" t="n">
        <v>19</v>
      </c>
      <c r="N8" t="n">
        <v>19.11</v>
      </c>
      <c r="O8" t="n">
        <v>15849</v>
      </c>
      <c r="P8" t="n">
        <v>69.28</v>
      </c>
      <c r="Q8" t="n">
        <v>942.26</v>
      </c>
      <c r="R8" t="n">
        <v>39.8</v>
      </c>
      <c r="S8" t="n">
        <v>27.17</v>
      </c>
      <c r="T8" t="n">
        <v>6482.79</v>
      </c>
      <c r="U8" t="n">
        <v>0.68</v>
      </c>
      <c r="V8" t="n">
        <v>0.9399999999999999</v>
      </c>
      <c r="W8" t="n">
        <v>0.14</v>
      </c>
      <c r="X8" t="n">
        <v>0.4</v>
      </c>
      <c r="Y8" t="n">
        <v>1</v>
      </c>
      <c r="Z8" t="n">
        <v>10</v>
      </c>
      <c r="AA8" t="n">
        <v>149.3802363045601</v>
      </c>
      <c r="AB8" t="n">
        <v>204.3886295027212</v>
      </c>
      <c r="AC8" t="n">
        <v>184.8820655642828</v>
      </c>
      <c r="AD8" t="n">
        <v>149380.2363045601</v>
      </c>
      <c r="AE8" t="n">
        <v>204388.6295027212</v>
      </c>
      <c r="AF8" t="n">
        <v>3.078069966521724e-06</v>
      </c>
      <c r="AG8" t="n">
        <v>15</v>
      </c>
      <c r="AH8" t="n">
        <v>184882.0655642828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9.273099999999999</v>
      </c>
      <c r="E9" t="n">
        <v>10.78</v>
      </c>
      <c r="F9" t="n">
        <v>8.17</v>
      </c>
      <c r="G9" t="n">
        <v>25.79</v>
      </c>
      <c r="H9" t="n">
        <v>0.38</v>
      </c>
      <c r="I9" t="n">
        <v>19</v>
      </c>
      <c r="J9" t="n">
        <v>126.94</v>
      </c>
      <c r="K9" t="n">
        <v>45</v>
      </c>
      <c r="L9" t="n">
        <v>2.75</v>
      </c>
      <c r="M9" t="n">
        <v>14</v>
      </c>
      <c r="N9" t="n">
        <v>19.19</v>
      </c>
      <c r="O9" t="n">
        <v>15889.69</v>
      </c>
      <c r="P9" t="n">
        <v>66.51000000000001</v>
      </c>
      <c r="Q9" t="n">
        <v>942.36</v>
      </c>
      <c r="R9" t="n">
        <v>36.77</v>
      </c>
      <c r="S9" t="n">
        <v>27.17</v>
      </c>
      <c r="T9" t="n">
        <v>4976.33</v>
      </c>
      <c r="U9" t="n">
        <v>0.74</v>
      </c>
      <c r="V9" t="n">
        <v>0.96</v>
      </c>
      <c r="W9" t="n">
        <v>0.14</v>
      </c>
      <c r="X9" t="n">
        <v>0.31</v>
      </c>
      <c r="Y9" t="n">
        <v>1</v>
      </c>
      <c r="Z9" t="n">
        <v>10</v>
      </c>
      <c r="AA9" t="n">
        <v>147.0918414022188</v>
      </c>
      <c r="AB9" t="n">
        <v>201.2575466404815</v>
      </c>
      <c r="AC9" t="n">
        <v>182.0498088559119</v>
      </c>
      <c r="AD9" t="n">
        <v>147091.8414022188</v>
      </c>
      <c r="AE9" t="n">
        <v>201257.5466404815</v>
      </c>
      <c r="AF9" t="n">
        <v>3.118117828987611e-06</v>
      </c>
      <c r="AG9" t="n">
        <v>15</v>
      </c>
      <c r="AH9" t="n">
        <v>182049.8088559119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9.258100000000001</v>
      </c>
      <c r="E10" t="n">
        <v>10.8</v>
      </c>
      <c r="F10" t="n">
        <v>8.210000000000001</v>
      </c>
      <c r="G10" t="n">
        <v>27.36</v>
      </c>
      <c r="H10" t="n">
        <v>0.42</v>
      </c>
      <c r="I10" t="n">
        <v>18</v>
      </c>
      <c r="J10" t="n">
        <v>127.27</v>
      </c>
      <c r="K10" t="n">
        <v>45</v>
      </c>
      <c r="L10" t="n">
        <v>3</v>
      </c>
      <c r="M10" t="n">
        <v>6</v>
      </c>
      <c r="N10" t="n">
        <v>19.27</v>
      </c>
      <c r="O10" t="n">
        <v>15930.42</v>
      </c>
      <c r="P10" t="n">
        <v>65.48999999999999</v>
      </c>
      <c r="Q10" t="n">
        <v>942.28</v>
      </c>
      <c r="R10" t="n">
        <v>38.12</v>
      </c>
      <c r="S10" t="n">
        <v>27.17</v>
      </c>
      <c r="T10" t="n">
        <v>5656.21</v>
      </c>
      <c r="U10" t="n">
        <v>0.71</v>
      </c>
      <c r="V10" t="n">
        <v>0.95</v>
      </c>
      <c r="W10" t="n">
        <v>0.15</v>
      </c>
      <c r="X10" t="n">
        <v>0.36</v>
      </c>
      <c r="Y10" t="n">
        <v>1</v>
      </c>
      <c r="Z10" t="n">
        <v>10</v>
      </c>
      <c r="AA10" t="n">
        <v>146.5916432898465</v>
      </c>
      <c r="AB10" t="n">
        <v>200.5731535159508</v>
      </c>
      <c r="AC10" t="n">
        <v>181.4307332506344</v>
      </c>
      <c r="AD10" t="n">
        <v>146591.6432898465</v>
      </c>
      <c r="AE10" t="n">
        <v>200573.1535159508</v>
      </c>
      <c r="AF10" t="n">
        <v>3.113074017593923e-06</v>
      </c>
      <c r="AG10" t="n">
        <v>15</v>
      </c>
      <c r="AH10" t="n">
        <v>181430.7332506344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9.311</v>
      </c>
      <c r="E11" t="n">
        <v>10.74</v>
      </c>
      <c r="F11" t="n">
        <v>8.17</v>
      </c>
      <c r="G11" t="n">
        <v>28.85</v>
      </c>
      <c r="H11" t="n">
        <v>0.45</v>
      </c>
      <c r="I11" t="n">
        <v>17</v>
      </c>
      <c r="J11" t="n">
        <v>127.6</v>
      </c>
      <c r="K11" t="n">
        <v>45</v>
      </c>
      <c r="L11" t="n">
        <v>3.25</v>
      </c>
      <c r="M11" t="n">
        <v>1</v>
      </c>
      <c r="N11" t="n">
        <v>19.35</v>
      </c>
      <c r="O11" t="n">
        <v>15971.17</v>
      </c>
      <c r="P11" t="n">
        <v>65.06999999999999</v>
      </c>
      <c r="Q11" t="n">
        <v>942.29</v>
      </c>
      <c r="R11" t="n">
        <v>36.66</v>
      </c>
      <c r="S11" t="n">
        <v>27.17</v>
      </c>
      <c r="T11" t="n">
        <v>4932.07</v>
      </c>
      <c r="U11" t="n">
        <v>0.74</v>
      </c>
      <c r="V11" t="n">
        <v>0.95</v>
      </c>
      <c r="W11" t="n">
        <v>0.15</v>
      </c>
      <c r="X11" t="n">
        <v>0.32</v>
      </c>
      <c r="Y11" t="n">
        <v>1</v>
      </c>
      <c r="Z11" t="n">
        <v>10</v>
      </c>
      <c r="AA11" t="n">
        <v>139.3313995643102</v>
      </c>
      <c r="AB11" t="n">
        <v>190.6393677513294</v>
      </c>
      <c r="AC11" t="n">
        <v>172.4450140572295</v>
      </c>
      <c r="AD11" t="n">
        <v>139331.3995643102</v>
      </c>
      <c r="AE11" t="n">
        <v>190639.3677513294</v>
      </c>
      <c r="AF11" t="n">
        <v>3.130861859108998e-06</v>
      </c>
      <c r="AG11" t="n">
        <v>14</v>
      </c>
      <c r="AH11" t="n">
        <v>172445.0140572294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9.311199999999999</v>
      </c>
      <c r="E12" t="n">
        <v>10.74</v>
      </c>
      <c r="F12" t="n">
        <v>8.17</v>
      </c>
      <c r="G12" t="n">
        <v>28.85</v>
      </c>
      <c r="H12" t="n">
        <v>0.48</v>
      </c>
      <c r="I12" t="n">
        <v>17</v>
      </c>
      <c r="J12" t="n">
        <v>127.93</v>
      </c>
      <c r="K12" t="n">
        <v>45</v>
      </c>
      <c r="L12" t="n">
        <v>3.5</v>
      </c>
      <c r="M12" t="n">
        <v>0</v>
      </c>
      <c r="N12" t="n">
        <v>19.43</v>
      </c>
      <c r="O12" t="n">
        <v>16011.95</v>
      </c>
      <c r="P12" t="n">
        <v>65.14</v>
      </c>
      <c r="Q12" t="n">
        <v>942.26</v>
      </c>
      <c r="R12" t="n">
        <v>36.67</v>
      </c>
      <c r="S12" t="n">
        <v>27.17</v>
      </c>
      <c r="T12" t="n">
        <v>4935.53</v>
      </c>
      <c r="U12" t="n">
        <v>0.74</v>
      </c>
      <c r="V12" t="n">
        <v>0.95</v>
      </c>
      <c r="W12" t="n">
        <v>0.15</v>
      </c>
      <c r="X12" t="n">
        <v>0.32</v>
      </c>
      <c r="Y12" t="n">
        <v>1</v>
      </c>
      <c r="Z12" t="n">
        <v>10</v>
      </c>
      <c r="AA12" t="n">
        <v>139.3713759341007</v>
      </c>
      <c r="AB12" t="n">
        <v>190.6940651841098</v>
      </c>
      <c r="AC12" t="n">
        <v>172.4944912437936</v>
      </c>
      <c r="AD12" t="n">
        <v>139371.3759341007</v>
      </c>
      <c r="AE12" t="n">
        <v>190694.0651841098</v>
      </c>
      <c r="AF12" t="n">
        <v>3.130929109927581e-06</v>
      </c>
      <c r="AG12" t="n">
        <v>14</v>
      </c>
      <c r="AH12" t="n">
        <v>172494.4912437936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5.0844</v>
      </c>
      <c r="E2" t="n">
        <v>19.67</v>
      </c>
      <c r="F2" t="n">
        <v>10.45</v>
      </c>
      <c r="G2" t="n">
        <v>4.97</v>
      </c>
      <c r="H2" t="n">
        <v>0.07000000000000001</v>
      </c>
      <c r="I2" t="n">
        <v>126</v>
      </c>
      <c r="J2" t="n">
        <v>263.32</v>
      </c>
      <c r="K2" t="n">
        <v>59.89</v>
      </c>
      <c r="L2" t="n">
        <v>1</v>
      </c>
      <c r="M2" t="n">
        <v>124</v>
      </c>
      <c r="N2" t="n">
        <v>67.43000000000001</v>
      </c>
      <c r="O2" t="n">
        <v>32710.1</v>
      </c>
      <c r="P2" t="n">
        <v>173.67</v>
      </c>
      <c r="Q2" t="n">
        <v>942.5</v>
      </c>
      <c r="R2" t="n">
        <v>108.39</v>
      </c>
      <c r="S2" t="n">
        <v>27.17</v>
      </c>
      <c r="T2" t="n">
        <v>40251.56</v>
      </c>
      <c r="U2" t="n">
        <v>0.25</v>
      </c>
      <c r="V2" t="n">
        <v>0.75</v>
      </c>
      <c r="W2" t="n">
        <v>0.31</v>
      </c>
      <c r="X2" t="n">
        <v>2.59</v>
      </c>
      <c r="Y2" t="n">
        <v>1</v>
      </c>
      <c r="Z2" t="n">
        <v>10</v>
      </c>
      <c r="AA2" t="n">
        <v>385.7415496742207</v>
      </c>
      <c r="AB2" t="n">
        <v>527.7886059803913</v>
      </c>
      <c r="AC2" t="n">
        <v>477.4172021815829</v>
      </c>
      <c r="AD2" t="n">
        <v>385741.5496742207</v>
      </c>
      <c r="AE2" t="n">
        <v>527788.6059803913</v>
      </c>
      <c r="AF2" t="n">
        <v>1.635394233068944e-06</v>
      </c>
      <c r="AG2" t="n">
        <v>26</v>
      </c>
      <c r="AH2" t="n">
        <v>477417.2021815829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5.7599</v>
      </c>
      <c r="E3" t="n">
        <v>17.36</v>
      </c>
      <c r="F3" t="n">
        <v>9.76</v>
      </c>
      <c r="G3" t="n">
        <v>6.23</v>
      </c>
      <c r="H3" t="n">
        <v>0.08</v>
      </c>
      <c r="I3" t="n">
        <v>94</v>
      </c>
      <c r="J3" t="n">
        <v>263.79</v>
      </c>
      <c r="K3" t="n">
        <v>59.89</v>
      </c>
      <c r="L3" t="n">
        <v>1.25</v>
      </c>
      <c r="M3" t="n">
        <v>92</v>
      </c>
      <c r="N3" t="n">
        <v>67.65000000000001</v>
      </c>
      <c r="O3" t="n">
        <v>32767.75</v>
      </c>
      <c r="P3" t="n">
        <v>161.33</v>
      </c>
      <c r="Q3" t="n">
        <v>942.4400000000001</v>
      </c>
      <c r="R3" t="n">
        <v>86.97</v>
      </c>
      <c r="S3" t="n">
        <v>27.17</v>
      </c>
      <c r="T3" t="n">
        <v>29700.66</v>
      </c>
      <c r="U3" t="n">
        <v>0.31</v>
      </c>
      <c r="V3" t="n">
        <v>0.8</v>
      </c>
      <c r="W3" t="n">
        <v>0.25</v>
      </c>
      <c r="X3" t="n">
        <v>1.9</v>
      </c>
      <c r="Y3" t="n">
        <v>1</v>
      </c>
      <c r="Z3" t="n">
        <v>10</v>
      </c>
      <c r="AA3" t="n">
        <v>328.3130585134185</v>
      </c>
      <c r="AB3" t="n">
        <v>449.2124108079619</v>
      </c>
      <c r="AC3" t="n">
        <v>406.3402087940275</v>
      </c>
      <c r="AD3" t="n">
        <v>328313.0585134185</v>
      </c>
      <c r="AE3" t="n">
        <v>449212.4108079619</v>
      </c>
      <c r="AF3" t="n">
        <v>1.852668405918852e-06</v>
      </c>
      <c r="AG3" t="n">
        <v>23</v>
      </c>
      <c r="AH3" t="n">
        <v>406340.2087940276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6.2511</v>
      </c>
      <c r="E4" t="n">
        <v>16</v>
      </c>
      <c r="F4" t="n">
        <v>9.35</v>
      </c>
      <c r="G4" t="n">
        <v>7.48</v>
      </c>
      <c r="H4" t="n">
        <v>0.1</v>
      </c>
      <c r="I4" t="n">
        <v>75</v>
      </c>
      <c r="J4" t="n">
        <v>264.25</v>
      </c>
      <c r="K4" t="n">
        <v>59.89</v>
      </c>
      <c r="L4" t="n">
        <v>1.5</v>
      </c>
      <c r="M4" t="n">
        <v>73</v>
      </c>
      <c r="N4" t="n">
        <v>67.87</v>
      </c>
      <c r="O4" t="n">
        <v>32825.49</v>
      </c>
      <c r="P4" t="n">
        <v>153.91</v>
      </c>
      <c r="Q4" t="n">
        <v>942.42</v>
      </c>
      <c r="R4" t="n">
        <v>74.23</v>
      </c>
      <c r="S4" t="n">
        <v>27.17</v>
      </c>
      <c r="T4" t="n">
        <v>23430.39</v>
      </c>
      <c r="U4" t="n">
        <v>0.37</v>
      </c>
      <c r="V4" t="n">
        <v>0.83</v>
      </c>
      <c r="W4" t="n">
        <v>0.22</v>
      </c>
      <c r="X4" t="n">
        <v>1.5</v>
      </c>
      <c r="Y4" t="n">
        <v>1</v>
      </c>
      <c r="Z4" t="n">
        <v>10</v>
      </c>
      <c r="AA4" t="n">
        <v>294.260798177888</v>
      </c>
      <c r="AB4" t="n">
        <v>402.6206059371886</v>
      </c>
      <c r="AC4" t="n">
        <v>364.1950603881121</v>
      </c>
      <c r="AD4" t="n">
        <v>294260.798177888</v>
      </c>
      <c r="AE4" t="n">
        <v>402620.6059371886</v>
      </c>
      <c r="AF4" t="n">
        <v>2.010662593489355e-06</v>
      </c>
      <c r="AG4" t="n">
        <v>21</v>
      </c>
      <c r="AH4" t="n">
        <v>364195.0603881121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6.6311</v>
      </c>
      <c r="E5" t="n">
        <v>15.08</v>
      </c>
      <c r="F5" t="n">
        <v>9.09</v>
      </c>
      <c r="G5" t="n">
        <v>8.800000000000001</v>
      </c>
      <c r="H5" t="n">
        <v>0.12</v>
      </c>
      <c r="I5" t="n">
        <v>62</v>
      </c>
      <c r="J5" t="n">
        <v>264.72</v>
      </c>
      <c r="K5" t="n">
        <v>59.89</v>
      </c>
      <c r="L5" t="n">
        <v>1.75</v>
      </c>
      <c r="M5" t="n">
        <v>60</v>
      </c>
      <c r="N5" t="n">
        <v>68.09</v>
      </c>
      <c r="O5" t="n">
        <v>32883.31</v>
      </c>
      <c r="P5" t="n">
        <v>148.87</v>
      </c>
      <c r="Q5" t="n">
        <v>942.41</v>
      </c>
      <c r="R5" t="n">
        <v>65.94</v>
      </c>
      <c r="S5" t="n">
        <v>27.17</v>
      </c>
      <c r="T5" t="n">
        <v>19348.58</v>
      </c>
      <c r="U5" t="n">
        <v>0.41</v>
      </c>
      <c r="V5" t="n">
        <v>0.86</v>
      </c>
      <c r="W5" t="n">
        <v>0.21</v>
      </c>
      <c r="X5" t="n">
        <v>1.24</v>
      </c>
      <c r="Y5" t="n">
        <v>1</v>
      </c>
      <c r="Z5" t="n">
        <v>10</v>
      </c>
      <c r="AA5" t="n">
        <v>274.4158603593879</v>
      </c>
      <c r="AB5" t="n">
        <v>375.4678865170497</v>
      </c>
      <c r="AC5" t="n">
        <v>339.6337584003501</v>
      </c>
      <c r="AD5" t="n">
        <v>274415.8603593879</v>
      </c>
      <c r="AE5" t="n">
        <v>375467.8865170497</v>
      </c>
      <c r="AF5" t="n">
        <v>2.132889367261324e-06</v>
      </c>
      <c r="AG5" t="n">
        <v>20</v>
      </c>
      <c r="AH5" t="n">
        <v>339633.7584003501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6.9344</v>
      </c>
      <c r="E6" t="n">
        <v>14.42</v>
      </c>
      <c r="F6" t="n">
        <v>8.890000000000001</v>
      </c>
      <c r="G6" t="n">
        <v>10.06</v>
      </c>
      <c r="H6" t="n">
        <v>0.13</v>
      </c>
      <c r="I6" t="n">
        <v>53</v>
      </c>
      <c r="J6" t="n">
        <v>265.19</v>
      </c>
      <c r="K6" t="n">
        <v>59.89</v>
      </c>
      <c r="L6" t="n">
        <v>2</v>
      </c>
      <c r="M6" t="n">
        <v>51</v>
      </c>
      <c r="N6" t="n">
        <v>68.31</v>
      </c>
      <c r="O6" t="n">
        <v>32941.21</v>
      </c>
      <c r="P6" t="n">
        <v>144.7</v>
      </c>
      <c r="Q6" t="n">
        <v>942.59</v>
      </c>
      <c r="R6" t="n">
        <v>59.63</v>
      </c>
      <c r="S6" t="n">
        <v>27.17</v>
      </c>
      <c r="T6" t="n">
        <v>16239.08</v>
      </c>
      <c r="U6" t="n">
        <v>0.46</v>
      </c>
      <c r="V6" t="n">
        <v>0.88</v>
      </c>
      <c r="W6" t="n">
        <v>0.19</v>
      </c>
      <c r="X6" t="n">
        <v>1.03</v>
      </c>
      <c r="Y6" t="n">
        <v>1</v>
      </c>
      <c r="Z6" t="n">
        <v>10</v>
      </c>
      <c r="AA6" t="n">
        <v>258.0840674634916</v>
      </c>
      <c r="AB6" t="n">
        <v>353.1220069690328</v>
      </c>
      <c r="AC6" t="n">
        <v>319.420538233757</v>
      </c>
      <c r="AD6" t="n">
        <v>258084.0674634916</v>
      </c>
      <c r="AE6" t="n">
        <v>353122.0069690328</v>
      </c>
      <c r="AF6" t="n">
        <v>2.230445631695635e-06</v>
      </c>
      <c r="AG6" t="n">
        <v>19</v>
      </c>
      <c r="AH6" t="n">
        <v>319420.538233757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7.1376</v>
      </c>
      <c r="E7" t="n">
        <v>14.01</v>
      </c>
      <c r="F7" t="n">
        <v>8.779999999999999</v>
      </c>
      <c r="G7" t="n">
        <v>11.21</v>
      </c>
      <c r="H7" t="n">
        <v>0.15</v>
      </c>
      <c r="I7" t="n">
        <v>47</v>
      </c>
      <c r="J7" t="n">
        <v>265.66</v>
      </c>
      <c r="K7" t="n">
        <v>59.89</v>
      </c>
      <c r="L7" t="n">
        <v>2.25</v>
      </c>
      <c r="M7" t="n">
        <v>45</v>
      </c>
      <c r="N7" t="n">
        <v>68.53</v>
      </c>
      <c r="O7" t="n">
        <v>32999.19</v>
      </c>
      <c r="P7" t="n">
        <v>142.19</v>
      </c>
      <c r="Q7" t="n">
        <v>942.33</v>
      </c>
      <c r="R7" t="n">
        <v>56.19</v>
      </c>
      <c r="S7" t="n">
        <v>27.17</v>
      </c>
      <c r="T7" t="n">
        <v>14550.24</v>
      </c>
      <c r="U7" t="n">
        <v>0.48</v>
      </c>
      <c r="V7" t="n">
        <v>0.89</v>
      </c>
      <c r="W7" t="n">
        <v>0.18</v>
      </c>
      <c r="X7" t="n">
        <v>0.93</v>
      </c>
      <c r="Y7" t="n">
        <v>1</v>
      </c>
      <c r="Z7" t="n">
        <v>10</v>
      </c>
      <c r="AA7" t="n">
        <v>252.4850289938742</v>
      </c>
      <c r="AB7" t="n">
        <v>345.4611555225949</v>
      </c>
      <c r="AC7" t="n">
        <v>312.4908276973985</v>
      </c>
      <c r="AD7" t="n">
        <v>252485.0289938741</v>
      </c>
      <c r="AE7" t="n">
        <v>345461.1555225949</v>
      </c>
      <c r="AF7" t="n">
        <v>2.295804790723172e-06</v>
      </c>
      <c r="AG7" t="n">
        <v>19</v>
      </c>
      <c r="AH7" t="n">
        <v>312490.8276973985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7.3728</v>
      </c>
      <c r="E8" t="n">
        <v>13.56</v>
      </c>
      <c r="F8" t="n">
        <v>8.640000000000001</v>
      </c>
      <c r="G8" t="n">
        <v>12.64</v>
      </c>
      <c r="H8" t="n">
        <v>0.17</v>
      </c>
      <c r="I8" t="n">
        <v>41</v>
      </c>
      <c r="J8" t="n">
        <v>266.13</v>
      </c>
      <c r="K8" t="n">
        <v>59.89</v>
      </c>
      <c r="L8" t="n">
        <v>2.5</v>
      </c>
      <c r="M8" t="n">
        <v>39</v>
      </c>
      <c r="N8" t="n">
        <v>68.75</v>
      </c>
      <c r="O8" t="n">
        <v>33057.26</v>
      </c>
      <c r="P8" t="n">
        <v>139.09</v>
      </c>
      <c r="Q8" t="n">
        <v>942.45</v>
      </c>
      <c r="R8" t="n">
        <v>51.47</v>
      </c>
      <c r="S8" t="n">
        <v>27.17</v>
      </c>
      <c r="T8" t="n">
        <v>12215.99</v>
      </c>
      <c r="U8" t="n">
        <v>0.53</v>
      </c>
      <c r="V8" t="n">
        <v>0.9</v>
      </c>
      <c r="W8" t="n">
        <v>0.18</v>
      </c>
      <c r="X8" t="n">
        <v>0.78</v>
      </c>
      <c r="Y8" t="n">
        <v>1</v>
      </c>
      <c r="Z8" t="n">
        <v>10</v>
      </c>
      <c r="AA8" t="n">
        <v>239.2893267212104</v>
      </c>
      <c r="AB8" t="n">
        <v>327.4062135198475</v>
      </c>
      <c r="AC8" t="n">
        <v>296.1590240191173</v>
      </c>
      <c r="AD8" t="n">
        <v>239289.3267212104</v>
      </c>
      <c r="AE8" t="n">
        <v>327406.2135198475</v>
      </c>
      <c r="AF8" t="n">
        <v>2.371456730699928e-06</v>
      </c>
      <c r="AG8" t="n">
        <v>18</v>
      </c>
      <c r="AH8" t="n">
        <v>296159.0240191173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7.5783</v>
      </c>
      <c r="E9" t="n">
        <v>13.2</v>
      </c>
      <c r="F9" t="n">
        <v>8.470000000000001</v>
      </c>
      <c r="G9" t="n">
        <v>13.74</v>
      </c>
      <c r="H9" t="n">
        <v>0.18</v>
      </c>
      <c r="I9" t="n">
        <v>37</v>
      </c>
      <c r="J9" t="n">
        <v>266.6</v>
      </c>
      <c r="K9" t="n">
        <v>59.89</v>
      </c>
      <c r="L9" t="n">
        <v>2.75</v>
      </c>
      <c r="M9" t="n">
        <v>35</v>
      </c>
      <c r="N9" t="n">
        <v>68.97</v>
      </c>
      <c r="O9" t="n">
        <v>33115.41</v>
      </c>
      <c r="P9" t="n">
        <v>135.66</v>
      </c>
      <c r="Q9" t="n">
        <v>942.27</v>
      </c>
      <c r="R9" t="n">
        <v>46.07</v>
      </c>
      <c r="S9" t="n">
        <v>27.17</v>
      </c>
      <c r="T9" t="n">
        <v>9536.389999999999</v>
      </c>
      <c r="U9" t="n">
        <v>0.59</v>
      </c>
      <c r="V9" t="n">
        <v>0.92</v>
      </c>
      <c r="W9" t="n">
        <v>0.17</v>
      </c>
      <c r="X9" t="n">
        <v>0.62</v>
      </c>
      <c r="Y9" t="n">
        <v>1</v>
      </c>
      <c r="Z9" t="n">
        <v>10</v>
      </c>
      <c r="AA9" t="n">
        <v>233.5697917715196</v>
      </c>
      <c r="AB9" t="n">
        <v>319.5804934736109</v>
      </c>
      <c r="AC9" t="n">
        <v>289.080179710624</v>
      </c>
      <c r="AD9" t="n">
        <v>233569.7917715196</v>
      </c>
      <c r="AE9" t="n">
        <v>319580.493473611</v>
      </c>
      <c r="AF9" t="n">
        <v>2.43755568335819e-06</v>
      </c>
      <c r="AG9" t="n">
        <v>18</v>
      </c>
      <c r="AH9" t="n">
        <v>289080.1797106239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7.5005</v>
      </c>
      <c r="E10" t="n">
        <v>13.33</v>
      </c>
      <c r="F10" t="n">
        <v>8.710000000000001</v>
      </c>
      <c r="G10" t="n">
        <v>14.93</v>
      </c>
      <c r="H10" t="n">
        <v>0.2</v>
      </c>
      <c r="I10" t="n">
        <v>35</v>
      </c>
      <c r="J10" t="n">
        <v>267.08</v>
      </c>
      <c r="K10" t="n">
        <v>59.89</v>
      </c>
      <c r="L10" t="n">
        <v>3</v>
      </c>
      <c r="M10" t="n">
        <v>33</v>
      </c>
      <c r="N10" t="n">
        <v>69.19</v>
      </c>
      <c r="O10" t="n">
        <v>33173.65</v>
      </c>
      <c r="P10" t="n">
        <v>139.06</v>
      </c>
      <c r="Q10" t="n">
        <v>942.48</v>
      </c>
      <c r="R10" t="n">
        <v>55.5</v>
      </c>
      <c r="S10" t="n">
        <v>27.17</v>
      </c>
      <c r="T10" t="n">
        <v>14261.56</v>
      </c>
      <c r="U10" t="n">
        <v>0.49</v>
      </c>
      <c r="V10" t="n">
        <v>0.9</v>
      </c>
      <c r="W10" t="n">
        <v>0.14</v>
      </c>
      <c r="X10" t="n">
        <v>0.86</v>
      </c>
      <c r="Y10" t="n">
        <v>1</v>
      </c>
      <c r="Z10" t="n">
        <v>10</v>
      </c>
      <c r="AA10" t="n">
        <v>237.427086799838</v>
      </c>
      <c r="AB10" t="n">
        <v>324.8582147032</v>
      </c>
      <c r="AC10" t="n">
        <v>293.854202633391</v>
      </c>
      <c r="AD10" t="n">
        <v>237427.086799838</v>
      </c>
      <c r="AE10" t="n">
        <v>324858.2147032</v>
      </c>
      <c r="AF10" t="n">
        <v>2.412531359675403e-06</v>
      </c>
      <c r="AG10" t="n">
        <v>18</v>
      </c>
      <c r="AH10" t="n">
        <v>293854.202633391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7.7439</v>
      </c>
      <c r="E11" t="n">
        <v>12.91</v>
      </c>
      <c r="F11" t="n">
        <v>8.49</v>
      </c>
      <c r="G11" t="n">
        <v>16.44</v>
      </c>
      <c r="H11" t="n">
        <v>0.22</v>
      </c>
      <c r="I11" t="n">
        <v>31</v>
      </c>
      <c r="J11" t="n">
        <v>267.55</v>
      </c>
      <c r="K11" t="n">
        <v>59.89</v>
      </c>
      <c r="L11" t="n">
        <v>3.25</v>
      </c>
      <c r="M11" t="n">
        <v>29</v>
      </c>
      <c r="N11" t="n">
        <v>69.41</v>
      </c>
      <c r="O11" t="n">
        <v>33231.97</v>
      </c>
      <c r="P11" t="n">
        <v>134.72</v>
      </c>
      <c r="Q11" t="n">
        <v>942.4</v>
      </c>
      <c r="R11" t="n">
        <v>47.25</v>
      </c>
      <c r="S11" t="n">
        <v>27.17</v>
      </c>
      <c r="T11" t="n">
        <v>10158.19</v>
      </c>
      <c r="U11" t="n">
        <v>0.57</v>
      </c>
      <c r="V11" t="n">
        <v>0.92</v>
      </c>
      <c r="W11" t="n">
        <v>0.16</v>
      </c>
      <c r="X11" t="n">
        <v>0.64</v>
      </c>
      <c r="Y11" t="n">
        <v>1</v>
      </c>
      <c r="Z11" t="n">
        <v>10</v>
      </c>
      <c r="AA11" t="n">
        <v>223.698602238218</v>
      </c>
      <c r="AB11" t="n">
        <v>306.0742964680073</v>
      </c>
      <c r="AC11" t="n">
        <v>276.8629951911643</v>
      </c>
      <c r="AD11" t="n">
        <v>223698.602238218</v>
      </c>
      <c r="AE11" t="n">
        <v>306074.2964680073</v>
      </c>
      <c r="AF11" t="n">
        <v>2.490820824770396e-06</v>
      </c>
      <c r="AG11" t="n">
        <v>17</v>
      </c>
      <c r="AH11" t="n">
        <v>276862.9951911643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7.8414</v>
      </c>
      <c r="E12" t="n">
        <v>12.75</v>
      </c>
      <c r="F12" t="n">
        <v>8.43</v>
      </c>
      <c r="G12" t="n">
        <v>17.45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27</v>
      </c>
      <c r="N12" t="n">
        <v>69.64</v>
      </c>
      <c r="O12" t="n">
        <v>33290.38</v>
      </c>
      <c r="P12" t="n">
        <v>133.03</v>
      </c>
      <c r="Q12" t="n">
        <v>942.35</v>
      </c>
      <c r="R12" t="n">
        <v>45.41</v>
      </c>
      <c r="S12" t="n">
        <v>27.17</v>
      </c>
      <c r="T12" t="n">
        <v>9246.02</v>
      </c>
      <c r="U12" t="n">
        <v>0.6</v>
      </c>
      <c r="V12" t="n">
        <v>0.92</v>
      </c>
      <c r="W12" t="n">
        <v>0.15</v>
      </c>
      <c r="X12" t="n">
        <v>0.58</v>
      </c>
      <c r="Y12" t="n">
        <v>1</v>
      </c>
      <c r="Z12" t="n">
        <v>10</v>
      </c>
      <c r="AA12" t="n">
        <v>221.1630467390606</v>
      </c>
      <c r="AB12" t="n">
        <v>302.605037573248</v>
      </c>
      <c r="AC12" t="n">
        <v>273.7248374961843</v>
      </c>
      <c r="AD12" t="n">
        <v>221163.0467390606</v>
      </c>
      <c r="AE12" t="n">
        <v>302605.037573248</v>
      </c>
      <c r="AF12" t="n">
        <v>2.522181641725045e-06</v>
      </c>
      <c r="AG12" t="n">
        <v>17</v>
      </c>
      <c r="AH12" t="n">
        <v>273724.8374961843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7.9831</v>
      </c>
      <c r="E13" t="n">
        <v>12.53</v>
      </c>
      <c r="F13" t="n">
        <v>8.359999999999999</v>
      </c>
      <c r="G13" t="n">
        <v>19.29</v>
      </c>
      <c r="H13" t="n">
        <v>0.25</v>
      </c>
      <c r="I13" t="n">
        <v>26</v>
      </c>
      <c r="J13" t="n">
        <v>268.5</v>
      </c>
      <c r="K13" t="n">
        <v>59.89</v>
      </c>
      <c r="L13" t="n">
        <v>3.75</v>
      </c>
      <c r="M13" t="n">
        <v>24</v>
      </c>
      <c r="N13" t="n">
        <v>69.86</v>
      </c>
      <c r="O13" t="n">
        <v>33348.87</v>
      </c>
      <c r="P13" t="n">
        <v>130.95</v>
      </c>
      <c r="Q13" t="n">
        <v>942.33</v>
      </c>
      <c r="R13" t="n">
        <v>42.96</v>
      </c>
      <c r="S13" t="n">
        <v>27.17</v>
      </c>
      <c r="T13" t="n">
        <v>8039.02</v>
      </c>
      <c r="U13" t="n">
        <v>0.63</v>
      </c>
      <c r="V13" t="n">
        <v>0.93</v>
      </c>
      <c r="W13" t="n">
        <v>0.15</v>
      </c>
      <c r="X13" t="n">
        <v>0.51</v>
      </c>
      <c r="Y13" t="n">
        <v>1</v>
      </c>
      <c r="Z13" t="n">
        <v>10</v>
      </c>
      <c r="AA13" t="n">
        <v>217.8636391594056</v>
      </c>
      <c r="AB13" t="n">
        <v>298.0906425631769</v>
      </c>
      <c r="AC13" t="n">
        <v>269.6412900098798</v>
      </c>
      <c r="AD13" t="n">
        <v>217863.6391594056</v>
      </c>
      <c r="AE13" t="n">
        <v>298090.6425631769</v>
      </c>
      <c r="AF13" t="n">
        <v>2.567759362365803e-06</v>
      </c>
      <c r="AG13" t="n">
        <v>17</v>
      </c>
      <c r="AH13" t="n">
        <v>269641.2900098798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8.025700000000001</v>
      </c>
      <c r="E14" t="n">
        <v>12.46</v>
      </c>
      <c r="F14" t="n">
        <v>8.34</v>
      </c>
      <c r="G14" t="n">
        <v>20.02</v>
      </c>
      <c r="H14" t="n">
        <v>0.26</v>
      </c>
      <c r="I14" t="n">
        <v>25</v>
      </c>
      <c r="J14" t="n">
        <v>268.97</v>
      </c>
      <c r="K14" t="n">
        <v>59.89</v>
      </c>
      <c r="L14" t="n">
        <v>4</v>
      </c>
      <c r="M14" t="n">
        <v>23</v>
      </c>
      <c r="N14" t="n">
        <v>70.09</v>
      </c>
      <c r="O14" t="n">
        <v>33407.45</v>
      </c>
      <c r="P14" t="n">
        <v>130.1</v>
      </c>
      <c r="Q14" t="n">
        <v>942.35</v>
      </c>
      <c r="R14" t="n">
        <v>42.49</v>
      </c>
      <c r="S14" t="n">
        <v>27.17</v>
      </c>
      <c r="T14" t="n">
        <v>7808.99</v>
      </c>
      <c r="U14" t="n">
        <v>0.64</v>
      </c>
      <c r="V14" t="n">
        <v>0.93</v>
      </c>
      <c r="W14" t="n">
        <v>0.15</v>
      </c>
      <c r="X14" t="n">
        <v>0.49</v>
      </c>
      <c r="Y14" t="n">
        <v>1</v>
      </c>
      <c r="Z14" t="n">
        <v>10</v>
      </c>
      <c r="AA14" t="n">
        <v>216.743286549504</v>
      </c>
      <c r="AB14" t="n">
        <v>296.5577266958416</v>
      </c>
      <c r="AC14" t="n">
        <v>268.2546734814614</v>
      </c>
      <c r="AD14" t="n">
        <v>216743.286549504</v>
      </c>
      <c r="AE14" t="n">
        <v>296557.7266958415</v>
      </c>
      <c r="AF14" t="n">
        <v>2.58146162700445e-06</v>
      </c>
      <c r="AG14" t="n">
        <v>17</v>
      </c>
      <c r="AH14" t="n">
        <v>268254.6734814614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8.116199999999999</v>
      </c>
      <c r="E15" t="n">
        <v>12.32</v>
      </c>
      <c r="F15" t="n">
        <v>8.31</v>
      </c>
      <c r="G15" t="n">
        <v>21.67</v>
      </c>
      <c r="H15" t="n">
        <v>0.28</v>
      </c>
      <c r="I15" t="n">
        <v>23</v>
      </c>
      <c r="J15" t="n">
        <v>269.45</v>
      </c>
      <c r="K15" t="n">
        <v>59.89</v>
      </c>
      <c r="L15" t="n">
        <v>4.25</v>
      </c>
      <c r="M15" t="n">
        <v>21</v>
      </c>
      <c r="N15" t="n">
        <v>70.31</v>
      </c>
      <c r="O15" t="n">
        <v>33466.11</v>
      </c>
      <c r="P15" t="n">
        <v>128.75</v>
      </c>
      <c r="Q15" t="n">
        <v>942.29</v>
      </c>
      <c r="R15" t="n">
        <v>41.41</v>
      </c>
      <c r="S15" t="n">
        <v>27.17</v>
      </c>
      <c r="T15" t="n">
        <v>7275.52</v>
      </c>
      <c r="U15" t="n">
        <v>0.66</v>
      </c>
      <c r="V15" t="n">
        <v>0.9399999999999999</v>
      </c>
      <c r="W15" t="n">
        <v>0.14</v>
      </c>
      <c r="X15" t="n">
        <v>0.45</v>
      </c>
      <c r="Y15" t="n">
        <v>1</v>
      </c>
      <c r="Z15" t="n">
        <v>10</v>
      </c>
      <c r="AA15" t="n">
        <v>214.7212224409754</v>
      </c>
      <c r="AB15" t="n">
        <v>293.7910493753815</v>
      </c>
      <c r="AC15" t="n">
        <v>265.7520439614092</v>
      </c>
      <c r="AD15" t="n">
        <v>214721.2224409754</v>
      </c>
      <c r="AE15" t="n">
        <v>293791.0493753815</v>
      </c>
      <c r="AF15" t="n">
        <v>2.610570898126458e-06</v>
      </c>
      <c r="AG15" t="n">
        <v>17</v>
      </c>
      <c r="AH15" t="n">
        <v>265752.0439614092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8.168100000000001</v>
      </c>
      <c r="E16" t="n">
        <v>12.24</v>
      </c>
      <c r="F16" t="n">
        <v>8.279999999999999</v>
      </c>
      <c r="G16" t="n">
        <v>22.57</v>
      </c>
      <c r="H16" t="n">
        <v>0.3</v>
      </c>
      <c r="I16" t="n">
        <v>22</v>
      </c>
      <c r="J16" t="n">
        <v>269.92</v>
      </c>
      <c r="K16" t="n">
        <v>59.89</v>
      </c>
      <c r="L16" t="n">
        <v>4.5</v>
      </c>
      <c r="M16" t="n">
        <v>20</v>
      </c>
      <c r="N16" t="n">
        <v>70.54000000000001</v>
      </c>
      <c r="O16" t="n">
        <v>33524.86</v>
      </c>
      <c r="P16" t="n">
        <v>127.63</v>
      </c>
      <c r="Q16" t="n">
        <v>942.3200000000001</v>
      </c>
      <c r="R16" t="n">
        <v>40.63</v>
      </c>
      <c r="S16" t="n">
        <v>27.17</v>
      </c>
      <c r="T16" t="n">
        <v>6891.09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206.3962131274479</v>
      </c>
      <c r="AB16" t="n">
        <v>282.400404359129</v>
      </c>
      <c r="AC16" t="n">
        <v>255.4485061186336</v>
      </c>
      <c r="AD16" t="n">
        <v>206396.2131274479</v>
      </c>
      <c r="AE16" t="n">
        <v>282400.404359129</v>
      </c>
      <c r="AF16" t="n">
        <v>2.627264502228472e-06</v>
      </c>
      <c r="AG16" t="n">
        <v>16</v>
      </c>
      <c r="AH16" t="n">
        <v>255448.5061186336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8.2715</v>
      </c>
      <c r="E17" t="n">
        <v>12.09</v>
      </c>
      <c r="F17" t="n">
        <v>8.23</v>
      </c>
      <c r="G17" t="n">
        <v>24.68</v>
      </c>
      <c r="H17" t="n">
        <v>0.31</v>
      </c>
      <c r="I17" t="n">
        <v>20</v>
      </c>
      <c r="J17" t="n">
        <v>270.4</v>
      </c>
      <c r="K17" t="n">
        <v>59.89</v>
      </c>
      <c r="L17" t="n">
        <v>4.75</v>
      </c>
      <c r="M17" t="n">
        <v>18</v>
      </c>
      <c r="N17" t="n">
        <v>70.76000000000001</v>
      </c>
      <c r="O17" t="n">
        <v>33583.7</v>
      </c>
      <c r="P17" t="n">
        <v>125.96</v>
      </c>
      <c r="Q17" t="n">
        <v>942.39</v>
      </c>
      <c r="R17" t="n">
        <v>38.77</v>
      </c>
      <c r="S17" t="n">
        <v>27.17</v>
      </c>
      <c r="T17" t="n">
        <v>5972.8</v>
      </c>
      <c r="U17" t="n">
        <v>0.7</v>
      </c>
      <c r="V17" t="n">
        <v>0.95</v>
      </c>
      <c r="W17" t="n">
        <v>0.14</v>
      </c>
      <c r="X17" t="n">
        <v>0.37</v>
      </c>
      <c r="Y17" t="n">
        <v>1</v>
      </c>
      <c r="Z17" t="n">
        <v>10</v>
      </c>
      <c r="AA17" t="n">
        <v>204.0713692438778</v>
      </c>
      <c r="AB17" t="n">
        <v>279.2194503927564</v>
      </c>
      <c r="AC17" t="n">
        <v>252.5711379343136</v>
      </c>
      <c r="AD17" t="n">
        <v>204071.3692438778</v>
      </c>
      <c r="AE17" t="n">
        <v>279219.4503927564</v>
      </c>
      <c r="AF17" t="n">
        <v>2.660523050670634e-06</v>
      </c>
      <c r="AG17" t="n">
        <v>16</v>
      </c>
      <c r="AH17" t="n">
        <v>252571.1379343136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8.3287</v>
      </c>
      <c r="E18" t="n">
        <v>12.01</v>
      </c>
      <c r="F18" t="n">
        <v>8.19</v>
      </c>
      <c r="G18" t="n">
        <v>25.87</v>
      </c>
      <c r="H18" t="n">
        <v>0.33</v>
      </c>
      <c r="I18" t="n">
        <v>19</v>
      </c>
      <c r="J18" t="n">
        <v>270.88</v>
      </c>
      <c r="K18" t="n">
        <v>59.89</v>
      </c>
      <c r="L18" t="n">
        <v>5</v>
      </c>
      <c r="M18" t="n">
        <v>17</v>
      </c>
      <c r="N18" t="n">
        <v>70.98999999999999</v>
      </c>
      <c r="O18" t="n">
        <v>33642.62</v>
      </c>
      <c r="P18" t="n">
        <v>124.6</v>
      </c>
      <c r="Q18" t="n">
        <v>942.24</v>
      </c>
      <c r="R18" t="n">
        <v>37.66</v>
      </c>
      <c r="S18" t="n">
        <v>27.17</v>
      </c>
      <c r="T18" t="n">
        <v>5423.82</v>
      </c>
      <c r="U18" t="n">
        <v>0.72</v>
      </c>
      <c r="V18" t="n">
        <v>0.95</v>
      </c>
      <c r="W18" t="n">
        <v>0.14</v>
      </c>
      <c r="X18" t="n">
        <v>0.34</v>
      </c>
      <c r="Y18" t="n">
        <v>1</v>
      </c>
      <c r="Z18" t="n">
        <v>10</v>
      </c>
      <c r="AA18" t="n">
        <v>202.5121765356533</v>
      </c>
      <c r="AB18" t="n">
        <v>277.0860941426371</v>
      </c>
      <c r="AC18" t="n">
        <v>250.6413862105207</v>
      </c>
      <c r="AD18" t="n">
        <v>202512.1765356532</v>
      </c>
      <c r="AE18" t="n">
        <v>277086.0941426371</v>
      </c>
      <c r="AF18" t="n">
        <v>2.678921396617362e-06</v>
      </c>
      <c r="AG18" t="n">
        <v>16</v>
      </c>
      <c r="AH18" t="n">
        <v>250641.3862105207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8.400600000000001</v>
      </c>
      <c r="E19" t="n">
        <v>11.9</v>
      </c>
      <c r="F19" t="n">
        <v>8.140000000000001</v>
      </c>
      <c r="G19" t="n">
        <v>27.14</v>
      </c>
      <c r="H19" t="n">
        <v>0.34</v>
      </c>
      <c r="I19" t="n">
        <v>18</v>
      </c>
      <c r="J19" t="n">
        <v>271.36</v>
      </c>
      <c r="K19" t="n">
        <v>59.89</v>
      </c>
      <c r="L19" t="n">
        <v>5.25</v>
      </c>
      <c r="M19" t="n">
        <v>16</v>
      </c>
      <c r="N19" t="n">
        <v>71.22</v>
      </c>
      <c r="O19" t="n">
        <v>33701.64</v>
      </c>
      <c r="P19" t="n">
        <v>123.05</v>
      </c>
      <c r="Q19" t="n">
        <v>942.27</v>
      </c>
      <c r="R19" t="n">
        <v>36.33</v>
      </c>
      <c r="S19" t="n">
        <v>27.17</v>
      </c>
      <c r="T19" t="n">
        <v>4764.26</v>
      </c>
      <c r="U19" t="n">
        <v>0.75</v>
      </c>
      <c r="V19" t="n">
        <v>0.96</v>
      </c>
      <c r="W19" t="n">
        <v>0.13</v>
      </c>
      <c r="X19" t="n">
        <v>0.29</v>
      </c>
      <c r="Y19" t="n">
        <v>1</v>
      </c>
      <c r="Z19" t="n">
        <v>10</v>
      </c>
      <c r="AA19" t="n">
        <v>200.686023847541</v>
      </c>
      <c r="AB19" t="n">
        <v>274.5874714705924</v>
      </c>
      <c r="AC19" t="n">
        <v>248.3812285794563</v>
      </c>
      <c r="AD19" t="n">
        <v>200686.023847541</v>
      </c>
      <c r="AE19" t="n">
        <v>274587.4714705924</v>
      </c>
      <c r="AF19" t="n">
        <v>2.702047988812638e-06</v>
      </c>
      <c r="AG19" t="n">
        <v>16</v>
      </c>
      <c r="AH19" t="n">
        <v>248381.2285794563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8.3407</v>
      </c>
      <c r="E20" t="n">
        <v>11.99</v>
      </c>
      <c r="F20" t="n">
        <v>8.23</v>
      </c>
      <c r="G20" t="n">
        <v>27.42</v>
      </c>
      <c r="H20" t="n">
        <v>0.36</v>
      </c>
      <c r="I20" t="n">
        <v>18</v>
      </c>
      <c r="J20" t="n">
        <v>271.84</v>
      </c>
      <c r="K20" t="n">
        <v>59.89</v>
      </c>
      <c r="L20" t="n">
        <v>5.5</v>
      </c>
      <c r="M20" t="n">
        <v>16</v>
      </c>
      <c r="N20" t="n">
        <v>71.45</v>
      </c>
      <c r="O20" t="n">
        <v>33760.74</v>
      </c>
      <c r="P20" t="n">
        <v>123.76</v>
      </c>
      <c r="Q20" t="n">
        <v>942.33</v>
      </c>
      <c r="R20" t="n">
        <v>39.06</v>
      </c>
      <c r="S20" t="n">
        <v>27.17</v>
      </c>
      <c r="T20" t="n">
        <v>6125.95</v>
      </c>
      <c r="U20" t="n">
        <v>0.7</v>
      </c>
      <c r="V20" t="n">
        <v>0.95</v>
      </c>
      <c r="W20" t="n">
        <v>0.14</v>
      </c>
      <c r="X20" t="n">
        <v>0.37</v>
      </c>
      <c r="Y20" t="n">
        <v>1</v>
      </c>
      <c r="Z20" t="n">
        <v>10</v>
      </c>
      <c r="AA20" t="n">
        <v>201.8764505686506</v>
      </c>
      <c r="AB20" t="n">
        <v>276.2162658283343</v>
      </c>
      <c r="AC20" t="n">
        <v>249.8545730897229</v>
      </c>
      <c r="AD20" t="n">
        <v>201876.4505686506</v>
      </c>
      <c r="AE20" t="n">
        <v>276216.2658283343</v>
      </c>
      <c r="AF20" t="n">
        <v>2.682781189473319e-06</v>
      </c>
      <c r="AG20" t="n">
        <v>16</v>
      </c>
      <c r="AH20" t="n">
        <v>249854.573089723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8.4071</v>
      </c>
      <c r="E21" t="n">
        <v>11.89</v>
      </c>
      <c r="F21" t="n">
        <v>8.18</v>
      </c>
      <c r="G21" t="n">
        <v>28.88</v>
      </c>
      <c r="H21" t="n">
        <v>0.38</v>
      </c>
      <c r="I21" t="n">
        <v>17</v>
      </c>
      <c r="J21" t="n">
        <v>272.32</v>
      </c>
      <c r="K21" t="n">
        <v>59.89</v>
      </c>
      <c r="L21" t="n">
        <v>5.75</v>
      </c>
      <c r="M21" t="n">
        <v>15</v>
      </c>
      <c r="N21" t="n">
        <v>71.68000000000001</v>
      </c>
      <c r="O21" t="n">
        <v>33820.05</v>
      </c>
      <c r="P21" t="n">
        <v>122.25</v>
      </c>
      <c r="Q21" t="n">
        <v>942.24</v>
      </c>
      <c r="R21" t="n">
        <v>37.59</v>
      </c>
      <c r="S21" t="n">
        <v>27.17</v>
      </c>
      <c r="T21" t="n">
        <v>5396.65</v>
      </c>
      <c r="U21" t="n">
        <v>0.72</v>
      </c>
      <c r="V21" t="n">
        <v>0.95</v>
      </c>
      <c r="W21" t="n">
        <v>0.14</v>
      </c>
      <c r="X21" t="n">
        <v>0.33</v>
      </c>
      <c r="Y21" t="n">
        <v>1</v>
      </c>
      <c r="Z21" t="n">
        <v>10</v>
      </c>
      <c r="AA21" t="n">
        <v>200.1414919118775</v>
      </c>
      <c r="AB21" t="n">
        <v>273.8424188531646</v>
      </c>
      <c r="AC21" t="n">
        <v>247.7072827381476</v>
      </c>
      <c r="AD21" t="n">
        <v>200141.4919118775</v>
      </c>
      <c r="AE21" t="n">
        <v>273842.4188531646</v>
      </c>
      <c r="AF21" t="n">
        <v>2.704138709942947e-06</v>
      </c>
      <c r="AG21" t="n">
        <v>16</v>
      </c>
      <c r="AH21" t="n">
        <v>247707.2827381476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8.455299999999999</v>
      </c>
      <c r="E22" t="n">
        <v>11.83</v>
      </c>
      <c r="F22" t="n">
        <v>8.16</v>
      </c>
      <c r="G22" t="n">
        <v>30.62</v>
      </c>
      <c r="H22" t="n">
        <v>0.39</v>
      </c>
      <c r="I22" t="n">
        <v>16</v>
      </c>
      <c r="J22" t="n">
        <v>272.8</v>
      </c>
      <c r="K22" t="n">
        <v>59.89</v>
      </c>
      <c r="L22" t="n">
        <v>6</v>
      </c>
      <c r="M22" t="n">
        <v>14</v>
      </c>
      <c r="N22" t="n">
        <v>71.91</v>
      </c>
      <c r="O22" t="n">
        <v>33879.33</v>
      </c>
      <c r="P22" t="n">
        <v>121.19</v>
      </c>
      <c r="Q22" t="n">
        <v>942.36</v>
      </c>
      <c r="R22" t="n">
        <v>37.1</v>
      </c>
      <c r="S22" t="n">
        <v>27.17</v>
      </c>
      <c r="T22" t="n">
        <v>5158.65</v>
      </c>
      <c r="U22" t="n">
        <v>0.73</v>
      </c>
      <c r="V22" t="n">
        <v>0.96</v>
      </c>
      <c r="W22" t="n">
        <v>0.13</v>
      </c>
      <c r="X22" t="n">
        <v>0.31</v>
      </c>
      <c r="Y22" t="n">
        <v>1</v>
      </c>
      <c r="Z22" t="n">
        <v>10</v>
      </c>
      <c r="AA22" t="n">
        <v>198.9391913417664</v>
      </c>
      <c r="AB22" t="n">
        <v>272.1973781713818</v>
      </c>
      <c r="AC22" t="n">
        <v>246.2192424302045</v>
      </c>
      <c r="AD22" t="n">
        <v>198939.1913417664</v>
      </c>
      <c r="AE22" t="n">
        <v>272197.3781713818</v>
      </c>
      <c r="AF22" t="n">
        <v>2.719642211247707e-06</v>
      </c>
      <c r="AG22" t="n">
        <v>16</v>
      </c>
      <c r="AH22" t="n">
        <v>246219.2424302045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8.512</v>
      </c>
      <c r="E23" t="n">
        <v>11.75</v>
      </c>
      <c r="F23" t="n">
        <v>8.140000000000001</v>
      </c>
      <c r="G23" t="n">
        <v>32.55</v>
      </c>
      <c r="H23" t="n">
        <v>0.41</v>
      </c>
      <c r="I23" t="n">
        <v>15</v>
      </c>
      <c r="J23" t="n">
        <v>273.28</v>
      </c>
      <c r="K23" t="n">
        <v>59.89</v>
      </c>
      <c r="L23" t="n">
        <v>6.25</v>
      </c>
      <c r="M23" t="n">
        <v>13</v>
      </c>
      <c r="N23" t="n">
        <v>72.14</v>
      </c>
      <c r="O23" t="n">
        <v>33938.7</v>
      </c>
      <c r="P23" t="n">
        <v>119.94</v>
      </c>
      <c r="Q23" t="n">
        <v>942.34</v>
      </c>
      <c r="R23" t="n">
        <v>36.14</v>
      </c>
      <c r="S23" t="n">
        <v>27.17</v>
      </c>
      <c r="T23" t="n">
        <v>4680.72</v>
      </c>
      <c r="U23" t="n">
        <v>0.75</v>
      </c>
      <c r="V23" t="n">
        <v>0.96</v>
      </c>
      <c r="W23" t="n">
        <v>0.13</v>
      </c>
      <c r="X23" t="n">
        <v>0.28</v>
      </c>
      <c r="Y23" t="n">
        <v>1</v>
      </c>
      <c r="Z23" t="n">
        <v>10</v>
      </c>
      <c r="AA23" t="n">
        <v>197.5439453012268</v>
      </c>
      <c r="AB23" t="n">
        <v>270.2883409848054</v>
      </c>
      <c r="AC23" t="n">
        <v>244.4924010733638</v>
      </c>
      <c r="AD23" t="n">
        <v>197543.9453012268</v>
      </c>
      <c r="AE23" t="n">
        <v>270288.3409848054</v>
      </c>
      <c r="AF23" t="n">
        <v>2.737879732492104e-06</v>
      </c>
      <c r="AG23" t="n">
        <v>16</v>
      </c>
      <c r="AH23" t="n">
        <v>244492.4010733638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8.5076</v>
      </c>
      <c r="E24" t="n">
        <v>11.75</v>
      </c>
      <c r="F24" t="n">
        <v>8.140000000000001</v>
      </c>
      <c r="G24" t="n">
        <v>32.57</v>
      </c>
      <c r="H24" t="n">
        <v>0.42</v>
      </c>
      <c r="I24" t="n">
        <v>15</v>
      </c>
      <c r="J24" t="n">
        <v>273.76</v>
      </c>
      <c r="K24" t="n">
        <v>59.89</v>
      </c>
      <c r="L24" t="n">
        <v>6.5</v>
      </c>
      <c r="M24" t="n">
        <v>13</v>
      </c>
      <c r="N24" t="n">
        <v>72.37</v>
      </c>
      <c r="O24" t="n">
        <v>33998.16</v>
      </c>
      <c r="P24" t="n">
        <v>119.22</v>
      </c>
      <c r="Q24" t="n">
        <v>942.29</v>
      </c>
      <c r="R24" t="n">
        <v>36.32</v>
      </c>
      <c r="S24" t="n">
        <v>27.17</v>
      </c>
      <c r="T24" t="n">
        <v>4773.46</v>
      </c>
      <c r="U24" t="n">
        <v>0.75</v>
      </c>
      <c r="V24" t="n">
        <v>0.96</v>
      </c>
      <c r="W24" t="n">
        <v>0.13</v>
      </c>
      <c r="X24" t="n">
        <v>0.29</v>
      </c>
      <c r="Y24" t="n">
        <v>1</v>
      </c>
      <c r="Z24" t="n">
        <v>10</v>
      </c>
      <c r="AA24" t="n">
        <v>197.1273604894783</v>
      </c>
      <c r="AB24" t="n">
        <v>269.7183512669465</v>
      </c>
      <c r="AC24" t="n">
        <v>243.9768103741916</v>
      </c>
      <c r="AD24" t="n">
        <v>197127.3604894783</v>
      </c>
      <c r="AE24" t="n">
        <v>269718.3512669465</v>
      </c>
      <c r="AF24" t="n">
        <v>2.736464475111586e-06</v>
      </c>
      <c r="AG24" t="n">
        <v>16</v>
      </c>
      <c r="AH24" t="n">
        <v>243976.8103741916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8.564299999999999</v>
      </c>
      <c r="E25" t="n">
        <v>11.68</v>
      </c>
      <c r="F25" t="n">
        <v>8.119999999999999</v>
      </c>
      <c r="G25" t="n">
        <v>34.78</v>
      </c>
      <c r="H25" t="n">
        <v>0.44</v>
      </c>
      <c r="I25" t="n">
        <v>14</v>
      </c>
      <c r="J25" t="n">
        <v>274.24</v>
      </c>
      <c r="K25" t="n">
        <v>59.89</v>
      </c>
      <c r="L25" t="n">
        <v>6.75</v>
      </c>
      <c r="M25" t="n">
        <v>12</v>
      </c>
      <c r="N25" t="n">
        <v>72.61</v>
      </c>
      <c r="O25" t="n">
        <v>34057.71</v>
      </c>
      <c r="P25" t="n">
        <v>118.23</v>
      </c>
      <c r="Q25" t="n">
        <v>942.25</v>
      </c>
      <c r="R25" t="n">
        <v>35.53</v>
      </c>
      <c r="S25" t="n">
        <v>27.17</v>
      </c>
      <c r="T25" t="n">
        <v>4385.22</v>
      </c>
      <c r="U25" t="n">
        <v>0.76</v>
      </c>
      <c r="V25" t="n">
        <v>0.96</v>
      </c>
      <c r="W25" t="n">
        <v>0.13</v>
      </c>
      <c r="X25" t="n">
        <v>0.26</v>
      </c>
      <c r="Y25" t="n">
        <v>1</v>
      </c>
      <c r="Z25" t="n">
        <v>10</v>
      </c>
      <c r="AA25" t="n">
        <v>195.9178402414324</v>
      </c>
      <c r="AB25" t="n">
        <v>268.0634323033036</v>
      </c>
      <c r="AC25" t="n">
        <v>242.4798345537449</v>
      </c>
      <c r="AD25" t="n">
        <v>195917.8402414324</v>
      </c>
      <c r="AE25" t="n">
        <v>268063.4323033036</v>
      </c>
      <c r="AF25" t="n">
        <v>2.754701996355983e-06</v>
      </c>
      <c r="AG25" t="n">
        <v>16</v>
      </c>
      <c r="AH25" t="n">
        <v>242479.8345537449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8.627700000000001</v>
      </c>
      <c r="E26" t="n">
        <v>11.59</v>
      </c>
      <c r="F26" t="n">
        <v>8.08</v>
      </c>
      <c r="G26" t="n">
        <v>37.29</v>
      </c>
      <c r="H26" t="n">
        <v>0.45</v>
      </c>
      <c r="I26" t="n">
        <v>13</v>
      </c>
      <c r="J26" t="n">
        <v>274.73</v>
      </c>
      <c r="K26" t="n">
        <v>59.89</v>
      </c>
      <c r="L26" t="n">
        <v>7</v>
      </c>
      <c r="M26" t="n">
        <v>11</v>
      </c>
      <c r="N26" t="n">
        <v>72.84</v>
      </c>
      <c r="O26" t="n">
        <v>34117.35</v>
      </c>
      <c r="P26" t="n">
        <v>116.62</v>
      </c>
      <c r="Q26" t="n">
        <v>942.24</v>
      </c>
      <c r="R26" t="n">
        <v>34.35</v>
      </c>
      <c r="S26" t="n">
        <v>27.17</v>
      </c>
      <c r="T26" t="n">
        <v>3799.81</v>
      </c>
      <c r="U26" t="n">
        <v>0.79</v>
      </c>
      <c r="V26" t="n">
        <v>0.97</v>
      </c>
      <c r="W26" t="n">
        <v>0.13</v>
      </c>
      <c r="X26" t="n">
        <v>0.23</v>
      </c>
      <c r="Y26" t="n">
        <v>1</v>
      </c>
      <c r="Z26" t="n">
        <v>10</v>
      </c>
      <c r="AA26" t="n">
        <v>194.249124660295</v>
      </c>
      <c r="AB26" t="n">
        <v>265.7802220266569</v>
      </c>
      <c r="AC26" t="n">
        <v>240.4145306613948</v>
      </c>
      <c r="AD26" t="n">
        <v>194249.124660295</v>
      </c>
      <c r="AE26" t="n">
        <v>265780.2220266568</v>
      </c>
      <c r="AF26" t="n">
        <v>2.775094568611622e-06</v>
      </c>
      <c r="AG26" t="n">
        <v>16</v>
      </c>
      <c r="AH26" t="n">
        <v>240414.5306613948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8.6534</v>
      </c>
      <c r="E27" t="n">
        <v>11.56</v>
      </c>
      <c r="F27" t="n">
        <v>8.050000000000001</v>
      </c>
      <c r="G27" t="n">
        <v>37.13</v>
      </c>
      <c r="H27" t="n">
        <v>0.47</v>
      </c>
      <c r="I27" t="n">
        <v>13</v>
      </c>
      <c r="J27" t="n">
        <v>275.21</v>
      </c>
      <c r="K27" t="n">
        <v>59.89</v>
      </c>
      <c r="L27" t="n">
        <v>7.25</v>
      </c>
      <c r="M27" t="n">
        <v>11</v>
      </c>
      <c r="N27" t="n">
        <v>73.08</v>
      </c>
      <c r="O27" t="n">
        <v>34177.09</v>
      </c>
      <c r="P27" t="n">
        <v>115.4</v>
      </c>
      <c r="Q27" t="n">
        <v>942.3</v>
      </c>
      <c r="R27" t="n">
        <v>33.02</v>
      </c>
      <c r="S27" t="n">
        <v>27.17</v>
      </c>
      <c r="T27" t="n">
        <v>3132.99</v>
      </c>
      <c r="U27" t="n">
        <v>0.82</v>
      </c>
      <c r="V27" t="n">
        <v>0.97</v>
      </c>
      <c r="W27" t="n">
        <v>0.13</v>
      </c>
      <c r="X27" t="n">
        <v>0.19</v>
      </c>
      <c r="Y27" t="n">
        <v>1</v>
      </c>
      <c r="Z27" t="n">
        <v>10</v>
      </c>
      <c r="AA27" t="n">
        <v>193.20896260502</v>
      </c>
      <c r="AB27" t="n">
        <v>264.3570264139191</v>
      </c>
      <c r="AC27" t="n">
        <v>239.1271628404687</v>
      </c>
      <c r="AD27" t="n">
        <v>193208.96260502</v>
      </c>
      <c r="AE27" t="n">
        <v>264357.0264139191</v>
      </c>
      <c r="AF27" t="n">
        <v>2.783360958311463e-06</v>
      </c>
      <c r="AG27" t="n">
        <v>16</v>
      </c>
      <c r="AH27" t="n">
        <v>239127.1628404687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8.6403</v>
      </c>
      <c r="E28" t="n">
        <v>11.57</v>
      </c>
      <c r="F28" t="n">
        <v>8.109999999999999</v>
      </c>
      <c r="G28" t="n">
        <v>40.57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10</v>
      </c>
      <c r="N28" t="n">
        <v>73.31</v>
      </c>
      <c r="O28" t="n">
        <v>34236.91</v>
      </c>
      <c r="P28" t="n">
        <v>115.21</v>
      </c>
      <c r="Q28" t="n">
        <v>942.3200000000001</v>
      </c>
      <c r="R28" t="n">
        <v>35.62</v>
      </c>
      <c r="S28" t="n">
        <v>27.17</v>
      </c>
      <c r="T28" t="n">
        <v>4439.97</v>
      </c>
      <c r="U28" t="n">
        <v>0.76</v>
      </c>
      <c r="V28" t="n">
        <v>0.96</v>
      </c>
      <c r="W28" t="n">
        <v>0.13</v>
      </c>
      <c r="X28" t="n">
        <v>0.26</v>
      </c>
      <c r="Y28" t="n">
        <v>1</v>
      </c>
      <c r="Z28" t="n">
        <v>10</v>
      </c>
      <c r="AA28" t="n">
        <v>193.2721495030505</v>
      </c>
      <c r="AB28" t="n">
        <v>264.4434815154136</v>
      </c>
      <c r="AC28" t="n">
        <v>239.2053667884171</v>
      </c>
      <c r="AD28" t="n">
        <v>193272.1495030505</v>
      </c>
      <c r="AE28" t="n">
        <v>264443.4815154136</v>
      </c>
      <c r="AF28" t="n">
        <v>2.779147351110377e-06</v>
      </c>
      <c r="AG28" t="n">
        <v>16</v>
      </c>
      <c r="AH28" t="n">
        <v>239205.3667884171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8.6632</v>
      </c>
      <c r="E29" t="n">
        <v>11.54</v>
      </c>
      <c r="F29" t="n">
        <v>8.08</v>
      </c>
      <c r="G29" t="n">
        <v>40.42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10</v>
      </c>
      <c r="N29" t="n">
        <v>73.55</v>
      </c>
      <c r="O29" t="n">
        <v>34296.82</v>
      </c>
      <c r="P29" t="n">
        <v>114.05</v>
      </c>
      <c r="Q29" t="n">
        <v>942.3099999999999</v>
      </c>
      <c r="R29" t="n">
        <v>34.45</v>
      </c>
      <c r="S29" t="n">
        <v>27.17</v>
      </c>
      <c r="T29" t="n">
        <v>3850.78</v>
      </c>
      <c r="U29" t="n">
        <v>0.79</v>
      </c>
      <c r="V29" t="n">
        <v>0.96</v>
      </c>
      <c r="W29" t="n">
        <v>0.13</v>
      </c>
      <c r="X29" t="n">
        <v>0.23</v>
      </c>
      <c r="Y29" t="n">
        <v>1</v>
      </c>
      <c r="Z29" t="n">
        <v>10</v>
      </c>
      <c r="AA29" t="n">
        <v>192.2998497772167</v>
      </c>
      <c r="AB29" t="n">
        <v>263.1131381356918</v>
      </c>
      <c r="AC29" t="n">
        <v>238.0019895137069</v>
      </c>
      <c r="AD29" t="n">
        <v>192299.8497772166</v>
      </c>
      <c r="AE29" t="n">
        <v>263113.1381356918</v>
      </c>
      <c r="AF29" t="n">
        <v>2.786513122477161e-06</v>
      </c>
      <c r="AG29" t="n">
        <v>16</v>
      </c>
      <c r="AH29" t="n">
        <v>238001.9895137069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8.664300000000001</v>
      </c>
      <c r="E30" t="n">
        <v>11.54</v>
      </c>
      <c r="F30" t="n">
        <v>8.08</v>
      </c>
      <c r="G30" t="n">
        <v>40.41</v>
      </c>
      <c r="H30" t="n">
        <v>0.51</v>
      </c>
      <c r="I30" t="n">
        <v>12</v>
      </c>
      <c r="J30" t="n">
        <v>276.67</v>
      </c>
      <c r="K30" t="n">
        <v>59.89</v>
      </c>
      <c r="L30" t="n">
        <v>8</v>
      </c>
      <c r="M30" t="n">
        <v>10</v>
      </c>
      <c r="N30" t="n">
        <v>73.78</v>
      </c>
      <c r="O30" t="n">
        <v>34356.83</v>
      </c>
      <c r="P30" t="n">
        <v>113.1</v>
      </c>
      <c r="Q30" t="n">
        <v>942.3099999999999</v>
      </c>
      <c r="R30" t="n">
        <v>34.52</v>
      </c>
      <c r="S30" t="n">
        <v>27.17</v>
      </c>
      <c r="T30" t="n">
        <v>3889.16</v>
      </c>
      <c r="U30" t="n">
        <v>0.79</v>
      </c>
      <c r="V30" t="n">
        <v>0.97</v>
      </c>
      <c r="W30" t="n">
        <v>0.12</v>
      </c>
      <c r="X30" t="n">
        <v>0.23</v>
      </c>
      <c r="Y30" t="n">
        <v>1</v>
      </c>
      <c r="Z30" t="n">
        <v>10</v>
      </c>
      <c r="AA30" t="n">
        <v>191.6930367121706</v>
      </c>
      <c r="AB30" t="n">
        <v>262.2828697293932</v>
      </c>
      <c r="AC30" t="n">
        <v>237.2509607588161</v>
      </c>
      <c r="AD30" t="n">
        <v>191693.0367121706</v>
      </c>
      <c r="AE30" t="n">
        <v>262282.8697293932</v>
      </c>
      <c r="AF30" t="n">
        <v>2.786866936822291e-06</v>
      </c>
      <c r="AG30" t="n">
        <v>16</v>
      </c>
      <c r="AH30" t="n">
        <v>237250.9607588161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8.7163</v>
      </c>
      <c r="E31" t="n">
        <v>11.47</v>
      </c>
      <c r="F31" t="n">
        <v>8.06</v>
      </c>
      <c r="G31" t="n">
        <v>43.98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9</v>
      </c>
      <c r="N31" t="n">
        <v>74.02</v>
      </c>
      <c r="O31" t="n">
        <v>34416.93</v>
      </c>
      <c r="P31" t="n">
        <v>112.06</v>
      </c>
      <c r="Q31" t="n">
        <v>942.29</v>
      </c>
      <c r="R31" t="n">
        <v>33.82</v>
      </c>
      <c r="S31" t="n">
        <v>27.17</v>
      </c>
      <c r="T31" t="n">
        <v>3541.97</v>
      </c>
      <c r="U31" t="n">
        <v>0.8</v>
      </c>
      <c r="V31" t="n">
        <v>0.97</v>
      </c>
      <c r="W31" t="n">
        <v>0.13</v>
      </c>
      <c r="X31" t="n">
        <v>0.21</v>
      </c>
      <c r="Y31" t="n">
        <v>1</v>
      </c>
      <c r="Z31" t="n">
        <v>10</v>
      </c>
      <c r="AA31" t="n">
        <v>183.609862150764</v>
      </c>
      <c r="AB31" t="n">
        <v>251.2231136899884</v>
      </c>
      <c r="AC31" t="n">
        <v>227.2467323133436</v>
      </c>
      <c r="AD31" t="n">
        <v>183609.862150764</v>
      </c>
      <c r="AE31" t="n">
        <v>251223.1136899884</v>
      </c>
      <c r="AF31" t="n">
        <v>2.80359270586477e-06</v>
      </c>
      <c r="AG31" t="n">
        <v>15</v>
      </c>
      <c r="AH31" t="n">
        <v>227246.7323133436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8.7195</v>
      </c>
      <c r="E32" t="n">
        <v>11.47</v>
      </c>
      <c r="F32" t="n">
        <v>8.06</v>
      </c>
      <c r="G32" t="n">
        <v>43.96</v>
      </c>
      <c r="H32" t="n">
        <v>0.55</v>
      </c>
      <c r="I32" t="n">
        <v>11</v>
      </c>
      <c r="J32" t="n">
        <v>277.65</v>
      </c>
      <c r="K32" t="n">
        <v>59.89</v>
      </c>
      <c r="L32" t="n">
        <v>8.5</v>
      </c>
      <c r="M32" t="n">
        <v>9</v>
      </c>
      <c r="N32" t="n">
        <v>74.26000000000001</v>
      </c>
      <c r="O32" t="n">
        <v>34477.13</v>
      </c>
      <c r="P32" t="n">
        <v>111.34</v>
      </c>
      <c r="Q32" t="n">
        <v>942.24</v>
      </c>
      <c r="R32" t="n">
        <v>33.74</v>
      </c>
      <c r="S32" t="n">
        <v>27.17</v>
      </c>
      <c r="T32" t="n">
        <v>3501.85</v>
      </c>
      <c r="U32" t="n">
        <v>0.8100000000000001</v>
      </c>
      <c r="V32" t="n">
        <v>0.97</v>
      </c>
      <c r="W32" t="n">
        <v>0.13</v>
      </c>
      <c r="X32" t="n">
        <v>0.21</v>
      </c>
      <c r="Y32" t="n">
        <v>1</v>
      </c>
      <c r="Z32" t="n">
        <v>10</v>
      </c>
      <c r="AA32" t="n">
        <v>183.1318660073246</v>
      </c>
      <c r="AB32" t="n">
        <v>250.5690982788335</v>
      </c>
      <c r="AC32" t="n">
        <v>226.6551352151126</v>
      </c>
      <c r="AD32" t="n">
        <v>183131.8660073246</v>
      </c>
      <c r="AE32" t="n">
        <v>250569.0982788335</v>
      </c>
      <c r="AF32" t="n">
        <v>2.804621983959693e-06</v>
      </c>
      <c r="AG32" t="n">
        <v>15</v>
      </c>
      <c r="AH32" t="n">
        <v>226655.1352151126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8.7822</v>
      </c>
      <c r="E33" t="n">
        <v>11.39</v>
      </c>
      <c r="F33" t="n">
        <v>8.029999999999999</v>
      </c>
      <c r="G33" t="n">
        <v>48.17</v>
      </c>
      <c r="H33" t="n">
        <v>0.5600000000000001</v>
      </c>
      <c r="I33" t="n">
        <v>10</v>
      </c>
      <c r="J33" t="n">
        <v>278.13</v>
      </c>
      <c r="K33" t="n">
        <v>59.89</v>
      </c>
      <c r="L33" t="n">
        <v>8.75</v>
      </c>
      <c r="M33" t="n">
        <v>8</v>
      </c>
      <c r="N33" t="n">
        <v>74.5</v>
      </c>
      <c r="O33" t="n">
        <v>34537.41</v>
      </c>
      <c r="P33" t="n">
        <v>109.38</v>
      </c>
      <c r="Q33" t="n">
        <v>942.24</v>
      </c>
      <c r="R33" t="n">
        <v>32.66</v>
      </c>
      <c r="S33" t="n">
        <v>27.17</v>
      </c>
      <c r="T33" t="n">
        <v>2970.31</v>
      </c>
      <c r="U33" t="n">
        <v>0.83</v>
      </c>
      <c r="V33" t="n">
        <v>0.97</v>
      </c>
      <c r="W33" t="n">
        <v>0.12</v>
      </c>
      <c r="X33" t="n">
        <v>0.18</v>
      </c>
      <c r="Y33" t="n">
        <v>1</v>
      </c>
      <c r="Z33" t="n">
        <v>10</v>
      </c>
      <c r="AA33" t="n">
        <v>181.3339248042807</v>
      </c>
      <c r="AB33" t="n">
        <v>248.1090758052622</v>
      </c>
      <c r="AC33" t="n">
        <v>224.429893833755</v>
      </c>
      <c r="AD33" t="n">
        <v>181333.9248042807</v>
      </c>
      <c r="AE33" t="n">
        <v>248109.0758052622</v>
      </c>
      <c r="AF33" t="n">
        <v>2.824789401632067e-06</v>
      </c>
      <c r="AG33" t="n">
        <v>15</v>
      </c>
      <c r="AH33" t="n">
        <v>224429.893833755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8.7964</v>
      </c>
      <c r="E34" t="n">
        <v>11.37</v>
      </c>
      <c r="F34" t="n">
        <v>8.01</v>
      </c>
      <c r="G34" t="n">
        <v>48.06</v>
      </c>
      <c r="H34" t="n">
        <v>0.58</v>
      </c>
      <c r="I34" t="n">
        <v>10</v>
      </c>
      <c r="J34" t="n">
        <v>278.62</v>
      </c>
      <c r="K34" t="n">
        <v>59.89</v>
      </c>
      <c r="L34" t="n">
        <v>9</v>
      </c>
      <c r="M34" t="n">
        <v>8</v>
      </c>
      <c r="N34" t="n">
        <v>74.73999999999999</v>
      </c>
      <c r="O34" t="n">
        <v>34597.8</v>
      </c>
      <c r="P34" t="n">
        <v>109.11</v>
      </c>
      <c r="Q34" t="n">
        <v>942.28</v>
      </c>
      <c r="R34" t="n">
        <v>32.02</v>
      </c>
      <c r="S34" t="n">
        <v>27.17</v>
      </c>
      <c r="T34" t="n">
        <v>2647.16</v>
      </c>
      <c r="U34" t="n">
        <v>0.85</v>
      </c>
      <c r="V34" t="n">
        <v>0.97</v>
      </c>
      <c r="W34" t="n">
        <v>0.12</v>
      </c>
      <c r="X34" t="n">
        <v>0.16</v>
      </c>
      <c r="Y34" t="n">
        <v>1</v>
      </c>
      <c r="Z34" t="n">
        <v>10</v>
      </c>
      <c r="AA34" t="n">
        <v>181.0247886636532</v>
      </c>
      <c r="AB34" t="n">
        <v>247.6861020995318</v>
      </c>
      <c r="AC34" t="n">
        <v>224.0472881448521</v>
      </c>
      <c r="AD34" t="n">
        <v>181024.7886636532</v>
      </c>
      <c r="AE34" t="n">
        <v>247686.1020995318</v>
      </c>
      <c r="AF34" t="n">
        <v>2.829356823178283e-06</v>
      </c>
      <c r="AG34" t="n">
        <v>15</v>
      </c>
      <c r="AH34" t="n">
        <v>224047.2881448521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8.7608</v>
      </c>
      <c r="E35" t="n">
        <v>11.41</v>
      </c>
      <c r="F35" t="n">
        <v>8.06</v>
      </c>
      <c r="G35" t="n">
        <v>48.34</v>
      </c>
      <c r="H35" t="n">
        <v>0.59</v>
      </c>
      <c r="I35" t="n">
        <v>10</v>
      </c>
      <c r="J35" t="n">
        <v>279.11</v>
      </c>
      <c r="K35" t="n">
        <v>59.89</v>
      </c>
      <c r="L35" t="n">
        <v>9.25</v>
      </c>
      <c r="M35" t="n">
        <v>8</v>
      </c>
      <c r="N35" t="n">
        <v>74.98</v>
      </c>
      <c r="O35" t="n">
        <v>34658.27</v>
      </c>
      <c r="P35" t="n">
        <v>108.24</v>
      </c>
      <c r="Q35" t="n">
        <v>942.24</v>
      </c>
      <c r="R35" t="n">
        <v>33.89</v>
      </c>
      <c r="S35" t="n">
        <v>27.17</v>
      </c>
      <c r="T35" t="n">
        <v>3582.29</v>
      </c>
      <c r="U35" t="n">
        <v>0.8</v>
      </c>
      <c r="V35" t="n">
        <v>0.97</v>
      </c>
      <c r="W35" t="n">
        <v>0.12</v>
      </c>
      <c r="X35" t="n">
        <v>0.2</v>
      </c>
      <c r="Y35" t="n">
        <v>1</v>
      </c>
      <c r="Z35" t="n">
        <v>10</v>
      </c>
      <c r="AA35" t="n">
        <v>180.8406680873232</v>
      </c>
      <c r="AB35" t="n">
        <v>247.4341802041708</v>
      </c>
      <c r="AC35" t="n">
        <v>223.8194093216096</v>
      </c>
      <c r="AD35" t="n">
        <v>180840.6680873232</v>
      </c>
      <c r="AE35" t="n">
        <v>247434.1802041708</v>
      </c>
      <c r="AF35" t="n">
        <v>2.817906104372278e-06</v>
      </c>
      <c r="AG35" t="n">
        <v>15</v>
      </c>
      <c r="AH35" t="n">
        <v>223819.4093216096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8.8209</v>
      </c>
      <c r="E36" t="n">
        <v>11.34</v>
      </c>
      <c r="F36" t="n">
        <v>8.029999999999999</v>
      </c>
      <c r="G36" t="n">
        <v>53.52</v>
      </c>
      <c r="H36" t="n">
        <v>0.6</v>
      </c>
      <c r="I36" t="n">
        <v>9</v>
      </c>
      <c r="J36" t="n">
        <v>279.61</v>
      </c>
      <c r="K36" t="n">
        <v>59.89</v>
      </c>
      <c r="L36" t="n">
        <v>9.5</v>
      </c>
      <c r="M36" t="n">
        <v>7</v>
      </c>
      <c r="N36" t="n">
        <v>75.22</v>
      </c>
      <c r="O36" t="n">
        <v>34718.84</v>
      </c>
      <c r="P36" t="n">
        <v>105.89</v>
      </c>
      <c r="Q36" t="n">
        <v>942.28</v>
      </c>
      <c r="R36" t="n">
        <v>32.77</v>
      </c>
      <c r="S36" t="n">
        <v>27.17</v>
      </c>
      <c r="T36" t="n">
        <v>3029.33</v>
      </c>
      <c r="U36" t="n">
        <v>0.83</v>
      </c>
      <c r="V36" t="n">
        <v>0.97</v>
      </c>
      <c r="W36" t="n">
        <v>0.12</v>
      </c>
      <c r="X36" t="n">
        <v>0.18</v>
      </c>
      <c r="Y36" t="n">
        <v>1</v>
      </c>
      <c r="Z36" t="n">
        <v>10</v>
      </c>
      <c r="AA36" t="n">
        <v>178.8484765716272</v>
      </c>
      <c r="AB36" t="n">
        <v>244.7083758831101</v>
      </c>
      <c r="AC36" t="n">
        <v>221.3537519392597</v>
      </c>
      <c r="AD36" t="n">
        <v>178848.4765716272</v>
      </c>
      <c r="AE36" t="n">
        <v>244708.3758831101</v>
      </c>
      <c r="AF36" t="n">
        <v>2.837237233592528e-06</v>
      </c>
      <c r="AG36" t="n">
        <v>15</v>
      </c>
      <c r="AH36" t="n">
        <v>221353.7519392597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8.8294</v>
      </c>
      <c r="E37" t="n">
        <v>11.33</v>
      </c>
      <c r="F37" t="n">
        <v>8.02</v>
      </c>
      <c r="G37" t="n">
        <v>53.45</v>
      </c>
      <c r="H37" t="n">
        <v>0.62</v>
      </c>
      <c r="I37" t="n">
        <v>9</v>
      </c>
      <c r="J37" t="n">
        <v>280.1</v>
      </c>
      <c r="K37" t="n">
        <v>59.89</v>
      </c>
      <c r="L37" t="n">
        <v>9.75</v>
      </c>
      <c r="M37" t="n">
        <v>7</v>
      </c>
      <c r="N37" t="n">
        <v>75.45999999999999</v>
      </c>
      <c r="O37" t="n">
        <v>34779.51</v>
      </c>
      <c r="P37" t="n">
        <v>105.65</v>
      </c>
      <c r="Q37" t="n">
        <v>942.3200000000001</v>
      </c>
      <c r="R37" t="n">
        <v>32.37</v>
      </c>
      <c r="S37" t="n">
        <v>27.17</v>
      </c>
      <c r="T37" t="n">
        <v>2828.82</v>
      </c>
      <c r="U37" t="n">
        <v>0.84</v>
      </c>
      <c r="V37" t="n">
        <v>0.97</v>
      </c>
      <c r="W37" t="n">
        <v>0.12</v>
      </c>
      <c r="X37" t="n">
        <v>0.16</v>
      </c>
      <c r="Y37" t="n">
        <v>1</v>
      </c>
      <c r="Z37" t="n">
        <v>10</v>
      </c>
      <c r="AA37" t="n">
        <v>178.6201519541052</v>
      </c>
      <c r="AB37" t="n">
        <v>244.3959720684454</v>
      </c>
      <c r="AC37" t="n">
        <v>221.071163506205</v>
      </c>
      <c r="AD37" t="n">
        <v>178620.1519541052</v>
      </c>
      <c r="AE37" t="n">
        <v>244395.9720684454</v>
      </c>
      <c r="AF37" t="n">
        <v>2.839971253532164e-06</v>
      </c>
      <c r="AG37" t="n">
        <v>15</v>
      </c>
      <c r="AH37" t="n">
        <v>221071.163506205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8.8263</v>
      </c>
      <c r="E38" t="n">
        <v>11.33</v>
      </c>
      <c r="F38" t="n">
        <v>8.02</v>
      </c>
      <c r="G38" t="n">
        <v>53.48</v>
      </c>
      <c r="H38" t="n">
        <v>0.63</v>
      </c>
      <c r="I38" t="n">
        <v>9</v>
      </c>
      <c r="J38" t="n">
        <v>280.59</v>
      </c>
      <c r="K38" t="n">
        <v>59.89</v>
      </c>
      <c r="L38" t="n">
        <v>10</v>
      </c>
      <c r="M38" t="n">
        <v>6</v>
      </c>
      <c r="N38" t="n">
        <v>75.7</v>
      </c>
      <c r="O38" t="n">
        <v>34840.27</v>
      </c>
      <c r="P38" t="n">
        <v>105.24</v>
      </c>
      <c r="Q38" t="n">
        <v>942.26</v>
      </c>
      <c r="R38" t="n">
        <v>32.48</v>
      </c>
      <c r="S38" t="n">
        <v>27.17</v>
      </c>
      <c r="T38" t="n">
        <v>2881.78</v>
      </c>
      <c r="U38" t="n">
        <v>0.84</v>
      </c>
      <c r="V38" t="n">
        <v>0.97</v>
      </c>
      <c r="W38" t="n">
        <v>0.12</v>
      </c>
      <c r="X38" t="n">
        <v>0.17</v>
      </c>
      <c r="Y38" t="n">
        <v>1</v>
      </c>
      <c r="Z38" t="n">
        <v>10</v>
      </c>
      <c r="AA38" t="n">
        <v>178.39301302588</v>
      </c>
      <c r="AB38" t="n">
        <v>244.0851905661856</v>
      </c>
      <c r="AC38" t="n">
        <v>220.7900425543362</v>
      </c>
      <c r="AD38" t="n">
        <v>178393.01302588</v>
      </c>
      <c r="AE38" t="n">
        <v>244085.1905661856</v>
      </c>
      <c r="AF38" t="n">
        <v>2.838974140377709e-06</v>
      </c>
      <c r="AG38" t="n">
        <v>15</v>
      </c>
      <c r="AH38" t="n">
        <v>220790.0425543362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8.824</v>
      </c>
      <c r="E39" t="n">
        <v>11.33</v>
      </c>
      <c r="F39" t="n">
        <v>8.02</v>
      </c>
      <c r="G39" t="n">
        <v>53.5</v>
      </c>
      <c r="H39" t="n">
        <v>0.65</v>
      </c>
      <c r="I39" t="n">
        <v>9</v>
      </c>
      <c r="J39" t="n">
        <v>281.08</v>
      </c>
      <c r="K39" t="n">
        <v>59.89</v>
      </c>
      <c r="L39" t="n">
        <v>10.25</v>
      </c>
      <c r="M39" t="n">
        <v>5</v>
      </c>
      <c r="N39" t="n">
        <v>75.95</v>
      </c>
      <c r="O39" t="n">
        <v>34901.13</v>
      </c>
      <c r="P39" t="n">
        <v>104.28</v>
      </c>
      <c r="Q39" t="n">
        <v>942.26</v>
      </c>
      <c r="R39" t="n">
        <v>32.54</v>
      </c>
      <c r="S39" t="n">
        <v>27.17</v>
      </c>
      <c r="T39" t="n">
        <v>2911.57</v>
      </c>
      <c r="U39" t="n">
        <v>0.83</v>
      </c>
      <c r="V39" t="n">
        <v>0.97</v>
      </c>
      <c r="W39" t="n">
        <v>0.13</v>
      </c>
      <c r="X39" t="n">
        <v>0.17</v>
      </c>
      <c r="Y39" t="n">
        <v>1</v>
      </c>
      <c r="Z39" t="n">
        <v>10</v>
      </c>
      <c r="AA39" t="n">
        <v>177.8199369281322</v>
      </c>
      <c r="AB39" t="n">
        <v>243.3010825669143</v>
      </c>
      <c r="AC39" t="n">
        <v>220.0807687220127</v>
      </c>
      <c r="AD39" t="n">
        <v>177819.9369281322</v>
      </c>
      <c r="AE39" t="n">
        <v>243301.0825669144</v>
      </c>
      <c r="AF39" t="n">
        <v>2.838234346746984e-06</v>
      </c>
      <c r="AG39" t="n">
        <v>15</v>
      </c>
      <c r="AH39" t="n">
        <v>220080.7687220127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8.8201</v>
      </c>
      <c r="E40" t="n">
        <v>11.34</v>
      </c>
      <c r="F40" t="n">
        <v>8.029999999999999</v>
      </c>
      <c r="G40" t="n">
        <v>53.53</v>
      </c>
      <c r="H40" t="n">
        <v>0.66</v>
      </c>
      <c r="I40" t="n">
        <v>9</v>
      </c>
      <c r="J40" t="n">
        <v>281.58</v>
      </c>
      <c r="K40" t="n">
        <v>59.89</v>
      </c>
      <c r="L40" t="n">
        <v>10.5</v>
      </c>
      <c r="M40" t="n">
        <v>4</v>
      </c>
      <c r="N40" t="n">
        <v>76.19</v>
      </c>
      <c r="O40" t="n">
        <v>34962.08</v>
      </c>
      <c r="P40" t="n">
        <v>103.46</v>
      </c>
      <c r="Q40" t="n">
        <v>942.24</v>
      </c>
      <c r="R40" t="n">
        <v>32.78</v>
      </c>
      <c r="S40" t="n">
        <v>27.17</v>
      </c>
      <c r="T40" t="n">
        <v>3033.15</v>
      </c>
      <c r="U40" t="n">
        <v>0.83</v>
      </c>
      <c r="V40" t="n">
        <v>0.97</v>
      </c>
      <c r="W40" t="n">
        <v>0.12</v>
      </c>
      <c r="X40" t="n">
        <v>0.18</v>
      </c>
      <c r="Y40" t="n">
        <v>1</v>
      </c>
      <c r="Z40" t="n">
        <v>10</v>
      </c>
      <c r="AA40" t="n">
        <v>177.3558235263051</v>
      </c>
      <c r="AB40" t="n">
        <v>242.6660621352966</v>
      </c>
      <c r="AC40" t="n">
        <v>219.5063537491316</v>
      </c>
      <c r="AD40" t="n">
        <v>177355.8235263051</v>
      </c>
      <c r="AE40" t="n">
        <v>242666.0621352966</v>
      </c>
      <c r="AF40" t="n">
        <v>2.836979914068798e-06</v>
      </c>
      <c r="AG40" t="n">
        <v>15</v>
      </c>
      <c r="AH40" t="n">
        <v>219506.3537491316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8.809100000000001</v>
      </c>
      <c r="E41" t="n">
        <v>11.35</v>
      </c>
      <c r="F41" t="n">
        <v>8.039999999999999</v>
      </c>
      <c r="G41" t="n">
        <v>53.63</v>
      </c>
      <c r="H41" t="n">
        <v>0.68</v>
      </c>
      <c r="I41" t="n">
        <v>9</v>
      </c>
      <c r="J41" t="n">
        <v>282.07</v>
      </c>
      <c r="K41" t="n">
        <v>59.89</v>
      </c>
      <c r="L41" t="n">
        <v>10.75</v>
      </c>
      <c r="M41" t="n">
        <v>1</v>
      </c>
      <c r="N41" t="n">
        <v>76.44</v>
      </c>
      <c r="O41" t="n">
        <v>35023.13</v>
      </c>
      <c r="P41" t="n">
        <v>103.09</v>
      </c>
      <c r="Q41" t="n">
        <v>942.26</v>
      </c>
      <c r="R41" t="n">
        <v>33.05</v>
      </c>
      <c r="S41" t="n">
        <v>27.17</v>
      </c>
      <c r="T41" t="n">
        <v>3168.6</v>
      </c>
      <c r="U41" t="n">
        <v>0.82</v>
      </c>
      <c r="V41" t="n">
        <v>0.97</v>
      </c>
      <c r="W41" t="n">
        <v>0.13</v>
      </c>
      <c r="X41" t="n">
        <v>0.19</v>
      </c>
      <c r="Y41" t="n">
        <v>1</v>
      </c>
      <c r="Z41" t="n">
        <v>10</v>
      </c>
      <c r="AA41" t="n">
        <v>177.2267652026036</v>
      </c>
      <c r="AB41" t="n">
        <v>242.4894788431569</v>
      </c>
      <c r="AC41" t="n">
        <v>219.3466233185574</v>
      </c>
      <c r="AD41" t="n">
        <v>177226.7652026036</v>
      </c>
      <c r="AE41" t="n">
        <v>242489.4788431569</v>
      </c>
      <c r="AF41" t="n">
        <v>2.833441770617505e-06</v>
      </c>
      <c r="AG41" t="n">
        <v>15</v>
      </c>
      <c r="AH41" t="n">
        <v>219346.6233185574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8.8751</v>
      </c>
      <c r="E42" t="n">
        <v>11.27</v>
      </c>
      <c r="F42" t="n">
        <v>8.01</v>
      </c>
      <c r="G42" t="n">
        <v>60.08</v>
      </c>
      <c r="H42" t="n">
        <v>0.6899999999999999</v>
      </c>
      <c r="I42" t="n">
        <v>8</v>
      </c>
      <c r="J42" t="n">
        <v>282.57</v>
      </c>
      <c r="K42" t="n">
        <v>59.89</v>
      </c>
      <c r="L42" t="n">
        <v>11</v>
      </c>
      <c r="M42" t="n">
        <v>0</v>
      </c>
      <c r="N42" t="n">
        <v>76.68000000000001</v>
      </c>
      <c r="O42" t="n">
        <v>35084.28</v>
      </c>
      <c r="P42" t="n">
        <v>102.61</v>
      </c>
      <c r="Q42" t="n">
        <v>942.24</v>
      </c>
      <c r="R42" t="n">
        <v>31.94</v>
      </c>
      <c r="S42" t="n">
        <v>27.17</v>
      </c>
      <c r="T42" t="n">
        <v>2617.27</v>
      </c>
      <c r="U42" t="n">
        <v>0.85</v>
      </c>
      <c r="V42" t="n">
        <v>0.97</v>
      </c>
      <c r="W42" t="n">
        <v>0.13</v>
      </c>
      <c r="X42" t="n">
        <v>0.16</v>
      </c>
      <c r="Y42" t="n">
        <v>1</v>
      </c>
      <c r="Z42" t="n">
        <v>10</v>
      </c>
      <c r="AA42" t="n">
        <v>176.3702175433052</v>
      </c>
      <c r="AB42" t="n">
        <v>241.3175125474896</v>
      </c>
      <c r="AC42" t="n">
        <v>218.2865078412832</v>
      </c>
      <c r="AD42" t="n">
        <v>176370.2175433052</v>
      </c>
      <c r="AE42" t="n">
        <v>241317.5125474896</v>
      </c>
      <c r="AF42" t="n">
        <v>2.854670631325267e-06</v>
      </c>
      <c r="AG42" t="n">
        <v>15</v>
      </c>
      <c r="AH42" t="n">
        <v>218286.5078412832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6.9057</v>
      </c>
      <c r="E2" t="n">
        <v>14.48</v>
      </c>
      <c r="F2" t="n">
        <v>9.51</v>
      </c>
      <c r="G2" t="n">
        <v>6.96</v>
      </c>
      <c r="H2" t="n">
        <v>0.11</v>
      </c>
      <c r="I2" t="n">
        <v>82</v>
      </c>
      <c r="J2" t="n">
        <v>159.12</v>
      </c>
      <c r="K2" t="n">
        <v>50.28</v>
      </c>
      <c r="L2" t="n">
        <v>1</v>
      </c>
      <c r="M2" t="n">
        <v>80</v>
      </c>
      <c r="N2" t="n">
        <v>27.84</v>
      </c>
      <c r="O2" t="n">
        <v>19859.16</v>
      </c>
      <c r="P2" t="n">
        <v>112.14</v>
      </c>
      <c r="Q2" t="n">
        <v>942.5</v>
      </c>
      <c r="R2" t="n">
        <v>79.17</v>
      </c>
      <c r="S2" t="n">
        <v>27.17</v>
      </c>
      <c r="T2" t="n">
        <v>25862.86</v>
      </c>
      <c r="U2" t="n">
        <v>0.34</v>
      </c>
      <c r="V2" t="n">
        <v>0.82</v>
      </c>
      <c r="W2" t="n">
        <v>0.24</v>
      </c>
      <c r="X2" t="n">
        <v>1.66</v>
      </c>
      <c r="Y2" t="n">
        <v>1</v>
      </c>
      <c r="Z2" t="n">
        <v>10</v>
      </c>
      <c r="AA2" t="n">
        <v>228.7965794331104</v>
      </c>
      <c r="AB2" t="n">
        <v>313.0495737729362</v>
      </c>
      <c r="AC2" t="n">
        <v>283.1725618199762</v>
      </c>
      <c r="AD2" t="n">
        <v>228796.5794331104</v>
      </c>
      <c r="AE2" t="n">
        <v>313049.5737729362</v>
      </c>
      <c r="AF2" t="n">
        <v>2.28902057831616e-06</v>
      </c>
      <c r="AG2" t="n">
        <v>19</v>
      </c>
      <c r="AH2" t="n">
        <v>283172.5618199763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7.456</v>
      </c>
      <c r="E3" t="n">
        <v>13.41</v>
      </c>
      <c r="F3" t="n">
        <v>9.09</v>
      </c>
      <c r="G3" t="n">
        <v>8.800000000000001</v>
      </c>
      <c r="H3" t="n">
        <v>0.14</v>
      </c>
      <c r="I3" t="n">
        <v>62</v>
      </c>
      <c r="J3" t="n">
        <v>159.48</v>
      </c>
      <c r="K3" t="n">
        <v>50.28</v>
      </c>
      <c r="L3" t="n">
        <v>1.25</v>
      </c>
      <c r="M3" t="n">
        <v>60</v>
      </c>
      <c r="N3" t="n">
        <v>27.95</v>
      </c>
      <c r="O3" t="n">
        <v>19902.91</v>
      </c>
      <c r="P3" t="n">
        <v>105.72</v>
      </c>
      <c r="Q3" t="n">
        <v>942.46</v>
      </c>
      <c r="R3" t="n">
        <v>65.79000000000001</v>
      </c>
      <c r="S3" t="n">
        <v>27.17</v>
      </c>
      <c r="T3" t="n">
        <v>19272.77</v>
      </c>
      <c r="U3" t="n">
        <v>0.41</v>
      </c>
      <c r="V3" t="n">
        <v>0.86</v>
      </c>
      <c r="W3" t="n">
        <v>0.2</v>
      </c>
      <c r="X3" t="n">
        <v>1.24</v>
      </c>
      <c r="Y3" t="n">
        <v>1</v>
      </c>
      <c r="Z3" t="n">
        <v>10</v>
      </c>
      <c r="AA3" t="n">
        <v>209.6711926867196</v>
      </c>
      <c r="AB3" t="n">
        <v>286.8813758740233</v>
      </c>
      <c r="AC3" t="n">
        <v>259.5018200012307</v>
      </c>
      <c r="AD3" t="n">
        <v>209671.1926867196</v>
      </c>
      <c r="AE3" t="n">
        <v>286881.3758740233</v>
      </c>
      <c r="AF3" t="n">
        <v>2.471427578945695e-06</v>
      </c>
      <c r="AG3" t="n">
        <v>18</v>
      </c>
      <c r="AH3" t="n">
        <v>259501.8200012307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7.8298</v>
      </c>
      <c r="E4" t="n">
        <v>12.77</v>
      </c>
      <c r="F4" t="n">
        <v>8.84</v>
      </c>
      <c r="G4" t="n">
        <v>10.6</v>
      </c>
      <c r="H4" t="n">
        <v>0.17</v>
      </c>
      <c r="I4" t="n">
        <v>50</v>
      </c>
      <c r="J4" t="n">
        <v>159.83</v>
      </c>
      <c r="K4" t="n">
        <v>50.28</v>
      </c>
      <c r="L4" t="n">
        <v>1.5</v>
      </c>
      <c r="M4" t="n">
        <v>48</v>
      </c>
      <c r="N4" t="n">
        <v>28.05</v>
      </c>
      <c r="O4" t="n">
        <v>19946.71</v>
      </c>
      <c r="P4" t="n">
        <v>101.32</v>
      </c>
      <c r="Q4" t="n">
        <v>942.33</v>
      </c>
      <c r="R4" t="n">
        <v>57.97</v>
      </c>
      <c r="S4" t="n">
        <v>27.17</v>
      </c>
      <c r="T4" t="n">
        <v>15424.34</v>
      </c>
      <c r="U4" t="n">
        <v>0.47</v>
      </c>
      <c r="V4" t="n">
        <v>0.88</v>
      </c>
      <c r="W4" t="n">
        <v>0.19</v>
      </c>
      <c r="X4" t="n">
        <v>0.98</v>
      </c>
      <c r="Y4" t="n">
        <v>1</v>
      </c>
      <c r="Z4" t="n">
        <v>10</v>
      </c>
      <c r="AA4" t="n">
        <v>195.4907936528607</v>
      </c>
      <c r="AB4" t="n">
        <v>267.4791283208542</v>
      </c>
      <c r="AC4" t="n">
        <v>241.9512957233045</v>
      </c>
      <c r="AD4" t="n">
        <v>195490.7936528607</v>
      </c>
      <c r="AE4" t="n">
        <v>267479.1283208542</v>
      </c>
      <c r="AF4" t="n">
        <v>2.595330426184147e-06</v>
      </c>
      <c r="AG4" t="n">
        <v>17</v>
      </c>
      <c r="AH4" t="n">
        <v>241951.2957233045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8.143700000000001</v>
      </c>
      <c r="E5" t="n">
        <v>12.28</v>
      </c>
      <c r="F5" t="n">
        <v>8.630000000000001</v>
      </c>
      <c r="G5" t="n">
        <v>12.63</v>
      </c>
      <c r="H5" t="n">
        <v>0.19</v>
      </c>
      <c r="I5" t="n">
        <v>41</v>
      </c>
      <c r="J5" t="n">
        <v>160.19</v>
      </c>
      <c r="K5" t="n">
        <v>50.28</v>
      </c>
      <c r="L5" t="n">
        <v>1.75</v>
      </c>
      <c r="M5" t="n">
        <v>39</v>
      </c>
      <c r="N5" t="n">
        <v>28.16</v>
      </c>
      <c r="O5" t="n">
        <v>19990.53</v>
      </c>
      <c r="P5" t="n">
        <v>97.59999999999999</v>
      </c>
      <c r="Q5" t="n">
        <v>942.42</v>
      </c>
      <c r="R5" t="n">
        <v>51.38</v>
      </c>
      <c r="S5" t="n">
        <v>27.17</v>
      </c>
      <c r="T5" t="n">
        <v>12172.8</v>
      </c>
      <c r="U5" t="n">
        <v>0.53</v>
      </c>
      <c r="V5" t="n">
        <v>0.9</v>
      </c>
      <c r="W5" t="n">
        <v>0.18</v>
      </c>
      <c r="X5" t="n">
        <v>0.78</v>
      </c>
      <c r="Y5" t="n">
        <v>1</v>
      </c>
      <c r="Z5" t="n">
        <v>10</v>
      </c>
      <c r="AA5" t="n">
        <v>182.9990943205765</v>
      </c>
      <c r="AB5" t="n">
        <v>250.3874341995514</v>
      </c>
      <c r="AC5" t="n">
        <v>226.49080890059</v>
      </c>
      <c r="AD5" t="n">
        <v>182999.0943205765</v>
      </c>
      <c r="AE5" t="n">
        <v>250387.4341995514</v>
      </c>
      <c r="AF5" t="n">
        <v>2.69937832278166e-06</v>
      </c>
      <c r="AG5" t="n">
        <v>16</v>
      </c>
      <c r="AH5" t="n">
        <v>226490.80890059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8.398300000000001</v>
      </c>
      <c r="E6" t="n">
        <v>11.91</v>
      </c>
      <c r="F6" t="n">
        <v>8.460000000000001</v>
      </c>
      <c r="G6" t="n">
        <v>14.49</v>
      </c>
      <c r="H6" t="n">
        <v>0.22</v>
      </c>
      <c r="I6" t="n">
        <v>35</v>
      </c>
      <c r="J6" t="n">
        <v>160.54</v>
      </c>
      <c r="K6" t="n">
        <v>50.28</v>
      </c>
      <c r="L6" t="n">
        <v>2</v>
      </c>
      <c r="M6" t="n">
        <v>33</v>
      </c>
      <c r="N6" t="n">
        <v>28.26</v>
      </c>
      <c r="O6" t="n">
        <v>20034.4</v>
      </c>
      <c r="P6" t="n">
        <v>94.17</v>
      </c>
      <c r="Q6" t="n">
        <v>942.37</v>
      </c>
      <c r="R6" t="n">
        <v>46.32</v>
      </c>
      <c r="S6" t="n">
        <v>27.17</v>
      </c>
      <c r="T6" t="n">
        <v>9671.43</v>
      </c>
      <c r="U6" t="n">
        <v>0.59</v>
      </c>
      <c r="V6" t="n">
        <v>0.92</v>
      </c>
      <c r="W6" t="n">
        <v>0.15</v>
      </c>
      <c r="X6" t="n">
        <v>0.6</v>
      </c>
      <c r="Y6" t="n">
        <v>1</v>
      </c>
      <c r="Z6" t="n">
        <v>10</v>
      </c>
      <c r="AA6" t="n">
        <v>178.429702315299</v>
      </c>
      <c r="AB6" t="n">
        <v>244.1353904705858</v>
      </c>
      <c r="AC6" t="n">
        <v>220.8354514503164</v>
      </c>
      <c r="AD6" t="n">
        <v>178429.702315299</v>
      </c>
      <c r="AE6" t="n">
        <v>244135.3904705858</v>
      </c>
      <c r="AF6" t="n">
        <v>2.783770149712934e-06</v>
      </c>
      <c r="AG6" t="n">
        <v>16</v>
      </c>
      <c r="AH6" t="n">
        <v>220835.4514503164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8.461600000000001</v>
      </c>
      <c r="E7" t="n">
        <v>11.82</v>
      </c>
      <c r="F7" t="n">
        <v>8.49</v>
      </c>
      <c r="G7" t="n">
        <v>16.44</v>
      </c>
      <c r="H7" t="n">
        <v>0.25</v>
      </c>
      <c r="I7" t="n">
        <v>31</v>
      </c>
      <c r="J7" t="n">
        <v>160.9</v>
      </c>
      <c r="K7" t="n">
        <v>50.28</v>
      </c>
      <c r="L7" t="n">
        <v>2.25</v>
      </c>
      <c r="M7" t="n">
        <v>29</v>
      </c>
      <c r="N7" t="n">
        <v>28.37</v>
      </c>
      <c r="O7" t="n">
        <v>20078.3</v>
      </c>
      <c r="P7" t="n">
        <v>93.33</v>
      </c>
      <c r="Q7" t="n">
        <v>942.34</v>
      </c>
      <c r="R7" t="n">
        <v>47.39</v>
      </c>
      <c r="S7" t="n">
        <v>27.17</v>
      </c>
      <c r="T7" t="n">
        <v>10225.96</v>
      </c>
      <c r="U7" t="n">
        <v>0.57</v>
      </c>
      <c r="V7" t="n">
        <v>0.92</v>
      </c>
      <c r="W7" t="n">
        <v>0.16</v>
      </c>
      <c r="X7" t="n">
        <v>0.64</v>
      </c>
      <c r="Y7" t="n">
        <v>1</v>
      </c>
      <c r="Z7" t="n">
        <v>10</v>
      </c>
      <c r="AA7" t="n">
        <v>177.404818146768</v>
      </c>
      <c r="AB7" t="n">
        <v>242.733098736504</v>
      </c>
      <c r="AC7" t="n">
        <v>219.5669924712061</v>
      </c>
      <c r="AD7" t="n">
        <v>177404.818146768</v>
      </c>
      <c r="AE7" t="n">
        <v>242733.098736504</v>
      </c>
      <c r="AF7" t="n">
        <v>2.804752092543843e-06</v>
      </c>
      <c r="AG7" t="n">
        <v>16</v>
      </c>
      <c r="AH7" t="n">
        <v>219566.9924712061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8.641400000000001</v>
      </c>
      <c r="E8" t="n">
        <v>11.57</v>
      </c>
      <c r="F8" t="n">
        <v>8.380000000000001</v>
      </c>
      <c r="G8" t="n">
        <v>18.62</v>
      </c>
      <c r="H8" t="n">
        <v>0.27</v>
      </c>
      <c r="I8" t="n">
        <v>27</v>
      </c>
      <c r="J8" t="n">
        <v>161.26</v>
      </c>
      <c r="K8" t="n">
        <v>50.28</v>
      </c>
      <c r="L8" t="n">
        <v>2.5</v>
      </c>
      <c r="M8" t="n">
        <v>25</v>
      </c>
      <c r="N8" t="n">
        <v>28.48</v>
      </c>
      <c r="O8" t="n">
        <v>20122.23</v>
      </c>
      <c r="P8" t="n">
        <v>90.54000000000001</v>
      </c>
      <c r="Q8" t="n">
        <v>942.3099999999999</v>
      </c>
      <c r="R8" t="n">
        <v>43.58</v>
      </c>
      <c r="S8" t="n">
        <v>27.17</v>
      </c>
      <c r="T8" t="n">
        <v>8340.84</v>
      </c>
      <c r="U8" t="n">
        <v>0.62</v>
      </c>
      <c r="V8" t="n">
        <v>0.93</v>
      </c>
      <c r="W8" t="n">
        <v>0.15</v>
      </c>
      <c r="X8" t="n">
        <v>0.52</v>
      </c>
      <c r="Y8" t="n">
        <v>1</v>
      </c>
      <c r="Z8" t="n">
        <v>10</v>
      </c>
      <c r="AA8" t="n">
        <v>174.1617090750564</v>
      </c>
      <c r="AB8" t="n">
        <v>238.295733828716</v>
      </c>
      <c r="AC8" t="n">
        <v>215.5531234423353</v>
      </c>
      <c r="AD8" t="n">
        <v>174161.7090750564</v>
      </c>
      <c r="AE8" t="n">
        <v>238295.733828716</v>
      </c>
      <c r="AF8" t="n">
        <v>2.864350091295779e-06</v>
      </c>
      <c r="AG8" t="n">
        <v>16</v>
      </c>
      <c r="AH8" t="n">
        <v>215553.1234423353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8.761900000000001</v>
      </c>
      <c r="E9" t="n">
        <v>11.41</v>
      </c>
      <c r="F9" t="n">
        <v>8.32</v>
      </c>
      <c r="G9" t="n">
        <v>20.79</v>
      </c>
      <c r="H9" t="n">
        <v>0.3</v>
      </c>
      <c r="I9" t="n">
        <v>24</v>
      </c>
      <c r="J9" t="n">
        <v>161.61</v>
      </c>
      <c r="K9" t="n">
        <v>50.28</v>
      </c>
      <c r="L9" t="n">
        <v>2.75</v>
      </c>
      <c r="M9" t="n">
        <v>22</v>
      </c>
      <c r="N9" t="n">
        <v>28.58</v>
      </c>
      <c r="O9" t="n">
        <v>20166.2</v>
      </c>
      <c r="P9" t="n">
        <v>88.31</v>
      </c>
      <c r="Q9" t="n">
        <v>942.25</v>
      </c>
      <c r="R9" t="n">
        <v>41.67</v>
      </c>
      <c r="S9" t="n">
        <v>27.17</v>
      </c>
      <c r="T9" t="n">
        <v>7404.2</v>
      </c>
      <c r="U9" t="n">
        <v>0.65</v>
      </c>
      <c r="V9" t="n">
        <v>0.9399999999999999</v>
      </c>
      <c r="W9" t="n">
        <v>0.15</v>
      </c>
      <c r="X9" t="n">
        <v>0.46</v>
      </c>
      <c r="Y9" t="n">
        <v>1</v>
      </c>
      <c r="Z9" t="n">
        <v>10</v>
      </c>
      <c r="AA9" t="n">
        <v>165.0477379844682</v>
      </c>
      <c r="AB9" t="n">
        <v>225.8255965025522</v>
      </c>
      <c r="AC9" t="n">
        <v>204.2731185206289</v>
      </c>
      <c r="AD9" t="n">
        <v>165047.7379844682</v>
      </c>
      <c r="AE9" t="n">
        <v>225825.5965025522</v>
      </c>
      <c r="AF9" t="n">
        <v>2.904292020381476e-06</v>
      </c>
      <c r="AG9" t="n">
        <v>15</v>
      </c>
      <c r="AH9" t="n">
        <v>204273.118520629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8.8446</v>
      </c>
      <c r="E10" t="n">
        <v>11.31</v>
      </c>
      <c r="F10" t="n">
        <v>8.27</v>
      </c>
      <c r="G10" t="n">
        <v>22.56</v>
      </c>
      <c r="H10" t="n">
        <v>0.33</v>
      </c>
      <c r="I10" t="n">
        <v>22</v>
      </c>
      <c r="J10" t="n">
        <v>161.97</v>
      </c>
      <c r="K10" t="n">
        <v>50.28</v>
      </c>
      <c r="L10" t="n">
        <v>3</v>
      </c>
      <c r="M10" t="n">
        <v>20</v>
      </c>
      <c r="N10" t="n">
        <v>28.69</v>
      </c>
      <c r="O10" t="n">
        <v>20210.21</v>
      </c>
      <c r="P10" t="n">
        <v>86.33</v>
      </c>
      <c r="Q10" t="n">
        <v>942.27</v>
      </c>
      <c r="R10" t="n">
        <v>40.34</v>
      </c>
      <c r="S10" t="n">
        <v>27.17</v>
      </c>
      <c r="T10" t="n">
        <v>6747.8</v>
      </c>
      <c r="U10" t="n">
        <v>0.67</v>
      </c>
      <c r="V10" t="n">
        <v>0.9399999999999999</v>
      </c>
      <c r="W10" t="n">
        <v>0.14</v>
      </c>
      <c r="X10" t="n">
        <v>0.42</v>
      </c>
      <c r="Y10" t="n">
        <v>1</v>
      </c>
      <c r="Z10" t="n">
        <v>10</v>
      </c>
      <c r="AA10" t="n">
        <v>163.2140519735249</v>
      </c>
      <c r="AB10" t="n">
        <v>223.3166664058635</v>
      </c>
      <c r="AC10" t="n">
        <v>202.0036371910619</v>
      </c>
      <c r="AD10" t="n">
        <v>163214.0519735249</v>
      </c>
      <c r="AE10" t="n">
        <v>223316.6664058635</v>
      </c>
      <c r="AF10" t="n">
        <v>2.931704448061037e-06</v>
      </c>
      <c r="AG10" t="n">
        <v>15</v>
      </c>
      <c r="AH10" t="n">
        <v>202003.6371910619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8.9299</v>
      </c>
      <c r="E11" t="n">
        <v>11.2</v>
      </c>
      <c r="F11" t="n">
        <v>8.23</v>
      </c>
      <c r="G11" t="n">
        <v>24.69</v>
      </c>
      <c r="H11" t="n">
        <v>0.35</v>
      </c>
      <c r="I11" t="n">
        <v>20</v>
      </c>
      <c r="J11" t="n">
        <v>162.33</v>
      </c>
      <c r="K11" t="n">
        <v>50.28</v>
      </c>
      <c r="L11" t="n">
        <v>3.25</v>
      </c>
      <c r="M11" t="n">
        <v>18</v>
      </c>
      <c r="N11" t="n">
        <v>28.8</v>
      </c>
      <c r="O11" t="n">
        <v>20254.26</v>
      </c>
      <c r="P11" t="n">
        <v>84.31999999999999</v>
      </c>
      <c r="Q11" t="n">
        <v>942.27</v>
      </c>
      <c r="R11" t="n">
        <v>38.88</v>
      </c>
      <c r="S11" t="n">
        <v>27.17</v>
      </c>
      <c r="T11" t="n">
        <v>6028.31</v>
      </c>
      <c r="U11" t="n">
        <v>0.7</v>
      </c>
      <c r="V11" t="n">
        <v>0.95</v>
      </c>
      <c r="W11" t="n">
        <v>0.14</v>
      </c>
      <c r="X11" t="n">
        <v>0.38</v>
      </c>
      <c r="Y11" t="n">
        <v>1</v>
      </c>
      <c r="Z11" t="n">
        <v>10</v>
      </c>
      <c r="AA11" t="n">
        <v>161.387097891148</v>
      </c>
      <c r="AB11" t="n">
        <v>220.816947230831</v>
      </c>
      <c r="AC11" t="n">
        <v>199.7424877057158</v>
      </c>
      <c r="AD11" t="n">
        <v>161387.097891148</v>
      </c>
      <c r="AE11" t="n">
        <v>220816.947230831</v>
      </c>
      <c r="AF11" t="n">
        <v>2.959978693297634e-06</v>
      </c>
      <c r="AG11" t="n">
        <v>15</v>
      </c>
      <c r="AH11" t="n">
        <v>199742.4877057158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9.038600000000001</v>
      </c>
      <c r="E12" t="n">
        <v>11.06</v>
      </c>
      <c r="F12" t="n">
        <v>8.16</v>
      </c>
      <c r="G12" t="n">
        <v>27.2</v>
      </c>
      <c r="H12" t="n">
        <v>0.38</v>
      </c>
      <c r="I12" t="n">
        <v>18</v>
      </c>
      <c r="J12" t="n">
        <v>162.68</v>
      </c>
      <c r="K12" t="n">
        <v>50.28</v>
      </c>
      <c r="L12" t="n">
        <v>3.5</v>
      </c>
      <c r="M12" t="n">
        <v>16</v>
      </c>
      <c r="N12" t="n">
        <v>28.9</v>
      </c>
      <c r="O12" t="n">
        <v>20298.34</v>
      </c>
      <c r="P12" t="n">
        <v>81.95999999999999</v>
      </c>
      <c r="Q12" t="n">
        <v>942.29</v>
      </c>
      <c r="R12" t="n">
        <v>37.01</v>
      </c>
      <c r="S12" t="n">
        <v>27.17</v>
      </c>
      <c r="T12" t="n">
        <v>5103.3</v>
      </c>
      <c r="U12" t="n">
        <v>0.73</v>
      </c>
      <c r="V12" t="n">
        <v>0.96</v>
      </c>
      <c r="W12" t="n">
        <v>0.13</v>
      </c>
      <c r="X12" t="n">
        <v>0.31</v>
      </c>
      <c r="Y12" t="n">
        <v>1</v>
      </c>
      <c r="Z12" t="n">
        <v>10</v>
      </c>
      <c r="AA12" t="n">
        <v>159.215331316422</v>
      </c>
      <c r="AB12" t="n">
        <v>217.8454403917131</v>
      </c>
      <c r="AC12" t="n">
        <v>197.0545773087863</v>
      </c>
      <c r="AD12" t="n">
        <v>159215.3313164219</v>
      </c>
      <c r="AE12" t="n">
        <v>217845.4403917131</v>
      </c>
      <c r="AF12" t="n">
        <v>2.996009296547553e-06</v>
      </c>
      <c r="AG12" t="n">
        <v>15</v>
      </c>
      <c r="AH12" t="n">
        <v>197054.5773087863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9.0405</v>
      </c>
      <c r="E13" t="n">
        <v>11.06</v>
      </c>
      <c r="F13" t="n">
        <v>8.19</v>
      </c>
      <c r="G13" t="n">
        <v>28.9</v>
      </c>
      <c r="H13" t="n">
        <v>0.41</v>
      </c>
      <c r="I13" t="n">
        <v>17</v>
      </c>
      <c r="J13" t="n">
        <v>163.04</v>
      </c>
      <c r="K13" t="n">
        <v>50.28</v>
      </c>
      <c r="L13" t="n">
        <v>3.75</v>
      </c>
      <c r="M13" t="n">
        <v>15</v>
      </c>
      <c r="N13" t="n">
        <v>29.01</v>
      </c>
      <c r="O13" t="n">
        <v>20342.46</v>
      </c>
      <c r="P13" t="n">
        <v>80.84</v>
      </c>
      <c r="Q13" t="n">
        <v>942.29</v>
      </c>
      <c r="R13" t="n">
        <v>37.74</v>
      </c>
      <c r="S13" t="n">
        <v>27.17</v>
      </c>
      <c r="T13" t="n">
        <v>5474.25</v>
      </c>
      <c r="U13" t="n">
        <v>0.72</v>
      </c>
      <c r="V13" t="n">
        <v>0.95</v>
      </c>
      <c r="W13" t="n">
        <v>0.14</v>
      </c>
      <c r="X13" t="n">
        <v>0.34</v>
      </c>
      <c r="Y13" t="n">
        <v>1</v>
      </c>
      <c r="Z13" t="n">
        <v>10</v>
      </c>
      <c r="AA13" t="n">
        <v>158.5528546146644</v>
      </c>
      <c r="AB13" t="n">
        <v>216.9390105419595</v>
      </c>
      <c r="AC13" t="n">
        <v>196.2346558517106</v>
      </c>
      <c r="AD13" t="n">
        <v>158552.8546146644</v>
      </c>
      <c r="AE13" t="n">
        <v>216939.0105419595</v>
      </c>
      <c r="AF13" t="n">
        <v>2.996639086300772e-06</v>
      </c>
      <c r="AG13" t="n">
        <v>15</v>
      </c>
      <c r="AH13" t="n">
        <v>196234.6558517106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9.1378</v>
      </c>
      <c r="E14" t="n">
        <v>10.94</v>
      </c>
      <c r="F14" t="n">
        <v>8.140000000000001</v>
      </c>
      <c r="G14" t="n">
        <v>32.54</v>
      </c>
      <c r="H14" t="n">
        <v>0.43</v>
      </c>
      <c r="I14" t="n">
        <v>15</v>
      </c>
      <c r="J14" t="n">
        <v>163.4</v>
      </c>
      <c r="K14" t="n">
        <v>50.28</v>
      </c>
      <c r="L14" t="n">
        <v>4</v>
      </c>
      <c r="M14" t="n">
        <v>13</v>
      </c>
      <c r="N14" t="n">
        <v>29.12</v>
      </c>
      <c r="O14" t="n">
        <v>20386.62</v>
      </c>
      <c r="P14" t="n">
        <v>78.01000000000001</v>
      </c>
      <c r="Q14" t="n">
        <v>942.3</v>
      </c>
      <c r="R14" t="n">
        <v>36.04</v>
      </c>
      <c r="S14" t="n">
        <v>27.17</v>
      </c>
      <c r="T14" t="n">
        <v>4630.75</v>
      </c>
      <c r="U14" t="n">
        <v>0.75</v>
      </c>
      <c r="V14" t="n">
        <v>0.96</v>
      </c>
      <c r="W14" t="n">
        <v>0.13</v>
      </c>
      <c r="X14" t="n">
        <v>0.28</v>
      </c>
      <c r="Y14" t="n">
        <v>1</v>
      </c>
      <c r="Z14" t="n">
        <v>10</v>
      </c>
      <c r="AA14" t="n">
        <v>156.242607890026</v>
      </c>
      <c r="AB14" t="n">
        <v>213.7780290524185</v>
      </c>
      <c r="AC14" t="n">
        <v>193.375353999065</v>
      </c>
      <c r="AD14" t="n">
        <v>156242.607890026</v>
      </c>
      <c r="AE14" t="n">
        <v>213778.0290524185</v>
      </c>
      <c r="AF14" t="n">
        <v>3.02889095103138e-06</v>
      </c>
      <c r="AG14" t="n">
        <v>15</v>
      </c>
      <c r="AH14" t="n">
        <v>193375.353999065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9.182499999999999</v>
      </c>
      <c r="E15" t="n">
        <v>10.89</v>
      </c>
      <c r="F15" t="n">
        <v>8.109999999999999</v>
      </c>
      <c r="G15" t="n">
        <v>34.78</v>
      </c>
      <c r="H15" t="n">
        <v>0.46</v>
      </c>
      <c r="I15" t="n">
        <v>14</v>
      </c>
      <c r="J15" t="n">
        <v>163.76</v>
      </c>
      <c r="K15" t="n">
        <v>50.28</v>
      </c>
      <c r="L15" t="n">
        <v>4.25</v>
      </c>
      <c r="M15" t="n">
        <v>10</v>
      </c>
      <c r="N15" t="n">
        <v>29.23</v>
      </c>
      <c r="O15" t="n">
        <v>20430.81</v>
      </c>
      <c r="P15" t="n">
        <v>76.17</v>
      </c>
      <c r="Q15" t="n">
        <v>942.24</v>
      </c>
      <c r="R15" t="n">
        <v>35.35</v>
      </c>
      <c r="S15" t="n">
        <v>27.17</v>
      </c>
      <c r="T15" t="n">
        <v>4293.42</v>
      </c>
      <c r="U15" t="n">
        <v>0.77</v>
      </c>
      <c r="V15" t="n">
        <v>0.96</v>
      </c>
      <c r="W15" t="n">
        <v>0.13</v>
      </c>
      <c r="X15" t="n">
        <v>0.26</v>
      </c>
      <c r="Y15" t="n">
        <v>1</v>
      </c>
      <c r="Z15" t="n">
        <v>10</v>
      </c>
      <c r="AA15" t="n">
        <v>154.8723198775572</v>
      </c>
      <c r="AB15" t="n">
        <v>211.9031405409191</v>
      </c>
      <c r="AC15" t="n">
        <v>191.67940221568</v>
      </c>
      <c r="AD15" t="n">
        <v>154872.3198775572</v>
      </c>
      <c r="AE15" t="n">
        <v>211903.1405409191</v>
      </c>
      <c r="AF15" t="n">
        <v>3.043707583646572e-06</v>
      </c>
      <c r="AG15" t="n">
        <v>15</v>
      </c>
      <c r="AH15" t="n">
        <v>191679.40221568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9.2218</v>
      </c>
      <c r="E16" t="n">
        <v>10.84</v>
      </c>
      <c r="F16" t="n">
        <v>8.1</v>
      </c>
      <c r="G16" t="n">
        <v>37.39</v>
      </c>
      <c r="H16" t="n">
        <v>0.49</v>
      </c>
      <c r="I16" t="n">
        <v>13</v>
      </c>
      <c r="J16" t="n">
        <v>164.12</v>
      </c>
      <c r="K16" t="n">
        <v>50.28</v>
      </c>
      <c r="L16" t="n">
        <v>4.5</v>
      </c>
      <c r="M16" t="n">
        <v>4</v>
      </c>
      <c r="N16" t="n">
        <v>29.34</v>
      </c>
      <c r="O16" t="n">
        <v>20475.04</v>
      </c>
      <c r="P16" t="n">
        <v>74.26000000000001</v>
      </c>
      <c r="Q16" t="n">
        <v>942.28</v>
      </c>
      <c r="R16" t="n">
        <v>34.69</v>
      </c>
      <c r="S16" t="n">
        <v>27.17</v>
      </c>
      <c r="T16" t="n">
        <v>3969.87</v>
      </c>
      <c r="U16" t="n">
        <v>0.78</v>
      </c>
      <c r="V16" t="n">
        <v>0.96</v>
      </c>
      <c r="W16" t="n">
        <v>0.14</v>
      </c>
      <c r="X16" t="n">
        <v>0.25</v>
      </c>
      <c r="Y16" t="n">
        <v>1</v>
      </c>
      <c r="Z16" t="n">
        <v>10</v>
      </c>
      <c r="AA16" t="n">
        <v>153.5185961231399</v>
      </c>
      <c r="AB16" t="n">
        <v>210.0509159780492</v>
      </c>
      <c r="AC16" t="n">
        <v>190.0039513654763</v>
      </c>
      <c r="AD16" t="n">
        <v>153518.5961231399</v>
      </c>
      <c r="AE16" t="n">
        <v>210050.9159780492</v>
      </c>
      <c r="AF16" t="n">
        <v>3.05673428748946e-06</v>
      </c>
      <c r="AG16" t="n">
        <v>15</v>
      </c>
      <c r="AH16" t="n">
        <v>190003.9513654763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9.213100000000001</v>
      </c>
      <c r="E17" t="n">
        <v>10.85</v>
      </c>
      <c r="F17" t="n">
        <v>8.109999999999999</v>
      </c>
      <c r="G17" t="n">
        <v>37.43</v>
      </c>
      <c r="H17" t="n">
        <v>0.51</v>
      </c>
      <c r="I17" t="n">
        <v>13</v>
      </c>
      <c r="J17" t="n">
        <v>164.48</v>
      </c>
      <c r="K17" t="n">
        <v>50.28</v>
      </c>
      <c r="L17" t="n">
        <v>4.75</v>
      </c>
      <c r="M17" t="n">
        <v>0</v>
      </c>
      <c r="N17" t="n">
        <v>29.45</v>
      </c>
      <c r="O17" t="n">
        <v>20519.3</v>
      </c>
      <c r="P17" t="n">
        <v>74.52</v>
      </c>
      <c r="Q17" t="n">
        <v>942.34</v>
      </c>
      <c r="R17" t="n">
        <v>34.83</v>
      </c>
      <c r="S17" t="n">
        <v>27.17</v>
      </c>
      <c r="T17" t="n">
        <v>4036.17</v>
      </c>
      <c r="U17" t="n">
        <v>0.78</v>
      </c>
      <c r="V17" t="n">
        <v>0.96</v>
      </c>
      <c r="W17" t="n">
        <v>0.14</v>
      </c>
      <c r="X17" t="n">
        <v>0.26</v>
      </c>
      <c r="Y17" t="n">
        <v>1</v>
      </c>
      <c r="Z17" t="n">
        <v>10</v>
      </c>
      <c r="AA17" t="n">
        <v>153.7270684362819</v>
      </c>
      <c r="AB17" t="n">
        <v>210.3361569940392</v>
      </c>
      <c r="AC17" t="n">
        <v>190.2619693792386</v>
      </c>
      <c r="AD17" t="n">
        <v>153727.0684362819</v>
      </c>
      <c r="AE17" t="n">
        <v>210336.1569940393</v>
      </c>
      <c r="AF17" t="n">
        <v>3.053850513356301e-06</v>
      </c>
      <c r="AG17" t="n">
        <v>15</v>
      </c>
      <c r="AH17" t="n">
        <v>190261.9693792386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5.708</v>
      </c>
      <c r="E2" t="n">
        <v>17.52</v>
      </c>
      <c r="F2" t="n">
        <v>10.07</v>
      </c>
      <c r="G2" t="n">
        <v>5.55</v>
      </c>
      <c r="H2" t="n">
        <v>0.08</v>
      </c>
      <c r="I2" t="n">
        <v>109</v>
      </c>
      <c r="J2" t="n">
        <v>222.93</v>
      </c>
      <c r="K2" t="n">
        <v>56.94</v>
      </c>
      <c r="L2" t="n">
        <v>1</v>
      </c>
      <c r="M2" t="n">
        <v>107</v>
      </c>
      <c r="N2" t="n">
        <v>49.99</v>
      </c>
      <c r="O2" t="n">
        <v>27728.69</v>
      </c>
      <c r="P2" t="n">
        <v>150.01</v>
      </c>
      <c r="Q2" t="n">
        <v>942.78</v>
      </c>
      <c r="R2" t="n">
        <v>97</v>
      </c>
      <c r="S2" t="n">
        <v>27.17</v>
      </c>
      <c r="T2" t="n">
        <v>34645.41</v>
      </c>
      <c r="U2" t="n">
        <v>0.28</v>
      </c>
      <c r="V2" t="n">
        <v>0.77</v>
      </c>
      <c r="W2" t="n">
        <v>0.27</v>
      </c>
      <c r="X2" t="n">
        <v>2.22</v>
      </c>
      <c r="Y2" t="n">
        <v>1</v>
      </c>
      <c r="Z2" t="n">
        <v>10</v>
      </c>
      <c r="AA2" t="n">
        <v>317.496913058879</v>
      </c>
      <c r="AB2" t="n">
        <v>434.4132834224008</v>
      </c>
      <c r="AC2" t="n">
        <v>392.9534893554388</v>
      </c>
      <c r="AD2" t="n">
        <v>317496.913058879</v>
      </c>
      <c r="AE2" t="n">
        <v>434413.2834224008</v>
      </c>
      <c r="AF2" t="n">
        <v>1.854052490926114e-06</v>
      </c>
      <c r="AG2" t="n">
        <v>23</v>
      </c>
      <c r="AH2" t="n">
        <v>392953.4893554387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6.3447</v>
      </c>
      <c r="E3" t="n">
        <v>15.76</v>
      </c>
      <c r="F3" t="n">
        <v>9.5</v>
      </c>
      <c r="G3" t="n">
        <v>6.95</v>
      </c>
      <c r="H3" t="n">
        <v>0.1</v>
      </c>
      <c r="I3" t="n">
        <v>82</v>
      </c>
      <c r="J3" t="n">
        <v>223.35</v>
      </c>
      <c r="K3" t="n">
        <v>56.94</v>
      </c>
      <c r="L3" t="n">
        <v>1.25</v>
      </c>
      <c r="M3" t="n">
        <v>80</v>
      </c>
      <c r="N3" t="n">
        <v>50.15</v>
      </c>
      <c r="O3" t="n">
        <v>27780.03</v>
      </c>
      <c r="P3" t="n">
        <v>140.47</v>
      </c>
      <c r="Q3" t="n">
        <v>942.49</v>
      </c>
      <c r="R3" t="n">
        <v>78.91</v>
      </c>
      <c r="S3" t="n">
        <v>27.17</v>
      </c>
      <c r="T3" t="n">
        <v>25731.09</v>
      </c>
      <c r="U3" t="n">
        <v>0.34</v>
      </c>
      <c r="V3" t="n">
        <v>0.82</v>
      </c>
      <c r="W3" t="n">
        <v>0.23</v>
      </c>
      <c r="X3" t="n">
        <v>1.65</v>
      </c>
      <c r="Y3" t="n">
        <v>1</v>
      </c>
      <c r="Z3" t="n">
        <v>10</v>
      </c>
      <c r="AA3" t="n">
        <v>278.9901673729606</v>
      </c>
      <c r="AB3" t="n">
        <v>381.7266551772026</v>
      </c>
      <c r="AC3" t="n">
        <v>345.2951989638151</v>
      </c>
      <c r="AD3" t="n">
        <v>278990.1673729606</v>
      </c>
      <c r="AE3" t="n">
        <v>381726.6551772027</v>
      </c>
      <c r="AF3" t="n">
        <v>2.060863146317259e-06</v>
      </c>
      <c r="AG3" t="n">
        <v>21</v>
      </c>
      <c r="AH3" t="n">
        <v>345295.1989638151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6.7763</v>
      </c>
      <c r="E4" t="n">
        <v>14.76</v>
      </c>
      <c r="F4" t="n">
        <v>9.199999999999999</v>
      </c>
      <c r="G4" t="n">
        <v>8.359999999999999</v>
      </c>
      <c r="H4" t="n">
        <v>0.12</v>
      </c>
      <c r="I4" t="n">
        <v>66</v>
      </c>
      <c r="J4" t="n">
        <v>223.76</v>
      </c>
      <c r="K4" t="n">
        <v>56.94</v>
      </c>
      <c r="L4" t="n">
        <v>1.5</v>
      </c>
      <c r="M4" t="n">
        <v>64</v>
      </c>
      <c r="N4" t="n">
        <v>50.32</v>
      </c>
      <c r="O4" t="n">
        <v>27831.42</v>
      </c>
      <c r="P4" t="n">
        <v>135.05</v>
      </c>
      <c r="Q4" t="n">
        <v>942.47</v>
      </c>
      <c r="R4" t="n">
        <v>69.38</v>
      </c>
      <c r="S4" t="n">
        <v>27.17</v>
      </c>
      <c r="T4" t="n">
        <v>21048.64</v>
      </c>
      <c r="U4" t="n">
        <v>0.39</v>
      </c>
      <c r="V4" t="n">
        <v>0.85</v>
      </c>
      <c r="W4" t="n">
        <v>0.21</v>
      </c>
      <c r="X4" t="n">
        <v>1.34</v>
      </c>
      <c r="Y4" t="n">
        <v>1</v>
      </c>
      <c r="Z4" t="n">
        <v>10</v>
      </c>
      <c r="AA4" t="n">
        <v>258.9268497936568</v>
      </c>
      <c r="AB4" t="n">
        <v>354.2751389340971</v>
      </c>
      <c r="AC4" t="n">
        <v>320.4636169025064</v>
      </c>
      <c r="AD4" t="n">
        <v>258926.8497936568</v>
      </c>
      <c r="AE4" t="n">
        <v>354275.1389340971</v>
      </c>
      <c r="AF4" t="n">
        <v>2.201053940830873e-06</v>
      </c>
      <c r="AG4" t="n">
        <v>20</v>
      </c>
      <c r="AH4" t="n">
        <v>320463.6169025064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7.1354</v>
      </c>
      <c r="E5" t="n">
        <v>14.01</v>
      </c>
      <c r="F5" t="n">
        <v>8.94</v>
      </c>
      <c r="G5" t="n">
        <v>9.75</v>
      </c>
      <c r="H5" t="n">
        <v>0.14</v>
      </c>
      <c r="I5" t="n">
        <v>55</v>
      </c>
      <c r="J5" t="n">
        <v>224.18</v>
      </c>
      <c r="K5" t="n">
        <v>56.94</v>
      </c>
      <c r="L5" t="n">
        <v>1.75</v>
      </c>
      <c r="M5" t="n">
        <v>53</v>
      </c>
      <c r="N5" t="n">
        <v>50.49</v>
      </c>
      <c r="O5" t="n">
        <v>27882.87</v>
      </c>
      <c r="P5" t="n">
        <v>130.27</v>
      </c>
      <c r="Q5" t="n">
        <v>942.5</v>
      </c>
      <c r="R5" t="n">
        <v>61.09</v>
      </c>
      <c r="S5" t="n">
        <v>27.17</v>
      </c>
      <c r="T5" t="n">
        <v>16955.89</v>
      </c>
      <c r="U5" t="n">
        <v>0.44</v>
      </c>
      <c r="V5" t="n">
        <v>0.87</v>
      </c>
      <c r="W5" t="n">
        <v>0.2</v>
      </c>
      <c r="X5" t="n">
        <v>1.09</v>
      </c>
      <c r="Y5" t="n">
        <v>1</v>
      </c>
      <c r="Z5" t="n">
        <v>10</v>
      </c>
      <c r="AA5" t="n">
        <v>242.0712935124378</v>
      </c>
      <c r="AB5" t="n">
        <v>331.2126232153158</v>
      </c>
      <c r="AC5" t="n">
        <v>299.6021553155808</v>
      </c>
      <c r="AD5" t="n">
        <v>242071.2935124378</v>
      </c>
      <c r="AE5" t="n">
        <v>331212.6232153157</v>
      </c>
      <c r="AF5" t="n">
        <v>2.317695540251259e-06</v>
      </c>
      <c r="AG5" t="n">
        <v>19</v>
      </c>
      <c r="AH5" t="n">
        <v>299602.1553155808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7.4054</v>
      </c>
      <c r="E6" t="n">
        <v>13.5</v>
      </c>
      <c r="F6" t="n">
        <v>8.779999999999999</v>
      </c>
      <c r="G6" t="n">
        <v>11.21</v>
      </c>
      <c r="H6" t="n">
        <v>0.16</v>
      </c>
      <c r="I6" t="n">
        <v>47</v>
      </c>
      <c r="J6" t="n">
        <v>224.6</v>
      </c>
      <c r="K6" t="n">
        <v>56.94</v>
      </c>
      <c r="L6" t="n">
        <v>2</v>
      </c>
      <c r="M6" t="n">
        <v>45</v>
      </c>
      <c r="N6" t="n">
        <v>50.65</v>
      </c>
      <c r="O6" t="n">
        <v>27934.37</v>
      </c>
      <c r="P6" t="n">
        <v>127.05</v>
      </c>
      <c r="Q6" t="n">
        <v>942.3099999999999</v>
      </c>
      <c r="R6" t="n">
        <v>56.05</v>
      </c>
      <c r="S6" t="n">
        <v>27.17</v>
      </c>
      <c r="T6" t="n">
        <v>14479.94</v>
      </c>
      <c r="U6" t="n">
        <v>0.48</v>
      </c>
      <c r="V6" t="n">
        <v>0.89</v>
      </c>
      <c r="W6" t="n">
        <v>0.19</v>
      </c>
      <c r="X6" t="n">
        <v>0.93</v>
      </c>
      <c r="Y6" t="n">
        <v>1</v>
      </c>
      <c r="Z6" t="n">
        <v>10</v>
      </c>
      <c r="AA6" t="n">
        <v>228.6371223290914</v>
      </c>
      <c r="AB6" t="n">
        <v>312.8313975284666</v>
      </c>
      <c r="AC6" t="n">
        <v>282.9752080100664</v>
      </c>
      <c r="AD6" t="n">
        <v>228637.1223290914</v>
      </c>
      <c r="AE6" t="n">
        <v>312831.3975284666</v>
      </c>
      <c r="AF6" t="n">
        <v>2.40539599094328e-06</v>
      </c>
      <c r="AG6" t="n">
        <v>18</v>
      </c>
      <c r="AH6" t="n">
        <v>282975.2080100664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7.6337</v>
      </c>
      <c r="E7" t="n">
        <v>13.1</v>
      </c>
      <c r="F7" t="n">
        <v>8.640000000000001</v>
      </c>
      <c r="G7" t="n">
        <v>12.64</v>
      </c>
      <c r="H7" t="n">
        <v>0.18</v>
      </c>
      <c r="I7" t="n">
        <v>41</v>
      </c>
      <c r="J7" t="n">
        <v>225.01</v>
      </c>
      <c r="K7" t="n">
        <v>56.94</v>
      </c>
      <c r="L7" t="n">
        <v>2.25</v>
      </c>
      <c r="M7" t="n">
        <v>39</v>
      </c>
      <c r="N7" t="n">
        <v>50.82</v>
      </c>
      <c r="O7" t="n">
        <v>27985.94</v>
      </c>
      <c r="P7" t="n">
        <v>124.15</v>
      </c>
      <c r="Q7" t="n">
        <v>942.51</v>
      </c>
      <c r="R7" t="n">
        <v>51.62</v>
      </c>
      <c r="S7" t="n">
        <v>27.17</v>
      </c>
      <c r="T7" t="n">
        <v>12294.82</v>
      </c>
      <c r="U7" t="n">
        <v>0.53</v>
      </c>
      <c r="V7" t="n">
        <v>0.9</v>
      </c>
      <c r="W7" t="n">
        <v>0.17</v>
      </c>
      <c r="X7" t="n">
        <v>0.78</v>
      </c>
      <c r="Y7" t="n">
        <v>1</v>
      </c>
      <c r="Z7" t="n">
        <v>10</v>
      </c>
      <c r="AA7" t="n">
        <v>223.3379525069049</v>
      </c>
      <c r="AB7" t="n">
        <v>305.5808395948818</v>
      </c>
      <c r="AC7" t="n">
        <v>276.4166331494387</v>
      </c>
      <c r="AD7" t="n">
        <v>223337.9525069049</v>
      </c>
      <c r="AE7" t="n">
        <v>305580.8395948817</v>
      </c>
      <c r="AF7" t="n">
        <v>2.479551594250643e-06</v>
      </c>
      <c r="AG7" t="n">
        <v>18</v>
      </c>
      <c r="AH7" t="n">
        <v>276416.6331494387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7.8823</v>
      </c>
      <c r="E8" t="n">
        <v>12.69</v>
      </c>
      <c r="F8" t="n">
        <v>8.449999999999999</v>
      </c>
      <c r="G8" t="n">
        <v>14.08</v>
      </c>
      <c r="H8" t="n">
        <v>0.2</v>
      </c>
      <c r="I8" t="n">
        <v>36</v>
      </c>
      <c r="J8" t="n">
        <v>225.43</v>
      </c>
      <c r="K8" t="n">
        <v>56.94</v>
      </c>
      <c r="L8" t="n">
        <v>2.5</v>
      </c>
      <c r="M8" t="n">
        <v>34</v>
      </c>
      <c r="N8" t="n">
        <v>50.99</v>
      </c>
      <c r="O8" t="n">
        <v>28037.57</v>
      </c>
      <c r="P8" t="n">
        <v>120.23</v>
      </c>
      <c r="Q8" t="n">
        <v>942.37</v>
      </c>
      <c r="R8" t="n">
        <v>45.57</v>
      </c>
      <c r="S8" t="n">
        <v>27.17</v>
      </c>
      <c r="T8" t="n">
        <v>9293.549999999999</v>
      </c>
      <c r="U8" t="n">
        <v>0.6</v>
      </c>
      <c r="V8" t="n">
        <v>0.92</v>
      </c>
      <c r="W8" t="n">
        <v>0.15</v>
      </c>
      <c r="X8" t="n">
        <v>0.59</v>
      </c>
      <c r="Y8" t="n">
        <v>1</v>
      </c>
      <c r="Z8" t="n">
        <v>10</v>
      </c>
      <c r="AA8" t="n">
        <v>210.4558725760043</v>
      </c>
      <c r="AB8" t="n">
        <v>287.9550095161756</v>
      </c>
      <c r="AC8" t="n">
        <v>260.4729875554307</v>
      </c>
      <c r="AD8" t="n">
        <v>210455.8725760042</v>
      </c>
      <c r="AE8" t="n">
        <v>287955.0095161756</v>
      </c>
      <c r="AF8" t="n">
        <v>2.560300972184111e-06</v>
      </c>
      <c r="AG8" t="n">
        <v>17</v>
      </c>
      <c r="AH8" t="n">
        <v>260472.9875554307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7.9084</v>
      </c>
      <c r="E9" t="n">
        <v>12.64</v>
      </c>
      <c r="F9" t="n">
        <v>8.539999999999999</v>
      </c>
      <c r="G9" t="n">
        <v>15.52</v>
      </c>
      <c r="H9" t="n">
        <v>0.22</v>
      </c>
      <c r="I9" t="n">
        <v>33</v>
      </c>
      <c r="J9" t="n">
        <v>225.85</v>
      </c>
      <c r="K9" t="n">
        <v>56.94</v>
      </c>
      <c r="L9" t="n">
        <v>2.75</v>
      </c>
      <c r="M9" t="n">
        <v>31</v>
      </c>
      <c r="N9" t="n">
        <v>51.16</v>
      </c>
      <c r="O9" t="n">
        <v>28089.25</v>
      </c>
      <c r="P9" t="n">
        <v>120.69</v>
      </c>
      <c r="Q9" t="n">
        <v>942.24</v>
      </c>
      <c r="R9" t="n">
        <v>48.66</v>
      </c>
      <c r="S9" t="n">
        <v>27.17</v>
      </c>
      <c r="T9" t="n">
        <v>10853.69</v>
      </c>
      <c r="U9" t="n">
        <v>0.5600000000000001</v>
      </c>
      <c r="V9" t="n">
        <v>0.91</v>
      </c>
      <c r="W9" t="n">
        <v>0.16</v>
      </c>
      <c r="X9" t="n">
        <v>0.68</v>
      </c>
      <c r="Y9" t="n">
        <v>1</v>
      </c>
      <c r="Z9" t="n">
        <v>10</v>
      </c>
      <c r="AA9" t="n">
        <v>210.5625390564113</v>
      </c>
      <c r="AB9" t="n">
        <v>288.1009553004615</v>
      </c>
      <c r="AC9" t="n">
        <v>260.6050044789006</v>
      </c>
      <c r="AD9" t="n">
        <v>210562.5390564113</v>
      </c>
      <c r="AE9" t="n">
        <v>288100.9553004615</v>
      </c>
      <c r="AF9" t="n">
        <v>2.568778682417673e-06</v>
      </c>
      <c r="AG9" t="n">
        <v>17</v>
      </c>
      <c r="AH9" t="n">
        <v>260605.0044789006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8.0442</v>
      </c>
      <c r="E10" t="n">
        <v>12.43</v>
      </c>
      <c r="F10" t="n">
        <v>8.449999999999999</v>
      </c>
      <c r="G10" t="n">
        <v>16.91</v>
      </c>
      <c r="H10" t="n">
        <v>0.24</v>
      </c>
      <c r="I10" t="n">
        <v>30</v>
      </c>
      <c r="J10" t="n">
        <v>226.27</v>
      </c>
      <c r="K10" t="n">
        <v>56.94</v>
      </c>
      <c r="L10" t="n">
        <v>3</v>
      </c>
      <c r="M10" t="n">
        <v>28</v>
      </c>
      <c r="N10" t="n">
        <v>51.33</v>
      </c>
      <c r="O10" t="n">
        <v>28140.99</v>
      </c>
      <c r="P10" t="n">
        <v>118.77</v>
      </c>
      <c r="Q10" t="n">
        <v>942.3099999999999</v>
      </c>
      <c r="R10" t="n">
        <v>46.08</v>
      </c>
      <c r="S10" t="n">
        <v>27.17</v>
      </c>
      <c r="T10" t="n">
        <v>9580.02</v>
      </c>
      <c r="U10" t="n">
        <v>0.59</v>
      </c>
      <c r="V10" t="n">
        <v>0.92</v>
      </c>
      <c r="W10" t="n">
        <v>0.15</v>
      </c>
      <c r="X10" t="n">
        <v>0.6</v>
      </c>
      <c r="Y10" t="n">
        <v>1</v>
      </c>
      <c r="Z10" t="n">
        <v>10</v>
      </c>
      <c r="AA10" t="n">
        <v>207.6212582347478</v>
      </c>
      <c r="AB10" t="n">
        <v>284.0765651201116</v>
      </c>
      <c r="AC10" t="n">
        <v>256.9646964490948</v>
      </c>
      <c r="AD10" t="n">
        <v>207621.2582347478</v>
      </c>
      <c r="AE10" t="n">
        <v>284076.5651201116</v>
      </c>
      <c r="AF10" t="n">
        <v>2.612888760950918e-06</v>
      </c>
      <c r="AG10" t="n">
        <v>17</v>
      </c>
      <c r="AH10" t="n">
        <v>256964.6964490949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8.1807</v>
      </c>
      <c r="E11" t="n">
        <v>12.22</v>
      </c>
      <c r="F11" t="n">
        <v>8.380000000000001</v>
      </c>
      <c r="G11" t="n">
        <v>18.62</v>
      </c>
      <c r="H11" t="n">
        <v>0.25</v>
      </c>
      <c r="I11" t="n">
        <v>27</v>
      </c>
      <c r="J11" t="n">
        <v>226.69</v>
      </c>
      <c r="K11" t="n">
        <v>56.94</v>
      </c>
      <c r="L11" t="n">
        <v>3.25</v>
      </c>
      <c r="M11" t="n">
        <v>25</v>
      </c>
      <c r="N11" t="n">
        <v>51.5</v>
      </c>
      <c r="O11" t="n">
        <v>28192.8</v>
      </c>
      <c r="P11" t="n">
        <v>116.68</v>
      </c>
      <c r="Q11" t="n">
        <v>942.3099999999999</v>
      </c>
      <c r="R11" t="n">
        <v>43.7</v>
      </c>
      <c r="S11" t="n">
        <v>27.17</v>
      </c>
      <c r="T11" t="n">
        <v>8404.110000000001</v>
      </c>
      <c r="U11" t="n">
        <v>0.62</v>
      </c>
      <c r="V11" t="n">
        <v>0.93</v>
      </c>
      <c r="W11" t="n">
        <v>0.15</v>
      </c>
      <c r="X11" t="n">
        <v>0.52</v>
      </c>
      <c r="Y11" t="n">
        <v>1</v>
      </c>
      <c r="Z11" t="n">
        <v>10</v>
      </c>
      <c r="AA11" t="n">
        <v>197.7814248855771</v>
      </c>
      <c r="AB11" t="n">
        <v>270.6132710289731</v>
      </c>
      <c r="AC11" t="n">
        <v>244.7863202501585</v>
      </c>
      <c r="AD11" t="n">
        <v>197781.4248855771</v>
      </c>
      <c r="AE11" t="n">
        <v>270613.2710289732</v>
      </c>
      <c r="AF11" t="n">
        <v>2.657226211022995e-06</v>
      </c>
      <c r="AG11" t="n">
        <v>16</v>
      </c>
      <c r="AH11" t="n">
        <v>244786.3202501585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8.265599999999999</v>
      </c>
      <c r="E12" t="n">
        <v>12.1</v>
      </c>
      <c r="F12" t="n">
        <v>8.34</v>
      </c>
      <c r="G12" t="n">
        <v>20.02</v>
      </c>
      <c r="H12" t="n">
        <v>0.27</v>
      </c>
      <c r="I12" t="n">
        <v>25</v>
      </c>
      <c r="J12" t="n">
        <v>227.11</v>
      </c>
      <c r="K12" t="n">
        <v>56.94</v>
      </c>
      <c r="L12" t="n">
        <v>3.5</v>
      </c>
      <c r="M12" t="n">
        <v>23</v>
      </c>
      <c r="N12" t="n">
        <v>51.67</v>
      </c>
      <c r="O12" t="n">
        <v>28244.66</v>
      </c>
      <c r="P12" t="n">
        <v>115.39</v>
      </c>
      <c r="Q12" t="n">
        <v>942.37</v>
      </c>
      <c r="R12" t="n">
        <v>42.47</v>
      </c>
      <c r="S12" t="n">
        <v>27.17</v>
      </c>
      <c r="T12" t="n">
        <v>7799.89</v>
      </c>
      <c r="U12" t="n">
        <v>0.64</v>
      </c>
      <c r="V12" t="n">
        <v>0.9399999999999999</v>
      </c>
      <c r="W12" t="n">
        <v>0.15</v>
      </c>
      <c r="X12" t="n">
        <v>0.49</v>
      </c>
      <c r="Y12" t="n">
        <v>1</v>
      </c>
      <c r="Z12" t="n">
        <v>10</v>
      </c>
      <c r="AA12" t="n">
        <v>196.0093468324116</v>
      </c>
      <c r="AB12" t="n">
        <v>268.1886356580671</v>
      </c>
      <c r="AC12" t="n">
        <v>242.5930886760538</v>
      </c>
      <c r="AD12" t="n">
        <v>196009.3468324115</v>
      </c>
      <c r="AE12" t="n">
        <v>268188.6356580671</v>
      </c>
      <c r="AF12" t="n">
        <v>2.684803130518374e-06</v>
      </c>
      <c r="AG12" t="n">
        <v>16</v>
      </c>
      <c r="AH12" t="n">
        <v>242593.0886760538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8.349399999999999</v>
      </c>
      <c r="E13" t="n">
        <v>11.98</v>
      </c>
      <c r="F13" t="n">
        <v>8.31</v>
      </c>
      <c r="G13" t="n">
        <v>21.67</v>
      </c>
      <c r="H13" t="n">
        <v>0.29</v>
      </c>
      <c r="I13" t="n">
        <v>23</v>
      </c>
      <c r="J13" t="n">
        <v>227.53</v>
      </c>
      <c r="K13" t="n">
        <v>56.94</v>
      </c>
      <c r="L13" t="n">
        <v>3.75</v>
      </c>
      <c r="M13" t="n">
        <v>21</v>
      </c>
      <c r="N13" t="n">
        <v>51.84</v>
      </c>
      <c r="O13" t="n">
        <v>28296.58</v>
      </c>
      <c r="P13" t="n">
        <v>113.87</v>
      </c>
      <c r="Q13" t="n">
        <v>942.35</v>
      </c>
      <c r="R13" t="n">
        <v>41.45</v>
      </c>
      <c r="S13" t="n">
        <v>27.17</v>
      </c>
      <c r="T13" t="n">
        <v>7296.11</v>
      </c>
      <c r="U13" t="n">
        <v>0.66</v>
      </c>
      <c r="V13" t="n">
        <v>0.9399999999999999</v>
      </c>
      <c r="W13" t="n">
        <v>0.14</v>
      </c>
      <c r="X13" t="n">
        <v>0.45</v>
      </c>
      <c r="Y13" t="n">
        <v>1</v>
      </c>
      <c r="Z13" t="n">
        <v>10</v>
      </c>
      <c r="AA13" t="n">
        <v>194.144045605596</v>
      </c>
      <c r="AB13" t="n">
        <v>265.636448228257</v>
      </c>
      <c r="AC13" t="n">
        <v>240.2844784325265</v>
      </c>
      <c r="AD13" t="n">
        <v>194144.045605596</v>
      </c>
      <c r="AE13" t="n">
        <v>265636.448228257</v>
      </c>
      <c r="AF13" t="n">
        <v>2.712022751881305e-06</v>
      </c>
      <c r="AG13" t="n">
        <v>16</v>
      </c>
      <c r="AH13" t="n">
        <v>240284.4784325265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8.3955</v>
      </c>
      <c r="E14" t="n">
        <v>11.91</v>
      </c>
      <c r="F14" t="n">
        <v>8.279999999999999</v>
      </c>
      <c r="G14" t="n">
        <v>22.59</v>
      </c>
      <c r="H14" t="n">
        <v>0.31</v>
      </c>
      <c r="I14" t="n">
        <v>22</v>
      </c>
      <c r="J14" t="n">
        <v>227.95</v>
      </c>
      <c r="K14" t="n">
        <v>56.94</v>
      </c>
      <c r="L14" t="n">
        <v>4</v>
      </c>
      <c r="M14" t="n">
        <v>20</v>
      </c>
      <c r="N14" t="n">
        <v>52.01</v>
      </c>
      <c r="O14" t="n">
        <v>28348.56</v>
      </c>
      <c r="P14" t="n">
        <v>112.65</v>
      </c>
      <c r="Q14" t="n">
        <v>942.24</v>
      </c>
      <c r="R14" t="n">
        <v>40.62</v>
      </c>
      <c r="S14" t="n">
        <v>27.17</v>
      </c>
      <c r="T14" t="n">
        <v>6889.53</v>
      </c>
      <c r="U14" t="n">
        <v>0.67</v>
      </c>
      <c r="V14" t="n">
        <v>0.9399999999999999</v>
      </c>
      <c r="W14" t="n">
        <v>0.15</v>
      </c>
      <c r="X14" t="n">
        <v>0.43</v>
      </c>
      <c r="Y14" t="n">
        <v>1</v>
      </c>
      <c r="Z14" t="n">
        <v>10</v>
      </c>
      <c r="AA14" t="n">
        <v>192.8718583815139</v>
      </c>
      <c r="AB14" t="n">
        <v>263.8957855433296</v>
      </c>
      <c r="AC14" t="n">
        <v>238.7099421512125</v>
      </c>
      <c r="AD14" t="n">
        <v>192871.8583815139</v>
      </c>
      <c r="AE14" t="n">
        <v>263895.7855433295</v>
      </c>
      <c r="AF14" t="n">
        <v>2.726996791795758e-06</v>
      </c>
      <c r="AG14" t="n">
        <v>16</v>
      </c>
      <c r="AH14" t="n">
        <v>238709.9421512125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8.4962</v>
      </c>
      <c r="E15" t="n">
        <v>11.77</v>
      </c>
      <c r="F15" t="n">
        <v>8.23</v>
      </c>
      <c r="G15" t="n">
        <v>24.69</v>
      </c>
      <c r="H15" t="n">
        <v>0.33</v>
      </c>
      <c r="I15" t="n">
        <v>20</v>
      </c>
      <c r="J15" t="n">
        <v>228.38</v>
      </c>
      <c r="K15" t="n">
        <v>56.94</v>
      </c>
      <c r="L15" t="n">
        <v>4.25</v>
      </c>
      <c r="M15" t="n">
        <v>18</v>
      </c>
      <c r="N15" t="n">
        <v>52.18</v>
      </c>
      <c r="O15" t="n">
        <v>28400.61</v>
      </c>
      <c r="P15" t="n">
        <v>110.91</v>
      </c>
      <c r="Q15" t="n">
        <v>942.25</v>
      </c>
      <c r="R15" t="n">
        <v>39.03</v>
      </c>
      <c r="S15" t="n">
        <v>27.17</v>
      </c>
      <c r="T15" t="n">
        <v>6103.63</v>
      </c>
      <c r="U15" t="n">
        <v>0.7</v>
      </c>
      <c r="V15" t="n">
        <v>0.95</v>
      </c>
      <c r="W15" t="n">
        <v>0.14</v>
      </c>
      <c r="X15" t="n">
        <v>0.38</v>
      </c>
      <c r="Y15" t="n">
        <v>1</v>
      </c>
      <c r="Z15" t="n">
        <v>10</v>
      </c>
      <c r="AA15" t="n">
        <v>190.7483108199837</v>
      </c>
      <c r="AB15" t="n">
        <v>260.9902540853388</v>
      </c>
      <c r="AC15" t="n">
        <v>236.0817105376325</v>
      </c>
      <c r="AD15" t="n">
        <v>190748.3108199837</v>
      </c>
      <c r="AE15" t="n">
        <v>260990.2540853388</v>
      </c>
      <c r="AF15" t="n">
        <v>2.759705811739041e-06</v>
      </c>
      <c r="AG15" t="n">
        <v>16</v>
      </c>
      <c r="AH15" t="n">
        <v>236081.7105376325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8.58</v>
      </c>
      <c r="E16" t="n">
        <v>11.66</v>
      </c>
      <c r="F16" t="n">
        <v>8.16</v>
      </c>
      <c r="G16" t="n">
        <v>25.77</v>
      </c>
      <c r="H16" t="n">
        <v>0.35</v>
      </c>
      <c r="I16" t="n">
        <v>19</v>
      </c>
      <c r="J16" t="n">
        <v>228.8</v>
      </c>
      <c r="K16" t="n">
        <v>56.94</v>
      </c>
      <c r="L16" t="n">
        <v>4.5</v>
      </c>
      <c r="M16" t="n">
        <v>17</v>
      </c>
      <c r="N16" t="n">
        <v>52.36</v>
      </c>
      <c r="O16" t="n">
        <v>28452.71</v>
      </c>
      <c r="P16" t="n">
        <v>109</v>
      </c>
      <c r="Q16" t="n">
        <v>942.29</v>
      </c>
      <c r="R16" t="n">
        <v>36.62</v>
      </c>
      <c r="S16" t="n">
        <v>27.17</v>
      </c>
      <c r="T16" t="n">
        <v>4905.36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188.6990729749907</v>
      </c>
      <c r="AB16" t="n">
        <v>258.1863964598276</v>
      </c>
      <c r="AC16" t="n">
        <v>233.5454491486602</v>
      </c>
      <c r="AD16" t="n">
        <v>188699.0729749907</v>
      </c>
      <c r="AE16" t="n">
        <v>258186.3964598276</v>
      </c>
      <c r="AF16" t="n">
        <v>2.786925433101972e-06</v>
      </c>
      <c r="AG16" t="n">
        <v>16</v>
      </c>
      <c r="AH16" t="n">
        <v>233545.4491486602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8.524699999999999</v>
      </c>
      <c r="E17" t="n">
        <v>11.73</v>
      </c>
      <c r="F17" t="n">
        <v>8.279999999999999</v>
      </c>
      <c r="G17" t="n">
        <v>27.6</v>
      </c>
      <c r="H17" t="n">
        <v>0.37</v>
      </c>
      <c r="I17" t="n">
        <v>18</v>
      </c>
      <c r="J17" t="n">
        <v>229.22</v>
      </c>
      <c r="K17" t="n">
        <v>56.94</v>
      </c>
      <c r="L17" t="n">
        <v>4.75</v>
      </c>
      <c r="M17" t="n">
        <v>16</v>
      </c>
      <c r="N17" t="n">
        <v>52.53</v>
      </c>
      <c r="O17" t="n">
        <v>28504.87</v>
      </c>
      <c r="P17" t="n">
        <v>109.96</v>
      </c>
      <c r="Q17" t="n">
        <v>942.29</v>
      </c>
      <c r="R17" t="n">
        <v>40.98</v>
      </c>
      <c r="S17" t="n">
        <v>27.17</v>
      </c>
      <c r="T17" t="n">
        <v>7088.85</v>
      </c>
      <c r="U17" t="n">
        <v>0.66</v>
      </c>
      <c r="V17" t="n">
        <v>0.9399999999999999</v>
      </c>
      <c r="W17" t="n">
        <v>0.14</v>
      </c>
      <c r="X17" t="n">
        <v>0.43</v>
      </c>
      <c r="Y17" t="n">
        <v>1</v>
      </c>
      <c r="Z17" t="n">
        <v>10</v>
      </c>
      <c r="AA17" t="n">
        <v>189.9258152780929</v>
      </c>
      <c r="AB17" t="n">
        <v>259.8648793989821</v>
      </c>
      <c r="AC17" t="n">
        <v>235.063740031868</v>
      </c>
      <c r="AD17" t="n">
        <v>189925.8152780929</v>
      </c>
      <c r="AE17" t="n">
        <v>259864.8793989821</v>
      </c>
      <c r="AF17" t="n">
        <v>2.768963081534309e-06</v>
      </c>
      <c r="AG17" t="n">
        <v>16</v>
      </c>
      <c r="AH17" t="n">
        <v>235063.740031868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8.6225</v>
      </c>
      <c r="E18" t="n">
        <v>11.6</v>
      </c>
      <c r="F18" t="n">
        <v>8.19</v>
      </c>
      <c r="G18" t="n">
        <v>28.91</v>
      </c>
      <c r="H18" t="n">
        <v>0.39</v>
      </c>
      <c r="I18" t="n">
        <v>17</v>
      </c>
      <c r="J18" t="n">
        <v>229.65</v>
      </c>
      <c r="K18" t="n">
        <v>56.94</v>
      </c>
      <c r="L18" t="n">
        <v>5</v>
      </c>
      <c r="M18" t="n">
        <v>15</v>
      </c>
      <c r="N18" t="n">
        <v>52.7</v>
      </c>
      <c r="O18" t="n">
        <v>28557.1</v>
      </c>
      <c r="P18" t="n">
        <v>107.57</v>
      </c>
      <c r="Q18" t="n">
        <v>942.24</v>
      </c>
      <c r="R18" t="n">
        <v>37.81</v>
      </c>
      <c r="S18" t="n">
        <v>27.17</v>
      </c>
      <c r="T18" t="n">
        <v>5508.08</v>
      </c>
      <c r="U18" t="n">
        <v>0.72</v>
      </c>
      <c r="V18" t="n">
        <v>0.95</v>
      </c>
      <c r="W18" t="n">
        <v>0.14</v>
      </c>
      <c r="X18" t="n">
        <v>0.34</v>
      </c>
      <c r="Y18" t="n">
        <v>1</v>
      </c>
      <c r="Z18" t="n">
        <v>10</v>
      </c>
      <c r="AA18" t="n">
        <v>187.4459156492754</v>
      </c>
      <c r="AB18" t="n">
        <v>256.4717713213855</v>
      </c>
      <c r="AC18" t="n">
        <v>231.994465426939</v>
      </c>
      <c r="AD18" t="n">
        <v>187445.9156492754</v>
      </c>
      <c r="AE18" t="n">
        <v>256471.7713213855</v>
      </c>
      <c r="AF18" t="n">
        <v>2.800730133673864e-06</v>
      </c>
      <c r="AG18" t="n">
        <v>16</v>
      </c>
      <c r="AH18" t="n">
        <v>231994.465426939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8.6724</v>
      </c>
      <c r="E19" t="n">
        <v>11.53</v>
      </c>
      <c r="F19" t="n">
        <v>8.17</v>
      </c>
      <c r="G19" t="n">
        <v>30.63</v>
      </c>
      <c r="H19" t="n">
        <v>0.41</v>
      </c>
      <c r="I19" t="n">
        <v>16</v>
      </c>
      <c r="J19" t="n">
        <v>230.07</v>
      </c>
      <c r="K19" t="n">
        <v>56.94</v>
      </c>
      <c r="L19" t="n">
        <v>5.25</v>
      </c>
      <c r="M19" t="n">
        <v>14</v>
      </c>
      <c r="N19" t="n">
        <v>52.88</v>
      </c>
      <c r="O19" t="n">
        <v>28609.38</v>
      </c>
      <c r="P19" t="n">
        <v>105.97</v>
      </c>
      <c r="Q19" t="n">
        <v>942.35</v>
      </c>
      <c r="R19" t="n">
        <v>37.03</v>
      </c>
      <c r="S19" t="n">
        <v>27.17</v>
      </c>
      <c r="T19" t="n">
        <v>5121.11</v>
      </c>
      <c r="U19" t="n">
        <v>0.73</v>
      </c>
      <c r="V19" t="n">
        <v>0.95</v>
      </c>
      <c r="W19" t="n">
        <v>0.14</v>
      </c>
      <c r="X19" t="n">
        <v>0.31</v>
      </c>
      <c r="Y19" t="n">
        <v>1</v>
      </c>
      <c r="Z19" t="n">
        <v>10</v>
      </c>
      <c r="AA19" t="n">
        <v>185.9877749560105</v>
      </c>
      <c r="AB19" t="n">
        <v>254.4766788962342</v>
      </c>
      <c r="AC19" t="n">
        <v>230.1897818227137</v>
      </c>
      <c r="AD19" t="n">
        <v>185987.7749560105</v>
      </c>
      <c r="AE19" t="n">
        <v>254476.6788962342</v>
      </c>
      <c r="AF19" t="n">
        <v>2.816938476227685e-06</v>
      </c>
      <c r="AG19" t="n">
        <v>16</v>
      </c>
      <c r="AH19" t="n">
        <v>230189.7818227137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8.7249</v>
      </c>
      <c r="E20" t="n">
        <v>11.46</v>
      </c>
      <c r="F20" t="n">
        <v>8.140000000000001</v>
      </c>
      <c r="G20" t="n">
        <v>32.57</v>
      </c>
      <c r="H20" t="n">
        <v>0.42</v>
      </c>
      <c r="I20" t="n">
        <v>15</v>
      </c>
      <c r="J20" t="n">
        <v>230.49</v>
      </c>
      <c r="K20" t="n">
        <v>56.94</v>
      </c>
      <c r="L20" t="n">
        <v>5.5</v>
      </c>
      <c r="M20" t="n">
        <v>13</v>
      </c>
      <c r="N20" t="n">
        <v>53.05</v>
      </c>
      <c r="O20" t="n">
        <v>28661.73</v>
      </c>
      <c r="P20" t="n">
        <v>104.62</v>
      </c>
      <c r="Q20" t="n">
        <v>942.24</v>
      </c>
      <c r="R20" t="n">
        <v>36.42</v>
      </c>
      <c r="S20" t="n">
        <v>27.17</v>
      </c>
      <c r="T20" t="n">
        <v>4824.1</v>
      </c>
      <c r="U20" t="n">
        <v>0.75</v>
      </c>
      <c r="V20" t="n">
        <v>0.96</v>
      </c>
      <c r="W20" t="n">
        <v>0.13</v>
      </c>
      <c r="X20" t="n">
        <v>0.29</v>
      </c>
      <c r="Y20" t="n">
        <v>1</v>
      </c>
      <c r="Z20" t="n">
        <v>10</v>
      </c>
      <c r="AA20" t="n">
        <v>177.7754717559993</v>
      </c>
      <c r="AB20" t="n">
        <v>243.2402433567372</v>
      </c>
      <c r="AC20" t="n">
        <v>220.0257359206664</v>
      </c>
      <c r="AD20" t="n">
        <v>177775.4717559993</v>
      </c>
      <c r="AE20" t="n">
        <v>243240.2433567372</v>
      </c>
      <c r="AF20" t="n">
        <v>2.833991341640022e-06</v>
      </c>
      <c r="AG20" t="n">
        <v>15</v>
      </c>
      <c r="AH20" t="n">
        <v>220025.7359206664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8.7818</v>
      </c>
      <c r="E21" t="n">
        <v>11.39</v>
      </c>
      <c r="F21" t="n">
        <v>8.109999999999999</v>
      </c>
      <c r="G21" t="n">
        <v>34.77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12</v>
      </c>
      <c r="N21" t="n">
        <v>53.23</v>
      </c>
      <c r="O21" t="n">
        <v>28714.14</v>
      </c>
      <c r="P21" t="n">
        <v>103.23</v>
      </c>
      <c r="Q21" t="n">
        <v>942.25</v>
      </c>
      <c r="R21" t="n">
        <v>35.33</v>
      </c>
      <c r="S21" t="n">
        <v>27.17</v>
      </c>
      <c r="T21" t="n">
        <v>4283.77</v>
      </c>
      <c r="U21" t="n">
        <v>0.77</v>
      </c>
      <c r="V21" t="n">
        <v>0.96</v>
      </c>
      <c r="W21" t="n">
        <v>0.13</v>
      </c>
      <c r="X21" t="n">
        <v>0.26</v>
      </c>
      <c r="Y21" t="n">
        <v>1</v>
      </c>
      <c r="Z21" t="n">
        <v>10</v>
      </c>
      <c r="AA21" t="n">
        <v>176.4140017659884</v>
      </c>
      <c r="AB21" t="n">
        <v>241.3774200525884</v>
      </c>
      <c r="AC21" t="n">
        <v>218.340697858176</v>
      </c>
      <c r="AD21" t="n">
        <v>176414.0017659884</v>
      </c>
      <c r="AE21" t="n">
        <v>241377.4200525884</v>
      </c>
      <c r="AF21" t="n">
        <v>2.852473399582156e-06</v>
      </c>
      <c r="AG21" t="n">
        <v>15</v>
      </c>
      <c r="AH21" t="n">
        <v>218340.697858176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8.777100000000001</v>
      </c>
      <c r="E22" t="n">
        <v>11.39</v>
      </c>
      <c r="F22" t="n">
        <v>8.119999999999999</v>
      </c>
      <c r="G22" t="n">
        <v>34.79</v>
      </c>
      <c r="H22" t="n">
        <v>0.46</v>
      </c>
      <c r="I22" t="n">
        <v>14</v>
      </c>
      <c r="J22" t="n">
        <v>231.34</v>
      </c>
      <c r="K22" t="n">
        <v>56.94</v>
      </c>
      <c r="L22" t="n">
        <v>6</v>
      </c>
      <c r="M22" t="n">
        <v>12</v>
      </c>
      <c r="N22" t="n">
        <v>53.4</v>
      </c>
      <c r="O22" t="n">
        <v>28766.61</v>
      </c>
      <c r="P22" t="n">
        <v>101.86</v>
      </c>
      <c r="Q22" t="n">
        <v>942.27</v>
      </c>
      <c r="R22" t="n">
        <v>35.45</v>
      </c>
      <c r="S22" t="n">
        <v>27.17</v>
      </c>
      <c r="T22" t="n">
        <v>4342.2</v>
      </c>
      <c r="U22" t="n">
        <v>0.77</v>
      </c>
      <c r="V22" t="n">
        <v>0.96</v>
      </c>
      <c r="W22" t="n">
        <v>0.13</v>
      </c>
      <c r="X22" t="n">
        <v>0.27</v>
      </c>
      <c r="Y22" t="n">
        <v>1</v>
      </c>
      <c r="Z22" t="n">
        <v>10</v>
      </c>
      <c r="AA22" t="n">
        <v>175.61218195487</v>
      </c>
      <c r="AB22" t="n">
        <v>240.2803348132232</v>
      </c>
      <c r="AC22" t="n">
        <v>217.3483168942867</v>
      </c>
      <c r="AD22" t="n">
        <v>175612.18195487</v>
      </c>
      <c r="AE22" t="n">
        <v>240280.3348132232</v>
      </c>
      <c r="AF22" t="n">
        <v>2.850946762107146e-06</v>
      </c>
      <c r="AG22" t="n">
        <v>15</v>
      </c>
      <c r="AH22" t="n">
        <v>217348.3168942867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8.851699999999999</v>
      </c>
      <c r="E23" t="n">
        <v>11.3</v>
      </c>
      <c r="F23" t="n">
        <v>8.07</v>
      </c>
      <c r="G23" t="n">
        <v>37.23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11</v>
      </c>
      <c r="N23" t="n">
        <v>53.58</v>
      </c>
      <c r="O23" t="n">
        <v>28819.14</v>
      </c>
      <c r="P23" t="n">
        <v>100.7</v>
      </c>
      <c r="Q23" t="n">
        <v>942.3099999999999</v>
      </c>
      <c r="R23" t="n">
        <v>33.65</v>
      </c>
      <c r="S23" t="n">
        <v>27.17</v>
      </c>
      <c r="T23" t="n">
        <v>3448.86</v>
      </c>
      <c r="U23" t="n">
        <v>0.8100000000000001</v>
      </c>
      <c r="V23" t="n">
        <v>0.97</v>
      </c>
      <c r="W23" t="n">
        <v>0.13</v>
      </c>
      <c r="X23" t="n">
        <v>0.21</v>
      </c>
      <c r="Y23" t="n">
        <v>1</v>
      </c>
      <c r="Z23" t="n">
        <v>10</v>
      </c>
      <c r="AA23" t="n">
        <v>174.2569094752507</v>
      </c>
      <c r="AB23" t="n">
        <v>238.425991216207</v>
      </c>
      <c r="AC23" t="n">
        <v>215.6709492475815</v>
      </c>
      <c r="AD23" t="n">
        <v>174256.9094752507</v>
      </c>
      <c r="AE23" t="n">
        <v>238425.991216207</v>
      </c>
      <c r="AF23" t="n">
        <v>2.875178071816867e-06</v>
      </c>
      <c r="AG23" t="n">
        <v>15</v>
      </c>
      <c r="AH23" t="n">
        <v>215670.9492475815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8.863099999999999</v>
      </c>
      <c r="E24" t="n">
        <v>11.28</v>
      </c>
      <c r="F24" t="n">
        <v>8.1</v>
      </c>
      <c r="G24" t="n">
        <v>40.48</v>
      </c>
      <c r="H24" t="n">
        <v>0.5</v>
      </c>
      <c r="I24" t="n">
        <v>12</v>
      </c>
      <c r="J24" t="n">
        <v>232.2</v>
      </c>
      <c r="K24" t="n">
        <v>56.94</v>
      </c>
      <c r="L24" t="n">
        <v>6.5</v>
      </c>
      <c r="M24" t="n">
        <v>10</v>
      </c>
      <c r="N24" t="n">
        <v>53.75</v>
      </c>
      <c r="O24" t="n">
        <v>28871.74</v>
      </c>
      <c r="P24" t="n">
        <v>99.27</v>
      </c>
      <c r="Q24" t="n">
        <v>942.24</v>
      </c>
      <c r="R24" t="n">
        <v>34.9</v>
      </c>
      <c r="S24" t="n">
        <v>27.17</v>
      </c>
      <c r="T24" t="n">
        <v>4078.3</v>
      </c>
      <c r="U24" t="n">
        <v>0.78</v>
      </c>
      <c r="V24" t="n">
        <v>0.96</v>
      </c>
      <c r="W24" t="n">
        <v>0.13</v>
      </c>
      <c r="X24" t="n">
        <v>0.24</v>
      </c>
      <c r="Y24" t="n">
        <v>1</v>
      </c>
      <c r="Z24" t="n">
        <v>10</v>
      </c>
      <c r="AA24" t="n">
        <v>173.3173318359869</v>
      </c>
      <c r="AB24" t="n">
        <v>237.1404196389269</v>
      </c>
      <c r="AC24" t="n">
        <v>214.5080708173256</v>
      </c>
      <c r="AD24" t="n">
        <v>173317.3318359869</v>
      </c>
      <c r="AE24" t="n">
        <v>237140.4196389269</v>
      </c>
      <c r="AF24" t="n">
        <v>2.878880979734975e-06</v>
      </c>
      <c r="AG24" t="n">
        <v>15</v>
      </c>
      <c r="AH24" t="n">
        <v>214508.0708173256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8.8729</v>
      </c>
      <c r="E25" t="n">
        <v>11.27</v>
      </c>
      <c r="F25" t="n">
        <v>8.08</v>
      </c>
      <c r="G25" t="n">
        <v>40.41</v>
      </c>
      <c r="H25" t="n">
        <v>0.52</v>
      </c>
      <c r="I25" t="n">
        <v>12</v>
      </c>
      <c r="J25" t="n">
        <v>232.62</v>
      </c>
      <c r="K25" t="n">
        <v>56.94</v>
      </c>
      <c r="L25" t="n">
        <v>6.75</v>
      </c>
      <c r="M25" t="n">
        <v>10</v>
      </c>
      <c r="N25" t="n">
        <v>53.93</v>
      </c>
      <c r="O25" t="n">
        <v>28924.39</v>
      </c>
      <c r="P25" t="n">
        <v>98.06</v>
      </c>
      <c r="Q25" t="n">
        <v>942.24</v>
      </c>
      <c r="R25" t="n">
        <v>34.49</v>
      </c>
      <c r="S25" t="n">
        <v>27.17</v>
      </c>
      <c r="T25" t="n">
        <v>3874.08</v>
      </c>
      <c r="U25" t="n">
        <v>0.79</v>
      </c>
      <c r="V25" t="n">
        <v>0.96</v>
      </c>
      <c r="W25" t="n">
        <v>0.13</v>
      </c>
      <c r="X25" t="n">
        <v>0.23</v>
      </c>
      <c r="Y25" t="n">
        <v>1</v>
      </c>
      <c r="Z25" t="n">
        <v>10</v>
      </c>
      <c r="AA25" t="n">
        <v>172.4812252690365</v>
      </c>
      <c r="AB25" t="n">
        <v>235.9964217476075</v>
      </c>
      <c r="AC25" t="n">
        <v>213.4732544791423</v>
      </c>
      <c r="AD25" t="n">
        <v>172481.2252690365</v>
      </c>
      <c r="AE25" t="n">
        <v>235996.4217476075</v>
      </c>
      <c r="AF25" t="n">
        <v>2.882064181278611e-06</v>
      </c>
      <c r="AG25" t="n">
        <v>15</v>
      </c>
      <c r="AH25" t="n">
        <v>213473.2544791423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8.9217</v>
      </c>
      <c r="E26" t="n">
        <v>11.21</v>
      </c>
      <c r="F26" t="n">
        <v>8.06</v>
      </c>
      <c r="G26" t="n">
        <v>43.99</v>
      </c>
      <c r="H26" t="n">
        <v>0.53</v>
      </c>
      <c r="I26" t="n">
        <v>11</v>
      </c>
      <c r="J26" t="n">
        <v>233.05</v>
      </c>
      <c r="K26" t="n">
        <v>56.94</v>
      </c>
      <c r="L26" t="n">
        <v>7</v>
      </c>
      <c r="M26" t="n">
        <v>9</v>
      </c>
      <c r="N26" t="n">
        <v>54.11</v>
      </c>
      <c r="O26" t="n">
        <v>28977.11</v>
      </c>
      <c r="P26" t="n">
        <v>96.67</v>
      </c>
      <c r="Q26" t="n">
        <v>942.3099999999999</v>
      </c>
      <c r="R26" t="n">
        <v>33.94</v>
      </c>
      <c r="S26" t="n">
        <v>27.17</v>
      </c>
      <c r="T26" t="n">
        <v>3602.6</v>
      </c>
      <c r="U26" t="n">
        <v>0.8</v>
      </c>
      <c r="V26" t="n">
        <v>0.97</v>
      </c>
      <c r="W26" t="n">
        <v>0.12</v>
      </c>
      <c r="X26" t="n">
        <v>0.21</v>
      </c>
      <c r="Y26" t="n">
        <v>1</v>
      </c>
      <c r="Z26" t="n">
        <v>10</v>
      </c>
      <c r="AA26" t="n">
        <v>171.245386157909</v>
      </c>
      <c r="AB26" t="n">
        <v>234.30549215439</v>
      </c>
      <c r="AC26" t="n">
        <v>211.9437048330664</v>
      </c>
      <c r="AD26" t="n">
        <v>171245.386157909</v>
      </c>
      <c r="AE26" t="n">
        <v>234305.49215439</v>
      </c>
      <c r="AF26" t="n">
        <v>2.897915225699983e-06</v>
      </c>
      <c r="AG26" t="n">
        <v>15</v>
      </c>
      <c r="AH26" t="n">
        <v>211943.7048330664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8.928800000000001</v>
      </c>
      <c r="E27" t="n">
        <v>11.2</v>
      </c>
      <c r="F27" t="n">
        <v>8.06</v>
      </c>
      <c r="G27" t="n">
        <v>43.94</v>
      </c>
      <c r="H27" t="n">
        <v>0.55</v>
      </c>
      <c r="I27" t="n">
        <v>11</v>
      </c>
      <c r="J27" t="n">
        <v>233.48</v>
      </c>
      <c r="K27" t="n">
        <v>56.94</v>
      </c>
      <c r="L27" t="n">
        <v>7.25</v>
      </c>
      <c r="M27" t="n">
        <v>9</v>
      </c>
      <c r="N27" t="n">
        <v>54.29</v>
      </c>
      <c r="O27" t="n">
        <v>29029.89</v>
      </c>
      <c r="P27" t="n">
        <v>95.58</v>
      </c>
      <c r="Q27" t="n">
        <v>942.24</v>
      </c>
      <c r="R27" t="n">
        <v>33.63</v>
      </c>
      <c r="S27" t="n">
        <v>27.17</v>
      </c>
      <c r="T27" t="n">
        <v>3446.95</v>
      </c>
      <c r="U27" t="n">
        <v>0.8100000000000001</v>
      </c>
      <c r="V27" t="n">
        <v>0.97</v>
      </c>
      <c r="W27" t="n">
        <v>0.13</v>
      </c>
      <c r="X27" t="n">
        <v>0.2</v>
      </c>
      <c r="Y27" t="n">
        <v>1</v>
      </c>
      <c r="Z27" t="n">
        <v>10</v>
      </c>
      <c r="AA27" t="n">
        <v>170.5282909484547</v>
      </c>
      <c r="AB27" t="n">
        <v>233.3243308528073</v>
      </c>
      <c r="AC27" t="n">
        <v>211.0561841890378</v>
      </c>
      <c r="AD27" t="n">
        <v>170528.2909484547</v>
      </c>
      <c r="AE27" t="n">
        <v>233324.3308528073</v>
      </c>
      <c r="AF27" t="n">
        <v>2.9002214227367e-06</v>
      </c>
      <c r="AG27" t="n">
        <v>15</v>
      </c>
      <c r="AH27" t="n">
        <v>211056.1841890378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8.9861</v>
      </c>
      <c r="E28" t="n">
        <v>11.13</v>
      </c>
      <c r="F28" t="n">
        <v>8.029999999999999</v>
      </c>
      <c r="G28" t="n">
        <v>48.17</v>
      </c>
      <c r="H28" t="n">
        <v>0.57</v>
      </c>
      <c r="I28" t="n">
        <v>10</v>
      </c>
      <c r="J28" t="n">
        <v>233.91</v>
      </c>
      <c r="K28" t="n">
        <v>56.94</v>
      </c>
      <c r="L28" t="n">
        <v>7.5</v>
      </c>
      <c r="M28" t="n">
        <v>8</v>
      </c>
      <c r="N28" t="n">
        <v>54.46</v>
      </c>
      <c r="O28" t="n">
        <v>29082.74</v>
      </c>
      <c r="P28" t="n">
        <v>93.55</v>
      </c>
      <c r="Q28" t="n">
        <v>942.26</v>
      </c>
      <c r="R28" t="n">
        <v>32.64</v>
      </c>
      <c r="S28" t="n">
        <v>27.17</v>
      </c>
      <c r="T28" t="n">
        <v>2960.17</v>
      </c>
      <c r="U28" t="n">
        <v>0.83</v>
      </c>
      <c r="V28" t="n">
        <v>0.97</v>
      </c>
      <c r="W28" t="n">
        <v>0.13</v>
      </c>
      <c r="X28" t="n">
        <v>0.18</v>
      </c>
      <c r="Y28" t="n">
        <v>1</v>
      </c>
      <c r="Z28" t="n">
        <v>10</v>
      </c>
      <c r="AA28" t="n">
        <v>168.8531595698909</v>
      </c>
      <c r="AB28" t="n">
        <v>231.0323421990768</v>
      </c>
      <c r="AC28" t="n">
        <v>208.9829397155924</v>
      </c>
      <c r="AD28" t="n">
        <v>168853.1595698909</v>
      </c>
      <c r="AE28" t="n">
        <v>231032.3421990768</v>
      </c>
      <c r="AF28" t="n">
        <v>2.918833407272451e-06</v>
      </c>
      <c r="AG28" t="n">
        <v>15</v>
      </c>
      <c r="AH28" t="n">
        <v>208982.9397155924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8.998200000000001</v>
      </c>
      <c r="E29" t="n">
        <v>11.11</v>
      </c>
      <c r="F29" t="n">
        <v>8.01</v>
      </c>
      <c r="G29" t="n">
        <v>48.08</v>
      </c>
      <c r="H29" t="n">
        <v>0.59</v>
      </c>
      <c r="I29" t="n">
        <v>10</v>
      </c>
      <c r="J29" t="n">
        <v>234.34</v>
      </c>
      <c r="K29" t="n">
        <v>56.94</v>
      </c>
      <c r="L29" t="n">
        <v>7.75</v>
      </c>
      <c r="M29" t="n">
        <v>5</v>
      </c>
      <c r="N29" t="n">
        <v>54.64</v>
      </c>
      <c r="O29" t="n">
        <v>29135.65</v>
      </c>
      <c r="P29" t="n">
        <v>93</v>
      </c>
      <c r="Q29" t="n">
        <v>942.24</v>
      </c>
      <c r="R29" t="n">
        <v>31.88</v>
      </c>
      <c r="S29" t="n">
        <v>27.17</v>
      </c>
      <c r="T29" t="n">
        <v>2577.47</v>
      </c>
      <c r="U29" t="n">
        <v>0.85</v>
      </c>
      <c r="V29" t="n">
        <v>0.97</v>
      </c>
      <c r="W29" t="n">
        <v>0.13</v>
      </c>
      <c r="X29" t="n">
        <v>0.16</v>
      </c>
      <c r="Y29" t="n">
        <v>1</v>
      </c>
      <c r="Z29" t="n">
        <v>10</v>
      </c>
      <c r="AA29" t="n">
        <v>168.4163672366721</v>
      </c>
      <c r="AB29" t="n">
        <v>230.4347036588494</v>
      </c>
      <c r="AC29" t="n">
        <v>208.4423389588531</v>
      </c>
      <c r="AD29" t="n">
        <v>168416.3672366721</v>
      </c>
      <c r="AE29" t="n">
        <v>230434.7036588494</v>
      </c>
      <c r="AF29" t="n">
        <v>2.922763686729389e-06</v>
      </c>
      <c r="AG29" t="n">
        <v>15</v>
      </c>
      <c r="AH29" t="n">
        <v>208442.3389588531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8.9847</v>
      </c>
      <c r="E30" t="n">
        <v>11.13</v>
      </c>
      <c r="F30" t="n">
        <v>8.029999999999999</v>
      </c>
      <c r="G30" t="n">
        <v>48.18</v>
      </c>
      <c r="H30" t="n">
        <v>0.61</v>
      </c>
      <c r="I30" t="n">
        <v>10</v>
      </c>
      <c r="J30" t="n">
        <v>234.77</v>
      </c>
      <c r="K30" t="n">
        <v>56.94</v>
      </c>
      <c r="L30" t="n">
        <v>8</v>
      </c>
      <c r="M30" t="n">
        <v>2</v>
      </c>
      <c r="N30" t="n">
        <v>54.82</v>
      </c>
      <c r="O30" t="n">
        <v>29188.62</v>
      </c>
      <c r="P30" t="n">
        <v>92.17</v>
      </c>
      <c r="Q30" t="n">
        <v>942.24</v>
      </c>
      <c r="R30" t="n">
        <v>32.61</v>
      </c>
      <c r="S30" t="n">
        <v>27.17</v>
      </c>
      <c r="T30" t="n">
        <v>2944.28</v>
      </c>
      <c r="U30" t="n">
        <v>0.83</v>
      </c>
      <c r="V30" t="n">
        <v>0.97</v>
      </c>
      <c r="W30" t="n">
        <v>0.13</v>
      </c>
      <c r="X30" t="n">
        <v>0.18</v>
      </c>
      <c r="Y30" t="n">
        <v>1</v>
      </c>
      <c r="Z30" t="n">
        <v>10</v>
      </c>
      <c r="AA30" t="n">
        <v>168.0272704573687</v>
      </c>
      <c r="AB30" t="n">
        <v>229.9023242796683</v>
      </c>
      <c r="AC30" t="n">
        <v>207.9607691204217</v>
      </c>
      <c r="AD30" t="n">
        <v>168027.2704573687</v>
      </c>
      <c r="AE30" t="n">
        <v>229902.3242796683</v>
      </c>
      <c r="AF30" t="n">
        <v>2.918378664194788e-06</v>
      </c>
      <c r="AG30" t="n">
        <v>15</v>
      </c>
      <c r="AH30" t="n">
        <v>207960.7691204217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8.9793</v>
      </c>
      <c r="E31" t="n">
        <v>11.14</v>
      </c>
      <c r="F31" t="n">
        <v>8.039999999999999</v>
      </c>
      <c r="G31" t="n">
        <v>48.22</v>
      </c>
      <c r="H31" t="n">
        <v>0.62</v>
      </c>
      <c r="I31" t="n">
        <v>10</v>
      </c>
      <c r="J31" t="n">
        <v>235.2</v>
      </c>
      <c r="K31" t="n">
        <v>56.94</v>
      </c>
      <c r="L31" t="n">
        <v>8.25</v>
      </c>
      <c r="M31" t="n">
        <v>1</v>
      </c>
      <c r="N31" t="n">
        <v>55</v>
      </c>
      <c r="O31" t="n">
        <v>29241.66</v>
      </c>
      <c r="P31" t="n">
        <v>92.09</v>
      </c>
      <c r="Q31" t="n">
        <v>942.24</v>
      </c>
      <c r="R31" t="n">
        <v>32.74</v>
      </c>
      <c r="S31" t="n">
        <v>27.17</v>
      </c>
      <c r="T31" t="n">
        <v>3010.45</v>
      </c>
      <c r="U31" t="n">
        <v>0.83</v>
      </c>
      <c r="V31" t="n">
        <v>0.97</v>
      </c>
      <c r="W31" t="n">
        <v>0.13</v>
      </c>
      <c r="X31" t="n">
        <v>0.18</v>
      </c>
      <c r="Y31" t="n">
        <v>1</v>
      </c>
      <c r="Z31" t="n">
        <v>10</v>
      </c>
      <c r="AA31" t="n">
        <v>168.0258501444536</v>
      </c>
      <c r="AB31" t="n">
        <v>229.9003809448782</v>
      </c>
      <c r="AC31" t="n">
        <v>207.9590112547765</v>
      </c>
      <c r="AD31" t="n">
        <v>168025.8501444536</v>
      </c>
      <c r="AE31" t="n">
        <v>229900.3809448782</v>
      </c>
      <c r="AF31" t="n">
        <v>2.916624655180948e-06</v>
      </c>
      <c r="AG31" t="n">
        <v>15</v>
      </c>
      <c r="AH31" t="n">
        <v>207959.0112547765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8.9816</v>
      </c>
      <c r="E32" t="n">
        <v>11.13</v>
      </c>
      <c r="F32" t="n">
        <v>8.029999999999999</v>
      </c>
      <c r="G32" t="n">
        <v>48.21</v>
      </c>
      <c r="H32" t="n">
        <v>0.64</v>
      </c>
      <c r="I32" t="n">
        <v>10</v>
      </c>
      <c r="J32" t="n">
        <v>235.63</v>
      </c>
      <c r="K32" t="n">
        <v>56.94</v>
      </c>
      <c r="L32" t="n">
        <v>8.5</v>
      </c>
      <c r="M32" t="n">
        <v>0</v>
      </c>
      <c r="N32" t="n">
        <v>55.18</v>
      </c>
      <c r="O32" t="n">
        <v>29294.76</v>
      </c>
      <c r="P32" t="n">
        <v>91.98999999999999</v>
      </c>
      <c r="Q32" t="n">
        <v>942.24</v>
      </c>
      <c r="R32" t="n">
        <v>32.6</v>
      </c>
      <c r="S32" t="n">
        <v>27.17</v>
      </c>
      <c r="T32" t="n">
        <v>2938.3</v>
      </c>
      <c r="U32" t="n">
        <v>0.83</v>
      </c>
      <c r="V32" t="n">
        <v>0.97</v>
      </c>
      <c r="W32" t="n">
        <v>0.13</v>
      </c>
      <c r="X32" t="n">
        <v>0.18</v>
      </c>
      <c r="Y32" t="n">
        <v>1</v>
      </c>
      <c r="Z32" t="n">
        <v>10</v>
      </c>
      <c r="AA32" t="n">
        <v>167.9399973110841</v>
      </c>
      <c r="AB32" t="n">
        <v>229.7829133107024</v>
      </c>
      <c r="AC32" t="n">
        <v>207.8527545667395</v>
      </c>
      <c r="AD32" t="n">
        <v>167939.9973110842</v>
      </c>
      <c r="AE32" t="n">
        <v>229782.9133107024</v>
      </c>
      <c r="AF32" t="n">
        <v>2.91737173309425e-06</v>
      </c>
      <c r="AG32" t="n">
        <v>15</v>
      </c>
      <c r="AH32" t="n">
        <v>207852.7545667395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8.8376</v>
      </c>
      <c r="E2" t="n">
        <v>11.32</v>
      </c>
      <c r="F2" t="n">
        <v>8.68</v>
      </c>
      <c r="G2" t="n">
        <v>12.12</v>
      </c>
      <c r="H2" t="n">
        <v>0.22</v>
      </c>
      <c r="I2" t="n">
        <v>43</v>
      </c>
      <c r="J2" t="n">
        <v>80.84</v>
      </c>
      <c r="K2" t="n">
        <v>35.1</v>
      </c>
      <c r="L2" t="n">
        <v>1</v>
      </c>
      <c r="M2" t="n">
        <v>41</v>
      </c>
      <c r="N2" t="n">
        <v>9.74</v>
      </c>
      <c r="O2" t="n">
        <v>10204.21</v>
      </c>
      <c r="P2" t="n">
        <v>58.08</v>
      </c>
      <c r="Q2" t="n">
        <v>942.41</v>
      </c>
      <c r="R2" t="n">
        <v>53.11</v>
      </c>
      <c r="S2" t="n">
        <v>27.17</v>
      </c>
      <c r="T2" t="n">
        <v>13027.09</v>
      </c>
      <c r="U2" t="n">
        <v>0.51</v>
      </c>
      <c r="V2" t="n">
        <v>0.9</v>
      </c>
      <c r="W2" t="n">
        <v>0.17</v>
      </c>
      <c r="X2" t="n">
        <v>0.83</v>
      </c>
      <c r="Y2" t="n">
        <v>1</v>
      </c>
      <c r="Z2" t="n">
        <v>10</v>
      </c>
      <c r="AA2" t="n">
        <v>141.7070563881489</v>
      </c>
      <c r="AB2" t="n">
        <v>193.8898462242861</v>
      </c>
      <c r="AC2" t="n">
        <v>175.3852714268034</v>
      </c>
      <c r="AD2" t="n">
        <v>141707.056388149</v>
      </c>
      <c r="AE2" t="n">
        <v>193889.8462242862</v>
      </c>
      <c r="AF2" t="n">
        <v>3.041415382911293e-06</v>
      </c>
      <c r="AG2" t="n">
        <v>15</v>
      </c>
      <c r="AH2" t="n">
        <v>175385.2714268034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9.0923</v>
      </c>
      <c r="E3" t="n">
        <v>11</v>
      </c>
      <c r="F3" t="n">
        <v>8.56</v>
      </c>
      <c r="G3" t="n">
        <v>16.04</v>
      </c>
      <c r="H3" t="n">
        <v>0.27</v>
      </c>
      <c r="I3" t="n">
        <v>32</v>
      </c>
      <c r="J3" t="n">
        <v>81.14</v>
      </c>
      <c r="K3" t="n">
        <v>35.1</v>
      </c>
      <c r="L3" t="n">
        <v>1.25</v>
      </c>
      <c r="M3" t="n">
        <v>26</v>
      </c>
      <c r="N3" t="n">
        <v>9.789999999999999</v>
      </c>
      <c r="O3" t="n">
        <v>10241.25</v>
      </c>
      <c r="P3" t="n">
        <v>54</v>
      </c>
      <c r="Q3" t="n">
        <v>942.3</v>
      </c>
      <c r="R3" t="n">
        <v>49.4</v>
      </c>
      <c r="S3" t="n">
        <v>27.17</v>
      </c>
      <c r="T3" t="n">
        <v>11227.29</v>
      </c>
      <c r="U3" t="n">
        <v>0.55</v>
      </c>
      <c r="V3" t="n">
        <v>0.91</v>
      </c>
      <c r="W3" t="n">
        <v>0.16</v>
      </c>
      <c r="X3" t="n">
        <v>0.7</v>
      </c>
      <c r="Y3" t="n">
        <v>1</v>
      </c>
      <c r="Z3" t="n">
        <v>10</v>
      </c>
      <c r="AA3" t="n">
        <v>138.0573742505675</v>
      </c>
      <c r="AB3" t="n">
        <v>188.8961901110376</v>
      </c>
      <c r="AC3" t="n">
        <v>170.8682028443613</v>
      </c>
      <c r="AD3" t="n">
        <v>138057.3742505675</v>
      </c>
      <c r="AE3" t="n">
        <v>188896.1901110376</v>
      </c>
      <c r="AF3" t="n">
        <v>3.129069100892137e-06</v>
      </c>
      <c r="AG3" t="n">
        <v>15</v>
      </c>
      <c r="AH3" t="n">
        <v>170868.2028443613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9.245699999999999</v>
      </c>
      <c r="E4" t="n">
        <v>10.82</v>
      </c>
      <c r="F4" t="n">
        <v>8.44</v>
      </c>
      <c r="G4" t="n">
        <v>18.09</v>
      </c>
      <c r="H4" t="n">
        <v>0.32</v>
      </c>
      <c r="I4" t="n">
        <v>28</v>
      </c>
      <c r="J4" t="n">
        <v>81.44</v>
      </c>
      <c r="K4" t="n">
        <v>35.1</v>
      </c>
      <c r="L4" t="n">
        <v>1.5</v>
      </c>
      <c r="M4" t="n">
        <v>1</v>
      </c>
      <c r="N4" t="n">
        <v>9.84</v>
      </c>
      <c r="O4" t="n">
        <v>10278.32</v>
      </c>
      <c r="P4" t="n">
        <v>51.52</v>
      </c>
      <c r="Q4" t="n">
        <v>942.34</v>
      </c>
      <c r="R4" t="n">
        <v>44.65</v>
      </c>
      <c r="S4" t="n">
        <v>27.17</v>
      </c>
      <c r="T4" t="n">
        <v>8870.92</v>
      </c>
      <c r="U4" t="n">
        <v>0.61</v>
      </c>
      <c r="V4" t="n">
        <v>0.92</v>
      </c>
      <c r="W4" t="n">
        <v>0.19</v>
      </c>
      <c r="X4" t="n">
        <v>0.59</v>
      </c>
      <c r="Y4" t="n">
        <v>1</v>
      </c>
      <c r="Z4" t="n">
        <v>10</v>
      </c>
      <c r="AA4" t="n">
        <v>135.91680958865</v>
      </c>
      <c r="AB4" t="n">
        <v>185.9673751055555</v>
      </c>
      <c r="AC4" t="n">
        <v>168.2189098323838</v>
      </c>
      <c r="AD4" t="n">
        <v>135916.80958865</v>
      </c>
      <c r="AE4" t="n">
        <v>185967.3751055555</v>
      </c>
      <c r="AF4" t="n">
        <v>3.181860935749857e-06</v>
      </c>
      <c r="AG4" t="n">
        <v>15</v>
      </c>
      <c r="AH4" t="n">
        <v>168218.9098323838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9.244300000000001</v>
      </c>
      <c r="E5" t="n">
        <v>10.82</v>
      </c>
      <c r="F5" t="n">
        <v>8.44</v>
      </c>
      <c r="G5" t="n">
        <v>18.09</v>
      </c>
      <c r="H5" t="n">
        <v>0.38</v>
      </c>
      <c r="I5" t="n">
        <v>28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51.7</v>
      </c>
      <c r="Q5" t="n">
        <v>942.34</v>
      </c>
      <c r="R5" t="n">
        <v>44.68</v>
      </c>
      <c r="S5" t="n">
        <v>27.17</v>
      </c>
      <c r="T5" t="n">
        <v>8890.41</v>
      </c>
      <c r="U5" t="n">
        <v>0.61</v>
      </c>
      <c r="V5" t="n">
        <v>0.92</v>
      </c>
      <c r="W5" t="n">
        <v>0.19</v>
      </c>
      <c r="X5" t="n">
        <v>0.59</v>
      </c>
      <c r="Y5" t="n">
        <v>1</v>
      </c>
      <c r="Z5" t="n">
        <v>10</v>
      </c>
      <c r="AA5" t="n">
        <v>136.028063959511</v>
      </c>
      <c r="AB5" t="n">
        <v>186.1195982439639</v>
      </c>
      <c r="AC5" t="n">
        <v>168.3566050081091</v>
      </c>
      <c r="AD5" t="n">
        <v>136028.063959511</v>
      </c>
      <c r="AE5" t="n">
        <v>186119.5982439639</v>
      </c>
      <c r="AF5" t="n">
        <v>3.181379132824168e-06</v>
      </c>
      <c r="AG5" t="n">
        <v>15</v>
      </c>
      <c r="AH5" t="n">
        <v>168356.6050081091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8.141299999999999</v>
      </c>
      <c r="E2" t="n">
        <v>12.28</v>
      </c>
      <c r="F2" t="n">
        <v>8.98</v>
      </c>
      <c r="G2" t="n">
        <v>9.449999999999999</v>
      </c>
      <c r="H2" t="n">
        <v>0.16</v>
      </c>
      <c r="I2" t="n">
        <v>57</v>
      </c>
      <c r="J2" t="n">
        <v>107.41</v>
      </c>
      <c r="K2" t="n">
        <v>41.65</v>
      </c>
      <c r="L2" t="n">
        <v>1</v>
      </c>
      <c r="M2" t="n">
        <v>55</v>
      </c>
      <c r="N2" t="n">
        <v>14.77</v>
      </c>
      <c r="O2" t="n">
        <v>13481.73</v>
      </c>
      <c r="P2" t="n">
        <v>78.2</v>
      </c>
      <c r="Q2" t="n">
        <v>942.51</v>
      </c>
      <c r="R2" t="n">
        <v>62.31</v>
      </c>
      <c r="S2" t="n">
        <v>27.17</v>
      </c>
      <c r="T2" t="n">
        <v>17556.24</v>
      </c>
      <c r="U2" t="n">
        <v>0.44</v>
      </c>
      <c r="V2" t="n">
        <v>0.87</v>
      </c>
      <c r="W2" t="n">
        <v>0.2</v>
      </c>
      <c r="X2" t="n">
        <v>1.13</v>
      </c>
      <c r="Y2" t="n">
        <v>1</v>
      </c>
      <c r="Z2" t="n">
        <v>10</v>
      </c>
      <c r="AA2" t="n">
        <v>167.3743460388732</v>
      </c>
      <c r="AB2" t="n">
        <v>229.0089642852909</v>
      </c>
      <c r="AC2" t="n">
        <v>207.1526701500688</v>
      </c>
      <c r="AD2" t="n">
        <v>167374.3460388732</v>
      </c>
      <c r="AE2" t="n">
        <v>229008.9642852909</v>
      </c>
      <c r="AF2" t="n">
        <v>2.760512797285076e-06</v>
      </c>
      <c r="AG2" t="n">
        <v>16</v>
      </c>
      <c r="AH2" t="n">
        <v>207152.6701500688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8.5669</v>
      </c>
      <c r="E3" t="n">
        <v>11.67</v>
      </c>
      <c r="F3" t="n">
        <v>8.68</v>
      </c>
      <c r="G3" t="n">
        <v>12.11</v>
      </c>
      <c r="H3" t="n">
        <v>0.2</v>
      </c>
      <c r="I3" t="n">
        <v>43</v>
      </c>
      <c r="J3" t="n">
        <v>107.73</v>
      </c>
      <c r="K3" t="n">
        <v>41.65</v>
      </c>
      <c r="L3" t="n">
        <v>1.25</v>
      </c>
      <c r="M3" t="n">
        <v>41</v>
      </c>
      <c r="N3" t="n">
        <v>14.83</v>
      </c>
      <c r="O3" t="n">
        <v>13520.81</v>
      </c>
      <c r="P3" t="n">
        <v>73.26000000000001</v>
      </c>
      <c r="Q3" t="n">
        <v>942.38</v>
      </c>
      <c r="R3" t="n">
        <v>52.93</v>
      </c>
      <c r="S3" t="n">
        <v>27.17</v>
      </c>
      <c r="T3" t="n">
        <v>12939.2</v>
      </c>
      <c r="U3" t="n">
        <v>0.51</v>
      </c>
      <c r="V3" t="n">
        <v>0.9</v>
      </c>
      <c r="W3" t="n">
        <v>0.18</v>
      </c>
      <c r="X3" t="n">
        <v>0.83</v>
      </c>
      <c r="Y3" t="n">
        <v>1</v>
      </c>
      <c r="Z3" t="n">
        <v>10</v>
      </c>
      <c r="AA3" t="n">
        <v>161.1150289015796</v>
      </c>
      <c r="AB3" t="n">
        <v>220.444690436467</v>
      </c>
      <c r="AC3" t="n">
        <v>199.4057585773401</v>
      </c>
      <c r="AD3" t="n">
        <v>161115.0289015796</v>
      </c>
      <c r="AE3" t="n">
        <v>220444.690436467</v>
      </c>
      <c r="AF3" t="n">
        <v>2.904823195688835e-06</v>
      </c>
      <c r="AG3" t="n">
        <v>16</v>
      </c>
      <c r="AH3" t="n">
        <v>199405.7585773401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8.791600000000001</v>
      </c>
      <c r="E4" t="n">
        <v>11.37</v>
      </c>
      <c r="F4" t="n">
        <v>8.56</v>
      </c>
      <c r="G4" t="n">
        <v>14.68</v>
      </c>
      <c r="H4" t="n">
        <v>0.24</v>
      </c>
      <c r="I4" t="n">
        <v>35</v>
      </c>
      <c r="J4" t="n">
        <v>108.05</v>
      </c>
      <c r="K4" t="n">
        <v>41.65</v>
      </c>
      <c r="L4" t="n">
        <v>1.5</v>
      </c>
      <c r="M4" t="n">
        <v>33</v>
      </c>
      <c r="N4" t="n">
        <v>14.9</v>
      </c>
      <c r="O4" t="n">
        <v>13559.91</v>
      </c>
      <c r="P4" t="n">
        <v>70.12</v>
      </c>
      <c r="Q4" t="n">
        <v>942.39</v>
      </c>
      <c r="R4" t="n">
        <v>50.19</v>
      </c>
      <c r="S4" t="n">
        <v>27.17</v>
      </c>
      <c r="T4" t="n">
        <v>11607.63</v>
      </c>
      <c r="U4" t="n">
        <v>0.54</v>
      </c>
      <c r="V4" t="n">
        <v>0.91</v>
      </c>
      <c r="W4" t="n">
        <v>0.14</v>
      </c>
      <c r="X4" t="n">
        <v>0.71</v>
      </c>
      <c r="Y4" t="n">
        <v>1</v>
      </c>
      <c r="Z4" t="n">
        <v>10</v>
      </c>
      <c r="AA4" t="n">
        <v>151.0510799245106</v>
      </c>
      <c r="AB4" t="n">
        <v>206.6747514559546</v>
      </c>
      <c r="AC4" t="n">
        <v>186.9500032468927</v>
      </c>
      <c r="AD4" t="n">
        <v>151051.0799245106</v>
      </c>
      <c r="AE4" t="n">
        <v>206674.7514559546</v>
      </c>
      <c r="AF4" t="n">
        <v>2.981013389582926e-06</v>
      </c>
      <c r="AG4" t="n">
        <v>15</v>
      </c>
      <c r="AH4" t="n">
        <v>186950.0032468927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8.996</v>
      </c>
      <c r="E5" t="n">
        <v>11.12</v>
      </c>
      <c r="F5" t="n">
        <v>8.44</v>
      </c>
      <c r="G5" t="n">
        <v>17.45</v>
      </c>
      <c r="H5" t="n">
        <v>0.28</v>
      </c>
      <c r="I5" t="n">
        <v>29</v>
      </c>
      <c r="J5" t="n">
        <v>108.37</v>
      </c>
      <c r="K5" t="n">
        <v>41.65</v>
      </c>
      <c r="L5" t="n">
        <v>1.75</v>
      </c>
      <c r="M5" t="n">
        <v>27</v>
      </c>
      <c r="N5" t="n">
        <v>14.97</v>
      </c>
      <c r="O5" t="n">
        <v>13599.17</v>
      </c>
      <c r="P5" t="n">
        <v>66.64</v>
      </c>
      <c r="Q5" t="n">
        <v>942.3</v>
      </c>
      <c r="R5" t="n">
        <v>45.41</v>
      </c>
      <c r="S5" t="n">
        <v>27.17</v>
      </c>
      <c r="T5" t="n">
        <v>9247.48</v>
      </c>
      <c r="U5" t="n">
        <v>0.6</v>
      </c>
      <c r="V5" t="n">
        <v>0.92</v>
      </c>
      <c r="W5" t="n">
        <v>0.16</v>
      </c>
      <c r="X5" t="n">
        <v>0.58</v>
      </c>
      <c r="Y5" t="n">
        <v>1</v>
      </c>
      <c r="Z5" t="n">
        <v>10</v>
      </c>
      <c r="AA5" t="n">
        <v>147.7526696286604</v>
      </c>
      <c r="AB5" t="n">
        <v>202.1617209735822</v>
      </c>
      <c r="AC5" t="n">
        <v>182.8676900596784</v>
      </c>
      <c r="AD5" t="n">
        <v>147752.6696286604</v>
      </c>
      <c r="AE5" t="n">
        <v>202161.7209735822</v>
      </c>
      <c r="AF5" t="n">
        <v>3.050320357237363e-06</v>
      </c>
      <c r="AG5" t="n">
        <v>15</v>
      </c>
      <c r="AH5" t="n">
        <v>182867.6900596784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9.1867</v>
      </c>
      <c r="E6" t="n">
        <v>10.89</v>
      </c>
      <c r="F6" t="n">
        <v>8.32</v>
      </c>
      <c r="G6" t="n">
        <v>20.79</v>
      </c>
      <c r="H6" t="n">
        <v>0.32</v>
      </c>
      <c r="I6" t="n">
        <v>24</v>
      </c>
      <c r="J6" t="n">
        <v>108.68</v>
      </c>
      <c r="K6" t="n">
        <v>41.65</v>
      </c>
      <c r="L6" t="n">
        <v>2</v>
      </c>
      <c r="M6" t="n">
        <v>22</v>
      </c>
      <c r="N6" t="n">
        <v>15.03</v>
      </c>
      <c r="O6" t="n">
        <v>13638.32</v>
      </c>
      <c r="P6" t="n">
        <v>62.92</v>
      </c>
      <c r="Q6" t="n">
        <v>942.28</v>
      </c>
      <c r="R6" t="n">
        <v>41.61</v>
      </c>
      <c r="S6" t="n">
        <v>27.17</v>
      </c>
      <c r="T6" t="n">
        <v>7373.65</v>
      </c>
      <c r="U6" t="n">
        <v>0.65</v>
      </c>
      <c r="V6" t="n">
        <v>0.9399999999999999</v>
      </c>
      <c r="W6" t="n">
        <v>0.15</v>
      </c>
      <c r="X6" t="n">
        <v>0.46</v>
      </c>
      <c r="Y6" t="n">
        <v>1</v>
      </c>
      <c r="Z6" t="n">
        <v>10</v>
      </c>
      <c r="AA6" t="n">
        <v>144.522234130509</v>
      </c>
      <c r="AB6" t="n">
        <v>197.7416966082579</v>
      </c>
      <c r="AC6" t="n">
        <v>178.8695066162361</v>
      </c>
      <c r="AD6" t="n">
        <v>144522.234130509</v>
      </c>
      <c r="AE6" t="n">
        <v>197741.6966082579</v>
      </c>
      <c r="AF6" t="n">
        <v>3.114981994867994e-06</v>
      </c>
      <c r="AG6" t="n">
        <v>15</v>
      </c>
      <c r="AH6" t="n">
        <v>178869.5066162361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9.294600000000001</v>
      </c>
      <c r="E7" t="n">
        <v>10.76</v>
      </c>
      <c r="F7" t="n">
        <v>8.26</v>
      </c>
      <c r="G7" t="n">
        <v>23.59</v>
      </c>
      <c r="H7" t="n">
        <v>0.36</v>
      </c>
      <c r="I7" t="n">
        <v>21</v>
      </c>
      <c r="J7" t="n">
        <v>109</v>
      </c>
      <c r="K7" t="n">
        <v>41.65</v>
      </c>
      <c r="L7" t="n">
        <v>2.25</v>
      </c>
      <c r="M7" t="n">
        <v>10</v>
      </c>
      <c r="N7" t="n">
        <v>15.1</v>
      </c>
      <c r="O7" t="n">
        <v>13677.51</v>
      </c>
      <c r="P7" t="n">
        <v>60.2</v>
      </c>
      <c r="Q7" t="n">
        <v>942.24</v>
      </c>
      <c r="R7" t="n">
        <v>39.46</v>
      </c>
      <c r="S7" t="n">
        <v>27.17</v>
      </c>
      <c r="T7" t="n">
        <v>6312.98</v>
      </c>
      <c r="U7" t="n">
        <v>0.6899999999999999</v>
      </c>
      <c r="V7" t="n">
        <v>0.9399999999999999</v>
      </c>
      <c r="W7" t="n">
        <v>0.15</v>
      </c>
      <c r="X7" t="n">
        <v>0.4</v>
      </c>
      <c r="Y7" t="n">
        <v>1</v>
      </c>
      <c r="Z7" t="n">
        <v>10</v>
      </c>
      <c r="AA7" t="n">
        <v>142.3979131031553</v>
      </c>
      <c r="AB7" t="n">
        <v>194.8351068602047</v>
      </c>
      <c r="AC7" t="n">
        <v>176.2403177143118</v>
      </c>
      <c r="AD7" t="n">
        <v>142397.9131031553</v>
      </c>
      <c r="AE7" t="n">
        <v>194835.1068602047</v>
      </c>
      <c r="AF7" t="n">
        <v>3.151568207245264e-06</v>
      </c>
      <c r="AG7" t="n">
        <v>15</v>
      </c>
      <c r="AH7" t="n">
        <v>176240.3177143118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9.3148</v>
      </c>
      <c r="E8" t="n">
        <v>10.74</v>
      </c>
      <c r="F8" t="n">
        <v>8.26</v>
      </c>
      <c r="G8" t="n">
        <v>24.77</v>
      </c>
      <c r="H8" t="n">
        <v>0.4</v>
      </c>
      <c r="I8" t="n">
        <v>20</v>
      </c>
      <c r="J8" t="n">
        <v>109.32</v>
      </c>
      <c r="K8" t="n">
        <v>41.65</v>
      </c>
      <c r="L8" t="n">
        <v>2.5</v>
      </c>
      <c r="M8" t="n">
        <v>1</v>
      </c>
      <c r="N8" t="n">
        <v>15.17</v>
      </c>
      <c r="O8" t="n">
        <v>13716.72</v>
      </c>
      <c r="P8" t="n">
        <v>59.81</v>
      </c>
      <c r="Q8" t="n">
        <v>942.37</v>
      </c>
      <c r="R8" t="n">
        <v>39.18</v>
      </c>
      <c r="S8" t="n">
        <v>27.17</v>
      </c>
      <c r="T8" t="n">
        <v>6176.35</v>
      </c>
      <c r="U8" t="n">
        <v>0.6899999999999999</v>
      </c>
      <c r="V8" t="n">
        <v>0.9399999999999999</v>
      </c>
      <c r="W8" t="n">
        <v>0.16</v>
      </c>
      <c r="X8" t="n">
        <v>0.4</v>
      </c>
      <c r="Y8" t="n">
        <v>1</v>
      </c>
      <c r="Z8" t="n">
        <v>10</v>
      </c>
      <c r="AA8" t="n">
        <v>135.3823903589507</v>
      </c>
      <c r="AB8" t="n">
        <v>185.2361591385689</v>
      </c>
      <c r="AC8" t="n">
        <v>167.5574800910181</v>
      </c>
      <c r="AD8" t="n">
        <v>135382.3903589507</v>
      </c>
      <c r="AE8" t="n">
        <v>185236.1591385689</v>
      </c>
      <c r="AF8" t="n">
        <v>3.158417525966494e-06</v>
      </c>
      <c r="AG8" t="n">
        <v>14</v>
      </c>
      <c r="AH8" t="n">
        <v>167557.4800910181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9.31</v>
      </c>
      <c r="E9" t="n">
        <v>10.74</v>
      </c>
      <c r="F9" t="n">
        <v>8.26</v>
      </c>
      <c r="G9" t="n">
        <v>24.78</v>
      </c>
      <c r="H9" t="n">
        <v>0.44</v>
      </c>
      <c r="I9" t="n">
        <v>20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60.08</v>
      </c>
      <c r="Q9" t="n">
        <v>942.28</v>
      </c>
      <c r="R9" t="n">
        <v>39.35</v>
      </c>
      <c r="S9" t="n">
        <v>27.17</v>
      </c>
      <c r="T9" t="n">
        <v>6265.1</v>
      </c>
      <c r="U9" t="n">
        <v>0.6899999999999999</v>
      </c>
      <c r="V9" t="n">
        <v>0.9399999999999999</v>
      </c>
      <c r="W9" t="n">
        <v>0.16</v>
      </c>
      <c r="X9" t="n">
        <v>0.41</v>
      </c>
      <c r="Y9" t="n">
        <v>1</v>
      </c>
      <c r="Z9" t="n">
        <v>10</v>
      </c>
      <c r="AA9" t="n">
        <v>135.5608980531028</v>
      </c>
      <c r="AB9" t="n">
        <v>185.4804012409113</v>
      </c>
      <c r="AC9" t="n">
        <v>167.7784120699091</v>
      </c>
      <c r="AD9" t="n">
        <v>135560.8980531028</v>
      </c>
      <c r="AE9" t="n">
        <v>185480.4012409113</v>
      </c>
      <c r="AF9" t="n">
        <v>3.156789965082241e-06</v>
      </c>
      <c r="AG9" t="n">
        <v>14</v>
      </c>
      <c r="AH9" t="n">
        <v>167778.412069909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4.9472</v>
      </c>
      <c r="E2" t="n">
        <v>20.21</v>
      </c>
      <c r="F2" t="n">
        <v>10.52</v>
      </c>
      <c r="G2" t="n">
        <v>4.86</v>
      </c>
      <c r="H2" t="n">
        <v>0.06</v>
      </c>
      <c r="I2" t="n">
        <v>130</v>
      </c>
      <c r="J2" t="n">
        <v>274.09</v>
      </c>
      <c r="K2" t="n">
        <v>60.56</v>
      </c>
      <c r="L2" t="n">
        <v>1</v>
      </c>
      <c r="M2" t="n">
        <v>128</v>
      </c>
      <c r="N2" t="n">
        <v>72.53</v>
      </c>
      <c r="O2" t="n">
        <v>34038.11</v>
      </c>
      <c r="P2" t="n">
        <v>179.59</v>
      </c>
      <c r="Q2" t="n">
        <v>942.6900000000001</v>
      </c>
      <c r="R2" t="n">
        <v>110.75</v>
      </c>
      <c r="S2" t="n">
        <v>27.17</v>
      </c>
      <c r="T2" t="n">
        <v>41411.97</v>
      </c>
      <c r="U2" t="n">
        <v>0.25</v>
      </c>
      <c r="V2" t="n">
        <v>0.74</v>
      </c>
      <c r="W2" t="n">
        <v>0.31</v>
      </c>
      <c r="X2" t="n">
        <v>2.67</v>
      </c>
      <c r="Y2" t="n">
        <v>1</v>
      </c>
      <c r="Z2" t="n">
        <v>10</v>
      </c>
      <c r="AA2" t="n">
        <v>405.5363461883824</v>
      </c>
      <c r="AB2" t="n">
        <v>554.8727198558561</v>
      </c>
      <c r="AC2" t="n">
        <v>501.9164462415658</v>
      </c>
      <c r="AD2" t="n">
        <v>405536.3461883824</v>
      </c>
      <c r="AE2" t="n">
        <v>554872.719855856</v>
      </c>
      <c r="AF2" t="n">
        <v>1.587611430947746e-06</v>
      </c>
      <c r="AG2" t="n">
        <v>27</v>
      </c>
      <c r="AH2" t="n">
        <v>501916.4462415659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5.6183</v>
      </c>
      <c r="E3" t="n">
        <v>17.8</v>
      </c>
      <c r="F3" t="n">
        <v>9.83</v>
      </c>
      <c r="G3" t="n">
        <v>6.08</v>
      </c>
      <c r="H3" t="n">
        <v>0.08</v>
      </c>
      <c r="I3" t="n">
        <v>97</v>
      </c>
      <c r="J3" t="n">
        <v>274.57</v>
      </c>
      <c r="K3" t="n">
        <v>60.56</v>
      </c>
      <c r="L3" t="n">
        <v>1.25</v>
      </c>
      <c r="M3" t="n">
        <v>95</v>
      </c>
      <c r="N3" t="n">
        <v>72.76000000000001</v>
      </c>
      <c r="O3" t="n">
        <v>34097.72</v>
      </c>
      <c r="P3" t="n">
        <v>167.02</v>
      </c>
      <c r="Q3" t="n">
        <v>942.66</v>
      </c>
      <c r="R3" t="n">
        <v>88.93000000000001</v>
      </c>
      <c r="S3" t="n">
        <v>27.17</v>
      </c>
      <c r="T3" t="n">
        <v>30668.81</v>
      </c>
      <c r="U3" t="n">
        <v>0.31</v>
      </c>
      <c r="V3" t="n">
        <v>0.79</v>
      </c>
      <c r="W3" t="n">
        <v>0.27</v>
      </c>
      <c r="X3" t="n">
        <v>1.98</v>
      </c>
      <c r="Y3" t="n">
        <v>1</v>
      </c>
      <c r="Z3" t="n">
        <v>10</v>
      </c>
      <c r="AA3" t="n">
        <v>345.5734508162409</v>
      </c>
      <c r="AB3" t="n">
        <v>472.8288410314498</v>
      </c>
      <c r="AC3" t="n">
        <v>427.7027200628538</v>
      </c>
      <c r="AD3" t="n">
        <v>345573.450816241</v>
      </c>
      <c r="AE3" t="n">
        <v>472828.8410314498</v>
      </c>
      <c r="AF3" t="n">
        <v>1.802974875180652e-06</v>
      </c>
      <c r="AG3" t="n">
        <v>24</v>
      </c>
      <c r="AH3" t="n">
        <v>427702.7200628538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6.1275</v>
      </c>
      <c r="E4" t="n">
        <v>16.32</v>
      </c>
      <c r="F4" t="n">
        <v>9.4</v>
      </c>
      <c r="G4" t="n">
        <v>7.32</v>
      </c>
      <c r="H4" t="n">
        <v>0.1</v>
      </c>
      <c r="I4" t="n">
        <v>77</v>
      </c>
      <c r="J4" t="n">
        <v>275.05</v>
      </c>
      <c r="K4" t="n">
        <v>60.56</v>
      </c>
      <c r="L4" t="n">
        <v>1.5</v>
      </c>
      <c r="M4" t="n">
        <v>75</v>
      </c>
      <c r="N4" t="n">
        <v>73</v>
      </c>
      <c r="O4" t="n">
        <v>34157.42</v>
      </c>
      <c r="P4" t="n">
        <v>158.82</v>
      </c>
      <c r="Q4" t="n">
        <v>942.36</v>
      </c>
      <c r="R4" t="n">
        <v>75.39</v>
      </c>
      <c r="S4" t="n">
        <v>27.17</v>
      </c>
      <c r="T4" t="n">
        <v>23997.88</v>
      </c>
      <c r="U4" t="n">
        <v>0.36</v>
      </c>
      <c r="V4" t="n">
        <v>0.83</v>
      </c>
      <c r="W4" t="n">
        <v>0.23</v>
      </c>
      <c r="X4" t="n">
        <v>1.54</v>
      </c>
      <c r="Y4" t="n">
        <v>1</v>
      </c>
      <c r="Z4" t="n">
        <v>10</v>
      </c>
      <c r="AA4" t="n">
        <v>309.0354168223547</v>
      </c>
      <c r="AB4" t="n">
        <v>422.8358909767201</v>
      </c>
      <c r="AC4" t="n">
        <v>382.4810269958014</v>
      </c>
      <c r="AD4" t="n">
        <v>309035.4168223547</v>
      </c>
      <c r="AE4" t="n">
        <v>422835.8909767201</v>
      </c>
      <c r="AF4" t="n">
        <v>1.966382811111804e-06</v>
      </c>
      <c r="AG4" t="n">
        <v>22</v>
      </c>
      <c r="AH4" t="n">
        <v>382481.0269958014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6.4604</v>
      </c>
      <c r="E5" t="n">
        <v>15.48</v>
      </c>
      <c r="F5" t="n">
        <v>9.18</v>
      </c>
      <c r="G5" t="n">
        <v>8.48</v>
      </c>
      <c r="H5" t="n">
        <v>0.11</v>
      </c>
      <c r="I5" t="n">
        <v>65</v>
      </c>
      <c r="J5" t="n">
        <v>275.54</v>
      </c>
      <c r="K5" t="n">
        <v>60.56</v>
      </c>
      <c r="L5" t="n">
        <v>1.75</v>
      </c>
      <c r="M5" t="n">
        <v>63</v>
      </c>
      <c r="N5" t="n">
        <v>73.23</v>
      </c>
      <c r="O5" t="n">
        <v>34217.22</v>
      </c>
      <c r="P5" t="n">
        <v>154.52</v>
      </c>
      <c r="Q5" t="n">
        <v>942.48</v>
      </c>
      <c r="R5" t="n">
        <v>68.75</v>
      </c>
      <c r="S5" t="n">
        <v>27.17</v>
      </c>
      <c r="T5" t="n">
        <v>20739.79</v>
      </c>
      <c r="U5" t="n">
        <v>0.4</v>
      </c>
      <c r="V5" t="n">
        <v>0.85</v>
      </c>
      <c r="W5" t="n">
        <v>0.21</v>
      </c>
      <c r="X5" t="n">
        <v>1.33</v>
      </c>
      <c r="Y5" t="n">
        <v>1</v>
      </c>
      <c r="Z5" t="n">
        <v>10</v>
      </c>
      <c r="AA5" t="n">
        <v>290.1921802409137</v>
      </c>
      <c r="AB5" t="n">
        <v>397.053743381065</v>
      </c>
      <c r="AC5" t="n">
        <v>359.1594913812042</v>
      </c>
      <c r="AD5" t="n">
        <v>290192.1802409136</v>
      </c>
      <c r="AE5" t="n">
        <v>397053.743381065</v>
      </c>
      <c r="AF5" t="n">
        <v>2.073214118793423e-06</v>
      </c>
      <c r="AG5" t="n">
        <v>21</v>
      </c>
      <c r="AH5" t="n">
        <v>359159.4913812042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6.7963</v>
      </c>
      <c r="E6" t="n">
        <v>14.71</v>
      </c>
      <c r="F6" t="n">
        <v>8.94</v>
      </c>
      <c r="G6" t="n">
        <v>9.75</v>
      </c>
      <c r="H6" t="n">
        <v>0.13</v>
      </c>
      <c r="I6" t="n">
        <v>55</v>
      </c>
      <c r="J6" t="n">
        <v>276.02</v>
      </c>
      <c r="K6" t="n">
        <v>60.56</v>
      </c>
      <c r="L6" t="n">
        <v>2</v>
      </c>
      <c r="M6" t="n">
        <v>53</v>
      </c>
      <c r="N6" t="n">
        <v>73.47</v>
      </c>
      <c r="O6" t="n">
        <v>34277.1</v>
      </c>
      <c r="P6" t="n">
        <v>149.68</v>
      </c>
      <c r="Q6" t="n">
        <v>942.49</v>
      </c>
      <c r="R6" t="n">
        <v>61.06</v>
      </c>
      <c r="S6" t="n">
        <v>27.17</v>
      </c>
      <c r="T6" t="n">
        <v>16943.93</v>
      </c>
      <c r="U6" t="n">
        <v>0.44</v>
      </c>
      <c r="V6" t="n">
        <v>0.87</v>
      </c>
      <c r="W6" t="n">
        <v>0.2</v>
      </c>
      <c r="X6" t="n">
        <v>1.09</v>
      </c>
      <c r="Y6" t="n">
        <v>1</v>
      </c>
      <c r="Z6" t="n">
        <v>10</v>
      </c>
      <c r="AA6" t="n">
        <v>271.9976565330655</v>
      </c>
      <c r="AB6" t="n">
        <v>372.1591933582519</v>
      </c>
      <c r="AC6" t="n">
        <v>336.640842272848</v>
      </c>
      <c r="AD6" t="n">
        <v>271997.6565330655</v>
      </c>
      <c r="AE6" t="n">
        <v>372159.1933582519</v>
      </c>
      <c r="AF6" t="n">
        <v>2.181008159797495e-06</v>
      </c>
      <c r="AG6" t="n">
        <v>20</v>
      </c>
      <c r="AH6" t="n">
        <v>336640.8422728479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7.0412</v>
      </c>
      <c r="E7" t="n">
        <v>14.2</v>
      </c>
      <c r="F7" t="n">
        <v>8.789999999999999</v>
      </c>
      <c r="G7" t="n">
        <v>10.99</v>
      </c>
      <c r="H7" t="n">
        <v>0.14</v>
      </c>
      <c r="I7" t="n">
        <v>48</v>
      </c>
      <c r="J7" t="n">
        <v>276.51</v>
      </c>
      <c r="K7" t="n">
        <v>60.56</v>
      </c>
      <c r="L7" t="n">
        <v>2.25</v>
      </c>
      <c r="M7" t="n">
        <v>46</v>
      </c>
      <c r="N7" t="n">
        <v>73.70999999999999</v>
      </c>
      <c r="O7" t="n">
        <v>34337.08</v>
      </c>
      <c r="P7" t="n">
        <v>146.53</v>
      </c>
      <c r="Q7" t="n">
        <v>942.48</v>
      </c>
      <c r="R7" t="n">
        <v>56.61</v>
      </c>
      <c r="S7" t="n">
        <v>27.17</v>
      </c>
      <c r="T7" t="n">
        <v>14755.17</v>
      </c>
      <c r="U7" t="n">
        <v>0.48</v>
      </c>
      <c r="V7" t="n">
        <v>0.89</v>
      </c>
      <c r="W7" t="n">
        <v>0.18</v>
      </c>
      <c r="X7" t="n">
        <v>0.9399999999999999</v>
      </c>
      <c r="Y7" t="n">
        <v>1</v>
      </c>
      <c r="Z7" t="n">
        <v>10</v>
      </c>
      <c r="AA7" t="n">
        <v>257.8490088617383</v>
      </c>
      <c r="AB7" t="n">
        <v>352.8003894198933</v>
      </c>
      <c r="AC7" t="n">
        <v>319.1296154122206</v>
      </c>
      <c r="AD7" t="n">
        <v>257849.0088617383</v>
      </c>
      <c r="AE7" t="n">
        <v>352800.3894198933</v>
      </c>
      <c r="AF7" t="n">
        <v>2.259599290020471e-06</v>
      </c>
      <c r="AG7" t="n">
        <v>19</v>
      </c>
      <c r="AH7" t="n">
        <v>319129.6154122206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7.2285</v>
      </c>
      <c r="E8" t="n">
        <v>13.83</v>
      </c>
      <c r="F8" t="n">
        <v>8.69</v>
      </c>
      <c r="G8" t="n">
        <v>12.12</v>
      </c>
      <c r="H8" t="n">
        <v>0.16</v>
      </c>
      <c r="I8" t="n">
        <v>43</v>
      </c>
      <c r="J8" t="n">
        <v>277</v>
      </c>
      <c r="K8" t="n">
        <v>60.56</v>
      </c>
      <c r="L8" t="n">
        <v>2.5</v>
      </c>
      <c r="M8" t="n">
        <v>41</v>
      </c>
      <c r="N8" t="n">
        <v>73.94</v>
      </c>
      <c r="O8" t="n">
        <v>34397.15</v>
      </c>
      <c r="P8" t="n">
        <v>143.99</v>
      </c>
      <c r="Q8" t="n">
        <v>942.29</v>
      </c>
      <c r="R8" t="n">
        <v>53.22</v>
      </c>
      <c r="S8" t="n">
        <v>27.17</v>
      </c>
      <c r="T8" t="n">
        <v>13085</v>
      </c>
      <c r="U8" t="n">
        <v>0.51</v>
      </c>
      <c r="V8" t="n">
        <v>0.9</v>
      </c>
      <c r="W8" t="n">
        <v>0.18</v>
      </c>
      <c r="X8" t="n">
        <v>0.83</v>
      </c>
      <c r="Y8" t="n">
        <v>1</v>
      </c>
      <c r="Z8" t="n">
        <v>10</v>
      </c>
      <c r="AA8" t="n">
        <v>252.5938495328739</v>
      </c>
      <c r="AB8" t="n">
        <v>345.6100485848777</v>
      </c>
      <c r="AC8" t="n">
        <v>312.6255106147898</v>
      </c>
      <c r="AD8" t="n">
        <v>252593.8495328739</v>
      </c>
      <c r="AE8" t="n">
        <v>345610.0485848777</v>
      </c>
      <c r="AF8" t="n">
        <v>2.319705940452334e-06</v>
      </c>
      <c r="AG8" t="n">
        <v>19</v>
      </c>
      <c r="AH8" t="n">
        <v>312625.5106147898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7.4491</v>
      </c>
      <c r="E9" t="n">
        <v>13.42</v>
      </c>
      <c r="F9" t="n">
        <v>8.539999999999999</v>
      </c>
      <c r="G9" t="n">
        <v>13.48</v>
      </c>
      <c r="H9" t="n">
        <v>0.18</v>
      </c>
      <c r="I9" t="n">
        <v>38</v>
      </c>
      <c r="J9" t="n">
        <v>277.48</v>
      </c>
      <c r="K9" t="n">
        <v>60.56</v>
      </c>
      <c r="L9" t="n">
        <v>2.75</v>
      </c>
      <c r="M9" t="n">
        <v>36</v>
      </c>
      <c r="N9" t="n">
        <v>74.18000000000001</v>
      </c>
      <c r="O9" t="n">
        <v>34457.31</v>
      </c>
      <c r="P9" t="n">
        <v>140.81</v>
      </c>
      <c r="Q9" t="n">
        <v>942.61</v>
      </c>
      <c r="R9" t="n">
        <v>48.13</v>
      </c>
      <c r="S9" t="n">
        <v>27.17</v>
      </c>
      <c r="T9" t="n">
        <v>10564.09</v>
      </c>
      <c r="U9" t="n">
        <v>0.5600000000000001</v>
      </c>
      <c r="V9" t="n">
        <v>0.91</v>
      </c>
      <c r="W9" t="n">
        <v>0.17</v>
      </c>
      <c r="X9" t="n">
        <v>0.68</v>
      </c>
      <c r="Y9" t="n">
        <v>1</v>
      </c>
      <c r="Z9" t="n">
        <v>10</v>
      </c>
      <c r="AA9" t="n">
        <v>239.6150123433621</v>
      </c>
      <c r="AB9" t="n">
        <v>327.8518309563108</v>
      </c>
      <c r="AC9" t="n">
        <v>296.5621123528728</v>
      </c>
      <c r="AD9" t="n">
        <v>239615.0123433621</v>
      </c>
      <c r="AE9" t="n">
        <v>327851.8309563108</v>
      </c>
      <c r="AF9" t="n">
        <v>2.390498930763434e-06</v>
      </c>
      <c r="AG9" t="n">
        <v>18</v>
      </c>
      <c r="AH9" t="n">
        <v>296562.1123528727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7.5374</v>
      </c>
      <c r="E10" t="n">
        <v>13.27</v>
      </c>
      <c r="F10" t="n">
        <v>8.539999999999999</v>
      </c>
      <c r="G10" t="n">
        <v>14.64</v>
      </c>
      <c r="H10" t="n">
        <v>0.19</v>
      </c>
      <c r="I10" t="n">
        <v>35</v>
      </c>
      <c r="J10" t="n">
        <v>277.97</v>
      </c>
      <c r="K10" t="n">
        <v>60.56</v>
      </c>
      <c r="L10" t="n">
        <v>3</v>
      </c>
      <c r="M10" t="n">
        <v>33</v>
      </c>
      <c r="N10" t="n">
        <v>74.42</v>
      </c>
      <c r="O10" t="n">
        <v>34517.57</v>
      </c>
      <c r="P10" t="n">
        <v>140.17</v>
      </c>
      <c r="Q10" t="n">
        <v>942.33</v>
      </c>
      <c r="R10" t="n">
        <v>49.32</v>
      </c>
      <c r="S10" t="n">
        <v>27.17</v>
      </c>
      <c r="T10" t="n">
        <v>11171.83</v>
      </c>
      <c r="U10" t="n">
        <v>0.55</v>
      </c>
      <c r="V10" t="n">
        <v>0.91</v>
      </c>
      <c r="W10" t="n">
        <v>0.14</v>
      </c>
      <c r="X10" t="n">
        <v>0.68</v>
      </c>
      <c r="Y10" t="n">
        <v>1</v>
      </c>
      <c r="Z10" t="n">
        <v>10</v>
      </c>
      <c r="AA10" t="n">
        <v>237.8290346379352</v>
      </c>
      <c r="AB10" t="n">
        <v>325.4081774679715</v>
      </c>
      <c r="AC10" t="n">
        <v>294.3516777237704</v>
      </c>
      <c r="AD10" t="n">
        <v>237829.0346379352</v>
      </c>
      <c r="AE10" t="n">
        <v>325408.1774679715</v>
      </c>
      <c r="AF10" t="n">
        <v>2.418835381554322e-06</v>
      </c>
      <c r="AG10" t="n">
        <v>18</v>
      </c>
      <c r="AH10" t="n">
        <v>294351.6777237704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7.6352</v>
      </c>
      <c r="E11" t="n">
        <v>13.1</v>
      </c>
      <c r="F11" t="n">
        <v>8.529999999999999</v>
      </c>
      <c r="G11" t="n">
        <v>15.98</v>
      </c>
      <c r="H11" t="n">
        <v>0.21</v>
      </c>
      <c r="I11" t="n">
        <v>32</v>
      </c>
      <c r="J11" t="n">
        <v>278.46</v>
      </c>
      <c r="K11" t="n">
        <v>60.56</v>
      </c>
      <c r="L11" t="n">
        <v>3.25</v>
      </c>
      <c r="M11" t="n">
        <v>30</v>
      </c>
      <c r="N11" t="n">
        <v>74.66</v>
      </c>
      <c r="O11" t="n">
        <v>34577.92</v>
      </c>
      <c r="P11" t="n">
        <v>139.49</v>
      </c>
      <c r="Q11" t="n">
        <v>942.3</v>
      </c>
      <c r="R11" t="n">
        <v>48.32</v>
      </c>
      <c r="S11" t="n">
        <v>27.17</v>
      </c>
      <c r="T11" t="n">
        <v>10688.43</v>
      </c>
      <c r="U11" t="n">
        <v>0.5600000000000001</v>
      </c>
      <c r="V11" t="n">
        <v>0.91</v>
      </c>
      <c r="W11" t="n">
        <v>0.16</v>
      </c>
      <c r="X11" t="n">
        <v>0.67</v>
      </c>
      <c r="Y11" t="n">
        <v>1</v>
      </c>
      <c r="Z11" t="n">
        <v>10</v>
      </c>
      <c r="AA11" t="n">
        <v>235.9081044142075</v>
      </c>
      <c r="AB11" t="n">
        <v>322.779875990408</v>
      </c>
      <c r="AC11" t="n">
        <v>291.9742176503805</v>
      </c>
      <c r="AD11" t="n">
        <v>235908.1044142075</v>
      </c>
      <c r="AE11" t="n">
        <v>322779.875990408</v>
      </c>
      <c r="AF11" t="n">
        <v>2.450220487866315e-06</v>
      </c>
      <c r="AG11" t="n">
        <v>18</v>
      </c>
      <c r="AH11" t="n">
        <v>291974.2176503805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7.7356</v>
      </c>
      <c r="E12" t="n">
        <v>12.93</v>
      </c>
      <c r="F12" t="n">
        <v>8.460000000000001</v>
      </c>
      <c r="G12" t="n">
        <v>16.92</v>
      </c>
      <c r="H12" t="n">
        <v>0.22</v>
      </c>
      <c r="I12" t="n">
        <v>30</v>
      </c>
      <c r="J12" t="n">
        <v>278.95</v>
      </c>
      <c r="K12" t="n">
        <v>60.56</v>
      </c>
      <c r="L12" t="n">
        <v>3.5</v>
      </c>
      <c r="M12" t="n">
        <v>28</v>
      </c>
      <c r="N12" t="n">
        <v>74.90000000000001</v>
      </c>
      <c r="O12" t="n">
        <v>34638.36</v>
      </c>
      <c r="P12" t="n">
        <v>137.6</v>
      </c>
      <c r="Q12" t="n">
        <v>942.28</v>
      </c>
      <c r="R12" t="n">
        <v>46.24</v>
      </c>
      <c r="S12" t="n">
        <v>27.17</v>
      </c>
      <c r="T12" t="n">
        <v>9658.790000000001</v>
      </c>
      <c r="U12" t="n">
        <v>0.59</v>
      </c>
      <c r="V12" t="n">
        <v>0.92</v>
      </c>
      <c r="W12" t="n">
        <v>0.15</v>
      </c>
      <c r="X12" t="n">
        <v>0.61</v>
      </c>
      <c r="Y12" t="n">
        <v>1</v>
      </c>
      <c r="Z12" t="n">
        <v>10</v>
      </c>
      <c r="AA12" t="n">
        <v>226.1274341558311</v>
      </c>
      <c r="AB12" t="n">
        <v>309.3975314501857</v>
      </c>
      <c r="AC12" t="n">
        <v>279.8690652908342</v>
      </c>
      <c r="AD12" t="n">
        <v>226127.4341558311</v>
      </c>
      <c r="AE12" t="n">
        <v>309397.5314501857</v>
      </c>
      <c r="AF12" t="n">
        <v>2.482439963057767e-06</v>
      </c>
      <c r="AG12" t="n">
        <v>17</v>
      </c>
      <c r="AH12" t="n">
        <v>279869.0652908342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7.8795</v>
      </c>
      <c r="E13" t="n">
        <v>12.69</v>
      </c>
      <c r="F13" t="n">
        <v>8.380000000000001</v>
      </c>
      <c r="G13" t="n">
        <v>18.62</v>
      </c>
      <c r="H13" t="n">
        <v>0.24</v>
      </c>
      <c r="I13" t="n">
        <v>27</v>
      </c>
      <c r="J13" t="n">
        <v>279.44</v>
      </c>
      <c r="K13" t="n">
        <v>60.56</v>
      </c>
      <c r="L13" t="n">
        <v>3.75</v>
      </c>
      <c r="M13" t="n">
        <v>25</v>
      </c>
      <c r="N13" t="n">
        <v>75.14</v>
      </c>
      <c r="O13" t="n">
        <v>34698.9</v>
      </c>
      <c r="P13" t="n">
        <v>135.55</v>
      </c>
      <c r="Q13" t="n">
        <v>942.34</v>
      </c>
      <c r="R13" t="n">
        <v>43.69</v>
      </c>
      <c r="S13" t="n">
        <v>27.17</v>
      </c>
      <c r="T13" t="n">
        <v>8398.700000000001</v>
      </c>
      <c r="U13" t="n">
        <v>0.62</v>
      </c>
      <c r="V13" t="n">
        <v>0.93</v>
      </c>
      <c r="W13" t="n">
        <v>0.15</v>
      </c>
      <c r="X13" t="n">
        <v>0.53</v>
      </c>
      <c r="Y13" t="n">
        <v>1</v>
      </c>
      <c r="Z13" t="n">
        <v>10</v>
      </c>
      <c r="AA13" t="n">
        <v>222.6772964475829</v>
      </c>
      <c r="AB13" t="n">
        <v>304.6769008284296</v>
      </c>
      <c r="AC13" t="n">
        <v>275.5989650301703</v>
      </c>
      <c r="AD13" t="n">
        <v>222677.2964475829</v>
      </c>
      <c r="AE13" t="n">
        <v>304676.9008284296</v>
      </c>
      <c r="AF13" t="n">
        <v>2.5286190714248e-06</v>
      </c>
      <c r="AG13" t="n">
        <v>17</v>
      </c>
      <c r="AH13" t="n">
        <v>275598.9650301703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7.9717</v>
      </c>
      <c r="E14" t="n">
        <v>12.54</v>
      </c>
      <c r="F14" t="n">
        <v>8.34</v>
      </c>
      <c r="G14" t="n">
        <v>20.01</v>
      </c>
      <c r="H14" t="n">
        <v>0.25</v>
      </c>
      <c r="I14" t="n">
        <v>25</v>
      </c>
      <c r="J14" t="n">
        <v>279.94</v>
      </c>
      <c r="K14" t="n">
        <v>60.56</v>
      </c>
      <c r="L14" t="n">
        <v>4</v>
      </c>
      <c r="M14" t="n">
        <v>23</v>
      </c>
      <c r="N14" t="n">
        <v>75.38</v>
      </c>
      <c r="O14" t="n">
        <v>34759.54</v>
      </c>
      <c r="P14" t="n">
        <v>134.02</v>
      </c>
      <c r="Q14" t="n">
        <v>942.41</v>
      </c>
      <c r="R14" t="n">
        <v>42.3</v>
      </c>
      <c r="S14" t="n">
        <v>27.17</v>
      </c>
      <c r="T14" t="n">
        <v>7711.52</v>
      </c>
      <c r="U14" t="n">
        <v>0.64</v>
      </c>
      <c r="V14" t="n">
        <v>0.9399999999999999</v>
      </c>
      <c r="W14" t="n">
        <v>0.15</v>
      </c>
      <c r="X14" t="n">
        <v>0.48</v>
      </c>
      <c r="Y14" t="n">
        <v>1</v>
      </c>
      <c r="Z14" t="n">
        <v>10</v>
      </c>
      <c r="AA14" t="n">
        <v>220.3968695198209</v>
      </c>
      <c r="AB14" t="n">
        <v>301.5567201005315</v>
      </c>
      <c r="AC14" t="n">
        <v>272.7765699717407</v>
      </c>
      <c r="AD14" t="n">
        <v>220396.8695198209</v>
      </c>
      <c r="AE14" t="n">
        <v>301556.7201005315</v>
      </c>
      <c r="AF14" t="n">
        <v>2.558207075534879e-06</v>
      </c>
      <c r="AG14" t="n">
        <v>17</v>
      </c>
      <c r="AH14" t="n">
        <v>272776.5699717407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8.019600000000001</v>
      </c>
      <c r="E15" t="n">
        <v>12.47</v>
      </c>
      <c r="F15" t="n">
        <v>8.31</v>
      </c>
      <c r="G15" t="n">
        <v>20.79</v>
      </c>
      <c r="H15" t="n">
        <v>0.27</v>
      </c>
      <c r="I15" t="n">
        <v>24</v>
      </c>
      <c r="J15" t="n">
        <v>280.43</v>
      </c>
      <c r="K15" t="n">
        <v>60.56</v>
      </c>
      <c r="L15" t="n">
        <v>4.25</v>
      </c>
      <c r="M15" t="n">
        <v>22</v>
      </c>
      <c r="N15" t="n">
        <v>75.62</v>
      </c>
      <c r="O15" t="n">
        <v>34820.27</v>
      </c>
      <c r="P15" t="n">
        <v>133.1</v>
      </c>
      <c r="Q15" t="n">
        <v>942.35</v>
      </c>
      <c r="R15" t="n">
        <v>41.55</v>
      </c>
      <c r="S15" t="n">
        <v>27.17</v>
      </c>
      <c r="T15" t="n">
        <v>7345.34</v>
      </c>
      <c r="U15" t="n">
        <v>0.65</v>
      </c>
      <c r="V15" t="n">
        <v>0.9399999999999999</v>
      </c>
      <c r="W15" t="n">
        <v>0.15</v>
      </c>
      <c r="X15" t="n">
        <v>0.46</v>
      </c>
      <c r="Y15" t="n">
        <v>1</v>
      </c>
      <c r="Z15" t="n">
        <v>10</v>
      </c>
      <c r="AA15" t="n">
        <v>219.1377531959597</v>
      </c>
      <c r="AB15" t="n">
        <v>299.8339415979335</v>
      </c>
      <c r="AC15" t="n">
        <v>271.2182110314953</v>
      </c>
      <c r="AD15" t="n">
        <v>219137.7531959597</v>
      </c>
      <c r="AE15" t="n">
        <v>299833.9415979335</v>
      </c>
      <c r="AF15" t="n">
        <v>2.57357871758339e-06</v>
      </c>
      <c r="AG15" t="n">
        <v>17</v>
      </c>
      <c r="AH15" t="n">
        <v>271218.2110314953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8.114000000000001</v>
      </c>
      <c r="E16" t="n">
        <v>12.32</v>
      </c>
      <c r="F16" t="n">
        <v>8.27</v>
      </c>
      <c r="G16" t="n">
        <v>22.57</v>
      </c>
      <c r="H16" t="n">
        <v>0.29</v>
      </c>
      <c r="I16" t="n">
        <v>22</v>
      </c>
      <c r="J16" t="n">
        <v>280.92</v>
      </c>
      <c r="K16" t="n">
        <v>60.56</v>
      </c>
      <c r="L16" t="n">
        <v>4.5</v>
      </c>
      <c r="M16" t="n">
        <v>20</v>
      </c>
      <c r="N16" t="n">
        <v>75.87</v>
      </c>
      <c r="O16" t="n">
        <v>34881.09</v>
      </c>
      <c r="P16" t="n">
        <v>131.58</v>
      </c>
      <c r="Q16" t="n">
        <v>942.24</v>
      </c>
      <c r="R16" t="n">
        <v>40.37</v>
      </c>
      <c r="S16" t="n">
        <v>27.17</v>
      </c>
      <c r="T16" t="n">
        <v>6761.44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216.9172724299318</v>
      </c>
      <c r="AB16" t="n">
        <v>296.7957818531581</v>
      </c>
      <c r="AC16" t="n">
        <v>268.4700089886763</v>
      </c>
      <c r="AD16" t="n">
        <v>216917.2724299319</v>
      </c>
      <c r="AE16" t="n">
        <v>296795.7818531581</v>
      </c>
      <c r="AF16" t="n">
        <v>2.603872726129935e-06</v>
      </c>
      <c r="AG16" t="n">
        <v>17</v>
      </c>
      <c r="AH16" t="n">
        <v>268470.0089886764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8.1599</v>
      </c>
      <c r="E17" t="n">
        <v>12.26</v>
      </c>
      <c r="F17" t="n">
        <v>8.26</v>
      </c>
      <c r="G17" t="n">
        <v>23.59</v>
      </c>
      <c r="H17" t="n">
        <v>0.3</v>
      </c>
      <c r="I17" t="n">
        <v>21</v>
      </c>
      <c r="J17" t="n">
        <v>281.41</v>
      </c>
      <c r="K17" t="n">
        <v>60.56</v>
      </c>
      <c r="L17" t="n">
        <v>4.75</v>
      </c>
      <c r="M17" t="n">
        <v>19</v>
      </c>
      <c r="N17" t="n">
        <v>76.11</v>
      </c>
      <c r="O17" t="n">
        <v>34942.02</v>
      </c>
      <c r="P17" t="n">
        <v>130.84</v>
      </c>
      <c r="Q17" t="n">
        <v>942.28</v>
      </c>
      <c r="R17" t="n">
        <v>39.85</v>
      </c>
      <c r="S17" t="n">
        <v>27.17</v>
      </c>
      <c r="T17" t="n">
        <v>6506.72</v>
      </c>
      <c r="U17" t="n">
        <v>0.68</v>
      </c>
      <c r="V17" t="n">
        <v>0.9399999999999999</v>
      </c>
      <c r="W17" t="n">
        <v>0.14</v>
      </c>
      <c r="X17" t="n">
        <v>0.4</v>
      </c>
      <c r="Y17" t="n">
        <v>1</v>
      </c>
      <c r="Z17" t="n">
        <v>10</v>
      </c>
      <c r="AA17" t="n">
        <v>208.9134129902265</v>
      </c>
      <c r="AB17" t="n">
        <v>285.8445482624012</v>
      </c>
      <c r="AC17" t="n">
        <v>258.5639457616649</v>
      </c>
      <c r="AD17" t="n">
        <v>208913.4129902265</v>
      </c>
      <c r="AE17" t="n">
        <v>285844.5482624013</v>
      </c>
      <c r="AF17" t="n">
        <v>2.618602545963478e-06</v>
      </c>
      <c r="AG17" t="n">
        <v>16</v>
      </c>
      <c r="AH17" t="n">
        <v>258563.9457616649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8.212199999999999</v>
      </c>
      <c r="E18" t="n">
        <v>12.18</v>
      </c>
      <c r="F18" t="n">
        <v>8.23</v>
      </c>
      <c r="G18" t="n">
        <v>24.69</v>
      </c>
      <c r="H18" t="n">
        <v>0.32</v>
      </c>
      <c r="I18" t="n">
        <v>20</v>
      </c>
      <c r="J18" t="n">
        <v>281.91</v>
      </c>
      <c r="K18" t="n">
        <v>60.56</v>
      </c>
      <c r="L18" t="n">
        <v>5</v>
      </c>
      <c r="M18" t="n">
        <v>18</v>
      </c>
      <c r="N18" t="n">
        <v>76.34999999999999</v>
      </c>
      <c r="O18" t="n">
        <v>35003.04</v>
      </c>
      <c r="P18" t="n">
        <v>129.69</v>
      </c>
      <c r="Q18" t="n">
        <v>942.37</v>
      </c>
      <c r="R18" t="n">
        <v>38.91</v>
      </c>
      <c r="S18" t="n">
        <v>27.17</v>
      </c>
      <c r="T18" t="n">
        <v>6042.06</v>
      </c>
      <c r="U18" t="n">
        <v>0.7</v>
      </c>
      <c r="V18" t="n">
        <v>0.95</v>
      </c>
      <c r="W18" t="n">
        <v>0.14</v>
      </c>
      <c r="X18" t="n">
        <v>0.38</v>
      </c>
      <c r="Y18" t="n">
        <v>1</v>
      </c>
      <c r="Z18" t="n">
        <v>10</v>
      </c>
      <c r="AA18" t="n">
        <v>207.5062920213328</v>
      </c>
      <c r="AB18" t="n">
        <v>283.9192632749659</v>
      </c>
      <c r="AC18" t="n">
        <v>256.8224072712753</v>
      </c>
      <c r="AD18" t="n">
        <v>207506.2920213328</v>
      </c>
      <c r="AE18" t="n">
        <v>283919.2632749659</v>
      </c>
      <c r="AF18" t="n">
        <v>2.635386196884922e-06</v>
      </c>
      <c r="AG18" t="n">
        <v>16</v>
      </c>
      <c r="AH18" t="n">
        <v>256822.4072712753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8.2921</v>
      </c>
      <c r="E19" t="n">
        <v>12.06</v>
      </c>
      <c r="F19" t="n">
        <v>8.17</v>
      </c>
      <c r="G19" t="n">
        <v>25.79</v>
      </c>
      <c r="H19" t="n">
        <v>0.33</v>
      </c>
      <c r="I19" t="n">
        <v>19</v>
      </c>
      <c r="J19" t="n">
        <v>282.4</v>
      </c>
      <c r="K19" t="n">
        <v>60.56</v>
      </c>
      <c r="L19" t="n">
        <v>5.25</v>
      </c>
      <c r="M19" t="n">
        <v>17</v>
      </c>
      <c r="N19" t="n">
        <v>76.59999999999999</v>
      </c>
      <c r="O19" t="n">
        <v>35064.15</v>
      </c>
      <c r="P19" t="n">
        <v>127.96</v>
      </c>
      <c r="Q19" t="n">
        <v>942.24</v>
      </c>
      <c r="R19" t="n">
        <v>36.77</v>
      </c>
      <c r="S19" t="n">
        <v>27.17</v>
      </c>
      <c r="T19" t="n">
        <v>4978.97</v>
      </c>
      <c r="U19" t="n">
        <v>0.74</v>
      </c>
      <c r="V19" t="n">
        <v>0.95</v>
      </c>
      <c r="W19" t="n">
        <v>0.14</v>
      </c>
      <c r="X19" t="n">
        <v>0.31</v>
      </c>
      <c r="Y19" t="n">
        <v>1</v>
      </c>
      <c r="Z19" t="n">
        <v>10</v>
      </c>
      <c r="AA19" t="n">
        <v>205.3934003083641</v>
      </c>
      <c r="AB19" t="n">
        <v>281.0283116190799</v>
      </c>
      <c r="AC19" t="n">
        <v>254.20736398395</v>
      </c>
      <c r="AD19" t="n">
        <v>205393.4003083641</v>
      </c>
      <c r="AE19" t="n">
        <v>281028.3116190799</v>
      </c>
      <c r="AF19" t="n">
        <v>2.66102699437294e-06</v>
      </c>
      <c r="AG19" t="n">
        <v>16</v>
      </c>
      <c r="AH19" t="n">
        <v>254207.36398395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8.2995</v>
      </c>
      <c r="E20" t="n">
        <v>12.05</v>
      </c>
      <c r="F20" t="n">
        <v>8.210000000000001</v>
      </c>
      <c r="G20" t="n">
        <v>27.36</v>
      </c>
      <c r="H20" t="n">
        <v>0.35</v>
      </c>
      <c r="I20" t="n">
        <v>18</v>
      </c>
      <c r="J20" t="n">
        <v>282.9</v>
      </c>
      <c r="K20" t="n">
        <v>60.56</v>
      </c>
      <c r="L20" t="n">
        <v>5.5</v>
      </c>
      <c r="M20" t="n">
        <v>16</v>
      </c>
      <c r="N20" t="n">
        <v>76.84999999999999</v>
      </c>
      <c r="O20" t="n">
        <v>35125.37</v>
      </c>
      <c r="P20" t="n">
        <v>128.02</v>
      </c>
      <c r="Q20" t="n">
        <v>942.26</v>
      </c>
      <c r="R20" t="n">
        <v>38.78</v>
      </c>
      <c r="S20" t="n">
        <v>27.17</v>
      </c>
      <c r="T20" t="n">
        <v>5986.1</v>
      </c>
      <c r="U20" t="n">
        <v>0.7</v>
      </c>
      <c r="V20" t="n">
        <v>0.95</v>
      </c>
      <c r="W20" t="n">
        <v>0.13</v>
      </c>
      <c r="X20" t="n">
        <v>0.35</v>
      </c>
      <c r="Y20" t="n">
        <v>1</v>
      </c>
      <c r="Z20" t="n">
        <v>10</v>
      </c>
      <c r="AA20" t="n">
        <v>205.3927262697609</v>
      </c>
      <c r="AB20" t="n">
        <v>281.0273893697266</v>
      </c>
      <c r="AC20" t="n">
        <v>254.2065297527806</v>
      </c>
      <c r="AD20" t="n">
        <v>205392.7262697609</v>
      </c>
      <c r="AE20" t="n">
        <v>281027.3893697266</v>
      </c>
      <c r="AF20" t="n">
        <v>2.663401736568326e-06</v>
      </c>
      <c r="AG20" t="n">
        <v>16</v>
      </c>
      <c r="AH20" t="n">
        <v>254206.5297527806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8.3461</v>
      </c>
      <c r="E21" t="n">
        <v>11.98</v>
      </c>
      <c r="F21" t="n">
        <v>8.19</v>
      </c>
      <c r="G21" t="n">
        <v>28.92</v>
      </c>
      <c r="H21" t="n">
        <v>0.36</v>
      </c>
      <c r="I21" t="n">
        <v>17</v>
      </c>
      <c r="J21" t="n">
        <v>283.4</v>
      </c>
      <c r="K21" t="n">
        <v>60.56</v>
      </c>
      <c r="L21" t="n">
        <v>5.75</v>
      </c>
      <c r="M21" t="n">
        <v>15</v>
      </c>
      <c r="N21" t="n">
        <v>77.09</v>
      </c>
      <c r="O21" t="n">
        <v>35186.68</v>
      </c>
      <c r="P21" t="n">
        <v>126.93</v>
      </c>
      <c r="Q21" t="n">
        <v>942.3</v>
      </c>
      <c r="R21" t="n">
        <v>37.78</v>
      </c>
      <c r="S21" t="n">
        <v>27.17</v>
      </c>
      <c r="T21" t="n">
        <v>5492.19</v>
      </c>
      <c r="U21" t="n">
        <v>0.72</v>
      </c>
      <c r="V21" t="n">
        <v>0.95</v>
      </c>
      <c r="W21" t="n">
        <v>0.14</v>
      </c>
      <c r="X21" t="n">
        <v>0.34</v>
      </c>
      <c r="Y21" t="n">
        <v>1</v>
      </c>
      <c r="Z21" t="n">
        <v>10</v>
      </c>
      <c r="AA21" t="n">
        <v>204.1432674150728</v>
      </c>
      <c r="AB21" t="n">
        <v>279.3178246425088</v>
      </c>
      <c r="AC21" t="n">
        <v>252.6601234837387</v>
      </c>
      <c r="AD21" t="n">
        <v>204143.2674150728</v>
      </c>
      <c r="AE21" t="n">
        <v>279317.8246425088</v>
      </c>
      <c r="AF21" t="n">
        <v>2.678356194177108e-06</v>
      </c>
      <c r="AG21" t="n">
        <v>16</v>
      </c>
      <c r="AH21" t="n">
        <v>252660.1234837387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8.4053</v>
      </c>
      <c r="E22" t="n">
        <v>11.9</v>
      </c>
      <c r="F22" t="n">
        <v>8.16</v>
      </c>
      <c r="G22" t="n">
        <v>30.6</v>
      </c>
      <c r="H22" t="n">
        <v>0.38</v>
      </c>
      <c r="I22" t="n">
        <v>16</v>
      </c>
      <c r="J22" t="n">
        <v>283.9</v>
      </c>
      <c r="K22" t="n">
        <v>60.56</v>
      </c>
      <c r="L22" t="n">
        <v>6</v>
      </c>
      <c r="M22" t="n">
        <v>14</v>
      </c>
      <c r="N22" t="n">
        <v>77.34</v>
      </c>
      <c r="O22" t="n">
        <v>35248.1</v>
      </c>
      <c r="P22" t="n">
        <v>125.58</v>
      </c>
      <c r="Q22" t="n">
        <v>942.36</v>
      </c>
      <c r="R22" t="n">
        <v>36.88</v>
      </c>
      <c r="S22" t="n">
        <v>27.17</v>
      </c>
      <c r="T22" t="n">
        <v>5046.1</v>
      </c>
      <c r="U22" t="n">
        <v>0.74</v>
      </c>
      <c r="V22" t="n">
        <v>0.96</v>
      </c>
      <c r="W22" t="n">
        <v>0.13</v>
      </c>
      <c r="X22" t="n">
        <v>0.31</v>
      </c>
      <c r="Y22" t="n">
        <v>1</v>
      </c>
      <c r="Z22" t="n">
        <v>10</v>
      </c>
      <c r="AA22" t="n">
        <v>202.5935989767708</v>
      </c>
      <c r="AB22" t="n">
        <v>277.1974999186787</v>
      </c>
      <c r="AC22" t="n">
        <v>250.7421595756558</v>
      </c>
      <c r="AD22" t="n">
        <v>202593.5989767708</v>
      </c>
      <c r="AE22" t="n">
        <v>277197.4999186787</v>
      </c>
      <c r="AF22" t="n">
        <v>2.697354131740195e-06</v>
      </c>
      <c r="AG22" t="n">
        <v>16</v>
      </c>
      <c r="AH22" t="n">
        <v>250742.1595756559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8.4069</v>
      </c>
      <c r="E23" t="n">
        <v>11.9</v>
      </c>
      <c r="F23" t="n">
        <v>8.16</v>
      </c>
      <c r="G23" t="n">
        <v>30.59</v>
      </c>
      <c r="H23" t="n">
        <v>0.39</v>
      </c>
      <c r="I23" t="n">
        <v>16</v>
      </c>
      <c r="J23" t="n">
        <v>284.4</v>
      </c>
      <c r="K23" t="n">
        <v>60.56</v>
      </c>
      <c r="L23" t="n">
        <v>6.25</v>
      </c>
      <c r="M23" t="n">
        <v>14</v>
      </c>
      <c r="N23" t="n">
        <v>77.59</v>
      </c>
      <c r="O23" t="n">
        <v>35309.61</v>
      </c>
      <c r="P23" t="n">
        <v>124.91</v>
      </c>
      <c r="Q23" t="n">
        <v>942.3</v>
      </c>
      <c r="R23" t="n">
        <v>36.74</v>
      </c>
      <c r="S23" t="n">
        <v>27.17</v>
      </c>
      <c r="T23" t="n">
        <v>4975.96</v>
      </c>
      <c r="U23" t="n">
        <v>0.74</v>
      </c>
      <c r="V23" t="n">
        <v>0.96</v>
      </c>
      <c r="W23" t="n">
        <v>0.14</v>
      </c>
      <c r="X23" t="n">
        <v>0.3</v>
      </c>
      <c r="Y23" t="n">
        <v>1</v>
      </c>
      <c r="Z23" t="n">
        <v>10</v>
      </c>
      <c r="AA23" t="n">
        <v>202.1427857810241</v>
      </c>
      <c r="AB23" t="n">
        <v>276.5806774157837</v>
      </c>
      <c r="AC23" t="n">
        <v>250.1842057467212</v>
      </c>
      <c r="AD23" t="n">
        <v>202142.7857810241</v>
      </c>
      <c r="AE23" t="n">
        <v>276580.6774157837</v>
      </c>
      <c r="AF23" t="n">
        <v>2.69786758951217e-06</v>
      </c>
      <c r="AG23" t="n">
        <v>16</v>
      </c>
      <c r="AH23" t="n">
        <v>250184.2057467212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8.4579</v>
      </c>
      <c r="E24" t="n">
        <v>11.82</v>
      </c>
      <c r="F24" t="n">
        <v>8.140000000000001</v>
      </c>
      <c r="G24" t="n">
        <v>32.56</v>
      </c>
      <c r="H24" t="n">
        <v>0.41</v>
      </c>
      <c r="I24" t="n">
        <v>15</v>
      </c>
      <c r="J24" t="n">
        <v>284.89</v>
      </c>
      <c r="K24" t="n">
        <v>60.56</v>
      </c>
      <c r="L24" t="n">
        <v>6.5</v>
      </c>
      <c r="M24" t="n">
        <v>13</v>
      </c>
      <c r="N24" t="n">
        <v>77.84</v>
      </c>
      <c r="O24" t="n">
        <v>35371.22</v>
      </c>
      <c r="P24" t="n">
        <v>123.78</v>
      </c>
      <c r="Q24" t="n">
        <v>942.27</v>
      </c>
      <c r="R24" t="n">
        <v>36.27</v>
      </c>
      <c r="S24" t="n">
        <v>27.17</v>
      </c>
      <c r="T24" t="n">
        <v>4746.79</v>
      </c>
      <c r="U24" t="n">
        <v>0.75</v>
      </c>
      <c r="V24" t="n">
        <v>0.96</v>
      </c>
      <c r="W24" t="n">
        <v>0.13</v>
      </c>
      <c r="X24" t="n">
        <v>0.29</v>
      </c>
      <c r="Y24" t="n">
        <v>1</v>
      </c>
      <c r="Z24" t="n">
        <v>10</v>
      </c>
      <c r="AA24" t="n">
        <v>200.8554820262537</v>
      </c>
      <c r="AB24" t="n">
        <v>274.8193316266744</v>
      </c>
      <c r="AC24" t="n">
        <v>248.5909603276596</v>
      </c>
      <c r="AD24" t="n">
        <v>200855.4820262537</v>
      </c>
      <c r="AE24" t="n">
        <v>274819.3316266744</v>
      </c>
      <c r="AF24" t="n">
        <v>2.714234055993884e-06</v>
      </c>
      <c r="AG24" t="n">
        <v>16</v>
      </c>
      <c r="AH24" t="n">
        <v>248590.9603276596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8.513500000000001</v>
      </c>
      <c r="E25" t="n">
        <v>11.75</v>
      </c>
      <c r="F25" t="n">
        <v>8.109999999999999</v>
      </c>
      <c r="G25" t="n">
        <v>34.77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12</v>
      </c>
      <c r="N25" t="n">
        <v>78.09</v>
      </c>
      <c r="O25" t="n">
        <v>35432.93</v>
      </c>
      <c r="P25" t="n">
        <v>122.33</v>
      </c>
      <c r="Q25" t="n">
        <v>942.26</v>
      </c>
      <c r="R25" t="n">
        <v>35.41</v>
      </c>
      <c r="S25" t="n">
        <v>27.17</v>
      </c>
      <c r="T25" t="n">
        <v>4322.25</v>
      </c>
      <c r="U25" t="n">
        <v>0.77</v>
      </c>
      <c r="V25" t="n">
        <v>0.96</v>
      </c>
      <c r="W25" t="n">
        <v>0.13</v>
      </c>
      <c r="X25" t="n">
        <v>0.26</v>
      </c>
      <c r="Y25" t="n">
        <v>1</v>
      </c>
      <c r="Z25" t="n">
        <v>10</v>
      </c>
      <c r="AA25" t="n">
        <v>199.3217263943312</v>
      </c>
      <c r="AB25" t="n">
        <v>272.7207795065561</v>
      </c>
      <c r="AC25" t="n">
        <v>246.6926910765483</v>
      </c>
      <c r="AD25" t="n">
        <v>199321.7263943312</v>
      </c>
      <c r="AE25" t="n">
        <v>272720.7795065561</v>
      </c>
      <c r="AF25" t="n">
        <v>2.732076713570028e-06</v>
      </c>
      <c r="AG25" t="n">
        <v>16</v>
      </c>
      <c r="AH25" t="n">
        <v>246692.6910765483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8.5082</v>
      </c>
      <c r="E26" t="n">
        <v>11.75</v>
      </c>
      <c r="F26" t="n">
        <v>8.119999999999999</v>
      </c>
      <c r="G26" t="n">
        <v>34.8</v>
      </c>
      <c r="H26" t="n">
        <v>0.44</v>
      </c>
      <c r="I26" t="n">
        <v>14</v>
      </c>
      <c r="J26" t="n">
        <v>285.9</v>
      </c>
      <c r="K26" t="n">
        <v>60.56</v>
      </c>
      <c r="L26" t="n">
        <v>7</v>
      </c>
      <c r="M26" t="n">
        <v>12</v>
      </c>
      <c r="N26" t="n">
        <v>78.34</v>
      </c>
      <c r="O26" t="n">
        <v>35494.74</v>
      </c>
      <c r="P26" t="n">
        <v>122.14</v>
      </c>
      <c r="Q26" t="n">
        <v>942.34</v>
      </c>
      <c r="R26" t="n">
        <v>35.65</v>
      </c>
      <c r="S26" t="n">
        <v>27.17</v>
      </c>
      <c r="T26" t="n">
        <v>4443.95</v>
      </c>
      <c r="U26" t="n">
        <v>0.76</v>
      </c>
      <c r="V26" t="n">
        <v>0.96</v>
      </c>
      <c r="W26" t="n">
        <v>0.13</v>
      </c>
      <c r="X26" t="n">
        <v>0.27</v>
      </c>
      <c r="Y26" t="n">
        <v>1</v>
      </c>
      <c r="Z26" t="n">
        <v>10</v>
      </c>
      <c r="AA26" t="n">
        <v>199.264555131584</v>
      </c>
      <c r="AB26" t="n">
        <v>272.6425552626473</v>
      </c>
      <c r="AC26" t="n">
        <v>246.6219324446897</v>
      </c>
      <c r="AD26" t="n">
        <v>199264.555131584</v>
      </c>
      <c r="AE26" t="n">
        <v>272642.5552626473</v>
      </c>
      <c r="AF26" t="n">
        <v>2.730375884700359e-06</v>
      </c>
      <c r="AG26" t="n">
        <v>16</v>
      </c>
      <c r="AH26" t="n">
        <v>246621.9324446897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8.5741</v>
      </c>
      <c r="E27" t="n">
        <v>11.66</v>
      </c>
      <c r="F27" t="n">
        <v>8.08</v>
      </c>
      <c r="G27" t="n">
        <v>37.31</v>
      </c>
      <c r="H27" t="n">
        <v>0.45</v>
      </c>
      <c r="I27" t="n">
        <v>13</v>
      </c>
      <c r="J27" t="n">
        <v>286.4</v>
      </c>
      <c r="K27" t="n">
        <v>60.56</v>
      </c>
      <c r="L27" t="n">
        <v>7.25</v>
      </c>
      <c r="M27" t="n">
        <v>11</v>
      </c>
      <c r="N27" t="n">
        <v>78.59</v>
      </c>
      <c r="O27" t="n">
        <v>35556.78</v>
      </c>
      <c r="P27" t="n">
        <v>120.68</v>
      </c>
      <c r="Q27" t="n">
        <v>942.24</v>
      </c>
      <c r="R27" t="n">
        <v>34.36</v>
      </c>
      <c r="S27" t="n">
        <v>27.17</v>
      </c>
      <c r="T27" t="n">
        <v>3801.1</v>
      </c>
      <c r="U27" t="n">
        <v>0.79</v>
      </c>
      <c r="V27" t="n">
        <v>0.96</v>
      </c>
      <c r="W27" t="n">
        <v>0.13</v>
      </c>
      <c r="X27" t="n">
        <v>0.23</v>
      </c>
      <c r="Y27" t="n">
        <v>1</v>
      </c>
      <c r="Z27" t="n">
        <v>10</v>
      </c>
      <c r="AA27" t="n">
        <v>197.631304028365</v>
      </c>
      <c r="AB27" t="n">
        <v>270.4078690492707</v>
      </c>
      <c r="AC27" t="n">
        <v>244.6005215471153</v>
      </c>
      <c r="AD27" t="n">
        <v>197631.3040283649</v>
      </c>
      <c r="AE27" t="n">
        <v>270407.8690492707</v>
      </c>
      <c r="AF27" t="n">
        <v>2.751523926683593e-06</v>
      </c>
      <c r="AG27" t="n">
        <v>16</v>
      </c>
      <c r="AH27" t="n">
        <v>244600.5215471153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8.6015</v>
      </c>
      <c r="E28" t="n">
        <v>11.63</v>
      </c>
      <c r="F28" t="n">
        <v>8.050000000000001</v>
      </c>
      <c r="G28" t="n">
        <v>37.13</v>
      </c>
      <c r="H28" t="n">
        <v>0.47</v>
      </c>
      <c r="I28" t="n">
        <v>13</v>
      </c>
      <c r="J28" t="n">
        <v>286.9</v>
      </c>
      <c r="K28" t="n">
        <v>60.56</v>
      </c>
      <c r="L28" t="n">
        <v>7.5</v>
      </c>
      <c r="M28" t="n">
        <v>11</v>
      </c>
      <c r="N28" t="n">
        <v>78.84999999999999</v>
      </c>
      <c r="O28" t="n">
        <v>35618.8</v>
      </c>
      <c r="P28" t="n">
        <v>119.35</v>
      </c>
      <c r="Q28" t="n">
        <v>942.24</v>
      </c>
      <c r="R28" t="n">
        <v>33.02</v>
      </c>
      <c r="S28" t="n">
        <v>27.17</v>
      </c>
      <c r="T28" t="n">
        <v>3133.13</v>
      </c>
      <c r="U28" t="n">
        <v>0.82</v>
      </c>
      <c r="V28" t="n">
        <v>0.97</v>
      </c>
      <c r="W28" t="n">
        <v>0.13</v>
      </c>
      <c r="X28" t="n">
        <v>0.19</v>
      </c>
      <c r="Y28" t="n">
        <v>1</v>
      </c>
      <c r="Z28" t="n">
        <v>10</v>
      </c>
      <c r="AA28" t="n">
        <v>196.4884480099144</v>
      </c>
      <c r="AB28" t="n">
        <v>268.8441630255783</v>
      </c>
      <c r="AC28" t="n">
        <v>243.1860534316484</v>
      </c>
      <c r="AD28" t="n">
        <v>196488.4480099144</v>
      </c>
      <c r="AE28" t="n">
        <v>268844.1630255783</v>
      </c>
      <c r="AF28" t="n">
        <v>2.760316891028671e-06</v>
      </c>
      <c r="AG28" t="n">
        <v>16</v>
      </c>
      <c r="AH28" t="n">
        <v>243186.0534316484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8.5913</v>
      </c>
      <c r="E29" t="n">
        <v>11.64</v>
      </c>
      <c r="F29" t="n">
        <v>8.109999999999999</v>
      </c>
      <c r="G29" t="n">
        <v>40.56</v>
      </c>
      <c r="H29" t="n">
        <v>0.48</v>
      </c>
      <c r="I29" t="n">
        <v>12</v>
      </c>
      <c r="J29" t="n">
        <v>287.41</v>
      </c>
      <c r="K29" t="n">
        <v>60.56</v>
      </c>
      <c r="L29" t="n">
        <v>7.75</v>
      </c>
      <c r="M29" t="n">
        <v>10</v>
      </c>
      <c r="N29" t="n">
        <v>79.09999999999999</v>
      </c>
      <c r="O29" t="n">
        <v>35680.92</v>
      </c>
      <c r="P29" t="n">
        <v>119.14</v>
      </c>
      <c r="Q29" t="n">
        <v>942.24</v>
      </c>
      <c r="R29" t="n">
        <v>35.62</v>
      </c>
      <c r="S29" t="n">
        <v>27.17</v>
      </c>
      <c r="T29" t="n">
        <v>4436.86</v>
      </c>
      <c r="U29" t="n">
        <v>0.76</v>
      </c>
      <c r="V29" t="n">
        <v>0.96</v>
      </c>
      <c r="W29" t="n">
        <v>0.12</v>
      </c>
      <c r="X29" t="n">
        <v>0.26</v>
      </c>
      <c r="Y29" t="n">
        <v>1</v>
      </c>
      <c r="Z29" t="n">
        <v>10</v>
      </c>
      <c r="AA29" t="n">
        <v>196.5166803892485</v>
      </c>
      <c r="AB29" t="n">
        <v>268.8827918125079</v>
      </c>
      <c r="AC29" t="n">
        <v>243.2209955413693</v>
      </c>
      <c r="AD29" t="n">
        <v>196516.6803892485</v>
      </c>
      <c r="AE29" t="n">
        <v>268882.7918125079</v>
      </c>
      <c r="AF29" t="n">
        <v>2.757043597732328e-06</v>
      </c>
      <c r="AG29" t="n">
        <v>16</v>
      </c>
      <c r="AH29" t="n">
        <v>243220.9955413693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8.6112</v>
      </c>
      <c r="E30" t="n">
        <v>11.61</v>
      </c>
      <c r="F30" t="n">
        <v>8.09</v>
      </c>
      <c r="G30" t="n">
        <v>40.42</v>
      </c>
      <c r="H30" t="n">
        <v>0.49</v>
      </c>
      <c r="I30" t="n">
        <v>12</v>
      </c>
      <c r="J30" t="n">
        <v>287.91</v>
      </c>
      <c r="K30" t="n">
        <v>60.56</v>
      </c>
      <c r="L30" t="n">
        <v>8</v>
      </c>
      <c r="M30" t="n">
        <v>10</v>
      </c>
      <c r="N30" t="n">
        <v>79.36</v>
      </c>
      <c r="O30" t="n">
        <v>35743.15</v>
      </c>
      <c r="P30" t="n">
        <v>118.26</v>
      </c>
      <c r="Q30" t="n">
        <v>942.24</v>
      </c>
      <c r="R30" t="n">
        <v>34.56</v>
      </c>
      <c r="S30" t="n">
        <v>27.17</v>
      </c>
      <c r="T30" t="n">
        <v>3905.75</v>
      </c>
      <c r="U30" t="n">
        <v>0.79</v>
      </c>
      <c r="V30" t="n">
        <v>0.96</v>
      </c>
      <c r="W30" t="n">
        <v>0.13</v>
      </c>
      <c r="X30" t="n">
        <v>0.23</v>
      </c>
      <c r="Y30" t="n">
        <v>1</v>
      </c>
      <c r="Z30" t="n">
        <v>10</v>
      </c>
      <c r="AA30" t="n">
        <v>195.7463142145802</v>
      </c>
      <c r="AB30" t="n">
        <v>267.8287428261703</v>
      </c>
      <c r="AC30" t="n">
        <v>242.2675435109203</v>
      </c>
      <c r="AD30" t="n">
        <v>195746.3142145802</v>
      </c>
      <c r="AE30" t="n">
        <v>267828.7428261703</v>
      </c>
      <c r="AF30" t="n">
        <v>2.763429728771272e-06</v>
      </c>
      <c r="AG30" t="n">
        <v>16</v>
      </c>
      <c r="AH30" t="n">
        <v>242267.5435109203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8.617599999999999</v>
      </c>
      <c r="E31" t="n">
        <v>11.6</v>
      </c>
      <c r="F31" t="n">
        <v>8.08</v>
      </c>
      <c r="G31" t="n">
        <v>40.38</v>
      </c>
      <c r="H31" t="n">
        <v>0.51</v>
      </c>
      <c r="I31" t="n">
        <v>12</v>
      </c>
      <c r="J31" t="n">
        <v>288.42</v>
      </c>
      <c r="K31" t="n">
        <v>60.56</v>
      </c>
      <c r="L31" t="n">
        <v>8.25</v>
      </c>
      <c r="M31" t="n">
        <v>10</v>
      </c>
      <c r="N31" t="n">
        <v>79.61</v>
      </c>
      <c r="O31" t="n">
        <v>35805.48</v>
      </c>
      <c r="P31" t="n">
        <v>117.23</v>
      </c>
      <c r="Q31" t="n">
        <v>942.29</v>
      </c>
      <c r="R31" t="n">
        <v>34.28</v>
      </c>
      <c r="S31" t="n">
        <v>27.17</v>
      </c>
      <c r="T31" t="n">
        <v>3768.65</v>
      </c>
      <c r="U31" t="n">
        <v>0.79</v>
      </c>
      <c r="V31" t="n">
        <v>0.97</v>
      </c>
      <c r="W31" t="n">
        <v>0.13</v>
      </c>
      <c r="X31" t="n">
        <v>0.22</v>
      </c>
      <c r="Y31" t="n">
        <v>1</v>
      </c>
      <c r="Z31" t="n">
        <v>10</v>
      </c>
      <c r="AA31" t="n">
        <v>195.0239360812459</v>
      </c>
      <c r="AB31" t="n">
        <v>266.8403531950688</v>
      </c>
      <c r="AC31" t="n">
        <v>241.3734843989973</v>
      </c>
      <c r="AD31" t="n">
        <v>195023.9360812459</v>
      </c>
      <c r="AE31" t="n">
        <v>266840.3531950688</v>
      </c>
      <c r="AF31" t="n">
        <v>2.765483559859173e-06</v>
      </c>
      <c r="AG31" t="n">
        <v>16</v>
      </c>
      <c r="AH31" t="n">
        <v>241373.4843989973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8.6693</v>
      </c>
      <c r="E32" t="n">
        <v>11.54</v>
      </c>
      <c r="F32" t="n">
        <v>8.06</v>
      </c>
      <c r="G32" t="n">
        <v>43.96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116.35</v>
      </c>
      <c r="Q32" t="n">
        <v>942.24</v>
      </c>
      <c r="R32" t="n">
        <v>33.69</v>
      </c>
      <c r="S32" t="n">
        <v>27.17</v>
      </c>
      <c r="T32" t="n">
        <v>3478.39</v>
      </c>
      <c r="U32" t="n">
        <v>0.8100000000000001</v>
      </c>
      <c r="V32" t="n">
        <v>0.97</v>
      </c>
      <c r="W32" t="n">
        <v>0.13</v>
      </c>
      <c r="X32" t="n">
        <v>0.21</v>
      </c>
      <c r="Y32" t="n">
        <v>1</v>
      </c>
      <c r="Z32" t="n">
        <v>10</v>
      </c>
      <c r="AA32" t="n">
        <v>193.9601867625256</v>
      </c>
      <c r="AB32" t="n">
        <v>265.3848844478886</v>
      </c>
      <c r="AC32" t="n">
        <v>240.0569235462843</v>
      </c>
      <c r="AD32" t="n">
        <v>193960.1867625256</v>
      </c>
      <c r="AE32" t="n">
        <v>265384.8844478886</v>
      </c>
      <c r="AF32" t="n">
        <v>2.782074664116126e-06</v>
      </c>
      <c r="AG32" t="n">
        <v>16</v>
      </c>
      <c r="AH32" t="n">
        <v>240056.9235462843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8.671799999999999</v>
      </c>
      <c r="E33" t="n">
        <v>11.53</v>
      </c>
      <c r="F33" t="n">
        <v>8.06</v>
      </c>
      <c r="G33" t="n">
        <v>43.94</v>
      </c>
      <c r="H33" t="n">
        <v>0.54</v>
      </c>
      <c r="I33" t="n">
        <v>11</v>
      </c>
      <c r="J33" t="n">
        <v>289.43</v>
      </c>
      <c r="K33" t="n">
        <v>60.56</v>
      </c>
      <c r="L33" t="n">
        <v>8.75</v>
      </c>
      <c r="M33" t="n">
        <v>9</v>
      </c>
      <c r="N33" t="n">
        <v>80.12</v>
      </c>
      <c r="O33" t="n">
        <v>35930.44</v>
      </c>
      <c r="P33" t="n">
        <v>115.62</v>
      </c>
      <c r="Q33" t="n">
        <v>942.28</v>
      </c>
      <c r="R33" t="n">
        <v>33.6</v>
      </c>
      <c r="S33" t="n">
        <v>27.17</v>
      </c>
      <c r="T33" t="n">
        <v>3430.77</v>
      </c>
      <c r="U33" t="n">
        <v>0.8100000000000001</v>
      </c>
      <c r="V33" t="n">
        <v>0.97</v>
      </c>
      <c r="W33" t="n">
        <v>0.13</v>
      </c>
      <c r="X33" t="n">
        <v>0.2</v>
      </c>
      <c r="Y33" t="n">
        <v>1</v>
      </c>
      <c r="Z33" t="n">
        <v>10</v>
      </c>
      <c r="AA33" t="n">
        <v>193.4786512828673</v>
      </c>
      <c r="AB33" t="n">
        <v>264.7260263607743</v>
      </c>
      <c r="AC33" t="n">
        <v>239.4609459502909</v>
      </c>
      <c r="AD33" t="n">
        <v>193478.6512828673</v>
      </c>
      <c r="AE33" t="n">
        <v>264726.0263607743</v>
      </c>
      <c r="AF33" t="n">
        <v>2.782876941884837e-06</v>
      </c>
      <c r="AG33" t="n">
        <v>16</v>
      </c>
      <c r="AH33" t="n">
        <v>239460.9459502909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8.6678</v>
      </c>
      <c r="E34" t="n">
        <v>11.54</v>
      </c>
      <c r="F34" t="n">
        <v>8.06</v>
      </c>
      <c r="G34" t="n">
        <v>43.97</v>
      </c>
      <c r="H34" t="n">
        <v>0.55</v>
      </c>
      <c r="I34" t="n">
        <v>11</v>
      </c>
      <c r="J34" t="n">
        <v>289.94</v>
      </c>
      <c r="K34" t="n">
        <v>60.56</v>
      </c>
      <c r="L34" t="n">
        <v>9</v>
      </c>
      <c r="M34" t="n">
        <v>9</v>
      </c>
      <c r="N34" t="n">
        <v>80.38</v>
      </c>
      <c r="O34" t="n">
        <v>35993.08</v>
      </c>
      <c r="P34" t="n">
        <v>114.24</v>
      </c>
      <c r="Q34" t="n">
        <v>942.3099999999999</v>
      </c>
      <c r="R34" t="n">
        <v>33.71</v>
      </c>
      <c r="S34" t="n">
        <v>27.17</v>
      </c>
      <c r="T34" t="n">
        <v>3486.84</v>
      </c>
      <c r="U34" t="n">
        <v>0.8100000000000001</v>
      </c>
      <c r="V34" t="n">
        <v>0.97</v>
      </c>
      <c r="W34" t="n">
        <v>0.13</v>
      </c>
      <c r="X34" t="n">
        <v>0.21</v>
      </c>
      <c r="Y34" t="n">
        <v>1</v>
      </c>
      <c r="Z34" t="n">
        <v>10</v>
      </c>
      <c r="AA34" t="n">
        <v>192.649514757506</v>
      </c>
      <c r="AB34" t="n">
        <v>263.5915651878537</v>
      </c>
      <c r="AC34" t="n">
        <v>238.4347561594872</v>
      </c>
      <c r="AD34" t="n">
        <v>192649.514757506</v>
      </c>
      <c r="AE34" t="n">
        <v>263591.5651878537</v>
      </c>
      <c r="AF34" t="n">
        <v>2.781593297454899e-06</v>
      </c>
      <c r="AG34" t="n">
        <v>16</v>
      </c>
      <c r="AH34" t="n">
        <v>238434.7561594872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8.7402</v>
      </c>
      <c r="E35" t="n">
        <v>11.44</v>
      </c>
      <c r="F35" t="n">
        <v>8.02</v>
      </c>
      <c r="G35" t="n">
        <v>48.11</v>
      </c>
      <c r="H35" t="n">
        <v>0.57</v>
      </c>
      <c r="I35" t="n">
        <v>10</v>
      </c>
      <c r="J35" t="n">
        <v>290.45</v>
      </c>
      <c r="K35" t="n">
        <v>60.56</v>
      </c>
      <c r="L35" t="n">
        <v>9.25</v>
      </c>
      <c r="M35" t="n">
        <v>8</v>
      </c>
      <c r="N35" t="n">
        <v>80.64</v>
      </c>
      <c r="O35" t="n">
        <v>36055.83</v>
      </c>
      <c r="P35" t="n">
        <v>113.5</v>
      </c>
      <c r="Q35" t="n">
        <v>942.24</v>
      </c>
      <c r="R35" t="n">
        <v>32.27</v>
      </c>
      <c r="S35" t="n">
        <v>27.17</v>
      </c>
      <c r="T35" t="n">
        <v>2775.17</v>
      </c>
      <c r="U35" t="n">
        <v>0.84</v>
      </c>
      <c r="V35" t="n">
        <v>0.97</v>
      </c>
      <c r="W35" t="n">
        <v>0.13</v>
      </c>
      <c r="X35" t="n">
        <v>0.17</v>
      </c>
      <c r="Y35" t="n">
        <v>1</v>
      </c>
      <c r="Z35" t="n">
        <v>10</v>
      </c>
      <c r="AA35" t="n">
        <v>184.5336363601256</v>
      </c>
      <c r="AB35" t="n">
        <v>252.4870623172781</v>
      </c>
      <c r="AC35" t="n">
        <v>228.3900514576081</v>
      </c>
      <c r="AD35" t="n">
        <v>184533.6363601256</v>
      </c>
      <c r="AE35" t="n">
        <v>252487.0623172781</v>
      </c>
      <c r="AF35" t="n">
        <v>2.804827261636783e-06</v>
      </c>
      <c r="AG35" t="n">
        <v>15</v>
      </c>
      <c r="AH35" t="n">
        <v>228390.0514576081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8.744199999999999</v>
      </c>
      <c r="E36" t="n">
        <v>11.44</v>
      </c>
      <c r="F36" t="n">
        <v>8.01</v>
      </c>
      <c r="G36" t="n">
        <v>48.08</v>
      </c>
      <c r="H36" t="n">
        <v>0.58</v>
      </c>
      <c r="I36" t="n">
        <v>10</v>
      </c>
      <c r="J36" t="n">
        <v>290.96</v>
      </c>
      <c r="K36" t="n">
        <v>60.56</v>
      </c>
      <c r="L36" t="n">
        <v>9.5</v>
      </c>
      <c r="M36" t="n">
        <v>8</v>
      </c>
      <c r="N36" t="n">
        <v>80.90000000000001</v>
      </c>
      <c r="O36" t="n">
        <v>36118.68</v>
      </c>
      <c r="P36" t="n">
        <v>112.11</v>
      </c>
      <c r="Q36" t="n">
        <v>942.33</v>
      </c>
      <c r="R36" t="n">
        <v>32.3</v>
      </c>
      <c r="S36" t="n">
        <v>27.17</v>
      </c>
      <c r="T36" t="n">
        <v>2786.72</v>
      </c>
      <c r="U36" t="n">
        <v>0.84</v>
      </c>
      <c r="V36" t="n">
        <v>0.97</v>
      </c>
      <c r="W36" t="n">
        <v>0.12</v>
      </c>
      <c r="X36" t="n">
        <v>0.16</v>
      </c>
      <c r="Y36" t="n">
        <v>1</v>
      </c>
      <c r="Z36" t="n">
        <v>10</v>
      </c>
      <c r="AA36" t="n">
        <v>183.6224129932241</v>
      </c>
      <c r="AB36" t="n">
        <v>251.2402863063464</v>
      </c>
      <c r="AC36" t="n">
        <v>227.2622659992983</v>
      </c>
      <c r="AD36" t="n">
        <v>183622.4129932241</v>
      </c>
      <c r="AE36" t="n">
        <v>251240.2863063464</v>
      </c>
      <c r="AF36" t="n">
        <v>2.806110906066721e-06</v>
      </c>
      <c r="AG36" t="n">
        <v>15</v>
      </c>
      <c r="AH36" t="n">
        <v>227262.2659992983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8.7224</v>
      </c>
      <c r="E37" t="n">
        <v>11.46</v>
      </c>
      <c r="F37" t="n">
        <v>8.039999999999999</v>
      </c>
      <c r="G37" t="n">
        <v>48.25</v>
      </c>
      <c r="H37" t="n">
        <v>0.6</v>
      </c>
      <c r="I37" t="n">
        <v>10</v>
      </c>
      <c r="J37" t="n">
        <v>291.47</v>
      </c>
      <c r="K37" t="n">
        <v>60.56</v>
      </c>
      <c r="L37" t="n">
        <v>9.75</v>
      </c>
      <c r="M37" t="n">
        <v>8</v>
      </c>
      <c r="N37" t="n">
        <v>81.16</v>
      </c>
      <c r="O37" t="n">
        <v>36181.64</v>
      </c>
      <c r="P37" t="n">
        <v>110.7</v>
      </c>
      <c r="Q37" t="n">
        <v>942.26</v>
      </c>
      <c r="R37" t="n">
        <v>33.27</v>
      </c>
      <c r="S37" t="n">
        <v>27.17</v>
      </c>
      <c r="T37" t="n">
        <v>3274.26</v>
      </c>
      <c r="U37" t="n">
        <v>0.82</v>
      </c>
      <c r="V37" t="n">
        <v>0.97</v>
      </c>
      <c r="W37" t="n">
        <v>0.12</v>
      </c>
      <c r="X37" t="n">
        <v>0.19</v>
      </c>
      <c r="Y37" t="n">
        <v>1</v>
      </c>
      <c r="Z37" t="n">
        <v>10</v>
      </c>
      <c r="AA37" t="n">
        <v>182.9677610948227</v>
      </c>
      <c r="AB37" t="n">
        <v>250.3445626977506</v>
      </c>
      <c r="AC37" t="n">
        <v>226.4520289947505</v>
      </c>
      <c r="AD37" t="n">
        <v>182967.7610948227</v>
      </c>
      <c r="AE37" t="n">
        <v>250344.5626977506</v>
      </c>
      <c r="AF37" t="n">
        <v>2.799115043923558e-06</v>
      </c>
      <c r="AG37" t="n">
        <v>15</v>
      </c>
      <c r="AH37" t="n">
        <v>226452.0289947505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8.7813</v>
      </c>
      <c r="E38" t="n">
        <v>11.39</v>
      </c>
      <c r="F38" t="n">
        <v>8.02</v>
      </c>
      <c r="G38" t="n">
        <v>53.44</v>
      </c>
      <c r="H38" t="n">
        <v>0.61</v>
      </c>
      <c r="I38" t="n">
        <v>9</v>
      </c>
      <c r="J38" t="n">
        <v>291.98</v>
      </c>
      <c r="K38" t="n">
        <v>60.56</v>
      </c>
      <c r="L38" t="n">
        <v>10</v>
      </c>
      <c r="M38" t="n">
        <v>7</v>
      </c>
      <c r="N38" t="n">
        <v>81.42</v>
      </c>
      <c r="O38" t="n">
        <v>36244.71</v>
      </c>
      <c r="P38" t="n">
        <v>109.85</v>
      </c>
      <c r="Q38" t="n">
        <v>942.24</v>
      </c>
      <c r="R38" t="n">
        <v>32.36</v>
      </c>
      <c r="S38" t="n">
        <v>27.17</v>
      </c>
      <c r="T38" t="n">
        <v>2821.58</v>
      </c>
      <c r="U38" t="n">
        <v>0.84</v>
      </c>
      <c r="V38" t="n">
        <v>0.97</v>
      </c>
      <c r="W38" t="n">
        <v>0.12</v>
      </c>
      <c r="X38" t="n">
        <v>0.16</v>
      </c>
      <c r="Y38" t="n">
        <v>1</v>
      </c>
      <c r="Z38" t="n">
        <v>10</v>
      </c>
      <c r="AA38" t="n">
        <v>181.9029051244412</v>
      </c>
      <c r="AB38" t="n">
        <v>248.8875797809456</v>
      </c>
      <c r="AC38" t="n">
        <v>225.1340984826366</v>
      </c>
      <c r="AD38" t="n">
        <v>181902.9051244413</v>
      </c>
      <c r="AE38" t="n">
        <v>248887.5797809456</v>
      </c>
      <c r="AF38" t="n">
        <v>2.8180167081544e-06</v>
      </c>
      <c r="AG38" t="n">
        <v>15</v>
      </c>
      <c r="AH38" t="n">
        <v>225134.0984826366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8.7865</v>
      </c>
      <c r="E39" t="n">
        <v>11.38</v>
      </c>
      <c r="F39" t="n">
        <v>8.01</v>
      </c>
      <c r="G39" t="n">
        <v>53.4</v>
      </c>
      <c r="H39" t="n">
        <v>0.62</v>
      </c>
      <c r="I39" t="n">
        <v>9</v>
      </c>
      <c r="J39" t="n">
        <v>292.49</v>
      </c>
      <c r="K39" t="n">
        <v>60.56</v>
      </c>
      <c r="L39" t="n">
        <v>10.25</v>
      </c>
      <c r="M39" t="n">
        <v>7</v>
      </c>
      <c r="N39" t="n">
        <v>81.68000000000001</v>
      </c>
      <c r="O39" t="n">
        <v>36307.88</v>
      </c>
      <c r="P39" t="n">
        <v>109.58</v>
      </c>
      <c r="Q39" t="n">
        <v>942.26</v>
      </c>
      <c r="R39" t="n">
        <v>32.14</v>
      </c>
      <c r="S39" t="n">
        <v>27.17</v>
      </c>
      <c r="T39" t="n">
        <v>2712.46</v>
      </c>
      <c r="U39" t="n">
        <v>0.85</v>
      </c>
      <c r="V39" t="n">
        <v>0.97</v>
      </c>
      <c r="W39" t="n">
        <v>0.12</v>
      </c>
      <c r="X39" t="n">
        <v>0.16</v>
      </c>
      <c r="Y39" t="n">
        <v>1</v>
      </c>
      <c r="Z39" t="n">
        <v>10</v>
      </c>
      <c r="AA39" t="n">
        <v>181.6805425474276</v>
      </c>
      <c r="AB39" t="n">
        <v>248.5833334931312</v>
      </c>
      <c r="AC39" t="n">
        <v>224.8588890335187</v>
      </c>
      <c r="AD39" t="n">
        <v>181680.5425474276</v>
      </c>
      <c r="AE39" t="n">
        <v>248583.3334931312</v>
      </c>
      <c r="AF39" t="n">
        <v>2.81968544591332e-06</v>
      </c>
      <c r="AG39" t="n">
        <v>15</v>
      </c>
      <c r="AH39" t="n">
        <v>224858.8890335187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8.7781</v>
      </c>
      <c r="E40" t="n">
        <v>11.39</v>
      </c>
      <c r="F40" t="n">
        <v>8.02</v>
      </c>
      <c r="G40" t="n">
        <v>53.47</v>
      </c>
      <c r="H40" t="n">
        <v>0.64</v>
      </c>
      <c r="I40" t="n">
        <v>9</v>
      </c>
      <c r="J40" t="n">
        <v>293</v>
      </c>
      <c r="K40" t="n">
        <v>60.56</v>
      </c>
      <c r="L40" t="n">
        <v>10.5</v>
      </c>
      <c r="M40" t="n">
        <v>7</v>
      </c>
      <c r="N40" t="n">
        <v>81.95</v>
      </c>
      <c r="O40" t="n">
        <v>36371.17</v>
      </c>
      <c r="P40" t="n">
        <v>109.18</v>
      </c>
      <c r="Q40" t="n">
        <v>942.3099999999999</v>
      </c>
      <c r="R40" t="n">
        <v>32.49</v>
      </c>
      <c r="S40" t="n">
        <v>27.17</v>
      </c>
      <c r="T40" t="n">
        <v>2887.17</v>
      </c>
      <c r="U40" t="n">
        <v>0.84</v>
      </c>
      <c r="V40" t="n">
        <v>0.97</v>
      </c>
      <c r="W40" t="n">
        <v>0.12</v>
      </c>
      <c r="X40" t="n">
        <v>0.17</v>
      </c>
      <c r="Y40" t="n">
        <v>1</v>
      </c>
      <c r="Z40" t="n">
        <v>10</v>
      </c>
      <c r="AA40" t="n">
        <v>181.5153022940819</v>
      </c>
      <c r="AB40" t="n">
        <v>248.3572444886182</v>
      </c>
      <c r="AC40" t="n">
        <v>224.6543776462785</v>
      </c>
      <c r="AD40" t="n">
        <v>181515.3022940819</v>
      </c>
      <c r="AE40" t="n">
        <v>248357.2444886182</v>
      </c>
      <c r="AF40" t="n">
        <v>2.816989792610449e-06</v>
      </c>
      <c r="AG40" t="n">
        <v>15</v>
      </c>
      <c r="AH40" t="n">
        <v>224654.3776462785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8.7811</v>
      </c>
      <c r="E41" t="n">
        <v>11.39</v>
      </c>
      <c r="F41" t="n">
        <v>8.02</v>
      </c>
      <c r="G41" t="n">
        <v>53.45</v>
      </c>
      <c r="H41" t="n">
        <v>0.65</v>
      </c>
      <c r="I41" t="n">
        <v>9</v>
      </c>
      <c r="J41" t="n">
        <v>293.52</v>
      </c>
      <c r="K41" t="n">
        <v>60.56</v>
      </c>
      <c r="L41" t="n">
        <v>10.75</v>
      </c>
      <c r="M41" t="n">
        <v>6</v>
      </c>
      <c r="N41" t="n">
        <v>82.20999999999999</v>
      </c>
      <c r="O41" t="n">
        <v>36434.56</v>
      </c>
      <c r="P41" t="n">
        <v>107.84</v>
      </c>
      <c r="Q41" t="n">
        <v>942.24</v>
      </c>
      <c r="R41" t="n">
        <v>32.29</v>
      </c>
      <c r="S41" t="n">
        <v>27.17</v>
      </c>
      <c r="T41" t="n">
        <v>2787.06</v>
      </c>
      <c r="U41" t="n">
        <v>0.84</v>
      </c>
      <c r="V41" t="n">
        <v>0.97</v>
      </c>
      <c r="W41" t="n">
        <v>0.13</v>
      </c>
      <c r="X41" t="n">
        <v>0.16</v>
      </c>
      <c r="Y41" t="n">
        <v>1</v>
      </c>
      <c r="Z41" t="n">
        <v>10</v>
      </c>
      <c r="AA41" t="n">
        <v>180.658971479463</v>
      </c>
      <c r="AB41" t="n">
        <v>247.1855748894079</v>
      </c>
      <c r="AC41" t="n">
        <v>223.5945305491678</v>
      </c>
      <c r="AD41" t="n">
        <v>180658.971479463</v>
      </c>
      <c r="AE41" t="n">
        <v>247185.5748894079</v>
      </c>
      <c r="AF41" t="n">
        <v>2.817952525932903e-06</v>
      </c>
      <c r="AG41" t="n">
        <v>15</v>
      </c>
      <c r="AH41" t="n">
        <v>223594.5305491678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8.8385</v>
      </c>
      <c r="E42" t="n">
        <v>11.31</v>
      </c>
      <c r="F42" t="n">
        <v>8</v>
      </c>
      <c r="G42" t="n">
        <v>59.96</v>
      </c>
      <c r="H42" t="n">
        <v>0.67</v>
      </c>
      <c r="I42" t="n">
        <v>8</v>
      </c>
      <c r="J42" t="n">
        <v>294.03</v>
      </c>
      <c r="K42" t="n">
        <v>60.56</v>
      </c>
      <c r="L42" t="n">
        <v>11</v>
      </c>
      <c r="M42" t="n">
        <v>4</v>
      </c>
      <c r="N42" t="n">
        <v>82.48</v>
      </c>
      <c r="O42" t="n">
        <v>36498.06</v>
      </c>
      <c r="P42" t="n">
        <v>106.31</v>
      </c>
      <c r="Q42" t="n">
        <v>942.24</v>
      </c>
      <c r="R42" t="n">
        <v>31.66</v>
      </c>
      <c r="S42" t="n">
        <v>27.17</v>
      </c>
      <c r="T42" t="n">
        <v>2478.91</v>
      </c>
      <c r="U42" t="n">
        <v>0.86</v>
      </c>
      <c r="V42" t="n">
        <v>0.98</v>
      </c>
      <c r="W42" t="n">
        <v>0.12</v>
      </c>
      <c r="X42" t="n">
        <v>0.14</v>
      </c>
      <c r="Y42" t="n">
        <v>1</v>
      </c>
      <c r="Z42" t="n">
        <v>10</v>
      </c>
      <c r="AA42" t="n">
        <v>179.210422819865</v>
      </c>
      <c r="AB42" t="n">
        <v>245.2036067078903</v>
      </c>
      <c r="AC42" t="n">
        <v>221.8017186291839</v>
      </c>
      <c r="AD42" t="n">
        <v>179210.422819865</v>
      </c>
      <c r="AE42" t="n">
        <v>245203.6067078903</v>
      </c>
      <c r="AF42" t="n">
        <v>2.836372823502518e-06</v>
      </c>
      <c r="AG42" t="n">
        <v>15</v>
      </c>
      <c r="AH42" t="n">
        <v>221801.7186291839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8.842000000000001</v>
      </c>
      <c r="E43" t="n">
        <v>11.31</v>
      </c>
      <c r="F43" t="n">
        <v>7.99</v>
      </c>
      <c r="G43" t="n">
        <v>59.93</v>
      </c>
      <c r="H43" t="n">
        <v>0.68</v>
      </c>
      <c r="I43" t="n">
        <v>8</v>
      </c>
      <c r="J43" t="n">
        <v>294.55</v>
      </c>
      <c r="K43" t="n">
        <v>60.56</v>
      </c>
      <c r="L43" t="n">
        <v>11.25</v>
      </c>
      <c r="M43" t="n">
        <v>1</v>
      </c>
      <c r="N43" t="n">
        <v>82.73999999999999</v>
      </c>
      <c r="O43" t="n">
        <v>36561.67</v>
      </c>
      <c r="P43" t="n">
        <v>106.06</v>
      </c>
      <c r="Q43" t="n">
        <v>942.24</v>
      </c>
      <c r="R43" t="n">
        <v>31.17</v>
      </c>
      <c r="S43" t="n">
        <v>27.17</v>
      </c>
      <c r="T43" t="n">
        <v>2231.37</v>
      </c>
      <c r="U43" t="n">
        <v>0.87</v>
      </c>
      <c r="V43" t="n">
        <v>0.98</v>
      </c>
      <c r="W43" t="n">
        <v>0.13</v>
      </c>
      <c r="X43" t="n">
        <v>0.14</v>
      </c>
      <c r="Y43" t="n">
        <v>1</v>
      </c>
      <c r="Z43" t="n">
        <v>10</v>
      </c>
      <c r="AA43" t="n">
        <v>179.0174729769167</v>
      </c>
      <c r="AB43" t="n">
        <v>244.9396042204223</v>
      </c>
      <c r="AC43" t="n">
        <v>221.5629121685899</v>
      </c>
      <c r="AD43" t="n">
        <v>179017.4729769167</v>
      </c>
      <c r="AE43" t="n">
        <v>244939.6042204223</v>
      </c>
      <c r="AF43" t="n">
        <v>2.837496012378715e-06</v>
      </c>
      <c r="AG43" t="n">
        <v>15</v>
      </c>
      <c r="AH43" t="n">
        <v>221562.9121685899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8.841100000000001</v>
      </c>
      <c r="E44" t="n">
        <v>11.31</v>
      </c>
      <c r="F44" t="n">
        <v>7.99</v>
      </c>
      <c r="G44" t="n">
        <v>59.94</v>
      </c>
      <c r="H44" t="n">
        <v>0.6899999999999999</v>
      </c>
      <c r="I44" t="n">
        <v>8</v>
      </c>
      <c r="J44" t="n">
        <v>295.06</v>
      </c>
      <c r="K44" t="n">
        <v>60.56</v>
      </c>
      <c r="L44" t="n">
        <v>11.5</v>
      </c>
      <c r="M44" t="n">
        <v>0</v>
      </c>
      <c r="N44" t="n">
        <v>83.01000000000001</v>
      </c>
      <c r="O44" t="n">
        <v>36625.39</v>
      </c>
      <c r="P44" t="n">
        <v>106.26</v>
      </c>
      <c r="Q44" t="n">
        <v>942.24</v>
      </c>
      <c r="R44" t="n">
        <v>31.15</v>
      </c>
      <c r="S44" t="n">
        <v>27.17</v>
      </c>
      <c r="T44" t="n">
        <v>2224.85</v>
      </c>
      <c r="U44" t="n">
        <v>0.87</v>
      </c>
      <c r="V44" t="n">
        <v>0.98</v>
      </c>
      <c r="W44" t="n">
        <v>0.13</v>
      </c>
      <c r="X44" t="n">
        <v>0.14</v>
      </c>
      <c r="Y44" t="n">
        <v>1</v>
      </c>
      <c r="Z44" t="n">
        <v>10</v>
      </c>
      <c r="AA44" t="n">
        <v>179.1480375308709</v>
      </c>
      <c r="AB44" t="n">
        <v>245.1182484032439</v>
      </c>
      <c r="AC44" t="n">
        <v>221.7245068013317</v>
      </c>
      <c r="AD44" t="n">
        <v>179148.0375308709</v>
      </c>
      <c r="AE44" t="n">
        <v>245118.2484032439</v>
      </c>
      <c r="AF44" t="n">
        <v>2.837207192381978e-06</v>
      </c>
      <c r="AG44" t="n">
        <v>15</v>
      </c>
      <c r="AH44" t="n">
        <v>221724.5068013317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9.094799999999999</v>
      </c>
      <c r="E2" t="n">
        <v>11</v>
      </c>
      <c r="F2" t="n">
        <v>8.66</v>
      </c>
      <c r="G2" t="n">
        <v>13.32</v>
      </c>
      <c r="H2" t="n">
        <v>0.28</v>
      </c>
      <c r="I2" t="n">
        <v>39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44.95</v>
      </c>
      <c r="Q2" t="n">
        <v>942.55</v>
      </c>
      <c r="R2" t="n">
        <v>50.78</v>
      </c>
      <c r="S2" t="n">
        <v>27.17</v>
      </c>
      <c r="T2" t="n">
        <v>11884.81</v>
      </c>
      <c r="U2" t="n">
        <v>0.53</v>
      </c>
      <c r="V2" t="n">
        <v>0.9</v>
      </c>
      <c r="W2" t="n">
        <v>0.22</v>
      </c>
      <c r="X2" t="n">
        <v>0.8</v>
      </c>
      <c r="Y2" t="n">
        <v>1</v>
      </c>
      <c r="Z2" t="n">
        <v>10</v>
      </c>
      <c r="AA2" t="n">
        <v>131.2683342643548</v>
      </c>
      <c r="AB2" t="n">
        <v>179.6071260906003</v>
      </c>
      <c r="AC2" t="n">
        <v>162.4656740567483</v>
      </c>
      <c r="AD2" t="n">
        <v>131268.3342643548</v>
      </c>
      <c r="AE2" t="n">
        <v>179607.1260906003</v>
      </c>
      <c r="AF2" t="n">
        <v>3.168789451937606e-06</v>
      </c>
      <c r="AG2" t="n">
        <v>15</v>
      </c>
      <c r="AH2" t="n">
        <v>162465.6740567483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9.095000000000001</v>
      </c>
      <c r="E3" t="n">
        <v>11</v>
      </c>
      <c r="F3" t="n">
        <v>8.66</v>
      </c>
      <c r="G3" t="n">
        <v>13.32</v>
      </c>
      <c r="H3" t="n">
        <v>0.35</v>
      </c>
      <c r="I3" t="n">
        <v>39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45.12</v>
      </c>
      <c r="Q3" t="n">
        <v>942.41</v>
      </c>
      <c r="R3" t="n">
        <v>50.85</v>
      </c>
      <c r="S3" t="n">
        <v>27.17</v>
      </c>
      <c r="T3" t="n">
        <v>11915.96</v>
      </c>
      <c r="U3" t="n">
        <v>0.53</v>
      </c>
      <c r="V3" t="n">
        <v>0.9</v>
      </c>
      <c r="W3" t="n">
        <v>0.22</v>
      </c>
      <c r="X3" t="n">
        <v>0.8</v>
      </c>
      <c r="Y3" t="n">
        <v>1</v>
      </c>
      <c r="Z3" t="n">
        <v>10</v>
      </c>
      <c r="AA3" t="n">
        <v>131.3693692264392</v>
      </c>
      <c r="AB3" t="n">
        <v>179.7453665830721</v>
      </c>
      <c r="AC3" t="n">
        <v>162.5907210706404</v>
      </c>
      <c r="AD3" t="n">
        <v>131369.3692264392</v>
      </c>
      <c r="AE3" t="n">
        <v>179745.3665830721</v>
      </c>
      <c r="AF3" t="n">
        <v>3.168859135480992e-06</v>
      </c>
      <c r="AG3" t="n">
        <v>15</v>
      </c>
      <c r="AH3" t="n">
        <v>162590.7210706404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6.7483</v>
      </c>
      <c r="E2" t="n">
        <v>14.82</v>
      </c>
      <c r="F2" t="n">
        <v>9.57</v>
      </c>
      <c r="G2" t="n">
        <v>6.75</v>
      </c>
      <c r="H2" t="n">
        <v>0.11</v>
      </c>
      <c r="I2" t="n">
        <v>85</v>
      </c>
      <c r="J2" t="n">
        <v>167.88</v>
      </c>
      <c r="K2" t="n">
        <v>51.39</v>
      </c>
      <c r="L2" t="n">
        <v>1</v>
      </c>
      <c r="M2" t="n">
        <v>83</v>
      </c>
      <c r="N2" t="n">
        <v>30.49</v>
      </c>
      <c r="O2" t="n">
        <v>20939.59</v>
      </c>
      <c r="P2" t="n">
        <v>117.15</v>
      </c>
      <c r="Q2" t="n">
        <v>942.38</v>
      </c>
      <c r="R2" t="n">
        <v>80.65000000000001</v>
      </c>
      <c r="S2" t="n">
        <v>27.17</v>
      </c>
      <c r="T2" t="n">
        <v>26589.88</v>
      </c>
      <c r="U2" t="n">
        <v>0.34</v>
      </c>
      <c r="V2" t="n">
        <v>0.82</v>
      </c>
      <c r="W2" t="n">
        <v>0.24</v>
      </c>
      <c r="X2" t="n">
        <v>1.71</v>
      </c>
      <c r="Y2" t="n">
        <v>1</v>
      </c>
      <c r="Z2" t="n">
        <v>10</v>
      </c>
      <c r="AA2" t="n">
        <v>242.5308956315174</v>
      </c>
      <c r="AB2" t="n">
        <v>331.8414711108546</v>
      </c>
      <c r="AC2" t="n">
        <v>300.1709868505633</v>
      </c>
      <c r="AD2" t="n">
        <v>242530.8956315174</v>
      </c>
      <c r="AE2" t="n">
        <v>331841.4711108546</v>
      </c>
      <c r="AF2" t="n">
        <v>2.229677072839879e-06</v>
      </c>
      <c r="AG2" t="n">
        <v>20</v>
      </c>
      <c r="AH2" t="n">
        <v>300170.9868505633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7.2845</v>
      </c>
      <c r="E3" t="n">
        <v>13.73</v>
      </c>
      <c r="F3" t="n">
        <v>9.15</v>
      </c>
      <c r="G3" t="n">
        <v>8.449999999999999</v>
      </c>
      <c r="H3" t="n">
        <v>0.13</v>
      </c>
      <c r="I3" t="n">
        <v>65</v>
      </c>
      <c r="J3" t="n">
        <v>168.25</v>
      </c>
      <c r="K3" t="n">
        <v>51.39</v>
      </c>
      <c r="L3" t="n">
        <v>1.25</v>
      </c>
      <c r="M3" t="n">
        <v>63</v>
      </c>
      <c r="N3" t="n">
        <v>30.6</v>
      </c>
      <c r="O3" t="n">
        <v>20984.25</v>
      </c>
      <c r="P3" t="n">
        <v>110.78</v>
      </c>
      <c r="Q3" t="n">
        <v>942.36</v>
      </c>
      <c r="R3" t="n">
        <v>67.76000000000001</v>
      </c>
      <c r="S3" t="n">
        <v>27.17</v>
      </c>
      <c r="T3" t="n">
        <v>20245.09</v>
      </c>
      <c r="U3" t="n">
        <v>0.4</v>
      </c>
      <c r="V3" t="n">
        <v>0.85</v>
      </c>
      <c r="W3" t="n">
        <v>0.21</v>
      </c>
      <c r="X3" t="n">
        <v>1.3</v>
      </c>
      <c r="Y3" t="n">
        <v>1</v>
      </c>
      <c r="Z3" t="n">
        <v>10</v>
      </c>
      <c r="AA3" t="n">
        <v>216.0122133408581</v>
      </c>
      <c r="AB3" t="n">
        <v>295.557440079099</v>
      </c>
      <c r="AC3" t="n">
        <v>267.3498528155095</v>
      </c>
      <c r="AD3" t="n">
        <v>216012.2133408581</v>
      </c>
      <c r="AE3" t="n">
        <v>295557.440079099</v>
      </c>
      <c r="AF3" t="n">
        <v>2.406840632026155e-06</v>
      </c>
      <c r="AG3" t="n">
        <v>18</v>
      </c>
      <c r="AH3" t="n">
        <v>267349.8528155094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7.6877</v>
      </c>
      <c r="E4" t="n">
        <v>13.01</v>
      </c>
      <c r="F4" t="n">
        <v>8.869999999999999</v>
      </c>
      <c r="G4" t="n">
        <v>10.24</v>
      </c>
      <c r="H4" t="n">
        <v>0.16</v>
      </c>
      <c r="I4" t="n">
        <v>52</v>
      </c>
      <c r="J4" t="n">
        <v>168.61</v>
      </c>
      <c r="K4" t="n">
        <v>51.39</v>
      </c>
      <c r="L4" t="n">
        <v>1.5</v>
      </c>
      <c r="M4" t="n">
        <v>50</v>
      </c>
      <c r="N4" t="n">
        <v>30.71</v>
      </c>
      <c r="O4" t="n">
        <v>21028.94</v>
      </c>
      <c r="P4" t="n">
        <v>106.12</v>
      </c>
      <c r="Q4" t="n">
        <v>942.49</v>
      </c>
      <c r="R4" t="n">
        <v>59.1</v>
      </c>
      <c r="S4" t="n">
        <v>27.17</v>
      </c>
      <c r="T4" t="n">
        <v>15979.01</v>
      </c>
      <c r="U4" t="n">
        <v>0.46</v>
      </c>
      <c r="V4" t="n">
        <v>0.88</v>
      </c>
      <c r="W4" t="n">
        <v>0.19</v>
      </c>
      <c r="X4" t="n">
        <v>1.02</v>
      </c>
      <c r="Y4" t="n">
        <v>1</v>
      </c>
      <c r="Z4" t="n">
        <v>10</v>
      </c>
      <c r="AA4" t="n">
        <v>200.8160926419413</v>
      </c>
      <c r="AB4" t="n">
        <v>274.7654373333211</v>
      </c>
      <c r="AC4" t="n">
        <v>248.5422096300228</v>
      </c>
      <c r="AD4" t="n">
        <v>200816.0926419413</v>
      </c>
      <c r="AE4" t="n">
        <v>274765.4373333211</v>
      </c>
      <c r="AF4" t="n">
        <v>2.540060227445599e-06</v>
      </c>
      <c r="AG4" t="n">
        <v>17</v>
      </c>
      <c r="AH4" t="n">
        <v>248542.2096300228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7.9929</v>
      </c>
      <c r="E5" t="n">
        <v>12.51</v>
      </c>
      <c r="F5" t="n">
        <v>8.68</v>
      </c>
      <c r="G5" t="n">
        <v>12.11</v>
      </c>
      <c r="H5" t="n">
        <v>0.18</v>
      </c>
      <c r="I5" t="n">
        <v>43</v>
      </c>
      <c r="J5" t="n">
        <v>168.97</v>
      </c>
      <c r="K5" t="n">
        <v>51.39</v>
      </c>
      <c r="L5" t="n">
        <v>1.75</v>
      </c>
      <c r="M5" t="n">
        <v>41</v>
      </c>
      <c r="N5" t="n">
        <v>30.83</v>
      </c>
      <c r="O5" t="n">
        <v>21073.68</v>
      </c>
      <c r="P5" t="n">
        <v>102.37</v>
      </c>
      <c r="Q5" t="n">
        <v>942.34</v>
      </c>
      <c r="R5" t="n">
        <v>52.94</v>
      </c>
      <c r="S5" t="n">
        <v>27.17</v>
      </c>
      <c r="T5" t="n">
        <v>12943.81</v>
      </c>
      <c r="U5" t="n">
        <v>0.51</v>
      </c>
      <c r="V5" t="n">
        <v>0.9</v>
      </c>
      <c r="W5" t="n">
        <v>0.18</v>
      </c>
      <c r="X5" t="n">
        <v>0.83</v>
      </c>
      <c r="Y5" t="n">
        <v>1</v>
      </c>
      <c r="Z5" t="n">
        <v>10</v>
      </c>
      <c r="AA5" t="n">
        <v>194.9039596921199</v>
      </c>
      <c r="AB5" t="n">
        <v>266.6761962064819</v>
      </c>
      <c r="AC5" t="n">
        <v>241.2249943230053</v>
      </c>
      <c r="AD5" t="n">
        <v>194903.9596921199</v>
      </c>
      <c r="AE5" t="n">
        <v>266676.1962064819</v>
      </c>
      <c r="AF5" t="n">
        <v>2.640900060089485e-06</v>
      </c>
      <c r="AG5" t="n">
        <v>17</v>
      </c>
      <c r="AH5" t="n">
        <v>241224.9943230053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8.2698</v>
      </c>
      <c r="E6" t="n">
        <v>12.09</v>
      </c>
      <c r="F6" t="n">
        <v>8.470000000000001</v>
      </c>
      <c r="G6" t="n">
        <v>13.73</v>
      </c>
      <c r="H6" t="n">
        <v>0.21</v>
      </c>
      <c r="I6" t="n">
        <v>37</v>
      </c>
      <c r="J6" t="n">
        <v>169.33</v>
      </c>
      <c r="K6" t="n">
        <v>51.39</v>
      </c>
      <c r="L6" t="n">
        <v>2</v>
      </c>
      <c r="M6" t="n">
        <v>35</v>
      </c>
      <c r="N6" t="n">
        <v>30.94</v>
      </c>
      <c r="O6" t="n">
        <v>21118.46</v>
      </c>
      <c r="P6" t="n">
        <v>98.42</v>
      </c>
      <c r="Q6" t="n">
        <v>942.38</v>
      </c>
      <c r="R6" t="n">
        <v>45.99</v>
      </c>
      <c r="S6" t="n">
        <v>27.17</v>
      </c>
      <c r="T6" t="n">
        <v>9497.530000000001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182.707275794526</v>
      </c>
      <c r="AB6" t="n">
        <v>249.9881552180846</v>
      </c>
      <c r="AC6" t="n">
        <v>226.1296365447227</v>
      </c>
      <c r="AD6" t="n">
        <v>182707.275794526</v>
      </c>
      <c r="AE6" t="n">
        <v>249988.1552180846</v>
      </c>
      <c r="AF6" t="n">
        <v>2.732389410217571e-06</v>
      </c>
      <c r="AG6" t="n">
        <v>16</v>
      </c>
      <c r="AH6" t="n">
        <v>226129.6365447227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8.314299999999999</v>
      </c>
      <c r="E7" t="n">
        <v>12.03</v>
      </c>
      <c r="F7" t="n">
        <v>8.539999999999999</v>
      </c>
      <c r="G7" t="n">
        <v>15.52</v>
      </c>
      <c r="H7" t="n">
        <v>0.24</v>
      </c>
      <c r="I7" t="n">
        <v>33</v>
      </c>
      <c r="J7" t="n">
        <v>169.7</v>
      </c>
      <c r="K7" t="n">
        <v>51.39</v>
      </c>
      <c r="L7" t="n">
        <v>2.25</v>
      </c>
      <c r="M7" t="n">
        <v>31</v>
      </c>
      <c r="N7" t="n">
        <v>31.05</v>
      </c>
      <c r="O7" t="n">
        <v>21163.27</v>
      </c>
      <c r="P7" t="n">
        <v>98.09999999999999</v>
      </c>
      <c r="Q7" t="n">
        <v>942.35</v>
      </c>
      <c r="R7" t="n">
        <v>48.79</v>
      </c>
      <c r="S7" t="n">
        <v>27.17</v>
      </c>
      <c r="T7" t="n">
        <v>10917.41</v>
      </c>
      <c r="U7" t="n">
        <v>0.5600000000000001</v>
      </c>
      <c r="V7" t="n">
        <v>0.91</v>
      </c>
      <c r="W7" t="n">
        <v>0.16</v>
      </c>
      <c r="X7" t="n">
        <v>0.68</v>
      </c>
      <c r="Y7" t="n">
        <v>1</v>
      </c>
      <c r="Z7" t="n">
        <v>10</v>
      </c>
      <c r="AA7" t="n">
        <v>182.1724322961673</v>
      </c>
      <c r="AB7" t="n">
        <v>249.2563587480007</v>
      </c>
      <c r="AC7" t="n">
        <v>225.4676817026606</v>
      </c>
      <c r="AD7" t="n">
        <v>182172.4322961673</v>
      </c>
      <c r="AE7" t="n">
        <v>249256.3587480007</v>
      </c>
      <c r="AF7" t="n">
        <v>2.747092465763615e-06</v>
      </c>
      <c r="AG7" t="n">
        <v>16</v>
      </c>
      <c r="AH7" t="n">
        <v>225467.6817026606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8.484999999999999</v>
      </c>
      <c r="E8" t="n">
        <v>11.79</v>
      </c>
      <c r="F8" t="n">
        <v>8.43</v>
      </c>
      <c r="G8" t="n">
        <v>17.44</v>
      </c>
      <c r="H8" t="n">
        <v>0.26</v>
      </c>
      <c r="I8" t="n">
        <v>29</v>
      </c>
      <c r="J8" t="n">
        <v>170.06</v>
      </c>
      <c r="K8" t="n">
        <v>51.39</v>
      </c>
      <c r="L8" t="n">
        <v>2.5</v>
      </c>
      <c r="M8" t="n">
        <v>27</v>
      </c>
      <c r="N8" t="n">
        <v>31.17</v>
      </c>
      <c r="O8" t="n">
        <v>21208.12</v>
      </c>
      <c r="P8" t="n">
        <v>95.68000000000001</v>
      </c>
      <c r="Q8" t="n">
        <v>942.3</v>
      </c>
      <c r="R8" t="n">
        <v>45.34</v>
      </c>
      <c r="S8" t="n">
        <v>27.17</v>
      </c>
      <c r="T8" t="n">
        <v>9212.280000000001</v>
      </c>
      <c r="U8" t="n">
        <v>0.6</v>
      </c>
      <c r="V8" t="n">
        <v>0.93</v>
      </c>
      <c r="W8" t="n">
        <v>0.15</v>
      </c>
      <c r="X8" t="n">
        <v>0.58</v>
      </c>
      <c r="Y8" t="n">
        <v>1</v>
      </c>
      <c r="Z8" t="n">
        <v>10</v>
      </c>
      <c r="AA8" t="n">
        <v>179.0853602991494</v>
      </c>
      <c r="AB8" t="n">
        <v>245.0324906496783</v>
      </c>
      <c r="AC8" t="n">
        <v>221.6469336474047</v>
      </c>
      <c r="AD8" t="n">
        <v>179085.3602991494</v>
      </c>
      <c r="AE8" t="n">
        <v>245032.4906496783</v>
      </c>
      <c r="AF8" t="n">
        <v>2.803492726026758e-06</v>
      </c>
      <c r="AG8" t="n">
        <v>16</v>
      </c>
      <c r="AH8" t="n">
        <v>221646.9336474047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8.603400000000001</v>
      </c>
      <c r="E9" t="n">
        <v>11.62</v>
      </c>
      <c r="F9" t="n">
        <v>8.369999999999999</v>
      </c>
      <c r="G9" t="n">
        <v>19.31</v>
      </c>
      <c r="H9" t="n">
        <v>0.29</v>
      </c>
      <c r="I9" t="n">
        <v>26</v>
      </c>
      <c r="J9" t="n">
        <v>170.42</v>
      </c>
      <c r="K9" t="n">
        <v>51.39</v>
      </c>
      <c r="L9" t="n">
        <v>2.75</v>
      </c>
      <c r="M9" t="n">
        <v>24</v>
      </c>
      <c r="N9" t="n">
        <v>31.28</v>
      </c>
      <c r="O9" t="n">
        <v>21253.01</v>
      </c>
      <c r="P9" t="n">
        <v>93.41</v>
      </c>
      <c r="Q9" t="n">
        <v>942.49</v>
      </c>
      <c r="R9" t="n">
        <v>43.3</v>
      </c>
      <c r="S9" t="n">
        <v>27.17</v>
      </c>
      <c r="T9" t="n">
        <v>8205.940000000001</v>
      </c>
      <c r="U9" t="n">
        <v>0.63</v>
      </c>
      <c r="V9" t="n">
        <v>0.93</v>
      </c>
      <c r="W9" t="n">
        <v>0.15</v>
      </c>
      <c r="X9" t="n">
        <v>0.52</v>
      </c>
      <c r="Y9" t="n">
        <v>1</v>
      </c>
      <c r="Z9" t="n">
        <v>10</v>
      </c>
      <c r="AA9" t="n">
        <v>176.6556602003557</v>
      </c>
      <c r="AB9" t="n">
        <v>241.7080677837072</v>
      </c>
      <c r="AC9" t="n">
        <v>218.639789033904</v>
      </c>
      <c r="AD9" t="n">
        <v>176655.6602003557</v>
      </c>
      <c r="AE9" t="n">
        <v>241708.0677837072</v>
      </c>
      <c r="AF9" t="n">
        <v>2.842612765951517e-06</v>
      </c>
      <c r="AG9" t="n">
        <v>16</v>
      </c>
      <c r="AH9" t="n">
        <v>218639.789033904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8.7309</v>
      </c>
      <c r="E10" t="n">
        <v>11.45</v>
      </c>
      <c r="F10" t="n">
        <v>8.300000000000001</v>
      </c>
      <c r="G10" t="n">
        <v>21.66</v>
      </c>
      <c r="H10" t="n">
        <v>0.31</v>
      </c>
      <c r="I10" t="n">
        <v>23</v>
      </c>
      <c r="J10" t="n">
        <v>170.79</v>
      </c>
      <c r="K10" t="n">
        <v>51.39</v>
      </c>
      <c r="L10" t="n">
        <v>3</v>
      </c>
      <c r="M10" t="n">
        <v>21</v>
      </c>
      <c r="N10" t="n">
        <v>31.4</v>
      </c>
      <c r="O10" t="n">
        <v>21297.94</v>
      </c>
      <c r="P10" t="n">
        <v>91.31</v>
      </c>
      <c r="Q10" t="n">
        <v>942.36</v>
      </c>
      <c r="R10" t="n">
        <v>41.22</v>
      </c>
      <c r="S10" t="n">
        <v>27.17</v>
      </c>
      <c r="T10" t="n">
        <v>7183.4</v>
      </c>
      <c r="U10" t="n">
        <v>0.66</v>
      </c>
      <c r="V10" t="n">
        <v>0.9399999999999999</v>
      </c>
      <c r="W10" t="n">
        <v>0.15</v>
      </c>
      <c r="X10" t="n">
        <v>0.45</v>
      </c>
      <c r="Y10" t="n">
        <v>1</v>
      </c>
      <c r="Z10" t="n">
        <v>10</v>
      </c>
      <c r="AA10" t="n">
        <v>167.5061619493769</v>
      </c>
      <c r="AB10" t="n">
        <v>229.1893206293495</v>
      </c>
      <c r="AC10" t="n">
        <v>207.3158135377822</v>
      </c>
      <c r="AD10" t="n">
        <v>167506.1619493769</v>
      </c>
      <c r="AE10" t="n">
        <v>229189.3206293495</v>
      </c>
      <c r="AF10" t="n">
        <v>2.884739498134004e-06</v>
      </c>
      <c r="AG10" t="n">
        <v>15</v>
      </c>
      <c r="AH10" t="n">
        <v>207315.8135377822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8.8162</v>
      </c>
      <c r="E11" t="n">
        <v>11.34</v>
      </c>
      <c r="F11" t="n">
        <v>8.26</v>
      </c>
      <c r="G11" t="n">
        <v>23.6</v>
      </c>
      <c r="H11" t="n">
        <v>0.34</v>
      </c>
      <c r="I11" t="n">
        <v>21</v>
      </c>
      <c r="J11" t="n">
        <v>171.15</v>
      </c>
      <c r="K11" t="n">
        <v>51.39</v>
      </c>
      <c r="L11" t="n">
        <v>3.25</v>
      </c>
      <c r="M11" t="n">
        <v>19</v>
      </c>
      <c r="N11" t="n">
        <v>31.51</v>
      </c>
      <c r="O11" t="n">
        <v>21342.91</v>
      </c>
      <c r="P11" t="n">
        <v>89.43000000000001</v>
      </c>
      <c r="Q11" t="n">
        <v>942.27</v>
      </c>
      <c r="R11" t="n">
        <v>39.93</v>
      </c>
      <c r="S11" t="n">
        <v>27.17</v>
      </c>
      <c r="T11" t="n">
        <v>6546.28</v>
      </c>
      <c r="U11" t="n">
        <v>0.68</v>
      </c>
      <c r="V11" t="n">
        <v>0.9399999999999999</v>
      </c>
      <c r="W11" t="n">
        <v>0.14</v>
      </c>
      <c r="X11" t="n">
        <v>0.41</v>
      </c>
      <c r="Y11" t="n">
        <v>1</v>
      </c>
      <c r="Z11" t="n">
        <v>10</v>
      </c>
      <c r="AA11" t="n">
        <v>165.6956994342309</v>
      </c>
      <c r="AB11" t="n">
        <v>226.7121659441588</v>
      </c>
      <c r="AC11" t="n">
        <v>205.0750750190369</v>
      </c>
      <c r="AD11" t="n">
        <v>165695.6994342309</v>
      </c>
      <c r="AE11" t="n">
        <v>226712.1659441588</v>
      </c>
      <c r="AF11" t="n">
        <v>2.912923107978446e-06</v>
      </c>
      <c r="AG11" t="n">
        <v>15</v>
      </c>
      <c r="AH11" t="n">
        <v>205075.0750190369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8.9255</v>
      </c>
      <c r="E12" t="n">
        <v>11.2</v>
      </c>
      <c r="F12" t="n">
        <v>8.19</v>
      </c>
      <c r="G12" t="n">
        <v>25.86</v>
      </c>
      <c r="H12" t="n">
        <v>0.36</v>
      </c>
      <c r="I12" t="n">
        <v>19</v>
      </c>
      <c r="J12" t="n">
        <v>171.52</v>
      </c>
      <c r="K12" t="n">
        <v>51.39</v>
      </c>
      <c r="L12" t="n">
        <v>3.5</v>
      </c>
      <c r="M12" t="n">
        <v>17</v>
      </c>
      <c r="N12" t="n">
        <v>31.63</v>
      </c>
      <c r="O12" t="n">
        <v>21387.92</v>
      </c>
      <c r="P12" t="n">
        <v>87.17</v>
      </c>
      <c r="Q12" t="n">
        <v>942.24</v>
      </c>
      <c r="R12" t="n">
        <v>37.5</v>
      </c>
      <c r="S12" t="n">
        <v>27.17</v>
      </c>
      <c r="T12" t="n">
        <v>5341.45</v>
      </c>
      <c r="U12" t="n">
        <v>0.72</v>
      </c>
      <c r="V12" t="n">
        <v>0.95</v>
      </c>
      <c r="W12" t="n">
        <v>0.14</v>
      </c>
      <c r="X12" t="n">
        <v>0.33</v>
      </c>
      <c r="Y12" t="n">
        <v>1</v>
      </c>
      <c r="Z12" t="n">
        <v>10</v>
      </c>
      <c r="AA12" t="n">
        <v>163.5020543920799</v>
      </c>
      <c r="AB12" t="n">
        <v>223.7107240207003</v>
      </c>
      <c r="AC12" t="n">
        <v>202.3600865002021</v>
      </c>
      <c r="AD12" t="n">
        <v>163502.0543920799</v>
      </c>
      <c r="AE12" t="n">
        <v>223710.7240207003</v>
      </c>
      <c r="AF12" t="n">
        <v>2.949036455645472e-06</v>
      </c>
      <c r="AG12" t="n">
        <v>15</v>
      </c>
      <c r="AH12" t="n">
        <v>202360.0865002021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8.882099999999999</v>
      </c>
      <c r="E13" t="n">
        <v>11.26</v>
      </c>
      <c r="F13" t="n">
        <v>8.279999999999999</v>
      </c>
      <c r="G13" t="n">
        <v>27.59</v>
      </c>
      <c r="H13" t="n">
        <v>0.39</v>
      </c>
      <c r="I13" t="n">
        <v>18</v>
      </c>
      <c r="J13" t="n">
        <v>171.88</v>
      </c>
      <c r="K13" t="n">
        <v>51.39</v>
      </c>
      <c r="L13" t="n">
        <v>3.75</v>
      </c>
      <c r="M13" t="n">
        <v>16</v>
      </c>
      <c r="N13" t="n">
        <v>31.74</v>
      </c>
      <c r="O13" t="n">
        <v>21432.96</v>
      </c>
      <c r="P13" t="n">
        <v>87.06</v>
      </c>
      <c r="Q13" t="n">
        <v>942.29</v>
      </c>
      <c r="R13" t="n">
        <v>41.13</v>
      </c>
      <c r="S13" t="n">
        <v>27.17</v>
      </c>
      <c r="T13" t="n">
        <v>7161.35</v>
      </c>
      <c r="U13" t="n">
        <v>0.66</v>
      </c>
      <c r="V13" t="n">
        <v>0.9399999999999999</v>
      </c>
      <c r="W13" t="n">
        <v>0.13</v>
      </c>
      <c r="X13" t="n">
        <v>0.42</v>
      </c>
      <c r="Y13" t="n">
        <v>1</v>
      </c>
      <c r="Z13" t="n">
        <v>10</v>
      </c>
      <c r="AA13" t="n">
        <v>163.8000687410082</v>
      </c>
      <c r="AB13" t="n">
        <v>224.118480400369</v>
      </c>
      <c r="AC13" t="n">
        <v>202.7289271832851</v>
      </c>
      <c r="AD13" t="n">
        <v>163800.0687410082</v>
      </c>
      <c r="AE13" t="n">
        <v>224118.480400369</v>
      </c>
      <c r="AF13" t="n">
        <v>2.934696846416296e-06</v>
      </c>
      <c r="AG13" t="n">
        <v>15</v>
      </c>
      <c r="AH13" t="n">
        <v>202728.9271832851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9.029299999999999</v>
      </c>
      <c r="E14" t="n">
        <v>11.08</v>
      </c>
      <c r="F14" t="n">
        <v>8.16</v>
      </c>
      <c r="G14" t="n">
        <v>30.6</v>
      </c>
      <c r="H14" t="n">
        <v>0.41</v>
      </c>
      <c r="I14" t="n">
        <v>16</v>
      </c>
      <c r="J14" t="n">
        <v>172.25</v>
      </c>
      <c r="K14" t="n">
        <v>51.39</v>
      </c>
      <c r="L14" t="n">
        <v>4</v>
      </c>
      <c r="M14" t="n">
        <v>14</v>
      </c>
      <c r="N14" t="n">
        <v>31.86</v>
      </c>
      <c r="O14" t="n">
        <v>21478.05</v>
      </c>
      <c r="P14" t="n">
        <v>83.73</v>
      </c>
      <c r="Q14" t="n">
        <v>942.27</v>
      </c>
      <c r="R14" t="n">
        <v>36.93</v>
      </c>
      <c r="S14" t="n">
        <v>27.17</v>
      </c>
      <c r="T14" t="n">
        <v>5073.01</v>
      </c>
      <c r="U14" t="n">
        <v>0.74</v>
      </c>
      <c r="V14" t="n">
        <v>0.96</v>
      </c>
      <c r="W14" t="n">
        <v>0.13</v>
      </c>
      <c r="X14" t="n">
        <v>0.31</v>
      </c>
      <c r="Y14" t="n">
        <v>1</v>
      </c>
      <c r="Z14" t="n">
        <v>10</v>
      </c>
      <c r="AA14" t="n">
        <v>160.7174530913627</v>
      </c>
      <c r="AB14" t="n">
        <v>219.9007096731216</v>
      </c>
      <c r="AC14" t="n">
        <v>198.9136945745664</v>
      </c>
      <c r="AD14" t="n">
        <v>160717.4530913627</v>
      </c>
      <c r="AE14" t="n">
        <v>219900.7096731216</v>
      </c>
      <c r="AF14" t="n">
        <v>2.983332571728157e-06</v>
      </c>
      <c r="AG14" t="n">
        <v>15</v>
      </c>
      <c r="AH14" t="n">
        <v>198913.6945745664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9.0756</v>
      </c>
      <c r="E15" t="n">
        <v>11.02</v>
      </c>
      <c r="F15" t="n">
        <v>8.140000000000001</v>
      </c>
      <c r="G15" t="n">
        <v>32.55</v>
      </c>
      <c r="H15" t="n">
        <v>0.44</v>
      </c>
      <c r="I15" t="n">
        <v>15</v>
      </c>
      <c r="J15" t="n">
        <v>172.61</v>
      </c>
      <c r="K15" t="n">
        <v>51.39</v>
      </c>
      <c r="L15" t="n">
        <v>4.25</v>
      </c>
      <c r="M15" t="n">
        <v>13</v>
      </c>
      <c r="N15" t="n">
        <v>31.97</v>
      </c>
      <c r="O15" t="n">
        <v>21523.17</v>
      </c>
      <c r="P15" t="n">
        <v>81.70999999999999</v>
      </c>
      <c r="Q15" t="n">
        <v>942.28</v>
      </c>
      <c r="R15" t="n">
        <v>36.13</v>
      </c>
      <c r="S15" t="n">
        <v>27.17</v>
      </c>
      <c r="T15" t="n">
        <v>4679.09</v>
      </c>
      <c r="U15" t="n">
        <v>0.75</v>
      </c>
      <c r="V15" t="n">
        <v>0.96</v>
      </c>
      <c r="W15" t="n">
        <v>0.13</v>
      </c>
      <c r="X15" t="n">
        <v>0.28</v>
      </c>
      <c r="Y15" t="n">
        <v>1</v>
      </c>
      <c r="Z15" t="n">
        <v>10</v>
      </c>
      <c r="AA15" t="n">
        <v>159.1994787321783</v>
      </c>
      <c r="AB15" t="n">
        <v>217.8237501865844</v>
      </c>
      <c r="AC15" t="n">
        <v>197.0349571863926</v>
      </c>
      <c r="AD15" t="n">
        <v>159199.4787321783</v>
      </c>
      <c r="AE15" t="n">
        <v>217823.7501865844</v>
      </c>
      <c r="AF15" t="n">
        <v>2.998630357610896e-06</v>
      </c>
      <c r="AG15" t="n">
        <v>15</v>
      </c>
      <c r="AH15" t="n">
        <v>197034.9571863926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9.1252</v>
      </c>
      <c r="E16" t="n">
        <v>10.96</v>
      </c>
      <c r="F16" t="n">
        <v>8.109999999999999</v>
      </c>
      <c r="G16" t="n">
        <v>34.76</v>
      </c>
      <c r="H16" t="n">
        <v>0.46</v>
      </c>
      <c r="I16" t="n">
        <v>14</v>
      </c>
      <c r="J16" t="n">
        <v>172.98</v>
      </c>
      <c r="K16" t="n">
        <v>51.39</v>
      </c>
      <c r="L16" t="n">
        <v>4.5</v>
      </c>
      <c r="M16" t="n">
        <v>12</v>
      </c>
      <c r="N16" t="n">
        <v>32.09</v>
      </c>
      <c r="O16" t="n">
        <v>21568.34</v>
      </c>
      <c r="P16" t="n">
        <v>79.77</v>
      </c>
      <c r="Q16" t="n">
        <v>942.3099999999999</v>
      </c>
      <c r="R16" t="n">
        <v>35.4</v>
      </c>
      <c r="S16" t="n">
        <v>27.17</v>
      </c>
      <c r="T16" t="n">
        <v>4315.85</v>
      </c>
      <c r="U16" t="n">
        <v>0.77</v>
      </c>
      <c r="V16" t="n">
        <v>0.96</v>
      </c>
      <c r="W16" t="n">
        <v>0.13</v>
      </c>
      <c r="X16" t="n">
        <v>0.26</v>
      </c>
      <c r="Y16" t="n">
        <v>1</v>
      </c>
      <c r="Z16" t="n">
        <v>10</v>
      </c>
      <c r="AA16" t="n">
        <v>157.7171761167836</v>
      </c>
      <c r="AB16" t="n">
        <v>215.7955983536262</v>
      </c>
      <c r="AC16" t="n">
        <v>195.2003693178424</v>
      </c>
      <c r="AD16" t="n">
        <v>157717.1761167836</v>
      </c>
      <c r="AE16" t="n">
        <v>215795.5983536262</v>
      </c>
      <c r="AF16" t="n">
        <v>3.01501848244424e-06</v>
      </c>
      <c r="AG16" t="n">
        <v>15</v>
      </c>
      <c r="AH16" t="n">
        <v>195200.3693178424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9.174300000000001</v>
      </c>
      <c r="E17" t="n">
        <v>10.9</v>
      </c>
      <c r="F17" t="n">
        <v>8.09</v>
      </c>
      <c r="G17" t="n">
        <v>37.32</v>
      </c>
      <c r="H17" t="n">
        <v>0.49</v>
      </c>
      <c r="I17" t="n">
        <v>13</v>
      </c>
      <c r="J17" t="n">
        <v>173.35</v>
      </c>
      <c r="K17" t="n">
        <v>51.39</v>
      </c>
      <c r="L17" t="n">
        <v>4.75</v>
      </c>
      <c r="M17" t="n">
        <v>8</v>
      </c>
      <c r="N17" t="n">
        <v>32.2</v>
      </c>
      <c r="O17" t="n">
        <v>21613.54</v>
      </c>
      <c r="P17" t="n">
        <v>78.34999999999999</v>
      </c>
      <c r="Q17" t="n">
        <v>942.29</v>
      </c>
      <c r="R17" t="n">
        <v>34.31</v>
      </c>
      <c r="S17" t="n">
        <v>27.17</v>
      </c>
      <c r="T17" t="n">
        <v>3776.4</v>
      </c>
      <c r="U17" t="n">
        <v>0.79</v>
      </c>
      <c r="V17" t="n">
        <v>0.96</v>
      </c>
      <c r="W17" t="n">
        <v>0.13</v>
      </c>
      <c r="X17" t="n">
        <v>0.23</v>
      </c>
      <c r="Y17" t="n">
        <v>1</v>
      </c>
      <c r="Z17" t="n">
        <v>10</v>
      </c>
      <c r="AA17" t="n">
        <v>156.5700978137117</v>
      </c>
      <c r="AB17" t="n">
        <v>214.2261152138408</v>
      </c>
      <c r="AC17" t="n">
        <v>193.7806754461342</v>
      </c>
      <c r="AD17" t="n">
        <v>156570.0978137117</v>
      </c>
      <c r="AE17" t="n">
        <v>214226.1152138409</v>
      </c>
      <c r="AF17" t="n">
        <v>3.031241404406281e-06</v>
      </c>
      <c r="AG17" t="n">
        <v>15</v>
      </c>
      <c r="AH17" t="n">
        <v>193780.6754461342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9.199199999999999</v>
      </c>
      <c r="E18" t="n">
        <v>10.87</v>
      </c>
      <c r="F18" t="n">
        <v>8.06</v>
      </c>
      <c r="G18" t="n">
        <v>37.19</v>
      </c>
      <c r="H18" t="n">
        <v>0.51</v>
      </c>
      <c r="I18" t="n">
        <v>13</v>
      </c>
      <c r="J18" t="n">
        <v>173.71</v>
      </c>
      <c r="K18" t="n">
        <v>51.39</v>
      </c>
      <c r="L18" t="n">
        <v>5</v>
      </c>
      <c r="M18" t="n">
        <v>3</v>
      </c>
      <c r="N18" t="n">
        <v>32.32</v>
      </c>
      <c r="O18" t="n">
        <v>21658.78</v>
      </c>
      <c r="P18" t="n">
        <v>76.72</v>
      </c>
      <c r="Q18" t="n">
        <v>942.29</v>
      </c>
      <c r="R18" t="n">
        <v>32.88</v>
      </c>
      <c r="S18" t="n">
        <v>27.17</v>
      </c>
      <c r="T18" t="n">
        <v>3063.52</v>
      </c>
      <c r="U18" t="n">
        <v>0.83</v>
      </c>
      <c r="V18" t="n">
        <v>0.97</v>
      </c>
      <c r="W18" t="n">
        <v>0.14</v>
      </c>
      <c r="X18" t="n">
        <v>0.2</v>
      </c>
      <c r="Y18" t="n">
        <v>1</v>
      </c>
      <c r="Z18" t="n">
        <v>10</v>
      </c>
      <c r="AA18" t="n">
        <v>155.4391936958864</v>
      </c>
      <c r="AB18" t="n">
        <v>212.6787623078646</v>
      </c>
      <c r="AC18" t="n">
        <v>192.3809997297804</v>
      </c>
      <c r="AD18" t="n">
        <v>155439.1936958864</v>
      </c>
      <c r="AE18" t="n">
        <v>212678.7623078646</v>
      </c>
      <c r="AF18" t="n">
        <v>3.039468507397213e-06</v>
      </c>
      <c r="AG18" t="n">
        <v>15</v>
      </c>
      <c r="AH18" t="n">
        <v>192380.9997297804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9.1966</v>
      </c>
      <c r="E19" t="n">
        <v>10.87</v>
      </c>
      <c r="F19" t="n">
        <v>8.06</v>
      </c>
      <c r="G19" t="n">
        <v>37.2</v>
      </c>
      <c r="H19" t="n">
        <v>0.53</v>
      </c>
      <c r="I19" t="n">
        <v>13</v>
      </c>
      <c r="J19" t="n">
        <v>174.08</v>
      </c>
      <c r="K19" t="n">
        <v>51.39</v>
      </c>
      <c r="L19" t="n">
        <v>5.25</v>
      </c>
      <c r="M19" t="n">
        <v>0</v>
      </c>
      <c r="N19" t="n">
        <v>32.44</v>
      </c>
      <c r="O19" t="n">
        <v>21704.07</v>
      </c>
      <c r="P19" t="n">
        <v>76.5</v>
      </c>
      <c r="Q19" t="n">
        <v>942.24</v>
      </c>
      <c r="R19" t="n">
        <v>33.03</v>
      </c>
      <c r="S19" t="n">
        <v>27.17</v>
      </c>
      <c r="T19" t="n">
        <v>3136.35</v>
      </c>
      <c r="U19" t="n">
        <v>0.82</v>
      </c>
      <c r="V19" t="n">
        <v>0.97</v>
      </c>
      <c r="W19" t="n">
        <v>0.14</v>
      </c>
      <c r="X19" t="n">
        <v>0.21</v>
      </c>
      <c r="Y19" t="n">
        <v>1</v>
      </c>
      <c r="Z19" t="n">
        <v>10</v>
      </c>
      <c r="AA19" t="n">
        <v>155.3236343241659</v>
      </c>
      <c r="AB19" t="n">
        <v>212.520648877357</v>
      </c>
      <c r="AC19" t="n">
        <v>192.2379764231668</v>
      </c>
      <c r="AD19" t="n">
        <v>155323.6343241659</v>
      </c>
      <c r="AE19" t="n">
        <v>212520.648877357</v>
      </c>
      <c r="AF19" t="n">
        <v>3.038609452466434e-06</v>
      </c>
      <c r="AG19" t="n">
        <v>15</v>
      </c>
      <c r="AH19" t="n">
        <v>192237.9764231668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8.9038</v>
      </c>
      <c r="E2" t="n">
        <v>11.23</v>
      </c>
      <c r="F2" t="n">
        <v>8.880000000000001</v>
      </c>
      <c r="G2" t="n">
        <v>10.88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41.11</v>
      </c>
      <c r="Q2" t="n">
        <v>942.59</v>
      </c>
      <c r="R2" t="n">
        <v>57.54</v>
      </c>
      <c r="S2" t="n">
        <v>27.17</v>
      </c>
      <c r="T2" t="n">
        <v>15215.22</v>
      </c>
      <c r="U2" t="n">
        <v>0.47</v>
      </c>
      <c r="V2" t="n">
        <v>0.88</v>
      </c>
      <c r="W2" t="n">
        <v>0.25</v>
      </c>
      <c r="X2" t="n">
        <v>1.03</v>
      </c>
      <c r="Y2" t="n">
        <v>1</v>
      </c>
      <c r="Z2" t="n">
        <v>10</v>
      </c>
      <c r="AA2" t="n">
        <v>128.8399866282719</v>
      </c>
      <c r="AB2" t="n">
        <v>176.2845537237764</v>
      </c>
      <c r="AC2" t="n">
        <v>159.4602033333535</v>
      </c>
      <c r="AD2" t="n">
        <v>128839.9866282719</v>
      </c>
      <c r="AE2" t="n">
        <v>176284.5537237765</v>
      </c>
      <c r="AF2" t="n">
        <v>3.125217752428412e-06</v>
      </c>
      <c r="AG2" t="n">
        <v>15</v>
      </c>
      <c r="AH2" t="n">
        <v>159460.2033333535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5.5535</v>
      </c>
      <c r="E2" t="n">
        <v>18.01</v>
      </c>
      <c r="F2" t="n">
        <v>10.15</v>
      </c>
      <c r="G2" t="n">
        <v>5.39</v>
      </c>
      <c r="H2" t="n">
        <v>0.08</v>
      </c>
      <c r="I2" t="n">
        <v>113</v>
      </c>
      <c r="J2" t="n">
        <v>232.68</v>
      </c>
      <c r="K2" t="n">
        <v>57.72</v>
      </c>
      <c r="L2" t="n">
        <v>1</v>
      </c>
      <c r="M2" t="n">
        <v>111</v>
      </c>
      <c r="N2" t="n">
        <v>53.95</v>
      </c>
      <c r="O2" t="n">
        <v>28931.02</v>
      </c>
      <c r="P2" t="n">
        <v>155.49</v>
      </c>
      <c r="Q2" t="n">
        <v>942.5599999999999</v>
      </c>
      <c r="R2" t="n">
        <v>99.06999999999999</v>
      </c>
      <c r="S2" t="n">
        <v>27.17</v>
      </c>
      <c r="T2" t="n">
        <v>35660.25</v>
      </c>
      <c r="U2" t="n">
        <v>0.27</v>
      </c>
      <c r="V2" t="n">
        <v>0.77</v>
      </c>
      <c r="W2" t="n">
        <v>0.29</v>
      </c>
      <c r="X2" t="n">
        <v>2.29</v>
      </c>
      <c r="Y2" t="n">
        <v>1</v>
      </c>
      <c r="Z2" t="n">
        <v>10</v>
      </c>
      <c r="AA2" t="n">
        <v>334.8037829984424</v>
      </c>
      <c r="AB2" t="n">
        <v>458.0933063989263</v>
      </c>
      <c r="AC2" t="n">
        <v>414.3735241742055</v>
      </c>
      <c r="AD2" t="n">
        <v>334803.7829984424</v>
      </c>
      <c r="AE2" t="n">
        <v>458093.3063989263</v>
      </c>
      <c r="AF2" t="n">
        <v>1.799277050919556e-06</v>
      </c>
      <c r="AG2" t="n">
        <v>24</v>
      </c>
      <c r="AH2" t="n">
        <v>414373.5241742055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6.1915</v>
      </c>
      <c r="E3" t="n">
        <v>16.15</v>
      </c>
      <c r="F3" t="n">
        <v>9.57</v>
      </c>
      <c r="G3" t="n">
        <v>6.76</v>
      </c>
      <c r="H3" t="n">
        <v>0.1</v>
      </c>
      <c r="I3" t="n">
        <v>85</v>
      </c>
      <c r="J3" t="n">
        <v>233.1</v>
      </c>
      <c r="K3" t="n">
        <v>57.72</v>
      </c>
      <c r="L3" t="n">
        <v>1.25</v>
      </c>
      <c r="M3" t="n">
        <v>83</v>
      </c>
      <c r="N3" t="n">
        <v>54.13</v>
      </c>
      <c r="O3" t="n">
        <v>28983.75</v>
      </c>
      <c r="P3" t="n">
        <v>145.64</v>
      </c>
      <c r="Q3" t="n">
        <v>942.62</v>
      </c>
      <c r="R3" t="n">
        <v>80.93000000000001</v>
      </c>
      <c r="S3" t="n">
        <v>27.17</v>
      </c>
      <c r="T3" t="n">
        <v>26728.35</v>
      </c>
      <c r="U3" t="n">
        <v>0.34</v>
      </c>
      <c r="V3" t="n">
        <v>0.82</v>
      </c>
      <c r="W3" t="n">
        <v>0.24</v>
      </c>
      <c r="X3" t="n">
        <v>1.71</v>
      </c>
      <c r="Y3" t="n">
        <v>1</v>
      </c>
      <c r="Z3" t="n">
        <v>10</v>
      </c>
      <c r="AA3" t="n">
        <v>294.2863235318116</v>
      </c>
      <c r="AB3" t="n">
        <v>402.6555308525259</v>
      </c>
      <c r="AC3" t="n">
        <v>364.2266521185471</v>
      </c>
      <c r="AD3" t="n">
        <v>294286.3235318116</v>
      </c>
      <c r="AE3" t="n">
        <v>402655.530852526</v>
      </c>
      <c r="AF3" t="n">
        <v>2.00598250846645e-06</v>
      </c>
      <c r="AG3" t="n">
        <v>22</v>
      </c>
      <c r="AH3" t="n">
        <v>364226.6521185471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6.6627</v>
      </c>
      <c r="E4" t="n">
        <v>15.01</v>
      </c>
      <c r="F4" t="n">
        <v>9.199999999999999</v>
      </c>
      <c r="G4" t="n">
        <v>8.119999999999999</v>
      </c>
      <c r="H4" t="n">
        <v>0.11</v>
      </c>
      <c r="I4" t="n">
        <v>68</v>
      </c>
      <c r="J4" t="n">
        <v>233.53</v>
      </c>
      <c r="K4" t="n">
        <v>57.72</v>
      </c>
      <c r="L4" t="n">
        <v>1.5</v>
      </c>
      <c r="M4" t="n">
        <v>66</v>
      </c>
      <c r="N4" t="n">
        <v>54.31</v>
      </c>
      <c r="O4" t="n">
        <v>29036.54</v>
      </c>
      <c r="P4" t="n">
        <v>139.19</v>
      </c>
      <c r="Q4" t="n">
        <v>942.33</v>
      </c>
      <c r="R4" t="n">
        <v>69.22</v>
      </c>
      <c r="S4" t="n">
        <v>27.17</v>
      </c>
      <c r="T4" t="n">
        <v>20959.91</v>
      </c>
      <c r="U4" t="n">
        <v>0.39</v>
      </c>
      <c r="V4" t="n">
        <v>0.85</v>
      </c>
      <c r="W4" t="n">
        <v>0.22</v>
      </c>
      <c r="X4" t="n">
        <v>1.35</v>
      </c>
      <c r="Y4" t="n">
        <v>1</v>
      </c>
      <c r="Z4" t="n">
        <v>10</v>
      </c>
      <c r="AA4" t="n">
        <v>264.7795977309879</v>
      </c>
      <c r="AB4" t="n">
        <v>362.2831268669693</v>
      </c>
      <c r="AC4" t="n">
        <v>327.707333706347</v>
      </c>
      <c r="AD4" t="n">
        <v>264779.5977309879</v>
      </c>
      <c r="AE4" t="n">
        <v>362283.1268669693</v>
      </c>
      <c r="AF4" t="n">
        <v>2.15864647648541e-06</v>
      </c>
      <c r="AG4" t="n">
        <v>20</v>
      </c>
      <c r="AH4" t="n">
        <v>327707.333706347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6.9969</v>
      </c>
      <c r="E5" t="n">
        <v>14.29</v>
      </c>
      <c r="F5" t="n">
        <v>8.99</v>
      </c>
      <c r="G5" t="n">
        <v>9.460000000000001</v>
      </c>
      <c r="H5" t="n">
        <v>0.13</v>
      </c>
      <c r="I5" t="n">
        <v>57</v>
      </c>
      <c r="J5" t="n">
        <v>233.96</v>
      </c>
      <c r="K5" t="n">
        <v>57.72</v>
      </c>
      <c r="L5" t="n">
        <v>1.75</v>
      </c>
      <c r="M5" t="n">
        <v>55</v>
      </c>
      <c r="N5" t="n">
        <v>54.49</v>
      </c>
      <c r="O5" t="n">
        <v>29089.39</v>
      </c>
      <c r="P5" t="n">
        <v>135.01</v>
      </c>
      <c r="Q5" t="n">
        <v>942.36</v>
      </c>
      <c r="R5" t="n">
        <v>62.66</v>
      </c>
      <c r="S5" t="n">
        <v>27.17</v>
      </c>
      <c r="T5" t="n">
        <v>17734.4</v>
      </c>
      <c r="U5" t="n">
        <v>0.43</v>
      </c>
      <c r="V5" t="n">
        <v>0.87</v>
      </c>
      <c r="W5" t="n">
        <v>0.2</v>
      </c>
      <c r="X5" t="n">
        <v>1.13</v>
      </c>
      <c r="Y5" t="n">
        <v>1</v>
      </c>
      <c r="Z5" t="n">
        <v>10</v>
      </c>
      <c r="AA5" t="n">
        <v>248.393056007792</v>
      </c>
      <c r="AB5" t="n">
        <v>339.8623375579328</v>
      </c>
      <c r="AC5" t="n">
        <v>307.4263530612916</v>
      </c>
      <c r="AD5" t="n">
        <v>248393.056007792</v>
      </c>
      <c r="AE5" t="n">
        <v>339862.3375579328</v>
      </c>
      <c r="AF5" t="n">
        <v>2.266923849388501e-06</v>
      </c>
      <c r="AG5" t="n">
        <v>19</v>
      </c>
      <c r="AH5" t="n">
        <v>307426.3530612916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7.3061</v>
      </c>
      <c r="E6" t="n">
        <v>13.69</v>
      </c>
      <c r="F6" t="n">
        <v>8.789999999999999</v>
      </c>
      <c r="G6" t="n">
        <v>10.99</v>
      </c>
      <c r="H6" t="n">
        <v>0.15</v>
      </c>
      <c r="I6" t="n">
        <v>48</v>
      </c>
      <c r="J6" t="n">
        <v>234.39</v>
      </c>
      <c r="K6" t="n">
        <v>57.72</v>
      </c>
      <c r="L6" t="n">
        <v>2</v>
      </c>
      <c r="M6" t="n">
        <v>46</v>
      </c>
      <c r="N6" t="n">
        <v>54.67</v>
      </c>
      <c r="O6" t="n">
        <v>29142.31</v>
      </c>
      <c r="P6" t="n">
        <v>131.16</v>
      </c>
      <c r="Q6" t="n">
        <v>942.37</v>
      </c>
      <c r="R6" t="n">
        <v>56.48</v>
      </c>
      <c r="S6" t="n">
        <v>27.17</v>
      </c>
      <c r="T6" t="n">
        <v>14686.48</v>
      </c>
      <c r="U6" t="n">
        <v>0.48</v>
      </c>
      <c r="V6" t="n">
        <v>0.89</v>
      </c>
      <c r="W6" t="n">
        <v>0.18</v>
      </c>
      <c r="X6" t="n">
        <v>0.9399999999999999</v>
      </c>
      <c r="Y6" t="n">
        <v>1</v>
      </c>
      <c r="Z6" t="n">
        <v>10</v>
      </c>
      <c r="AA6" t="n">
        <v>233.4942938848078</v>
      </c>
      <c r="AB6" t="n">
        <v>319.4771939342802</v>
      </c>
      <c r="AC6" t="n">
        <v>288.9867389343451</v>
      </c>
      <c r="AD6" t="n">
        <v>233494.2938848078</v>
      </c>
      <c r="AE6" t="n">
        <v>319477.1939342802</v>
      </c>
      <c r="AF6" t="n">
        <v>2.36710147865731e-06</v>
      </c>
      <c r="AG6" t="n">
        <v>18</v>
      </c>
      <c r="AH6" t="n">
        <v>288986.7389343451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7.5296</v>
      </c>
      <c r="E7" t="n">
        <v>13.28</v>
      </c>
      <c r="F7" t="n">
        <v>8.66</v>
      </c>
      <c r="G7" t="n">
        <v>12.37</v>
      </c>
      <c r="H7" t="n">
        <v>0.17</v>
      </c>
      <c r="I7" t="n">
        <v>42</v>
      </c>
      <c r="J7" t="n">
        <v>234.82</v>
      </c>
      <c r="K7" t="n">
        <v>57.72</v>
      </c>
      <c r="L7" t="n">
        <v>2.25</v>
      </c>
      <c r="M7" t="n">
        <v>40</v>
      </c>
      <c r="N7" t="n">
        <v>54.85</v>
      </c>
      <c r="O7" t="n">
        <v>29195.29</v>
      </c>
      <c r="P7" t="n">
        <v>128.29</v>
      </c>
      <c r="Q7" t="n">
        <v>942.46</v>
      </c>
      <c r="R7" t="n">
        <v>52.24</v>
      </c>
      <c r="S7" t="n">
        <v>27.17</v>
      </c>
      <c r="T7" t="n">
        <v>12599.14</v>
      </c>
      <c r="U7" t="n">
        <v>0.52</v>
      </c>
      <c r="V7" t="n">
        <v>0.9</v>
      </c>
      <c r="W7" t="n">
        <v>0.18</v>
      </c>
      <c r="X7" t="n">
        <v>0.8</v>
      </c>
      <c r="Y7" t="n">
        <v>1</v>
      </c>
      <c r="Z7" t="n">
        <v>10</v>
      </c>
      <c r="AA7" t="n">
        <v>228.0798170568572</v>
      </c>
      <c r="AB7" t="n">
        <v>312.0688678684228</v>
      </c>
      <c r="AC7" t="n">
        <v>282.2854531105599</v>
      </c>
      <c r="AD7" t="n">
        <v>228079.8170568572</v>
      </c>
      <c r="AE7" t="n">
        <v>312068.8678684228</v>
      </c>
      <c r="AF7" t="n">
        <v>2.439513186747797e-06</v>
      </c>
      <c r="AG7" t="n">
        <v>18</v>
      </c>
      <c r="AH7" t="n">
        <v>282285.4531105599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7.7734</v>
      </c>
      <c r="E8" t="n">
        <v>12.86</v>
      </c>
      <c r="F8" t="n">
        <v>8.470000000000001</v>
      </c>
      <c r="G8" t="n">
        <v>13.74</v>
      </c>
      <c r="H8" t="n">
        <v>0.19</v>
      </c>
      <c r="I8" t="n">
        <v>37</v>
      </c>
      <c r="J8" t="n">
        <v>235.25</v>
      </c>
      <c r="K8" t="n">
        <v>57.72</v>
      </c>
      <c r="L8" t="n">
        <v>2.5</v>
      </c>
      <c r="M8" t="n">
        <v>35</v>
      </c>
      <c r="N8" t="n">
        <v>55.03</v>
      </c>
      <c r="O8" t="n">
        <v>29248.33</v>
      </c>
      <c r="P8" t="n">
        <v>124.56</v>
      </c>
      <c r="Q8" t="n">
        <v>942.28</v>
      </c>
      <c r="R8" t="n">
        <v>46.1</v>
      </c>
      <c r="S8" t="n">
        <v>27.17</v>
      </c>
      <c r="T8" t="n">
        <v>9553.49</v>
      </c>
      <c r="U8" t="n">
        <v>0.59</v>
      </c>
      <c r="V8" t="n">
        <v>0.92</v>
      </c>
      <c r="W8" t="n">
        <v>0.16</v>
      </c>
      <c r="X8" t="n">
        <v>0.62</v>
      </c>
      <c r="Y8" t="n">
        <v>1</v>
      </c>
      <c r="Z8" t="n">
        <v>10</v>
      </c>
      <c r="AA8" t="n">
        <v>215.1498962685324</v>
      </c>
      <c r="AB8" t="n">
        <v>294.3775798179994</v>
      </c>
      <c r="AC8" t="n">
        <v>266.2825967617845</v>
      </c>
      <c r="AD8" t="n">
        <v>215149.8962685324</v>
      </c>
      <c r="AE8" t="n">
        <v>294377.5798179994</v>
      </c>
      <c r="AF8" t="n">
        <v>2.518501886669322e-06</v>
      </c>
      <c r="AG8" t="n">
        <v>17</v>
      </c>
      <c r="AH8" t="n">
        <v>266282.5967617845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7.6852</v>
      </c>
      <c r="E9" t="n">
        <v>13.01</v>
      </c>
      <c r="F9" t="n">
        <v>8.710000000000001</v>
      </c>
      <c r="G9" t="n">
        <v>14.93</v>
      </c>
      <c r="H9" t="n">
        <v>0.21</v>
      </c>
      <c r="I9" t="n">
        <v>35</v>
      </c>
      <c r="J9" t="n">
        <v>235.68</v>
      </c>
      <c r="K9" t="n">
        <v>57.72</v>
      </c>
      <c r="L9" t="n">
        <v>2.75</v>
      </c>
      <c r="M9" t="n">
        <v>33</v>
      </c>
      <c r="N9" t="n">
        <v>55.21</v>
      </c>
      <c r="O9" t="n">
        <v>29301.44</v>
      </c>
      <c r="P9" t="n">
        <v>127.53</v>
      </c>
      <c r="Q9" t="n">
        <v>942.3200000000001</v>
      </c>
      <c r="R9" t="n">
        <v>55.46</v>
      </c>
      <c r="S9" t="n">
        <v>27.17</v>
      </c>
      <c r="T9" t="n">
        <v>14241.06</v>
      </c>
      <c r="U9" t="n">
        <v>0.49</v>
      </c>
      <c r="V9" t="n">
        <v>0.9</v>
      </c>
      <c r="W9" t="n">
        <v>0.14</v>
      </c>
      <c r="X9" t="n">
        <v>0.86</v>
      </c>
      <c r="Y9" t="n">
        <v>1</v>
      </c>
      <c r="Z9" t="n">
        <v>10</v>
      </c>
      <c r="AA9" t="n">
        <v>218.6172761931951</v>
      </c>
      <c r="AB9" t="n">
        <v>299.1218020009266</v>
      </c>
      <c r="AC9" t="n">
        <v>270.5740370381322</v>
      </c>
      <c r="AD9" t="n">
        <v>218617.2761931951</v>
      </c>
      <c r="AE9" t="n">
        <v>299121.8020009266</v>
      </c>
      <c r="AF9" t="n">
        <v>2.489925991127573e-06</v>
      </c>
      <c r="AG9" t="n">
        <v>17</v>
      </c>
      <c r="AH9" t="n">
        <v>270574.0370381323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7.9372</v>
      </c>
      <c r="E10" t="n">
        <v>12.6</v>
      </c>
      <c r="F10" t="n">
        <v>8.48</v>
      </c>
      <c r="G10" t="n">
        <v>16.41</v>
      </c>
      <c r="H10" t="n">
        <v>0.23</v>
      </c>
      <c r="I10" t="n">
        <v>31</v>
      </c>
      <c r="J10" t="n">
        <v>236.11</v>
      </c>
      <c r="K10" t="n">
        <v>57.72</v>
      </c>
      <c r="L10" t="n">
        <v>3</v>
      </c>
      <c r="M10" t="n">
        <v>29</v>
      </c>
      <c r="N10" t="n">
        <v>55.39</v>
      </c>
      <c r="O10" t="n">
        <v>29354.61</v>
      </c>
      <c r="P10" t="n">
        <v>123.08</v>
      </c>
      <c r="Q10" t="n">
        <v>942.29</v>
      </c>
      <c r="R10" t="n">
        <v>46.83</v>
      </c>
      <c r="S10" t="n">
        <v>27.17</v>
      </c>
      <c r="T10" t="n">
        <v>9946.85</v>
      </c>
      <c r="U10" t="n">
        <v>0.58</v>
      </c>
      <c r="V10" t="n">
        <v>0.92</v>
      </c>
      <c r="W10" t="n">
        <v>0.16</v>
      </c>
      <c r="X10" t="n">
        <v>0.62</v>
      </c>
      <c r="Y10" t="n">
        <v>1</v>
      </c>
      <c r="Z10" t="n">
        <v>10</v>
      </c>
      <c r="AA10" t="n">
        <v>212.159158563437</v>
      </c>
      <c r="AB10" t="n">
        <v>290.2855205478543</v>
      </c>
      <c r="AC10" t="n">
        <v>262.5810778851395</v>
      </c>
      <c r="AD10" t="n">
        <v>212159.158563437</v>
      </c>
      <c r="AE10" t="n">
        <v>290285.5205478542</v>
      </c>
      <c r="AF10" t="n">
        <v>2.571571406961142e-06</v>
      </c>
      <c r="AG10" t="n">
        <v>17</v>
      </c>
      <c r="AH10" t="n">
        <v>262581.0778851394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8.0692</v>
      </c>
      <c r="E11" t="n">
        <v>12.39</v>
      </c>
      <c r="F11" t="n">
        <v>8.41</v>
      </c>
      <c r="G11" t="n">
        <v>18.02</v>
      </c>
      <c r="H11" t="n">
        <v>0.24</v>
      </c>
      <c r="I11" t="n">
        <v>28</v>
      </c>
      <c r="J11" t="n">
        <v>236.54</v>
      </c>
      <c r="K11" t="n">
        <v>57.72</v>
      </c>
      <c r="L11" t="n">
        <v>3.25</v>
      </c>
      <c r="M11" t="n">
        <v>26</v>
      </c>
      <c r="N11" t="n">
        <v>55.57</v>
      </c>
      <c r="O11" t="n">
        <v>29407.85</v>
      </c>
      <c r="P11" t="n">
        <v>121.19</v>
      </c>
      <c r="Q11" t="n">
        <v>942.35</v>
      </c>
      <c r="R11" t="n">
        <v>44.66</v>
      </c>
      <c r="S11" t="n">
        <v>27.17</v>
      </c>
      <c r="T11" t="n">
        <v>8875.790000000001</v>
      </c>
      <c r="U11" t="n">
        <v>0.61</v>
      </c>
      <c r="V11" t="n">
        <v>0.93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209.2866970941858</v>
      </c>
      <c r="AB11" t="n">
        <v>286.3552920415705</v>
      </c>
      <c r="AC11" t="n">
        <v>259.0259448713838</v>
      </c>
      <c r="AD11" t="n">
        <v>209286.6970941858</v>
      </c>
      <c r="AE11" t="n">
        <v>286355.2920415705</v>
      </c>
      <c r="AF11" t="n">
        <v>2.614338053350154e-06</v>
      </c>
      <c r="AG11" t="n">
        <v>17</v>
      </c>
      <c r="AH11" t="n">
        <v>259025.9448713838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8.160299999999999</v>
      </c>
      <c r="E12" t="n">
        <v>12.25</v>
      </c>
      <c r="F12" t="n">
        <v>8.359999999999999</v>
      </c>
      <c r="G12" t="n">
        <v>19.29</v>
      </c>
      <c r="H12" t="n">
        <v>0.26</v>
      </c>
      <c r="I12" t="n">
        <v>26</v>
      </c>
      <c r="J12" t="n">
        <v>236.98</v>
      </c>
      <c r="K12" t="n">
        <v>57.72</v>
      </c>
      <c r="L12" t="n">
        <v>3.5</v>
      </c>
      <c r="M12" t="n">
        <v>24</v>
      </c>
      <c r="N12" t="n">
        <v>55.75</v>
      </c>
      <c r="O12" t="n">
        <v>29461.15</v>
      </c>
      <c r="P12" t="n">
        <v>119.53</v>
      </c>
      <c r="Q12" t="n">
        <v>942.3099999999999</v>
      </c>
      <c r="R12" t="n">
        <v>43.11</v>
      </c>
      <c r="S12" t="n">
        <v>27.17</v>
      </c>
      <c r="T12" t="n">
        <v>8114.27</v>
      </c>
      <c r="U12" t="n">
        <v>0.63</v>
      </c>
      <c r="V12" t="n">
        <v>0.93</v>
      </c>
      <c r="W12" t="n">
        <v>0.15</v>
      </c>
      <c r="X12" t="n">
        <v>0.51</v>
      </c>
      <c r="Y12" t="n">
        <v>1</v>
      </c>
      <c r="Z12" t="n">
        <v>10</v>
      </c>
      <c r="AA12" t="n">
        <v>200.2119776108375</v>
      </c>
      <c r="AB12" t="n">
        <v>273.9388604960912</v>
      </c>
      <c r="AC12" t="n">
        <v>247.79452012603</v>
      </c>
      <c r="AD12" t="n">
        <v>200211.9776108375</v>
      </c>
      <c r="AE12" t="n">
        <v>273938.8604960912</v>
      </c>
      <c r="AF12" t="n">
        <v>2.64385351915348e-06</v>
      </c>
      <c r="AG12" t="n">
        <v>16</v>
      </c>
      <c r="AH12" t="n">
        <v>247794.52012603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8.245900000000001</v>
      </c>
      <c r="E13" t="n">
        <v>12.13</v>
      </c>
      <c r="F13" t="n">
        <v>8.32</v>
      </c>
      <c r="G13" t="n">
        <v>20.81</v>
      </c>
      <c r="H13" t="n">
        <v>0.28</v>
      </c>
      <c r="I13" t="n">
        <v>24</v>
      </c>
      <c r="J13" t="n">
        <v>237.41</v>
      </c>
      <c r="K13" t="n">
        <v>57.72</v>
      </c>
      <c r="L13" t="n">
        <v>3.75</v>
      </c>
      <c r="M13" t="n">
        <v>22</v>
      </c>
      <c r="N13" t="n">
        <v>55.93</v>
      </c>
      <c r="O13" t="n">
        <v>29514.51</v>
      </c>
      <c r="P13" t="n">
        <v>118.21</v>
      </c>
      <c r="Q13" t="n">
        <v>942.27</v>
      </c>
      <c r="R13" t="n">
        <v>41.96</v>
      </c>
      <c r="S13" t="n">
        <v>27.17</v>
      </c>
      <c r="T13" t="n">
        <v>7546.44</v>
      </c>
      <c r="U13" t="n">
        <v>0.65</v>
      </c>
      <c r="V13" t="n">
        <v>0.9399999999999999</v>
      </c>
      <c r="W13" t="n">
        <v>0.15</v>
      </c>
      <c r="X13" t="n">
        <v>0.47</v>
      </c>
      <c r="Y13" t="n">
        <v>1</v>
      </c>
      <c r="Z13" t="n">
        <v>10</v>
      </c>
      <c r="AA13" t="n">
        <v>198.384622826161</v>
      </c>
      <c r="AB13" t="n">
        <v>271.4385930624946</v>
      </c>
      <c r="AC13" t="n">
        <v>245.5328747071477</v>
      </c>
      <c r="AD13" t="n">
        <v>198384.622826161</v>
      </c>
      <c r="AE13" t="n">
        <v>271438.5930624946</v>
      </c>
      <c r="AF13" t="n">
        <v>2.671587041357264e-06</v>
      </c>
      <c r="AG13" t="n">
        <v>16</v>
      </c>
      <c r="AH13" t="n">
        <v>245532.8747071477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8.3443</v>
      </c>
      <c r="E14" t="n">
        <v>11.98</v>
      </c>
      <c r="F14" t="n">
        <v>8.27</v>
      </c>
      <c r="G14" t="n">
        <v>22.56</v>
      </c>
      <c r="H14" t="n">
        <v>0.3</v>
      </c>
      <c r="I14" t="n">
        <v>22</v>
      </c>
      <c r="J14" t="n">
        <v>237.84</v>
      </c>
      <c r="K14" t="n">
        <v>57.72</v>
      </c>
      <c r="L14" t="n">
        <v>4</v>
      </c>
      <c r="M14" t="n">
        <v>20</v>
      </c>
      <c r="N14" t="n">
        <v>56.12</v>
      </c>
      <c r="O14" t="n">
        <v>29567.95</v>
      </c>
      <c r="P14" t="n">
        <v>116.46</v>
      </c>
      <c r="Q14" t="n">
        <v>942.29</v>
      </c>
      <c r="R14" t="n">
        <v>40.3</v>
      </c>
      <c r="S14" t="n">
        <v>27.17</v>
      </c>
      <c r="T14" t="n">
        <v>6727.47</v>
      </c>
      <c r="U14" t="n">
        <v>0.67</v>
      </c>
      <c r="V14" t="n">
        <v>0.9399999999999999</v>
      </c>
      <c r="W14" t="n">
        <v>0.14</v>
      </c>
      <c r="X14" t="n">
        <v>0.42</v>
      </c>
      <c r="Y14" t="n">
        <v>1</v>
      </c>
      <c r="Z14" t="n">
        <v>10</v>
      </c>
      <c r="AA14" t="n">
        <v>196.1746286242953</v>
      </c>
      <c r="AB14" t="n">
        <v>268.4147814974403</v>
      </c>
      <c r="AC14" t="n">
        <v>242.797651473915</v>
      </c>
      <c r="AD14" t="n">
        <v>196174.6286242953</v>
      </c>
      <c r="AE14" t="n">
        <v>268414.7814974403</v>
      </c>
      <c r="AF14" t="n">
        <v>2.703467632301801e-06</v>
      </c>
      <c r="AG14" t="n">
        <v>16</v>
      </c>
      <c r="AH14" t="n">
        <v>242797.651473915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8.389099999999999</v>
      </c>
      <c r="E15" t="n">
        <v>11.92</v>
      </c>
      <c r="F15" t="n">
        <v>8.25</v>
      </c>
      <c r="G15" t="n">
        <v>23.58</v>
      </c>
      <c r="H15" t="n">
        <v>0.32</v>
      </c>
      <c r="I15" t="n">
        <v>21</v>
      </c>
      <c r="J15" t="n">
        <v>238.28</v>
      </c>
      <c r="K15" t="n">
        <v>57.72</v>
      </c>
      <c r="L15" t="n">
        <v>4.25</v>
      </c>
      <c r="M15" t="n">
        <v>19</v>
      </c>
      <c r="N15" t="n">
        <v>56.3</v>
      </c>
      <c r="O15" t="n">
        <v>29621.44</v>
      </c>
      <c r="P15" t="n">
        <v>115.4</v>
      </c>
      <c r="Q15" t="n">
        <v>942.34</v>
      </c>
      <c r="R15" t="n">
        <v>39.69</v>
      </c>
      <c r="S15" t="n">
        <v>27.17</v>
      </c>
      <c r="T15" t="n">
        <v>6426.94</v>
      </c>
      <c r="U15" t="n">
        <v>0.68</v>
      </c>
      <c r="V15" t="n">
        <v>0.9399999999999999</v>
      </c>
      <c r="W15" t="n">
        <v>0.14</v>
      </c>
      <c r="X15" t="n">
        <v>0.4</v>
      </c>
      <c r="Y15" t="n">
        <v>1</v>
      </c>
      <c r="Z15" t="n">
        <v>10</v>
      </c>
      <c r="AA15" t="n">
        <v>195.0175964582999</v>
      </c>
      <c r="AB15" t="n">
        <v>266.8316790432696</v>
      </c>
      <c r="AC15" t="n">
        <v>241.3656380960716</v>
      </c>
      <c r="AD15" t="n">
        <v>195017.5964582999</v>
      </c>
      <c r="AE15" t="n">
        <v>266831.6790432696</v>
      </c>
      <c r="AF15" t="n">
        <v>2.717982372894435e-06</v>
      </c>
      <c r="AG15" t="n">
        <v>16</v>
      </c>
      <c r="AH15" t="n">
        <v>241365.6380960716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8.4384</v>
      </c>
      <c r="E16" t="n">
        <v>11.85</v>
      </c>
      <c r="F16" t="n">
        <v>8.23</v>
      </c>
      <c r="G16" t="n">
        <v>24.69</v>
      </c>
      <c r="H16" t="n">
        <v>0.34</v>
      </c>
      <c r="I16" t="n">
        <v>20</v>
      </c>
      <c r="J16" t="n">
        <v>238.71</v>
      </c>
      <c r="K16" t="n">
        <v>57.72</v>
      </c>
      <c r="L16" t="n">
        <v>4.5</v>
      </c>
      <c r="M16" t="n">
        <v>18</v>
      </c>
      <c r="N16" t="n">
        <v>56.49</v>
      </c>
      <c r="O16" t="n">
        <v>29675.01</v>
      </c>
      <c r="P16" t="n">
        <v>113.85</v>
      </c>
      <c r="Q16" t="n">
        <v>942.24</v>
      </c>
      <c r="R16" t="n">
        <v>38.93</v>
      </c>
      <c r="S16" t="n">
        <v>27.17</v>
      </c>
      <c r="T16" t="n">
        <v>6054.07</v>
      </c>
      <c r="U16" t="n">
        <v>0.7</v>
      </c>
      <c r="V16" t="n">
        <v>0.95</v>
      </c>
      <c r="W16" t="n">
        <v>0.14</v>
      </c>
      <c r="X16" t="n">
        <v>0.38</v>
      </c>
      <c r="Y16" t="n">
        <v>1</v>
      </c>
      <c r="Z16" t="n">
        <v>10</v>
      </c>
      <c r="AA16" t="n">
        <v>193.5131839683697</v>
      </c>
      <c r="AB16" t="n">
        <v>264.7732755045533</v>
      </c>
      <c r="AC16" t="n">
        <v>239.5036857021022</v>
      </c>
      <c r="AD16" t="n">
        <v>193513.1839683697</v>
      </c>
      <c r="AE16" t="n">
        <v>264773.2755045533</v>
      </c>
      <c r="AF16" t="n">
        <v>2.733955067341241e-06</v>
      </c>
      <c r="AG16" t="n">
        <v>16</v>
      </c>
      <c r="AH16" t="n">
        <v>239503.6857021022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8.579599999999999</v>
      </c>
      <c r="E17" t="n">
        <v>11.66</v>
      </c>
      <c r="F17" t="n">
        <v>8.130000000000001</v>
      </c>
      <c r="G17" t="n">
        <v>27.09</v>
      </c>
      <c r="H17" t="n">
        <v>0.35</v>
      </c>
      <c r="I17" t="n">
        <v>18</v>
      </c>
      <c r="J17" t="n">
        <v>239.14</v>
      </c>
      <c r="K17" t="n">
        <v>57.72</v>
      </c>
      <c r="L17" t="n">
        <v>4.75</v>
      </c>
      <c r="M17" t="n">
        <v>16</v>
      </c>
      <c r="N17" t="n">
        <v>56.67</v>
      </c>
      <c r="O17" t="n">
        <v>29728.63</v>
      </c>
      <c r="P17" t="n">
        <v>111.62</v>
      </c>
      <c r="Q17" t="n">
        <v>942.29</v>
      </c>
      <c r="R17" t="n">
        <v>35.86</v>
      </c>
      <c r="S17" t="n">
        <v>27.17</v>
      </c>
      <c r="T17" t="n">
        <v>4529.42</v>
      </c>
      <c r="U17" t="n">
        <v>0.76</v>
      </c>
      <c r="V17" t="n">
        <v>0.96</v>
      </c>
      <c r="W17" t="n">
        <v>0.13</v>
      </c>
      <c r="X17" t="n">
        <v>0.27</v>
      </c>
      <c r="Y17" t="n">
        <v>1</v>
      </c>
      <c r="Z17" t="n">
        <v>10</v>
      </c>
      <c r="AA17" t="n">
        <v>190.6600555676748</v>
      </c>
      <c r="AB17" t="n">
        <v>260.869499355583</v>
      </c>
      <c r="AC17" t="n">
        <v>235.9724804698041</v>
      </c>
      <c r="AD17" t="n">
        <v>190660.0555676748</v>
      </c>
      <c r="AE17" t="n">
        <v>260869.499355583</v>
      </c>
      <c r="AF17" t="n">
        <v>2.779702419387669e-06</v>
      </c>
      <c r="AG17" t="n">
        <v>16</v>
      </c>
      <c r="AH17" t="n">
        <v>235972.4804698041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8.560600000000001</v>
      </c>
      <c r="E18" t="n">
        <v>11.68</v>
      </c>
      <c r="F18" t="n">
        <v>8.199999999999999</v>
      </c>
      <c r="G18" t="n">
        <v>28.93</v>
      </c>
      <c r="H18" t="n">
        <v>0.37</v>
      </c>
      <c r="I18" t="n">
        <v>17</v>
      </c>
      <c r="J18" t="n">
        <v>239.58</v>
      </c>
      <c r="K18" t="n">
        <v>57.72</v>
      </c>
      <c r="L18" t="n">
        <v>5</v>
      </c>
      <c r="M18" t="n">
        <v>15</v>
      </c>
      <c r="N18" t="n">
        <v>56.86</v>
      </c>
      <c r="O18" t="n">
        <v>29782.33</v>
      </c>
      <c r="P18" t="n">
        <v>111.77</v>
      </c>
      <c r="Q18" t="n">
        <v>942.24</v>
      </c>
      <c r="R18" t="n">
        <v>38.25</v>
      </c>
      <c r="S18" t="n">
        <v>27.17</v>
      </c>
      <c r="T18" t="n">
        <v>5726.38</v>
      </c>
      <c r="U18" t="n">
        <v>0.71</v>
      </c>
      <c r="V18" t="n">
        <v>0.95</v>
      </c>
      <c r="W18" t="n">
        <v>0.13</v>
      </c>
      <c r="X18" t="n">
        <v>0.35</v>
      </c>
      <c r="Y18" t="n">
        <v>1</v>
      </c>
      <c r="Z18" t="n">
        <v>10</v>
      </c>
      <c r="AA18" t="n">
        <v>190.9979977443289</v>
      </c>
      <c r="AB18" t="n">
        <v>261.3318867506374</v>
      </c>
      <c r="AC18" t="n">
        <v>236.3907382608395</v>
      </c>
      <c r="AD18" t="n">
        <v>190997.9977443289</v>
      </c>
      <c r="AE18" t="n">
        <v>261331.8867506374</v>
      </c>
      <c r="AF18" t="n">
        <v>2.773546614225615e-06</v>
      </c>
      <c r="AG18" t="n">
        <v>16</v>
      </c>
      <c r="AH18" t="n">
        <v>236390.7382608395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8.5655</v>
      </c>
      <c r="E19" t="n">
        <v>11.67</v>
      </c>
      <c r="F19" t="n">
        <v>8.19</v>
      </c>
      <c r="G19" t="n">
        <v>28.91</v>
      </c>
      <c r="H19" t="n">
        <v>0.39</v>
      </c>
      <c r="I19" t="n">
        <v>17</v>
      </c>
      <c r="J19" t="n">
        <v>240.02</v>
      </c>
      <c r="K19" t="n">
        <v>57.72</v>
      </c>
      <c r="L19" t="n">
        <v>5.25</v>
      </c>
      <c r="M19" t="n">
        <v>15</v>
      </c>
      <c r="N19" t="n">
        <v>57.04</v>
      </c>
      <c r="O19" t="n">
        <v>29836.09</v>
      </c>
      <c r="P19" t="n">
        <v>110.75</v>
      </c>
      <c r="Q19" t="n">
        <v>942.36</v>
      </c>
      <c r="R19" t="n">
        <v>37.9</v>
      </c>
      <c r="S19" t="n">
        <v>27.17</v>
      </c>
      <c r="T19" t="n">
        <v>5551.38</v>
      </c>
      <c r="U19" t="n">
        <v>0.72</v>
      </c>
      <c r="V19" t="n">
        <v>0.95</v>
      </c>
      <c r="W19" t="n">
        <v>0.13</v>
      </c>
      <c r="X19" t="n">
        <v>0.34</v>
      </c>
      <c r="Y19" t="n">
        <v>1</v>
      </c>
      <c r="Z19" t="n">
        <v>10</v>
      </c>
      <c r="AA19" t="n">
        <v>190.2950513206051</v>
      </c>
      <c r="AB19" t="n">
        <v>260.3700844418914</v>
      </c>
      <c r="AC19" t="n">
        <v>235.520729014542</v>
      </c>
      <c r="AD19" t="n">
        <v>190295.0513206051</v>
      </c>
      <c r="AE19" t="n">
        <v>260370.0844418915</v>
      </c>
      <c r="AF19" t="n">
        <v>2.775134163977935e-06</v>
      </c>
      <c r="AG19" t="n">
        <v>16</v>
      </c>
      <c r="AH19" t="n">
        <v>235520.729014542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8.6236</v>
      </c>
      <c r="E20" t="n">
        <v>11.6</v>
      </c>
      <c r="F20" t="n">
        <v>8.16</v>
      </c>
      <c r="G20" t="n">
        <v>30.59</v>
      </c>
      <c r="H20" t="n">
        <v>0.41</v>
      </c>
      <c r="I20" t="n">
        <v>16</v>
      </c>
      <c r="J20" t="n">
        <v>240.45</v>
      </c>
      <c r="K20" t="n">
        <v>57.72</v>
      </c>
      <c r="L20" t="n">
        <v>5.5</v>
      </c>
      <c r="M20" t="n">
        <v>14</v>
      </c>
      <c r="N20" t="n">
        <v>57.23</v>
      </c>
      <c r="O20" t="n">
        <v>29890.04</v>
      </c>
      <c r="P20" t="n">
        <v>109.38</v>
      </c>
      <c r="Q20" t="n">
        <v>942.3</v>
      </c>
      <c r="R20" t="n">
        <v>36.85</v>
      </c>
      <c r="S20" t="n">
        <v>27.17</v>
      </c>
      <c r="T20" t="n">
        <v>5034.91</v>
      </c>
      <c r="U20" t="n">
        <v>0.74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188.873983688891</v>
      </c>
      <c r="AB20" t="n">
        <v>258.4257170151021</v>
      </c>
      <c r="AC20" t="n">
        <v>233.7619292860279</v>
      </c>
      <c r="AD20" t="n">
        <v>188873.983688891</v>
      </c>
      <c r="AE20" t="n">
        <v>258425.717015102</v>
      </c>
      <c r="AF20" t="n">
        <v>2.793957968184007e-06</v>
      </c>
      <c r="AG20" t="n">
        <v>16</v>
      </c>
      <c r="AH20" t="n">
        <v>233761.9292860279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8.670299999999999</v>
      </c>
      <c r="E21" t="n">
        <v>11.53</v>
      </c>
      <c r="F21" t="n">
        <v>8.140000000000001</v>
      </c>
      <c r="G21" t="n">
        <v>32.57</v>
      </c>
      <c r="H21" t="n">
        <v>0.42</v>
      </c>
      <c r="I21" t="n">
        <v>15</v>
      </c>
      <c r="J21" t="n">
        <v>240.89</v>
      </c>
      <c r="K21" t="n">
        <v>57.72</v>
      </c>
      <c r="L21" t="n">
        <v>5.75</v>
      </c>
      <c r="M21" t="n">
        <v>13</v>
      </c>
      <c r="N21" t="n">
        <v>57.42</v>
      </c>
      <c r="O21" t="n">
        <v>29943.94</v>
      </c>
      <c r="P21" t="n">
        <v>108.18</v>
      </c>
      <c r="Q21" t="n">
        <v>942.3099999999999</v>
      </c>
      <c r="R21" t="n">
        <v>36.2</v>
      </c>
      <c r="S21" t="n">
        <v>27.17</v>
      </c>
      <c r="T21" t="n">
        <v>4714.64</v>
      </c>
      <c r="U21" t="n">
        <v>0.75</v>
      </c>
      <c r="V21" t="n">
        <v>0.96</v>
      </c>
      <c r="W21" t="n">
        <v>0.13</v>
      </c>
      <c r="X21" t="n">
        <v>0.29</v>
      </c>
      <c r="Y21" t="n">
        <v>1</v>
      </c>
      <c r="Z21" t="n">
        <v>10</v>
      </c>
      <c r="AA21" t="n">
        <v>187.6874786306407</v>
      </c>
      <c r="AB21" t="n">
        <v>256.8022884494959</v>
      </c>
      <c r="AC21" t="n">
        <v>232.2934384642264</v>
      </c>
      <c r="AD21" t="n">
        <v>187687.4786306407</v>
      </c>
      <c r="AE21" t="n">
        <v>256802.2884494959</v>
      </c>
      <c r="AF21" t="n">
        <v>2.809088289292847e-06</v>
      </c>
      <c r="AG21" t="n">
        <v>16</v>
      </c>
      <c r="AH21" t="n">
        <v>232293.4384642264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8.729200000000001</v>
      </c>
      <c r="E22" t="n">
        <v>11.46</v>
      </c>
      <c r="F22" t="n">
        <v>8.109999999999999</v>
      </c>
      <c r="G22" t="n">
        <v>34.75</v>
      </c>
      <c r="H22" t="n">
        <v>0.44</v>
      </c>
      <c r="I22" t="n">
        <v>14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106.92</v>
      </c>
      <c r="Q22" t="n">
        <v>942.25</v>
      </c>
      <c r="R22" t="n">
        <v>35.21</v>
      </c>
      <c r="S22" t="n">
        <v>27.17</v>
      </c>
      <c r="T22" t="n">
        <v>4222.7</v>
      </c>
      <c r="U22" t="n">
        <v>0.77</v>
      </c>
      <c r="V22" t="n">
        <v>0.96</v>
      </c>
      <c r="W22" t="n">
        <v>0.13</v>
      </c>
      <c r="X22" t="n">
        <v>0.26</v>
      </c>
      <c r="Y22" t="n">
        <v>1</v>
      </c>
      <c r="Z22" t="n">
        <v>10</v>
      </c>
      <c r="AA22" t="n">
        <v>179.4549841845316</v>
      </c>
      <c r="AB22" t="n">
        <v>245.5382263563129</v>
      </c>
      <c r="AC22" t="n">
        <v>222.1044026480027</v>
      </c>
      <c r="AD22" t="n">
        <v>179454.9841845316</v>
      </c>
      <c r="AE22" t="n">
        <v>245538.2263563129</v>
      </c>
      <c r="AF22" t="n">
        <v>2.828171285295217e-06</v>
      </c>
      <c r="AG22" t="n">
        <v>15</v>
      </c>
      <c r="AH22" t="n">
        <v>222104.4026480027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8.724500000000001</v>
      </c>
      <c r="E23" t="n">
        <v>11.46</v>
      </c>
      <c r="F23" t="n">
        <v>8.119999999999999</v>
      </c>
      <c r="G23" t="n">
        <v>34.78</v>
      </c>
      <c r="H23" t="n">
        <v>0.46</v>
      </c>
      <c r="I23" t="n">
        <v>14</v>
      </c>
      <c r="J23" t="n">
        <v>241.77</v>
      </c>
      <c r="K23" t="n">
        <v>57.72</v>
      </c>
      <c r="L23" t="n">
        <v>6.25</v>
      </c>
      <c r="M23" t="n">
        <v>12</v>
      </c>
      <c r="N23" t="n">
        <v>57.79</v>
      </c>
      <c r="O23" t="n">
        <v>30051.93</v>
      </c>
      <c r="P23" t="n">
        <v>105.62</v>
      </c>
      <c r="Q23" t="n">
        <v>942.24</v>
      </c>
      <c r="R23" t="n">
        <v>35.51</v>
      </c>
      <c r="S23" t="n">
        <v>27.17</v>
      </c>
      <c r="T23" t="n">
        <v>4370.73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178.6936975240049</v>
      </c>
      <c r="AB23" t="n">
        <v>244.4966003617837</v>
      </c>
      <c r="AC23" t="n">
        <v>221.1621879764598</v>
      </c>
      <c r="AD23" t="n">
        <v>178693.6975240049</v>
      </c>
      <c r="AE23" t="n">
        <v>244496.6003617837</v>
      </c>
      <c r="AF23" t="n">
        <v>2.826648533491972e-06</v>
      </c>
      <c r="AG23" t="n">
        <v>15</v>
      </c>
      <c r="AH23" t="n">
        <v>221162.1879764598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8.801500000000001</v>
      </c>
      <c r="E24" t="n">
        <v>11.36</v>
      </c>
      <c r="F24" t="n">
        <v>8.06</v>
      </c>
      <c r="G24" t="n">
        <v>37.2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11</v>
      </c>
      <c r="N24" t="n">
        <v>57.98</v>
      </c>
      <c r="O24" t="n">
        <v>30106.03</v>
      </c>
      <c r="P24" t="n">
        <v>104.24</v>
      </c>
      <c r="Q24" t="n">
        <v>942.27</v>
      </c>
      <c r="R24" t="n">
        <v>33.47</v>
      </c>
      <c r="S24" t="n">
        <v>27.17</v>
      </c>
      <c r="T24" t="n">
        <v>3356.29</v>
      </c>
      <c r="U24" t="n">
        <v>0.8100000000000001</v>
      </c>
      <c r="V24" t="n">
        <v>0.97</v>
      </c>
      <c r="W24" t="n">
        <v>0.13</v>
      </c>
      <c r="X24" t="n">
        <v>0.21</v>
      </c>
      <c r="Y24" t="n">
        <v>1</v>
      </c>
      <c r="Z24" t="n">
        <v>10</v>
      </c>
      <c r="AA24" t="n">
        <v>177.1397393449021</v>
      </c>
      <c r="AB24" t="n">
        <v>242.3704062253398</v>
      </c>
      <c r="AC24" t="n">
        <v>219.2389148242653</v>
      </c>
      <c r="AD24" t="n">
        <v>177139.7393449021</v>
      </c>
      <c r="AE24" t="n">
        <v>242370.4062253399</v>
      </c>
      <c r="AF24" t="n">
        <v>2.851595743885563e-06</v>
      </c>
      <c r="AG24" t="n">
        <v>15</v>
      </c>
      <c r="AH24" t="n">
        <v>219238.9148242653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8.8088</v>
      </c>
      <c r="E25" t="n">
        <v>11.35</v>
      </c>
      <c r="F25" t="n">
        <v>8.1</v>
      </c>
      <c r="G25" t="n">
        <v>40.48</v>
      </c>
      <c r="H25" t="n">
        <v>0.49</v>
      </c>
      <c r="I25" t="n">
        <v>12</v>
      </c>
      <c r="J25" t="n">
        <v>242.64</v>
      </c>
      <c r="K25" t="n">
        <v>57.72</v>
      </c>
      <c r="L25" t="n">
        <v>6.75</v>
      </c>
      <c r="M25" t="n">
        <v>10</v>
      </c>
      <c r="N25" t="n">
        <v>58.17</v>
      </c>
      <c r="O25" t="n">
        <v>30160.2</v>
      </c>
      <c r="P25" t="n">
        <v>103.16</v>
      </c>
      <c r="Q25" t="n">
        <v>942.3099999999999</v>
      </c>
      <c r="R25" t="n">
        <v>34.95</v>
      </c>
      <c r="S25" t="n">
        <v>27.17</v>
      </c>
      <c r="T25" t="n">
        <v>4104.75</v>
      </c>
      <c r="U25" t="n">
        <v>0.78</v>
      </c>
      <c r="V25" t="n">
        <v>0.96</v>
      </c>
      <c r="W25" t="n">
        <v>0.13</v>
      </c>
      <c r="X25" t="n">
        <v>0.24</v>
      </c>
      <c r="Y25" t="n">
        <v>1</v>
      </c>
      <c r="Z25" t="n">
        <v>10</v>
      </c>
      <c r="AA25" t="n">
        <v>176.4505543846552</v>
      </c>
      <c r="AB25" t="n">
        <v>241.427432958036</v>
      </c>
      <c r="AC25" t="n">
        <v>218.3859376021213</v>
      </c>
      <c r="AD25" t="n">
        <v>176450.5543846552</v>
      </c>
      <c r="AE25" t="n">
        <v>241427.432958036</v>
      </c>
      <c r="AF25" t="n">
        <v>2.853960869026773e-06</v>
      </c>
      <c r="AG25" t="n">
        <v>15</v>
      </c>
      <c r="AH25" t="n">
        <v>218385.9376021213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8.819599999999999</v>
      </c>
      <c r="E26" t="n">
        <v>11.34</v>
      </c>
      <c r="F26" t="n">
        <v>8.08</v>
      </c>
      <c r="G26" t="n">
        <v>40.41</v>
      </c>
      <c r="H26" t="n">
        <v>0.51</v>
      </c>
      <c r="I26" t="n">
        <v>12</v>
      </c>
      <c r="J26" t="n">
        <v>243.08</v>
      </c>
      <c r="K26" t="n">
        <v>57.72</v>
      </c>
      <c r="L26" t="n">
        <v>7</v>
      </c>
      <c r="M26" t="n">
        <v>10</v>
      </c>
      <c r="N26" t="n">
        <v>58.36</v>
      </c>
      <c r="O26" t="n">
        <v>30214.44</v>
      </c>
      <c r="P26" t="n">
        <v>101.92</v>
      </c>
      <c r="Q26" t="n">
        <v>942.3099999999999</v>
      </c>
      <c r="R26" t="n">
        <v>34.49</v>
      </c>
      <c r="S26" t="n">
        <v>27.17</v>
      </c>
      <c r="T26" t="n">
        <v>3871.15</v>
      </c>
      <c r="U26" t="n">
        <v>0.79</v>
      </c>
      <c r="V26" t="n">
        <v>0.96</v>
      </c>
      <c r="W26" t="n">
        <v>0.13</v>
      </c>
      <c r="X26" t="n">
        <v>0.23</v>
      </c>
      <c r="Y26" t="n">
        <v>1</v>
      </c>
      <c r="Z26" t="n">
        <v>10</v>
      </c>
      <c r="AA26" t="n">
        <v>175.5791869597337</v>
      </c>
      <c r="AB26" t="n">
        <v>240.2351896052412</v>
      </c>
      <c r="AC26" t="n">
        <v>217.3074802815928</v>
      </c>
      <c r="AD26" t="n">
        <v>175579.1869597337</v>
      </c>
      <c r="AE26" t="n">
        <v>240235.1896052412</v>
      </c>
      <c r="AF26" t="n">
        <v>2.857459958276783e-06</v>
      </c>
      <c r="AG26" t="n">
        <v>15</v>
      </c>
      <c r="AH26" t="n">
        <v>217307.4802815928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8.867699999999999</v>
      </c>
      <c r="E27" t="n">
        <v>11.28</v>
      </c>
      <c r="F27" t="n">
        <v>8.07</v>
      </c>
      <c r="G27" t="n">
        <v>44</v>
      </c>
      <c r="H27" t="n">
        <v>0.53</v>
      </c>
      <c r="I27" t="n">
        <v>11</v>
      </c>
      <c r="J27" t="n">
        <v>243.52</v>
      </c>
      <c r="K27" t="n">
        <v>57.72</v>
      </c>
      <c r="L27" t="n">
        <v>7.25</v>
      </c>
      <c r="M27" t="n">
        <v>9</v>
      </c>
      <c r="N27" t="n">
        <v>58.55</v>
      </c>
      <c r="O27" t="n">
        <v>30268.74</v>
      </c>
      <c r="P27" t="n">
        <v>100.58</v>
      </c>
      <c r="Q27" t="n">
        <v>942.3</v>
      </c>
      <c r="R27" t="n">
        <v>33.92</v>
      </c>
      <c r="S27" t="n">
        <v>27.17</v>
      </c>
      <c r="T27" t="n">
        <v>3591.72</v>
      </c>
      <c r="U27" t="n">
        <v>0.8</v>
      </c>
      <c r="V27" t="n">
        <v>0.97</v>
      </c>
      <c r="W27" t="n">
        <v>0.13</v>
      </c>
      <c r="X27" t="n">
        <v>0.21</v>
      </c>
      <c r="Y27" t="n">
        <v>1</v>
      </c>
      <c r="Z27" t="n">
        <v>10</v>
      </c>
      <c r="AA27" t="n">
        <v>174.3650581463817</v>
      </c>
      <c r="AB27" t="n">
        <v>238.5739649992309</v>
      </c>
      <c r="AC27" t="n">
        <v>215.8048006204363</v>
      </c>
      <c r="AD27" t="n">
        <v>174365.0581463817</v>
      </c>
      <c r="AE27" t="n">
        <v>238573.9649992309</v>
      </c>
      <c r="AF27" t="n">
        <v>2.873043865029143e-06</v>
      </c>
      <c r="AG27" t="n">
        <v>15</v>
      </c>
      <c r="AH27" t="n">
        <v>215804.8006204363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8.8788</v>
      </c>
      <c r="E28" t="n">
        <v>11.26</v>
      </c>
      <c r="F28" t="n">
        <v>8.050000000000001</v>
      </c>
      <c r="G28" t="n">
        <v>43.92</v>
      </c>
      <c r="H28" t="n">
        <v>0.55</v>
      </c>
      <c r="I28" t="n">
        <v>11</v>
      </c>
      <c r="J28" t="n">
        <v>243.96</v>
      </c>
      <c r="K28" t="n">
        <v>57.72</v>
      </c>
      <c r="L28" t="n">
        <v>7.5</v>
      </c>
      <c r="M28" t="n">
        <v>9</v>
      </c>
      <c r="N28" t="n">
        <v>58.74</v>
      </c>
      <c r="O28" t="n">
        <v>30323.11</v>
      </c>
      <c r="P28" t="n">
        <v>99.59999999999999</v>
      </c>
      <c r="Q28" t="n">
        <v>942.24</v>
      </c>
      <c r="R28" t="n">
        <v>33.53</v>
      </c>
      <c r="S28" t="n">
        <v>27.17</v>
      </c>
      <c r="T28" t="n">
        <v>3397.72</v>
      </c>
      <c r="U28" t="n">
        <v>0.8100000000000001</v>
      </c>
      <c r="V28" t="n">
        <v>0.97</v>
      </c>
      <c r="W28" t="n">
        <v>0.12</v>
      </c>
      <c r="X28" t="n">
        <v>0.2</v>
      </c>
      <c r="Y28" t="n">
        <v>1</v>
      </c>
      <c r="Z28" t="n">
        <v>10</v>
      </c>
      <c r="AA28" t="n">
        <v>173.6590543899001</v>
      </c>
      <c r="AB28" t="n">
        <v>237.6079795129258</v>
      </c>
      <c r="AC28" t="n">
        <v>214.9310074331746</v>
      </c>
      <c r="AD28" t="n">
        <v>173659.0543899001</v>
      </c>
      <c r="AE28" t="n">
        <v>237607.9795129258</v>
      </c>
      <c r="AF28" t="n">
        <v>2.876640151202765e-06</v>
      </c>
      <c r="AG28" t="n">
        <v>15</v>
      </c>
      <c r="AH28" t="n">
        <v>214931.0074331746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8.9354</v>
      </c>
      <c r="E29" t="n">
        <v>11.19</v>
      </c>
      <c r="F29" t="n">
        <v>8.029999999999999</v>
      </c>
      <c r="G29" t="n">
        <v>48.16</v>
      </c>
      <c r="H29" t="n">
        <v>0.5600000000000001</v>
      </c>
      <c r="I29" t="n">
        <v>10</v>
      </c>
      <c r="J29" t="n">
        <v>244.41</v>
      </c>
      <c r="K29" t="n">
        <v>57.72</v>
      </c>
      <c r="L29" t="n">
        <v>7.75</v>
      </c>
      <c r="M29" t="n">
        <v>8</v>
      </c>
      <c r="N29" t="n">
        <v>58.93</v>
      </c>
      <c r="O29" t="n">
        <v>30377.55</v>
      </c>
      <c r="P29" t="n">
        <v>97.43000000000001</v>
      </c>
      <c r="Q29" t="n">
        <v>942.24</v>
      </c>
      <c r="R29" t="n">
        <v>32.64</v>
      </c>
      <c r="S29" t="n">
        <v>27.17</v>
      </c>
      <c r="T29" t="n">
        <v>2956.21</v>
      </c>
      <c r="U29" t="n">
        <v>0.83</v>
      </c>
      <c r="V29" t="n">
        <v>0.97</v>
      </c>
      <c r="W29" t="n">
        <v>0.12</v>
      </c>
      <c r="X29" t="n">
        <v>0.17</v>
      </c>
      <c r="Y29" t="n">
        <v>1</v>
      </c>
      <c r="Z29" t="n">
        <v>10</v>
      </c>
      <c r="AA29" t="n">
        <v>171.8844196543903</v>
      </c>
      <c r="AB29" t="n">
        <v>235.1798459764435</v>
      </c>
      <c r="AC29" t="n">
        <v>212.7346115535066</v>
      </c>
      <c r="AD29" t="n">
        <v>171884.4196543903</v>
      </c>
      <c r="AE29" t="n">
        <v>235179.8459764435</v>
      </c>
      <c r="AF29" t="n">
        <v>2.894977970790781e-06</v>
      </c>
      <c r="AG29" t="n">
        <v>15</v>
      </c>
      <c r="AH29" t="n">
        <v>212734.6115535066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8.951700000000001</v>
      </c>
      <c r="E30" t="n">
        <v>11.17</v>
      </c>
      <c r="F30" t="n">
        <v>8.01</v>
      </c>
      <c r="G30" t="n">
        <v>48.04</v>
      </c>
      <c r="H30" t="n">
        <v>0.58</v>
      </c>
      <c r="I30" t="n">
        <v>10</v>
      </c>
      <c r="J30" t="n">
        <v>244.85</v>
      </c>
      <c r="K30" t="n">
        <v>57.72</v>
      </c>
      <c r="L30" t="n">
        <v>8</v>
      </c>
      <c r="M30" t="n">
        <v>8</v>
      </c>
      <c r="N30" t="n">
        <v>59.12</v>
      </c>
      <c r="O30" t="n">
        <v>30432.06</v>
      </c>
      <c r="P30" t="n">
        <v>96.76000000000001</v>
      </c>
      <c r="Q30" t="n">
        <v>942.25</v>
      </c>
      <c r="R30" t="n">
        <v>31.93</v>
      </c>
      <c r="S30" t="n">
        <v>27.17</v>
      </c>
      <c r="T30" t="n">
        <v>2600.92</v>
      </c>
      <c r="U30" t="n">
        <v>0.85</v>
      </c>
      <c r="V30" t="n">
        <v>0.97</v>
      </c>
      <c r="W30" t="n">
        <v>0.12</v>
      </c>
      <c r="X30" t="n">
        <v>0.15</v>
      </c>
      <c r="Y30" t="n">
        <v>1</v>
      </c>
      <c r="Z30" t="n">
        <v>10</v>
      </c>
      <c r="AA30" t="n">
        <v>171.3368895049126</v>
      </c>
      <c r="AB30" t="n">
        <v>234.4306910706032</v>
      </c>
      <c r="AC30" t="n">
        <v>212.0569549404339</v>
      </c>
      <c r="AD30" t="n">
        <v>171336.8895049127</v>
      </c>
      <c r="AE30" t="n">
        <v>234430.6910706032</v>
      </c>
      <c r="AF30" t="n">
        <v>2.900259003640334e-06</v>
      </c>
      <c r="AG30" t="n">
        <v>15</v>
      </c>
      <c r="AH30" t="n">
        <v>212056.9549404339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8.9109</v>
      </c>
      <c r="E31" t="n">
        <v>11.22</v>
      </c>
      <c r="F31" t="n">
        <v>8.06</v>
      </c>
      <c r="G31" t="n">
        <v>48.35</v>
      </c>
      <c r="H31" t="n">
        <v>0.6</v>
      </c>
      <c r="I31" t="n">
        <v>10</v>
      </c>
      <c r="J31" t="n">
        <v>245.29</v>
      </c>
      <c r="K31" t="n">
        <v>57.72</v>
      </c>
      <c r="L31" t="n">
        <v>8.25</v>
      </c>
      <c r="M31" t="n">
        <v>5</v>
      </c>
      <c r="N31" t="n">
        <v>59.32</v>
      </c>
      <c r="O31" t="n">
        <v>30486.64</v>
      </c>
      <c r="P31" t="n">
        <v>95.37</v>
      </c>
      <c r="Q31" t="n">
        <v>942.24</v>
      </c>
      <c r="R31" t="n">
        <v>33.6</v>
      </c>
      <c r="S31" t="n">
        <v>27.17</v>
      </c>
      <c r="T31" t="n">
        <v>3436.5</v>
      </c>
      <c r="U31" t="n">
        <v>0.8100000000000001</v>
      </c>
      <c r="V31" t="n">
        <v>0.97</v>
      </c>
      <c r="W31" t="n">
        <v>0.13</v>
      </c>
      <c r="X31" t="n">
        <v>0.2</v>
      </c>
      <c r="Y31" t="n">
        <v>1</v>
      </c>
      <c r="Z31" t="n">
        <v>10</v>
      </c>
      <c r="AA31" t="n">
        <v>170.838029935297</v>
      </c>
      <c r="AB31" t="n">
        <v>233.7481293993245</v>
      </c>
      <c r="AC31" t="n">
        <v>211.4395359970805</v>
      </c>
      <c r="AD31" t="n">
        <v>170838.029935297</v>
      </c>
      <c r="AE31" t="n">
        <v>233748.1293993245</v>
      </c>
      <c r="AF31" t="n">
        <v>2.887040222029184e-06</v>
      </c>
      <c r="AG31" t="n">
        <v>15</v>
      </c>
      <c r="AH31" t="n">
        <v>211439.5359970805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8.981400000000001</v>
      </c>
      <c r="E32" t="n">
        <v>11.13</v>
      </c>
      <c r="F32" t="n">
        <v>8.02</v>
      </c>
      <c r="G32" t="n">
        <v>53.44</v>
      </c>
      <c r="H32" t="n">
        <v>0.62</v>
      </c>
      <c r="I32" t="n">
        <v>9</v>
      </c>
      <c r="J32" t="n">
        <v>245.73</v>
      </c>
      <c r="K32" t="n">
        <v>57.72</v>
      </c>
      <c r="L32" t="n">
        <v>8.5</v>
      </c>
      <c r="M32" t="n">
        <v>2</v>
      </c>
      <c r="N32" t="n">
        <v>59.51</v>
      </c>
      <c r="O32" t="n">
        <v>30541.29</v>
      </c>
      <c r="P32" t="n">
        <v>93.41</v>
      </c>
      <c r="Q32" t="n">
        <v>942.26</v>
      </c>
      <c r="R32" t="n">
        <v>32.16</v>
      </c>
      <c r="S32" t="n">
        <v>27.17</v>
      </c>
      <c r="T32" t="n">
        <v>2721.17</v>
      </c>
      <c r="U32" t="n">
        <v>0.84</v>
      </c>
      <c r="V32" t="n">
        <v>0.97</v>
      </c>
      <c r="W32" t="n">
        <v>0.13</v>
      </c>
      <c r="X32" t="n">
        <v>0.16</v>
      </c>
      <c r="Y32" t="n">
        <v>1</v>
      </c>
      <c r="Z32" t="n">
        <v>10</v>
      </c>
      <c r="AA32" t="n">
        <v>169.097219008822</v>
      </c>
      <c r="AB32" t="n">
        <v>231.3662750905646</v>
      </c>
      <c r="AC32" t="n">
        <v>209.2850025205944</v>
      </c>
      <c r="AD32" t="n">
        <v>169097.219008822</v>
      </c>
      <c r="AE32" t="n">
        <v>231366.2750905646</v>
      </c>
      <c r="AF32" t="n">
        <v>2.909881499077861e-06</v>
      </c>
      <c r="AG32" t="n">
        <v>15</v>
      </c>
      <c r="AH32" t="n">
        <v>209285.0025205945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8.9838</v>
      </c>
      <c r="E33" t="n">
        <v>11.13</v>
      </c>
      <c r="F33" t="n">
        <v>8.01</v>
      </c>
      <c r="G33" t="n">
        <v>53.41</v>
      </c>
      <c r="H33" t="n">
        <v>0.63</v>
      </c>
      <c r="I33" t="n">
        <v>9</v>
      </c>
      <c r="J33" t="n">
        <v>246.18</v>
      </c>
      <c r="K33" t="n">
        <v>57.72</v>
      </c>
      <c r="L33" t="n">
        <v>8.75</v>
      </c>
      <c r="M33" t="n">
        <v>1</v>
      </c>
      <c r="N33" t="n">
        <v>59.7</v>
      </c>
      <c r="O33" t="n">
        <v>30596.01</v>
      </c>
      <c r="P33" t="n">
        <v>93.55</v>
      </c>
      <c r="Q33" t="n">
        <v>942.26</v>
      </c>
      <c r="R33" t="n">
        <v>31.96</v>
      </c>
      <c r="S33" t="n">
        <v>27.17</v>
      </c>
      <c r="T33" t="n">
        <v>2621.26</v>
      </c>
      <c r="U33" t="n">
        <v>0.85</v>
      </c>
      <c r="V33" t="n">
        <v>0.97</v>
      </c>
      <c r="W33" t="n">
        <v>0.13</v>
      </c>
      <c r="X33" t="n">
        <v>0.16</v>
      </c>
      <c r="Y33" t="n">
        <v>1</v>
      </c>
      <c r="Z33" t="n">
        <v>10</v>
      </c>
      <c r="AA33" t="n">
        <v>169.1556689881195</v>
      </c>
      <c r="AB33" t="n">
        <v>231.4462489308706</v>
      </c>
      <c r="AC33" t="n">
        <v>209.3573437698256</v>
      </c>
      <c r="AD33" t="n">
        <v>169155.6689881195</v>
      </c>
      <c r="AE33" t="n">
        <v>231446.2489308706</v>
      </c>
      <c r="AF33" t="n">
        <v>2.910659074466752e-06</v>
      </c>
      <c r="AG33" t="n">
        <v>15</v>
      </c>
      <c r="AH33" t="n">
        <v>209357.3437698256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8.9823</v>
      </c>
      <c r="E34" t="n">
        <v>11.13</v>
      </c>
      <c r="F34" t="n">
        <v>8.01</v>
      </c>
      <c r="G34" t="n">
        <v>53.43</v>
      </c>
      <c r="H34" t="n">
        <v>0.65</v>
      </c>
      <c r="I34" t="n">
        <v>9</v>
      </c>
      <c r="J34" t="n">
        <v>246.62</v>
      </c>
      <c r="K34" t="n">
        <v>57.72</v>
      </c>
      <c r="L34" t="n">
        <v>9</v>
      </c>
      <c r="M34" t="n">
        <v>0</v>
      </c>
      <c r="N34" t="n">
        <v>59.9</v>
      </c>
      <c r="O34" t="n">
        <v>30650.8</v>
      </c>
      <c r="P34" t="n">
        <v>93.70999999999999</v>
      </c>
      <c r="Q34" t="n">
        <v>942.26</v>
      </c>
      <c r="R34" t="n">
        <v>31.94</v>
      </c>
      <c r="S34" t="n">
        <v>27.17</v>
      </c>
      <c r="T34" t="n">
        <v>2615.41</v>
      </c>
      <c r="U34" t="n">
        <v>0.85</v>
      </c>
      <c r="V34" t="n">
        <v>0.97</v>
      </c>
      <c r="W34" t="n">
        <v>0.13</v>
      </c>
      <c r="X34" t="n">
        <v>0.16</v>
      </c>
      <c r="Y34" t="n">
        <v>1</v>
      </c>
      <c r="Z34" t="n">
        <v>10</v>
      </c>
      <c r="AA34" t="n">
        <v>169.2633064842997</v>
      </c>
      <c r="AB34" t="n">
        <v>231.5935233017755</v>
      </c>
      <c r="AC34" t="n">
        <v>209.4905624814723</v>
      </c>
      <c r="AD34" t="n">
        <v>169263.3064842997</v>
      </c>
      <c r="AE34" t="n">
        <v>231593.5233017755</v>
      </c>
      <c r="AF34" t="n">
        <v>2.910173089848695e-06</v>
      </c>
      <c r="AG34" t="n">
        <v>15</v>
      </c>
      <c r="AH34" t="n">
        <v>209490.5624814723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4.7924</v>
      </c>
      <c r="E2" t="n">
        <v>20.87</v>
      </c>
      <c r="F2" t="n">
        <v>10.64</v>
      </c>
      <c r="G2" t="n">
        <v>4.73</v>
      </c>
      <c r="H2" t="n">
        <v>0.06</v>
      </c>
      <c r="I2" t="n">
        <v>135</v>
      </c>
      <c r="J2" t="n">
        <v>285.18</v>
      </c>
      <c r="K2" t="n">
        <v>61.2</v>
      </c>
      <c r="L2" t="n">
        <v>1</v>
      </c>
      <c r="M2" t="n">
        <v>133</v>
      </c>
      <c r="N2" t="n">
        <v>77.98</v>
      </c>
      <c r="O2" t="n">
        <v>35406.83</v>
      </c>
      <c r="P2" t="n">
        <v>186.42</v>
      </c>
      <c r="Q2" t="n">
        <v>942.77</v>
      </c>
      <c r="R2" t="n">
        <v>114.44</v>
      </c>
      <c r="S2" t="n">
        <v>27.17</v>
      </c>
      <c r="T2" t="n">
        <v>43235.36</v>
      </c>
      <c r="U2" t="n">
        <v>0.24</v>
      </c>
      <c r="V2" t="n">
        <v>0.73</v>
      </c>
      <c r="W2" t="n">
        <v>0.32</v>
      </c>
      <c r="X2" t="n">
        <v>2.78</v>
      </c>
      <c r="Y2" t="n">
        <v>1</v>
      </c>
      <c r="Z2" t="n">
        <v>10</v>
      </c>
      <c r="AA2" t="n">
        <v>428.031020119509</v>
      </c>
      <c r="AB2" t="n">
        <v>585.6509251233975</v>
      </c>
      <c r="AC2" t="n">
        <v>529.7572227958556</v>
      </c>
      <c r="AD2" t="n">
        <v>428031.020119509</v>
      </c>
      <c r="AE2" t="n">
        <v>585650.9251233975</v>
      </c>
      <c r="AF2" t="n">
        <v>1.53448648568836e-06</v>
      </c>
      <c r="AG2" t="n">
        <v>28</v>
      </c>
      <c r="AH2" t="n">
        <v>529757.2227958556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5.4847</v>
      </c>
      <c r="E3" t="n">
        <v>18.23</v>
      </c>
      <c r="F3" t="n">
        <v>9.890000000000001</v>
      </c>
      <c r="G3" t="n">
        <v>5.94</v>
      </c>
      <c r="H3" t="n">
        <v>0.08</v>
      </c>
      <c r="I3" t="n">
        <v>100</v>
      </c>
      <c r="J3" t="n">
        <v>285.68</v>
      </c>
      <c r="K3" t="n">
        <v>61.2</v>
      </c>
      <c r="L3" t="n">
        <v>1.25</v>
      </c>
      <c r="M3" t="n">
        <v>98</v>
      </c>
      <c r="N3" t="n">
        <v>78.23999999999999</v>
      </c>
      <c r="O3" t="n">
        <v>35468.6</v>
      </c>
      <c r="P3" t="n">
        <v>172.48</v>
      </c>
      <c r="Q3" t="n">
        <v>942.49</v>
      </c>
      <c r="R3" t="n">
        <v>90.88</v>
      </c>
      <c r="S3" t="n">
        <v>27.17</v>
      </c>
      <c r="T3" t="n">
        <v>31629.76</v>
      </c>
      <c r="U3" t="n">
        <v>0.3</v>
      </c>
      <c r="V3" t="n">
        <v>0.79</v>
      </c>
      <c r="W3" t="n">
        <v>0.27</v>
      </c>
      <c r="X3" t="n">
        <v>2.04</v>
      </c>
      <c r="Y3" t="n">
        <v>1</v>
      </c>
      <c r="Z3" t="n">
        <v>10</v>
      </c>
      <c r="AA3" t="n">
        <v>355.8868119402824</v>
      </c>
      <c r="AB3" t="n">
        <v>486.9400367147442</v>
      </c>
      <c r="AC3" t="n">
        <v>440.4671630353221</v>
      </c>
      <c r="AD3" t="n">
        <v>355886.8119402824</v>
      </c>
      <c r="AE3" t="n">
        <v>486940.0367147442</v>
      </c>
      <c r="AF3" t="n">
        <v>1.756155168194422e-06</v>
      </c>
      <c r="AG3" t="n">
        <v>24</v>
      </c>
      <c r="AH3" t="n">
        <v>440467.1630353221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5.9788</v>
      </c>
      <c r="E4" t="n">
        <v>16.73</v>
      </c>
      <c r="F4" t="n">
        <v>9.470000000000001</v>
      </c>
      <c r="G4" t="n">
        <v>7.1</v>
      </c>
      <c r="H4" t="n">
        <v>0.09</v>
      </c>
      <c r="I4" t="n">
        <v>80</v>
      </c>
      <c r="J4" t="n">
        <v>286.19</v>
      </c>
      <c r="K4" t="n">
        <v>61.2</v>
      </c>
      <c r="L4" t="n">
        <v>1.5</v>
      </c>
      <c r="M4" t="n">
        <v>78</v>
      </c>
      <c r="N4" t="n">
        <v>78.48999999999999</v>
      </c>
      <c r="O4" t="n">
        <v>35530.47</v>
      </c>
      <c r="P4" t="n">
        <v>164.3</v>
      </c>
      <c r="Q4" t="n">
        <v>942.63</v>
      </c>
      <c r="R4" t="n">
        <v>77.58</v>
      </c>
      <c r="S4" t="n">
        <v>27.17</v>
      </c>
      <c r="T4" t="n">
        <v>25077.86</v>
      </c>
      <c r="U4" t="n">
        <v>0.35</v>
      </c>
      <c r="V4" t="n">
        <v>0.82</v>
      </c>
      <c r="W4" t="n">
        <v>0.24</v>
      </c>
      <c r="X4" t="n">
        <v>1.61</v>
      </c>
      <c r="Y4" t="n">
        <v>1</v>
      </c>
      <c r="Z4" t="n">
        <v>10</v>
      </c>
      <c r="AA4" t="n">
        <v>318.4051799883137</v>
      </c>
      <c r="AB4" t="n">
        <v>435.6560143051622</v>
      </c>
      <c r="AC4" t="n">
        <v>394.0776157469331</v>
      </c>
      <c r="AD4" t="n">
        <v>318405.1799883137</v>
      </c>
      <c r="AE4" t="n">
        <v>435656.0143051622</v>
      </c>
      <c r="AF4" t="n">
        <v>1.914361864751182e-06</v>
      </c>
      <c r="AG4" t="n">
        <v>22</v>
      </c>
      <c r="AH4" t="n">
        <v>394077.6157469331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6.3857</v>
      </c>
      <c r="E5" t="n">
        <v>15.66</v>
      </c>
      <c r="F5" t="n">
        <v>9.15</v>
      </c>
      <c r="G5" t="n">
        <v>8.32</v>
      </c>
      <c r="H5" t="n">
        <v>0.11</v>
      </c>
      <c r="I5" t="n">
        <v>66</v>
      </c>
      <c r="J5" t="n">
        <v>286.69</v>
      </c>
      <c r="K5" t="n">
        <v>61.2</v>
      </c>
      <c r="L5" t="n">
        <v>1.75</v>
      </c>
      <c r="M5" t="n">
        <v>64</v>
      </c>
      <c r="N5" t="n">
        <v>78.73999999999999</v>
      </c>
      <c r="O5" t="n">
        <v>35592.57</v>
      </c>
      <c r="P5" t="n">
        <v>158.18</v>
      </c>
      <c r="Q5" t="n">
        <v>942.52</v>
      </c>
      <c r="R5" t="n">
        <v>67.70999999999999</v>
      </c>
      <c r="S5" t="n">
        <v>27.17</v>
      </c>
      <c r="T5" t="n">
        <v>20214.68</v>
      </c>
      <c r="U5" t="n">
        <v>0.4</v>
      </c>
      <c r="V5" t="n">
        <v>0.85</v>
      </c>
      <c r="W5" t="n">
        <v>0.21</v>
      </c>
      <c r="X5" t="n">
        <v>1.3</v>
      </c>
      <c r="Y5" t="n">
        <v>1</v>
      </c>
      <c r="Z5" t="n">
        <v>10</v>
      </c>
      <c r="AA5" t="n">
        <v>295.3423848041205</v>
      </c>
      <c r="AB5" t="n">
        <v>404.1004804754342</v>
      </c>
      <c r="AC5" t="n">
        <v>365.5336977774445</v>
      </c>
      <c r="AD5" t="n">
        <v>295342.3848041205</v>
      </c>
      <c r="AE5" t="n">
        <v>404100.4804754342</v>
      </c>
      <c r="AF5" t="n">
        <v>2.044647849023487e-06</v>
      </c>
      <c r="AG5" t="n">
        <v>21</v>
      </c>
      <c r="AH5" t="n">
        <v>365533.6977774445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6.663</v>
      </c>
      <c r="E6" t="n">
        <v>15.01</v>
      </c>
      <c r="F6" t="n">
        <v>8.99</v>
      </c>
      <c r="G6" t="n">
        <v>9.460000000000001</v>
      </c>
      <c r="H6" t="n">
        <v>0.12</v>
      </c>
      <c r="I6" t="n">
        <v>57</v>
      </c>
      <c r="J6" t="n">
        <v>287.19</v>
      </c>
      <c r="K6" t="n">
        <v>61.2</v>
      </c>
      <c r="L6" t="n">
        <v>2</v>
      </c>
      <c r="M6" t="n">
        <v>55</v>
      </c>
      <c r="N6" t="n">
        <v>78.98999999999999</v>
      </c>
      <c r="O6" t="n">
        <v>35654.65</v>
      </c>
      <c r="P6" t="n">
        <v>154.66</v>
      </c>
      <c r="Q6" t="n">
        <v>942.35</v>
      </c>
      <c r="R6" t="n">
        <v>62.62</v>
      </c>
      <c r="S6" t="n">
        <v>27.17</v>
      </c>
      <c r="T6" t="n">
        <v>17715.1</v>
      </c>
      <c r="U6" t="n">
        <v>0.43</v>
      </c>
      <c r="V6" t="n">
        <v>0.87</v>
      </c>
      <c r="W6" t="n">
        <v>0.2</v>
      </c>
      <c r="X6" t="n">
        <v>1.13</v>
      </c>
      <c r="Y6" t="n">
        <v>1</v>
      </c>
      <c r="Z6" t="n">
        <v>10</v>
      </c>
      <c r="AA6" t="n">
        <v>279.143838502626</v>
      </c>
      <c r="AB6" t="n">
        <v>381.9369147963026</v>
      </c>
      <c r="AC6" t="n">
        <v>345.4853916999693</v>
      </c>
      <c r="AD6" t="n">
        <v>279143.8385026259</v>
      </c>
      <c r="AE6" t="n">
        <v>381936.9147963026</v>
      </c>
      <c r="AF6" t="n">
        <v>2.133436994854674e-06</v>
      </c>
      <c r="AG6" t="n">
        <v>20</v>
      </c>
      <c r="AH6" t="n">
        <v>345485.3916999694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6.8996</v>
      </c>
      <c r="E7" t="n">
        <v>14.49</v>
      </c>
      <c r="F7" t="n">
        <v>8.85</v>
      </c>
      <c r="G7" t="n">
        <v>10.62</v>
      </c>
      <c r="H7" t="n">
        <v>0.14</v>
      </c>
      <c r="I7" t="n">
        <v>50</v>
      </c>
      <c r="J7" t="n">
        <v>287.7</v>
      </c>
      <c r="K7" t="n">
        <v>61.2</v>
      </c>
      <c r="L7" t="n">
        <v>2.25</v>
      </c>
      <c r="M7" t="n">
        <v>48</v>
      </c>
      <c r="N7" t="n">
        <v>79.25</v>
      </c>
      <c r="O7" t="n">
        <v>35716.83</v>
      </c>
      <c r="P7" t="n">
        <v>151.53</v>
      </c>
      <c r="Q7" t="n">
        <v>942.28</v>
      </c>
      <c r="R7" t="n">
        <v>58.28</v>
      </c>
      <c r="S7" t="n">
        <v>27.17</v>
      </c>
      <c r="T7" t="n">
        <v>15577.81</v>
      </c>
      <c r="U7" t="n">
        <v>0.47</v>
      </c>
      <c r="V7" t="n">
        <v>0.88</v>
      </c>
      <c r="W7" t="n">
        <v>0.19</v>
      </c>
      <c r="X7" t="n">
        <v>1</v>
      </c>
      <c r="Y7" t="n">
        <v>1</v>
      </c>
      <c r="Z7" t="n">
        <v>10</v>
      </c>
      <c r="AA7" t="n">
        <v>264.7833324449933</v>
      </c>
      <c r="AB7" t="n">
        <v>362.2882368674353</v>
      </c>
      <c r="AC7" t="n">
        <v>327.7119560155405</v>
      </c>
      <c r="AD7" t="n">
        <v>264783.3324449933</v>
      </c>
      <c r="AE7" t="n">
        <v>362288.2368674353</v>
      </c>
      <c r="AF7" t="n">
        <v>2.209194340342085e-06</v>
      </c>
      <c r="AG7" t="n">
        <v>19</v>
      </c>
      <c r="AH7" t="n">
        <v>327711.9560155405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7.1286</v>
      </c>
      <c r="E8" t="n">
        <v>14.03</v>
      </c>
      <c r="F8" t="n">
        <v>8.710000000000001</v>
      </c>
      <c r="G8" t="n">
        <v>11.87</v>
      </c>
      <c r="H8" t="n">
        <v>0.15</v>
      </c>
      <c r="I8" t="n">
        <v>44</v>
      </c>
      <c r="J8" t="n">
        <v>288.2</v>
      </c>
      <c r="K8" t="n">
        <v>61.2</v>
      </c>
      <c r="L8" t="n">
        <v>2.5</v>
      </c>
      <c r="M8" t="n">
        <v>42</v>
      </c>
      <c r="N8" t="n">
        <v>79.5</v>
      </c>
      <c r="O8" t="n">
        <v>35779.11</v>
      </c>
      <c r="P8" t="n">
        <v>148.4</v>
      </c>
      <c r="Q8" t="n">
        <v>942.38</v>
      </c>
      <c r="R8" t="n">
        <v>53.87</v>
      </c>
      <c r="S8" t="n">
        <v>27.17</v>
      </c>
      <c r="T8" t="n">
        <v>13404.66</v>
      </c>
      <c r="U8" t="n">
        <v>0.5</v>
      </c>
      <c r="V8" t="n">
        <v>0.9</v>
      </c>
      <c r="W8" t="n">
        <v>0.18</v>
      </c>
      <c r="X8" t="n">
        <v>0.85</v>
      </c>
      <c r="Y8" t="n">
        <v>1</v>
      </c>
      <c r="Z8" t="n">
        <v>10</v>
      </c>
      <c r="AA8" t="n">
        <v>258.0086501349435</v>
      </c>
      <c r="AB8" t="n">
        <v>353.0188176527686</v>
      </c>
      <c r="AC8" t="n">
        <v>319.3271971611161</v>
      </c>
      <c r="AD8" t="n">
        <v>258008.6501349435</v>
      </c>
      <c r="AE8" t="n">
        <v>353018.8176527686</v>
      </c>
      <c r="AF8" t="n">
        <v>2.282518229254244e-06</v>
      </c>
      <c r="AG8" t="n">
        <v>19</v>
      </c>
      <c r="AH8" t="n">
        <v>319327.1971611162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7.336</v>
      </c>
      <c r="E9" t="n">
        <v>13.63</v>
      </c>
      <c r="F9" t="n">
        <v>8.58</v>
      </c>
      <c r="G9" t="n">
        <v>13.2</v>
      </c>
      <c r="H9" t="n">
        <v>0.17</v>
      </c>
      <c r="I9" t="n">
        <v>39</v>
      </c>
      <c r="J9" t="n">
        <v>288.71</v>
      </c>
      <c r="K9" t="n">
        <v>61.2</v>
      </c>
      <c r="L9" t="n">
        <v>2.75</v>
      </c>
      <c r="M9" t="n">
        <v>37</v>
      </c>
      <c r="N9" t="n">
        <v>79.76000000000001</v>
      </c>
      <c r="O9" t="n">
        <v>35841.5</v>
      </c>
      <c r="P9" t="n">
        <v>145.62</v>
      </c>
      <c r="Q9" t="n">
        <v>942.5599999999999</v>
      </c>
      <c r="R9" t="n">
        <v>49.68</v>
      </c>
      <c r="S9" t="n">
        <v>27.17</v>
      </c>
      <c r="T9" t="n">
        <v>11330.65</v>
      </c>
      <c r="U9" t="n">
        <v>0.55</v>
      </c>
      <c r="V9" t="n">
        <v>0.91</v>
      </c>
      <c r="W9" t="n">
        <v>0.17</v>
      </c>
      <c r="X9" t="n">
        <v>0.73</v>
      </c>
      <c r="Y9" t="n">
        <v>1</v>
      </c>
      <c r="Z9" t="n">
        <v>10</v>
      </c>
      <c r="AA9" t="n">
        <v>245.3117118793179</v>
      </c>
      <c r="AB9" t="n">
        <v>335.6463065820478</v>
      </c>
      <c r="AC9" t="n">
        <v>303.6126941645072</v>
      </c>
      <c r="AD9" t="n">
        <v>245311.7118793179</v>
      </c>
      <c r="AE9" t="n">
        <v>335646.3065820478</v>
      </c>
      <c r="AF9" t="n">
        <v>2.348925978426218e-06</v>
      </c>
      <c r="AG9" t="n">
        <v>18</v>
      </c>
      <c r="AH9" t="n">
        <v>303612.6941645071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7.5446</v>
      </c>
      <c r="E10" t="n">
        <v>13.25</v>
      </c>
      <c r="F10" t="n">
        <v>8.42</v>
      </c>
      <c r="G10" t="n">
        <v>14.43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142.07</v>
      </c>
      <c r="Q10" t="n">
        <v>942.38</v>
      </c>
      <c r="R10" t="n">
        <v>44.81</v>
      </c>
      <c r="S10" t="n">
        <v>27.17</v>
      </c>
      <c r="T10" t="n">
        <v>8918.950000000001</v>
      </c>
      <c r="U10" t="n">
        <v>0.61</v>
      </c>
      <c r="V10" t="n">
        <v>0.93</v>
      </c>
      <c r="W10" t="n">
        <v>0.15</v>
      </c>
      <c r="X10" t="n">
        <v>0.57</v>
      </c>
      <c r="Y10" t="n">
        <v>1</v>
      </c>
      <c r="Z10" t="n">
        <v>10</v>
      </c>
      <c r="AA10" t="n">
        <v>239.2839774782243</v>
      </c>
      <c r="AB10" t="n">
        <v>327.398894449602</v>
      </c>
      <c r="AC10" t="n">
        <v>296.1524034706637</v>
      </c>
      <c r="AD10" t="n">
        <v>239283.9774782243</v>
      </c>
      <c r="AE10" t="n">
        <v>327398.894449602</v>
      </c>
      <c r="AF10" t="n">
        <v>2.415717957583757e-06</v>
      </c>
      <c r="AG10" t="n">
        <v>18</v>
      </c>
      <c r="AH10" t="n">
        <v>296152.4034706636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7.5083</v>
      </c>
      <c r="E11" t="n">
        <v>13.32</v>
      </c>
      <c r="F11" t="n">
        <v>8.59</v>
      </c>
      <c r="G11" t="n">
        <v>15.62</v>
      </c>
      <c r="H11" t="n">
        <v>0.2</v>
      </c>
      <c r="I11" t="n">
        <v>33</v>
      </c>
      <c r="J11" t="n">
        <v>289.72</v>
      </c>
      <c r="K11" t="n">
        <v>61.2</v>
      </c>
      <c r="L11" t="n">
        <v>3.25</v>
      </c>
      <c r="M11" t="n">
        <v>31</v>
      </c>
      <c r="N11" t="n">
        <v>80.27</v>
      </c>
      <c r="O11" t="n">
        <v>35966.59</v>
      </c>
      <c r="P11" t="n">
        <v>144.62</v>
      </c>
      <c r="Q11" t="n">
        <v>942.3</v>
      </c>
      <c r="R11" t="n">
        <v>50.45</v>
      </c>
      <c r="S11" t="n">
        <v>27.17</v>
      </c>
      <c r="T11" t="n">
        <v>11748.95</v>
      </c>
      <c r="U11" t="n">
        <v>0.54</v>
      </c>
      <c r="V11" t="n">
        <v>0.91</v>
      </c>
      <c r="W11" t="n">
        <v>0.17</v>
      </c>
      <c r="X11" t="n">
        <v>0.74</v>
      </c>
      <c r="Y11" t="n">
        <v>1</v>
      </c>
      <c r="Z11" t="n">
        <v>10</v>
      </c>
      <c r="AA11" t="n">
        <v>241.8791694631624</v>
      </c>
      <c r="AB11" t="n">
        <v>330.9497506151823</v>
      </c>
      <c r="AC11" t="n">
        <v>299.3643709074601</v>
      </c>
      <c r="AD11" t="n">
        <v>241879.1694631624</v>
      </c>
      <c r="AE11" t="n">
        <v>330949.7506151823</v>
      </c>
      <c r="AF11" t="n">
        <v>2.404095000520389e-06</v>
      </c>
      <c r="AG11" t="n">
        <v>18</v>
      </c>
      <c r="AH11" t="n">
        <v>299364.3709074601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7.679</v>
      </c>
      <c r="E12" t="n">
        <v>13.02</v>
      </c>
      <c r="F12" t="n">
        <v>8.460000000000001</v>
      </c>
      <c r="G12" t="n">
        <v>16.91</v>
      </c>
      <c r="H12" t="n">
        <v>0.21</v>
      </c>
      <c r="I12" t="n">
        <v>30</v>
      </c>
      <c r="J12" t="n">
        <v>290.23</v>
      </c>
      <c r="K12" t="n">
        <v>61.2</v>
      </c>
      <c r="L12" t="n">
        <v>3.5</v>
      </c>
      <c r="M12" t="n">
        <v>28</v>
      </c>
      <c r="N12" t="n">
        <v>80.53</v>
      </c>
      <c r="O12" t="n">
        <v>36029.29</v>
      </c>
      <c r="P12" t="n">
        <v>141.49</v>
      </c>
      <c r="Q12" t="n">
        <v>942.3</v>
      </c>
      <c r="R12" t="n">
        <v>46.16</v>
      </c>
      <c r="S12" t="n">
        <v>27.17</v>
      </c>
      <c r="T12" t="n">
        <v>9618.33</v>
      </c>
      <c r="U12" t="n">
        <v>0.59</v>
      </c>
      <c r="V12" t="n">
        <v>0.92</v>
      </c>
      <c r="W12" t="n">
        <v>0.16</v>
      </c>
      <c r="X12" t="n">
        <v>0.6</v>
      </c>
      <c r="Y12" t="n">
        <v>1</v>
      </c>
      <c r="Z12" t="n">
        <v>10</v>
      </c>
      <c r="AA12" t="n">
        <v>229.9879044709792</v>
      </c>
      <c r="AB12" t="n">
        <v>314.6795972472989</v>
      </c>
      <c r="AC12" t="n">
        <v>284.6470181416985</v>
      </c>
      <c r="AD12" t="n">
        <v>229987.9044709792</v>
      </c>
      <c r="AE12" t="n">
        <v>314679.5972472989</v>
      </c>
      <c r="AF12" t="n">
        <v>2.458751715967139e-06</v>
      </c>
      <c r="AG12" t="n">
        <v>17</v>
      </c>
      <c r="AH12" t="n">
        <v>284647.0181416986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7.7678</v>
      </c>
      <c r="E13" t="n">
        <v>12.87</v>
      </c>
      <c r="F13" t="n">
        <v>8.42</v>
      </c>
      <c r="G13" t="n">
        <v>18.03</v>
      </c>
      <c r="H13" t="n">
        <v>0.23</v>
      </c>
      <c r="I13" t="n">
        <v>28</v>
      </c>
      <c r="J13" t="n">
        <v>290.74</v>
      </c>
      <c r="K13" t="n">
        <v>61.2</v>
      </c>
      <c r="L13" t="n">
        <v>3.75</v>
      </c>
      <c r="M13" t="n">
        <v>26</v>
      </c>
      <c r="N13" t="n">
        <v>80.79000000000001</v>
      </c>
      <c r="O13" t="n">
        <v>36092.1</v>
      </c>
      <c r="P13" t="n">
        <v>140.27</v>
      </c>
      <c r="Q13" t="n">
        <v>942.29</v>
      </c>
      <c r="R13" t="n">
        <v>44.74</v>
      </c>
      <c r="S13" t="n">
        <v>27.17</v>
      </c>
      <c r="T13" t="n">
        <v>8919.549999999999</v>
      </c>
      <c r="U13" t="n">
        <v>0.61</v>
      </c>
      <c r="V13" t="n">
        <v>0.93</v>
      </c>
      <c r="W13" t="n">
        <v>0.15</v>
      </c>
      <c r="X13" t="n">
        <v>0.5600000000000001</v>
      </c>
      <c r="Y13" t="n">
        <v>1</v>
      </c>
      <c r="Z13" t="n">
        <v>10</v>
      </c>
      <c r="AA13" t="n">
        <v>227.8277261496855</v>
      </c>
      <c r="AB13" t="n">
        <v>311.7239459677648</v>
      </c>
      <c r="AC13" t="n">
        <v>281.9734500719997</v>
      </c>
      <c r="AD13" t="n">
        <v>227827.7261496855</v>
      </c>
      <c r="AE13" t="n">
        <v>311723.9459677648</v>
      </c>
      <c r="AF13" t="n">
        <v>2.487184734899015e-06</v>
      </c>
      <c r="AG13" t="n">
        <v>17</v>
      </c>
      <c r="AH13" t="n">
        <v>281973.4500719996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7.8606</v>
      </c>
      <c r="E14" t="n">
        <v>12.72</v>
      </c>
      <c r="F14" t="n">
        <v>8.369999999999999</v>
      </c>
      <c r="G14" t="n">
        <v>19.32</v>
      </c>
      <c r="H14" t="n">
        <v>0.24</v>
      </c>
      <c r="I14" t="n">
        <v>26</v>
      </c>
      <c r="J14" t="n">
        <v>291.25</v>
      </c>
      <c r="K14" t="n">
        <v>61.2</v>
      </c>
      <c r="L14" t="n">
        <v>4</v>
      </c>
      <c r="M14" t="n">
        <v>24</v>
      </c>
      <c r="N14" t="n">
        <v>81.05</v>
      </c>
      <c r="O14" t="n">
        <v>36155.02</v>
      </c>
      <c r="P14" t="n">
        <v>138.73</v>
      </c>
      <c r="Q14" t="n">
        <v>942.34</v>
      </c>
      <c r="R14" t="n">
        <v>43.34</v>
      </c>
      <c r="S14" t="n">
        <v>27.17</v>
      </c>
      <c r="T14" t="n">
        <v>8230.02</v>
      </c>
      <c r="U14" t="n">
        <v>0.63</v>
      </c>
      <c r="V14" t="n">
        <v>0.93</v>
      </c>
      <c r="W14" t="n">
        <v>0.15</v>
      </c>
      <c r="X14" t="n">
        <v>0.52</v>
      </c>
      <c r="Y14" t="n">
        <v>1</v>
      </c>
      <c r="Z14" t="n">
        <v>10</v>
      </c>
      <c r="AA14" t="n">
        <v>225.4295464330556</v>
      </c>
      <c r="AB14" t="n">
        <v>308.4426506792513</v>
      </c>
      <c r="AC14" t="n">
        <v>279.005317000494</v>
      </c>
      <c r="AD14" t="n">
        <v>225429.5464330556</v>
      </c>
      <c r="AE14" t="n">
        <v>308442.6506792513</v>
      </c>
      <c r="AF14" t="n">
        <v>2.516898520449445e-06</v>
      </c>
      <c r="AG14" t="n">
        <v>17</v>
      </c>
      <c r="AH14" t="n">
        <v>279005.317000494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7.9095</v>
      </c>
      <c r="E15" t="n">
        <v>12.64</v>
      </c>
      <c r="F15" t="n">
        <v>8.35</v>
      </c>
      <c r="G15" t="n">
        <v>20.03</v>
      </c>
      <c r="H15" t="n">
        <v>0.26</v>
      </c>
      <c r="I15" t="n">
        <v>25</v>
      </c>
      <c r="J15" t="n">
        <v>291.76</v>
      </c>
      <c r="K15" t="n">
        <v>61.2</v>
      </c>
      <c r="L15" t="n">
        <v>4.25</v>
      </c>
      <c r="M15" t="n">
        <v>23</v>
      </c>
      <c r="N15" t="n">
        <v>81.31</v>
      </c>
      <c r="O15" t="n">
        <v>36218.04</v>
      </c>
      <c r="P15" t="n">
        <v>137.79</v>
      </c>
      <c r="Q15" t="n">
        <v>942.33</v>
      </c>
      <c r="R15" t="n">
        <v>42.58</v>
      </c>
      <c r="S15" t="n">
        <v>27.17</v>
      </c>
      <c r="T15" t="n">
        <v>7852.45</v>
      </c>
      <c r="U15" t="n">
        <v>0.64</v>
      </c>
      <c r="V15" t="n">
        <v>0.93</v>
      </c>
      <c r="W15" t="n">
        <v>0.15</v>
      </c>
      <c r="X15" t="n">
        <v>0.49</v>
      </c>
      <c r="Y15" t="n">
        <v>1</v>
      </c>
      <c r="Z15" t="n">
        <v>10</v>
      </c>
      <c r="AA15" t="n">
        <v>224.1072684582286</v>
      </c>
      <c r="AB15" t="n">
        <v>306.6334516193067</v>
      </c>
      <c r="AC15" t="n">
        <v>277.3687853596031</v>
      </c>
      <c r="AD15" t="n">
        <v>224107.2684582286</v>
      </c>
      <c r="AE15" t="n">
        <v>306633.4516193067</v>
      </c>
      <c r="AF15" t="n">
        <v>2.532555892361256e-06</v>
      </c>
      <c r="AG15" t="n">
        <v>17</v>
      </c>
      <c r="AH15" t="n">
        <v>277368.7853596031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8.0036</v>
      </c>
      <c r="E16" t="n">
        <v>12.49</v>
      </c>
      <c r="F16" t="n">
        <v>8.31</v>
      </c>
      <c r="G16" t="n">
        <v>21.67</v>
      </c>
      <c r="H16" t="n">
        <v>0.27</v>
      </c>
      <c r="I16" t="n">
        <v>23</v>
      </c>
      <c r="J16" t="n">
        <v>292.27</v>
      </c>
      <c r="K16" t="n">
        <v>61.2</v>
      </c>
      <c r="L16" t="n">
        <v>4.5</v>
      </c>
      <c r="M16" t="n">
        <v>21</v>
      </c>
      <c r="N16" t="n">
        <v>81.56999999999999</v>
      </c>
      <c r="O16" t="n">
        <v>36281.16</v>
      </c>
      <c r="P16" t="n">
        <v>136.51</v>
      </c>
      <c r="Q16" t="n">
        <v>942.24</v>
      </c>
      <c r="R16" t="n">
        <v>41.44</v>
      </c>
      <c r="S16" t="n">
        <v>27.17</v>
      </c>
      <c r="T16" t="n">
        <v>7295.2</v>
      </c>
      <c r="U16" t="n">
        <v>0.66</v>
      </c>
      <c r="V16" t="n">
        <v>0.9399999999999999</v>
      </c>
      <c r="W16" t="n">
        <v>0.14</v>
      </c>
      <c r="X16" t="n">
        <v>0.45</v>
      </c>
      <c r="Y16" t="n">
        <v>1</v>
      </c>
      <c r="Z16" t="n">
        <v>10</v>
      </c>
      <c r="AA16" t="n">
        <v>221.9661312902802</v>
      </c>
      <c r="AB16" t="n">
        <v>303.703853285816</v>
      </c>
      <c r="AC16" t="n">
        <v>274.7187837793427</v>
      </c>
      <c r="AD16" t="n">
        <v>221966.1312902802</v>
      </c>
      <c r="AE16" t="n">
        <v>303703.853285816</v>
      </c>
      <c r="AF16" t="n">
        <v>2.562685927062715e-06</v>
      </c>
      <c r="AG16" t="n">
        <v>17</v>
      </c>
      <c r="AH16" t="n">
        <v>274718.7837793427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8.0602</v>
      </c>
      <c r="E17" t="n">
        <v>12.41</v>
      </c>
      <c r="F17" t="n">
        <v>8.27</v>
      </c>
      <c r="G17" t="n">
        <v>22.56</v>
      </c>
      <c r="H17" t="n">
        <v>0.29</v>
      </c>
      <c r="I17" t="n">
        <v>22</v>
      </c>
      <c r="J17" t="n">
        <v>292.79</v>
      </c>
      <c r="K17" t="n">
        <v>61.2</v>
      </c>
      <c r="L17" t="n">
        <v>4.75</v>
      </c>
      <c r="M17" t="n">
        <v>20</v>
      </c>
      <c r="N17" t="n">
        <v>81.84</v>
      </c>
      <c r="O17" t="n">
        <v>36344.4</v>
      </c>
      <c r="P17" t="n">
        <v>135.31</v>
      </c>
      <c r="Q17" t="n">
        <v>942.35</v>
      </c>
      <c r="R17" t="n">
        <v>40.37</v>
      </c>
      <c r="S17" t="n">
        <v>27.17</v>
      </c>
      <c r="T17" t="n">
        <v>6764.31</v>
      </c>
      <c r="U17" t="n">
        <v>0.67</v>
      </c>
      <c r="V17" t="n">
        <v>0.9399999999999999</v>
      </c>
      <c r="W17" t="n">
        <v>0.14</v>
      </c>
      <c r="X17" t="n">
        <v>0.42</v>
      </c>
      <c r="Y17" t="n">
        <v>1</v>
      </c>
      <c r="Z17" t="n">
        <v>10</v>
      </c>
      <c r="AA17" t="n">
        <v>220.3942144769281</v>
      </c>
      <c r="AB17" t="n">
        <v>301.5530873537132</v>
      </c>
      <c r="AC17" t="n">
        <v>272.7732839291801</v>
      </c>
      <c r="AD17" t="n">
        <v>220394.2144769281</v>
      </c>
      <c r="AE17" t="n">
        <v>301553.0873537132</v>
      </c>
      <c r="AF17" t="n">
        <v>2.58080877471524e-06</v>
      </c>
      <c r="AG17" t="n">
        <v>17</v>
      </c>
      <c r="AH17" t="n">
        <v>272773.2839291801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8.1061</v>
      </c>
      <c r="E18" t="n">
        <v>12.34</v>
      </c>
      <c r="F18" t="n">
        <v>8.26</v>
      </c>
      <c r="G18" t="n">
        <v>23.59</v>
      </c>
      <c r="H18" t="n">
        <v>0.3</v>
      </c>
      <c r="I18" t="n">
        <v>21</v>
      </c>
      <c r="J18" t="n">
        <v>293.3</v>
      </c>
      <c r="K18" t="n">
        <v>61.2</v>
      </c>
      <c r="L18" t="n">
        <v>5</v>
      </c>
      <c r="M18" t="n">
        <v>19</v>
      </c>
      <c r="N18" t="n">
        <v>82.09999999999999</v>
      </c>
      <c r="O18" t="n">
        <v>36407.75</v>
      </c>
      <c r="P18" t="n">
        <v>134.4</v>
      </c>
      <c r="Q18" t="n">
        <v>942.36</v>
      </c>
      <c r="R18" t="n">
        <v>39.76</v>
      </c>
      <c r="S18" t="n">
        <v>27.17</v>
      </c>
      <c r="T18" t="n">
        <v>6461.29</v>
      </c>
      <c r="U18" t="n">
        <v>0.68</v>
      </c>
      <c r="V18" t="n">
        <v>0.9399999999999999</v>
      </c>
      <c r="W18" t="n">
        <v>0.14</v>
      </c>
      <c r="X18" t="n">
        <v>0.4</v>
      </c>
      <c r="Y18" t="n">
        <v>1</v>
      </c>
      <c r="Z18" t="n">
        <v>10</v>
      </c>
      <c r="AA18" t="n">
        <v>219.2028066102487</v>
      </c>
      <c r="AB18" t="n">
        <v>299.9229505493178</v>
      </c>
      <c r="AC18" t="n">
        <v>271.2987250934844</v>
      </c>
      <c r="AD18" t="n">
        <v>219202.8066102487</v>
      </c>
      <c r="AE18" t="n">
        <v>299922.9505493178</v>
      </c>
      <c r="AF18" t="n">
        <v>2.595505571663136e-06</v>
      </c>
      <c r="AG18" t="n">
        <v>17</v>
      </c>
      <c r="AH18" t="n">
        <v>271298.7250934844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8.1585</v>
      </c>
      <c r="E19" t="n">
        <v>12.26</v>
      </c>
      <c r="F19" t="n">
        <v>8.23</v>
      </c>
      <c r="G19" t="n">
        <v>24.69</v>
      </c>
      <c r="H19" t="n">
        <v>0.32</v>
      </c>
      <c r="I19" t="n">
        <v>20</v>
      </c>
      <c r="J19" t="n">
        <v>293.81</v>
      </c>
      <c r="K19" t="n">
        <v>61.2</v>
      </c>
      <c r="L19" t="n">
        <v>5.25</v>
      </c>
      <c r="M19" t="n">
        <v>18</v>
      </c>
      <c r="N19" t="n">
        <v>82.36</v>
      </c>
      <c r="O19" t="n">
        <v>36471.2</v>
      </c>
      <c r="P19" t="n">
        <v>133.03</v>
      </c>
      <c r="Q19" t="n">
        <v>942.24</v>
      </c>
      <c r="R19" t="n">
        <v>38.97</v>
      </c>
      <c r="S19" t="n">
        <v>27.17</v>
      </c>
      <c r="T19" t="n">
        <v>6073.58</v>
      </c>
      <c r="U19" t="n">
        <v>0.7</v>
      </c>
      <c r="V19" t="n">
        <v>0.95</v>
      </c>
      <c r="W19" t="n">
        <v>0.14</v>
      </c>
      <c r="X19" t="n">
        <v>0.38</v>
      </c>
      <c r="Y19" t="n">
        <v>1</v>
      </c>
      <c r="Z19" t="n">
        <v>10</v>
      </c>
      <c r="AA19" t="n">
        <v>210.6547883209671</v>
      </c>
      <c r="AB19" t="n">
        <v>288.2271748139769</v>
      </c>
      <c r="AC19" t="n">
        <v>260.7191777791963</v>
      </c>
      <c r="AD19" t="n">
        <v>210654.7883209671</v>
      </c>
      <c r="AE19" t="n">
        <v>288227.1748139769</v>
      </c>
      <c r="AF19" t="n">
        <v>2.61228361436618e-06</v>
      </c>
      <c r="AG19" t="n">
        <v>16</v>
      </c>
      <c r="AH19" t="n">
        <v>260719.1777791964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8.311999999999999</v>
      </c>
      <c r="E20" t="n">
        <v>12.03</v>
      </c>
      <c r="F20" t="n">
        <v>8.109999999999999</v>
      </c>
      <c r="G20" t="n">
        <v>27.04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130.36</v>
      </c>
      <c r="Q20" t="n">
        <v>942.24</v>
      </c>
      <c r="R20" t="n">
        <v>35.06</v>
      </c>
      <c r="S20" t="n">
        <v>27.17</v>
      </c>
      <c r="T20" t="n">
        <v>4128.18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206.9713643733563</v>
      </c>
      <c r="AB20" t="n">
        <v>283.1873516676625</v>
      </c>
      <c r="AC20" t="n">
        <v>256.1603482805284</v>
      </c>
      <c r="AD20" t="n">
        <v>206971.3643733563</v>
      </c>
      <c r="AE20" t="n">
        <v>283187.3516676625</v>
      </c>
      <c r="AF20" t="n">
        <v>2.661433033353152e-06</v>
      </c>
      <c r="AG20" t="n">
        <v>16</v>
      </c>
      <c r="AH20" t="n">
        <v>256160.3482805284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8.197800000000001</v>
      </c>
      <c r="E21" t="n">
        <v>12.2</v>
      </c>
      <c r="F21" t="n">
        <v>8.279999999999999</v>
      </c>
      <c r="G21" t="n">
        <v>27.6</v>
      </c>
      <c r="H21" t="n">
        <v>0.35</v>
      </c>
      <c r="I21" t="n">
        <v>18</v>
      </c>
      <c r="J21" t="n">
        <v>294.84</v>
      </c>
      <c r="K21" t="n">
        <v>61.2</v>
      </c>
      <c r="L21" t="n">
        <v>5.75</v>
      </c>
      <c r="M21" t="n">
        <v>16</v>
      </c>
      <c r="N21" t="n">
        <v>82.90000000000001</v>
      </c>
      <c r="O21" t="n">
        <v>36598.44</v>
      </c>
      <c r="P21" t="n">
        <v>133.06</v>
      </c>
      <c r="Q21" t="n">
        <v>942.29</v>
      </c>
      <c r="R21" t="n">
        <v>41.01</v>
      </c>
      <c r="S21" t="n">
        <v>27.17</v>
      </c>
      <c r="T21" t="n">
        <v>7101.78</v>
      </c>
      <c r="U21" t="n">
        <v>0.66</v>
      </c>
      <c r="V21" t="n">
        <v>0.9399999999999999</v>
      </c>
      <c r="W21" t="n">
        <v>0.14</v>
      </c>
      <c r="X21" t="n">
        <v>0.43</v>
      </c>
      <c r="Y21" t="n">
        <v>1</v>
      </c>
      <c r="Z21" t="n">
        <v>10</v>
      </c>
      <c r="AA21" t="n">
        <v>210.2606438249255</v>
      </c>
      <c r="AB21" t="n">
        <v>287.6878889260651</v>
      </c>
      <c r="AC21" t="n">
        <v>260.2313605795342</v>
      </c>
      <c r="AD21" t="n">
        <v>210260.6438249255</v>
      </c>
      <c r="AE21" t="n">
        <v>287687.8889260651</v>
      </c>
      <c r="AF21" t="n">
        <v>2.624867146393464e-06</v>
      </c>
      <c r="AG21" t="n">
        <v>16</v>
      </c>
      <c r="AH21" t="n">
        <v>260231.3605795342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8.298</v>
      </c>
      <c r="E22" t="n">
        <v>12.05</v>
      </c>
      <c r="F22" t="n">
        <v>8.19</v>
      </c>
      <c r="G22" t="n">
        <v>28.89</v>
      </c>
      <c r="H22" t="n">
        <v>0.36</v>
      </c>
      <c r="I22" t="n">
        <v>17</v>
      </c>
      <c r="J22" t="n">
        <v>295.36</v>
      </c>
      <c r="K22" t="n">
        <v>61.2</v>
      </c>
      <c r="L22" t="n">
        <v>6</v>
      </c>
      <c r="M22" t="n">
        <v>15</v>
      </c>
      <c r="N22" t="n">
        <v>83.16</v>
      </c>
      <c r="O22" t="n">
        <v>36662.22</v>
      </c>
      <c r="P22" t="n">
        <v>130.43</v>
      </c>
      <c r="Q22" t="n">
        <v>942.24</v>
      </c>
      <c r="R22" t="n">
        <v>37.78</v>
      </c>
      <c r="S22" t="n">
        <v>27.17</v>
      </c>
      <c r="T22" t="n">
        <v>5494.51</v>
      </c>
      <c r="U22" t="n">
        <v>0.72</v>
      </c>
      <c r="V22" t="n">
        <v>0.95</v>
      </c>
      <c r="W22" t="n">
        <v>0.13</v>
      </c>
      <c r="X22" t="n">
        <v>0.33</v>
      </c>
      <c r="Y22" t="n">
        <v>1</v>
      </c>
      <c r="Z22" t="n">
        <v>10</v>
      </c>
      <c r="AA22" t="n">
        <v>207.2625287900354</v>
      </c>
      <c r="AB22" t="n">
        <v>283.5857356678302</v>
      </c>
      <c r="AC22" t="n">
        <v>256.5207110708557</v>
      </c>
      <c r="AD22" t="n">
        <v>207262.5287900354</v>
      </c>
      <c r="AE22" t="n">
        <v>283585.7356678302</v>
      </c>
      <c r="AF22" t="n">
        <v>2.656950350188216e-06</v>
      </c>
      <c r="AG22" t="n">
        <v>16</v>
      </c>
      <c r="AH22" t="n">
        <v>256520.7110708556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8.349399999999999</v>
      </c>
      <c r="E23" t="n">
        <v>11.98</v>
      </c>
      <c r="F23" t="n">
        <v>8.17</v>
      </c>
      <c r="G23" t="n">
        <v>30.62</v>
      </c>
      <c r="H23" t="n">
        <v>0.38</v>
      </c>
      <c r="I23" t="n">
        <v>16</v>
      </c>
      <c r="J23" t="n">
        <v>295.88</v>
      </c>
      <c r="K23" t="n">
        <v>61.2</v>
      </c>
      <c r="L23" t="n">
        <v>6.25</v>
      </c>
      <c r="M23" t="n">
        <v>14</v>
      </c>
      <c r="N23" t="n">
        <v>83.43000000000001</v>
      </c>
      <c r="O23" t="n">
        <v>36726.12</v>
      </c>
      <c r="P23" t="n">
        <v>129.52</v>
      </c>
      <c r="Q23" t="n">
        <v>942.27</v>
      </c>
      <c r="R23" t="n">
        <v>37</v>
      </c>
      <c r="S23" t="n">
        <v>27.17</v>
      </c>
      <c r="T23" t="n">
        <v>5106.06</v>
      </c>
      <c r="U23" t="n">
        <v>0.73</v>
      </c>
      <c r="V23" t="n">
        <v>0.96</v>
      </c>
      <c r="W23" t="n">
        <v>0.14</v>
      </c>
      <c r="X23" t="n">
        <v>0.31</v>
      </c>
      <c r="Y23" t="n">
        <v>1</v>
      </c>
      <c r="Z23" t="n">
        <v>10</v>
      </c>
      <c r="AA23" t="n">
        <v>206.0668257547374</v>
      </c>
      <c r="AB23" t="n">
        <v>281.9497220242412</v>
      </c>
      <c r="AC23" t="n">
        <v>255.0408362732508</v>
      </c>
      <c r="AD23" t="n">
        <v>206066.8257547374</v>
      </c>
      <c r="AE23" t="n">
        <v>281949.7220242412</v>
      </c>
      <c r="AF23" t="n">
        <v>2.673408201236623e-06</v>
      </c>
      <c r="AG23" t="n">
        <v>16</v>
      </c>
      <c r="AH23" t="n">
        <v>255040.8362732508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8.3521</v>
      </c>
      <c r="E24" t="n">
        <v>11.97</v>
      </c>
      <c r="F24" t="n">
        <v>8.16</v>
      </c>
      <c r="G24" t="n">
        <v>30.61</v>
      </c>
      <c r="H24" t="n">
        <v>0.39</v>
      </c>
      <c r="I24" t="n">
        <v>16</v>
      </c>
      <c r="J24" t="n">
        <v>296.4</v>
      </c>
      <c r="K24" t="n">
        <v>61.2</v>
      </c>
      <c r="L24" t="n">
        <v>6.5</v>
      </c>
      <c r="M24" t="n">
        <v>14</v>
      </c>
      <c r="N24" t="n">
        <v>83.7</v>
      </c>
      <c r="O24" t="n">
        <v>36790.13</v>
      </c>
      <c r="P24" t="n">
        <v>128.68</v>
      </c>
      <c r="Q24" t="n">
        <v>942.3200000000001</v>
      </c>
      <c r="R24" t="n">
        <v>36.9</v>
      </c>
      <c r="S24" t="n">
        <v>27.17</v>
      </c>
      <c r="T24" t="n">
        <v>5056.06</v>
      </c>
      <c r="U24" t="n">
        <v>0.74</v>
      </c>
      <c r="V24" t="n">
        <v>0.96</v>
      </c>
      <c r="W24" t="n">
        <v>0.13</v>
      </c>
      <c r="X24" t="n">
        <v>0.31</v>
      </c>
      <c r="Y24" t="n">
        <v>1</v>
      </c>
      <c r="Z24" t="n">
        <v>10</v>
      </c>
      <c r="AA24" t="n">
        <v>205.4786392325479</v>
      </c>
      <c r="AB24" t="n">
        <v>281.144939275624</v>
      </c>
      <c r="AC24" t="n">
        <v>254.3128608606416</v>
      </c>
      <c r="AD24" t="n">
        <v>205478.6392325479</v>
      </c>
      <c r="AE24" t="n">
        <v>281144.9392756241</v>
      </c>
      <c r="AF24" t="n">
        <v>2.674272718704146e-06</v>
      </c>
      <c r="AG24" t="n">
        <v>16</v>
      </c>
      <c r="AH24" t="n">
        <v>254312.8608606416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8.398999999999999</v>
      </c>
      <c r="E25" t="n">
        <v>11.91</v>
      </c>
      <c r="F25" t="n">
        <v>8.15</v>
      </c>
      <c r="G25" t="n">
        <v>32.59</v>
      </c>
      <c r="H25" t="n">
        <v>0.4</v>
      </c>
      <c r="I25" t="n">
        <v>15</v>
      </c>
      <c r="J25" t="n">
        <v>296.92</v>
      </c>
      <c r="K25" t="n">
        <v>61.2</v>
      </c>
      <c r="L25" t="n">
        <v>6.75</v>
      </c>
      <c r="M25" t="n">
        <v>13</v>
      </c>
      <c r="N25" t="n">
        <v>83.97</v>
      </c>
      <c r="O25" t="n">
        <v>36854.25</v>
      </c>
      <c r="P25" t="n">
        <v>127.92</v>
      </c>
      <c r="Q25" t="n">
        <v>942.24</v>
      </c>
      <c r="R25" t="n">
        <v>36.52</v>
      </c>
      <c r="S25" t="n">
        <v>27.17</v>
      </c>
      <c r="T25" t="n">
        <v>4871.09</v>
      </c>
      <c r="U25" t="n">
        <v>0.74</v>
      </c>
      <c r="V25" t="n">
        <v>0.96</v>
      </c>
      <c r="W25" t="n">
        <v>0.13</v>
      </c>
      <c r="X25" t="n">
        <v>0.3</v>
      </c>
      <c r="Y25" t="n">
        <v>1</v>
      </c>
      <c r="Z25" t="n">
        <v>10</v>
      </c>
      <c r="AA25" t="n">
        <v>204.4584032736198</v>
      </c>
      <c r="AB25" t="n">
        <v>279.7490074269854</v>
      </c>
      <c r="AC25" t="n">
        <v>253.050154788434</v>
      </c>
      <c r="AD25" t="n">
        <v>204458.4032736198</v>
      </c>
      <c r="AE25" t="n">
        <v>279749.0074269854</v>
      </c>
      <c r="AF25" t="n">
        <v>2.68928970730668e-06</v>
      </c>
      <c r="AG25" t="n">
        <v>16</v>
      </c>
      <c r="AH25" t="n">
        <v>253050.154788434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8.4626</v>
      </c>
      <c r="E26" t="n">
        <v>11.82</v>
      </c>
      <c r="F26" t="n">
        <v>8.109999999999999</v>
      </c>
      <c r="G26" t="n">
        <v>34.77</v>
      </c>
      <c r="H26" t="n">
        <v>0.42</v>
      </c>
      <c r="I26" t="n">
        <v>14</v>
      </c>
      <c r="J26" t="n">
        <v>297.44</v>
      </c>
      <c r="K26" t="n">
        <v>61.2</v>
      </c>
      <c r="L26" t="n">
        <v>7</v>
      </c>
      <c r="M26" t="n">
        <v>12</v>
      </c>
      <c r="N26" t="n">
        <v>84.23999999999999</v>
      </c>
      <c r="O26" t="n">
        <v>36918.48</v>
      </c>
      <c r="P26" t="n">
        <v>126.47</v>
      </c>
      <c r="Q26" t="n">
        <v>942.24</v>
      </c>
      <c r="R26" t="n">
        <v>35.3</v>
      </c>
      <c r="S26" t="n">
        <v>27.17</v>
      </c>
      <c r="T26" t="n">
        <v>4268.38</v>
      </c>
      <c r="U26" t="n">
        <v>0.77</v>
      </c>
      <c r="V26" t="n">
        <v>0.96</v>
      </c>
      <c r="W26" t="n">
        <v>0.13</v>
      </c>
      <c r="X26" t="n">
        <v>0.26</v>
      </c>
      <c r="Y26" t="n">
        <v>1</v>
      </c>
      <c r="Z26" t="n">
        <v>10</v>
      </c>
      <c r="AA26" t="n">
        <v>202.7952334520874</v>
      </c>
      <c r="AB26" t="n">
        <v>277.4733851032919</v>
      </c>
      <c r="AC26" t="n">
        <v>250.9917146654571</v>
      </c>
      <c r="AD26" t="n">
        <v>202795.2334520874</v>
      </c>
      <c r="AE26" t="n">
        <v>277473.3851032919</v>
      </c>
      <c r="AF26" t="n">
        <v>2.709653896541673e-06</v>
      </c>
      <c r="AG26" t="n">
        <v>16</v>
      </c>
      <c r="AH26" t="n">
        <v>250991.7146654571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8.4541</v>
      </c>
      <c r="E27" t="n">
        <v>11.83</v>
      </c>
      <c r="F27" t="n">
        <v>8.119999999999999</v>
      </c>
      <c r="G27" t="n">
        <v>34.82</v>
      </c>
      <c r="H27" t="n">
        <v>0.43</v>
      </c>
      <c r="I27" t="n">
        <v>14</v>
      </c>
      <c r="J27" t="n">
        <v>297.96</v>
      </c>
      <c r="K27" t="n">
        <v>61.2</v>
      </c>
      <c r="L27" t="n">
        <v>7.25</v>
      </c>
      <c r="M27" t="n">
        <v>12</v>
      </c>
      <c r="N27" t="n">
        <v>84.51000000000001</v>
      </c>
      <c r="O27" t="n">
        <v>36982.83</v>
      </c>
      <c r="P27" t="n">
        <v>126.19</v>
      </c>
      <c r="Q27" t="n">
        <v>942.24</v>
      </c>
      <c r="R27" t="n">
        <v>35.71</v>
      </c>
      <c r="S27" t="n">
        <v>27.17</v>
      </c>
      <c r="T27" t="n">
        <v>4474.56</v>
      </c>
      <c r="U27" t="n">
        <v>0.76</v>
      </c>
      <c r="V27" t="n">
        <v>0.96</v>
      </c>
      <c r="W27" t="n">
        <v>0.13</v>
      </c>
      <c r="X27" t="n">
        <v>0.27</v>
      </c>
      <c r="Y27" t="n">
        <v>1</v>
      </c>
      <c r="Z27" t="n">
        <v>10</v>
      </c>
      <c r="AA27" t="n">
        <v>202.7160214365954</v>
      </c>
      <c r="AB27" t="n">
        <v>277.3650037291083</v>
      </c>
      <c r="AC27" t="n">
        <v>250.8936770575112</v>
      </c>
      <c r="AD27" t="n">
        <v>202716.0214365954</v>
      </c>
      <c r="AE27" t="n">
        <v>277365.0037291083</v>
      </c>
      <c r="AF27" t="n">
        <v>2.706932267477248e-06</v>
      </c>
      <c r="AG27" t="n">
        <v>16</v>
      </c>
      <c r="AH27" t="n">
        <v>250893.6770575112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8.5223</v>
      </c>
      <c r="E28" t="n">
        <v>11.73</v>
      </c>
      <c r="F28" t="n">
        <v>8.08</v>
      </c>
      <c r="G28" t="n">
        <v>37.31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11</v>
      </c>
      <c r="N28" t="n">
        <v>84.79000000000001</v>
      </c>
      <c r="O28" t="n">
        <v>37047.29</v>
      </c>
      <c r="P28" t="n">
        <v>124.77</v>
      </c>
      <c r="Q28" t="n">
        <v>942.29</v>
      </c>
      <c r="R28" t="n">
        <v>34.36</v>
      </c>
      <c r="S28" t="n">
        <v>27.17</v>
      </c>
      <c r="T28" t="n">
        <v>3801.73</v>
      </c>
      <c r="U28" t="n">
        <v>0.79</v>
      </c>
      <c r="V28" t="n">
        <v>0.96</v>
      </c>
      <c r="W28" t="n">
        <v>0.13</v>
      </c>
      <c r="X28" t="n">
        <v>0.23</v>
      </c>
      <c r="Y28" t="n">
        <v>1</v>
      </c>
      <c r="Z28" t="n">
        <v>10</v>
      </c>
      <c r="AA28" t="n">
        <v>201.0481665561121</v>
      </c>
      <c r="AB28" t="n">
        <v>275.0829711010679</v>
      </c>
      <c r="AC28" t="n">
        <v>248.8294384206374</v>
      </c>
      <c r="AD28" t="n">
        <v>201048.1665561121</v>
      </c>
      <c r="AE28" t="n">
        <v>275082.9711010679</v>
      </c>
      <c r="AF28" t="n">
        <v>2.728769338323576e-06</v>
      </c>
      <c r="AG28" t="n">
        <v>16</v>
      </c>
      <c r="AH28" t="n">
        <v>248829.4384206374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8.5466</v>
      </c>
      <c r="E29" t="n">
        <v>11.7</v>
      </c>
      <c r="F29" t="n">
        <v>8.050000000000001</v>
      </c>
      <c r="G29" t="n">
        <v>37.16</v>
      </c>
      <c r="H29" t="n">
        <v>0.46</v>
      </c>
      <c r="I29" t="n">
        <v>13</v>
      </c>
      <c r="J29" t="n">
        <v>299.01</v>
      </c>
      <c r="K29" t="n">
        <v>61.2</v>
      </c>
      <c r="L29" t="n">
        <v>7.75</v>
      </c>
      <c r="M29" t="n">
        <v>11</v>
      </c>
      <c r="N29" t="n">
        <v>85.06</v>
      </c>
      <c r="O29" t="n">
        <v>37111.87</v>
      </c>
      <c r="P29" t="n">
        <v>123.5</v>
      </c>
      <c r="Q29" t="n">
        <v>942.24</v>
      </c>
      <c r="R29" t="n">
        <v>33.13</v>
      </c>
      <c r="S29" t="n">
        <v>27.17</v>
      </c>
      <c r="T29" t="n">
        <v>3189</v>
      </c>
      <c r="U29" t="n">
        <v>0.82</v>
      </c>
      <c r="V29" t="n">
        <v>0.97</v>
      </c>
      <c r="W29" t="n">
        <v>0.13</v>
      </c>
      <c r="X29" t="n">
        <v>0.2</v>
      </c>
      <c r="Y29" t="n">
        <v>1</v>
      </c>
      <c r="Z29" t="n">
        <v>10</v>
      </c>
      <c r="AA29" t="n">
        <v>199.957303599908</v>
      </c>
      <c r="AB29" t="n">
        <v>273.5904042789132</v>
      </c>
      <c r="AC29" t="n">
        <v>247.479320081158</v>
      </c>
      <c r="AD29" t="n">
        <v>199957.303599908</v>
      </c>
      <c r="AE29" t="n">
        <v>273590.4042789132</v>
      </c>
      <c r="AF29" t="n">
        <v>2.736549995531286e-06</v>
      </c>
      <c r="AG29" t="n">
        <v>16</v>
      </c>
      <c r="AH29" t="n">
        <v>247479.320081158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8.4826</v>
      </c>
      <c r="E30" t="n">
        <v>11.79</v>
      </c>
      <c r="F30" t="n">
        <v>8.140000000000001</v>
      </c>
      <c r="G30" t="n">
        <v>37.57</v>
      </c>
      <c r="H30" t="n">
        <v>0.48</v>
      </c>
      <c r="I30" t="n">
        <v>13</v>
      </c>
      <c r="J30" t="n">
        <v>299.53</v>
      </c>
      <c r="K30" t="n">
        <v>61.2</v>
      </c>
      <c r="L30" t="n">
        <v>8</v>
      </c>
      <c r="M30" t="n">
        <v>11</v>
      </c>
      <c r="N30" t="n">
        <v>85.33</v>
      </c>
      <c r="O30" t="n">
        <v>37176.68</v>
      </c>
      <c r="P30" t="n">
        <v>123.8</v>
      </c>
      <c r="Q30" t="n">
        <v>942.24</v>
      </c>
      <c r="R30" t="n">
        <v>36.58</v>
      </c>
      <c r="S30" t="n">
        <v>27.17</v>
      </c>
      <c r="T30" t="n">
        <v>4911.56</v>
      </c>
      <c r="U30" t="n">
        <v>0.74</v>
      </c>
      <c r="V30" t="n">
        <v>0.96</v>
      </c>
      <c r="W30" t="n">
        <v>0.12</v>
      </c>
      <c r="X30" t="n">
        <v>0.29</v>
      </c>
      <c r="Y30" t="n">
        <v>1</v>
      </c>
      <c r="Z30" t="n">
        <v>10</v>
      </c>
      <c r="AA30" t="n">
        <v>200.9020174973089</v>
      </c>
      <c r="AB30" t="n">
        <v>274.8830035111721</v>
      </c>
      <c r="AC30" t="n">
        <v>248.6485554568649</v>
      </c>
      <c r="AD30" t="n">
        <v>200902.0174973089</v>
      </c>
      <c r="AE30" t="n">
        <v>274883.0035111721</v>
      </c>
      <c r="AF30" t="n">
        <v>2.716057729634438e-06</v>
      </c>
      <c r="AG30" t="n">
        <v>16</v>
      </c>
      <c r="AH30" t="n">
        <v>248648.5554568649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8.5596</v>
      </c>
      <c r="E31" t="n">
        <v>11.68</v>
      </c>
      <c r="F31" t="n">
        <v>8.09</v>
      </c>
      <c r="G31" t="n">
        <v>40.43</v>
      </c>
      <c r="H31" t="n">
        <v>0.49</v>
      </c>
      <c r="I31" t="n">
        <v>12</v>
      </c>
      <c r="J31" t="n">
        <v>300.06</v>
      </c>
      <c r="K31" t="n">
        <v>61.2</v>
      </c>
      <c r="L31" t="n">
        <v>8.25</v>
      </c>
      <c r="M31" t="n">
        <v>10</v>
      </c>
      <c r="N31" t="n">
        <v>85.61</v>
      </c>
      <c r="O31" t="n">
        <v>37241.49</v>
      </c>
      <c r="P31" t="n">
        <v>122.55</v>
      </c>
      <c r="Q31" t="n">
        <v>942.26</v>
      </c>
      <c r="R31" t="n">
        <v>34.64</v>
      </c>
      <c r="S31" t="n">
        <v>27.17</v>
      </c>
      <c r="T31" t="n">
        <v>3945.93</v>
      </c>
      <c r="U31" t="n">
        <v>0.78</v>
      </c>
      <c r="V31" t="n">
        <v>0.96</v>
      </c>
      <c r="W31" t="n">
        <v>0.13</v>
      </c>
      <c r="X31" t="n">
        <v>0.23</v>
      </c>
      <c r="Y31" t="n">
        <v>1</v>
      </c>
      <c r="Z31" t="n">
        <v>10</v>
      </c>
      <c r="AA31" t="n">
        <v>199.2629793327625</v>
      </c>
      <c r="AB31" t="n">
        <v>272.6403991851804</v>
      </c>
      <c r="AC31" t="n">
        <v>246.6199821402302</v>
      </c>
      <c r="AD31" t="n">
        <v>199262.9793327625</v>
      </c>
      <c r="AE31" t="n">
        <v>272640.3991851804</v>
      </c>
      <c r="AF31" t="n">
        <v>2.740712487041583e-06</v>
      </c>
      <c r="AG31" t="n">
        <v>16</v>
      </c>
      <c r="AH31" t="n">
        <v>246619.9821402302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8.565099999999999</v>
      </c>
      <c r="E32" t="n">
        <v>11.68</v>
      </c>
      <c r="F32" t="n">
        <v>8.08</v>
      </c>
      <c r="G32" t="n">
        <v>40.4</v>
      </c>
      <c r="H32" t="n">
        <v>0.5</v>
      </c>
      <c r="I32" t="n">
        <v>12</v>
      </c>
      <c r="J32" t="n">
        <v>300.59</v>
      </c>
      <c r="K32" t="n">
        <v>61.2</v>
      </c>
      <c r="L32" t="n">
        <v>8.5</v>
      </c>
      <c r="M32" t="n">
        <v>10</v>
      </c>
      <c r="N32" t="n">
        <v>85.89</v>
      </c>
      <c r="O32" t="n">
        <v>37306.42</v>
      </c>
      <c r="P32" t="n">
        <v>121.58</v>
      </c>
      <c r="Q32" t="n">
        <v>942.24</v>
      </c>
      <c r="R32" t="n">
        <v>34.31</v>
      </c>
      <c r="S32" t="n">
        <v>27.17</v>
      </c>
      <c r="T32" t="n">
        <v>3784.9</v>
      </c>
      <c r="U32" t="n">
        <v>0.79</v>
      </c>
      <c r="V32" t="n">
        <v>0.97</v>
      </c>
      <c r="W32" t="n">
        <v>0.13</v>
      </c>
      <c r="X32" t="n">
        <v>0.23</v>
      </c>
      <c r="Y32" t="n">
        <v>1</v>
      </c>
      <c r="Z32" t="n">
        <v>10</v>
      </c>
      <c r="AA32" t="n">
        <v>198.5807248361291</v>
      </c>
      <c r="AB32" t="n">
        <v>271.7069084839429</v>
      </c>
      <c r="AC32" t="n">
        <v>245.7755824813561</v>
      </c>
      <c r="AD32" t="n">
        <v>198580.7248361291</v>
      </c>
      <c r="AE32" t="n">
        <v>271706.9084839429</v>
      </c>
      <c r="AF32" t="n">
        <v>2.742473541142093e-06</v>
      </c>
      <c r="AG32" t="n">
        <v>16</v>
      </c>
      <c r="AH32" t="n">
        <v>245775.5824813561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8.6168</v>
      </c>
      <c r="E33" t="n">
        <v>11.61</v>
      </c>
      <c r="F33" t="n">
        <v>8.06</v>
      </c>
      <c r="G33" t="n">
        <v>43.98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9</v>
      </c>
      <c r="N33" t="n">
        <v>86.16</v>
      </c>
      <c r="O33" t="n">
        <v>37371.47</v>
      </c>
      <c r="P33" t="n">
        <v>120.63</v>
      </c>
      <c r="Q33" t="n">
        <v>942.3200000000001</v>
      </c>
      <c r="R33" t="n">
        <v>33.82</v>
      </c>
      <c r="S33" t="n">
        <v>27.17</v>
      </c>
      <c r="T33" t="n">
        <v>3540.87</v>
      </c>
      <c r="U33" t="n">
        <v>0.8</v>
      </c>
      <c r="V33" t="n">
        <v>0.97</v>
      </c>
      <c r="W33" t="n">
        <v>0.13</v>
      </c>
      <c r="X33" t="n">
        <v>0.21</v>
      </c>
      <c r="Y33" t="n">
        <v>1</v>
      </c>
      <c r="Z33" t="n">
        <v>10</v>
      </c>
      <c r="AA33" t="n">
        <v>197.4456689172316</v>
      </c>
      <c r="AB33" t="n">
        <v>270.1538749005751</v>
      </c>
      <c r="AC33" t="n">
        <v>244.3707682434881</v>
      </c>
      <c r="AD33" t="n">
        <v>197445.6689172316</v>
      </c>
      <c r="AE33" t="n">
        <v>270153.8749005751</v>
      </c>
      <c r="AF33" t="n">
        <v>2.759027449686891e-06</v>
      </c>
      <c r="AG33" t="n">
        <v>16</v>
      </c>
      <c r="AH33" t="n">
        <v>244370.7682434881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8.6221</v>
      </c>
      <c r="E34" t="n">
        <v>11.6</v>
      </c>
      <c r="F34" t="n">
        <v>8.06</v>
      </c>
      <c r="G34" t="n">
        <v>43.94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9</v>
      </c>
      <c r="N34" t="n">
        <v>86.44</v>
      </c>
      <c r="O34" t="n">
        <v>37436.63</v>
      </c>
      <c r="P34" t="n">
        <v>119.92</v>
      </c>
      <c r="Q34" t="n">
        <v>942.39</v>
      </c>
      <c r="R34" t="n">
        <v>33.52</v>
      </c>
      <c r="S34" t="n">
        <v>27.17</v>
      </c>
      <c r="T34" t="n">
        <v>3393.23</v>
      </c>
      <c r="U34" t="n">
        <v>0.8100000000000001</v>
      </c>
      <c r="V34" t="n">
        <v>0.97</v>
      </c>
      <c r="W34" t="n">
        <v>0.13</v>
      </c>
      <c r="X34" t="n">
        <v>0.2</v>
      </c>
      <c r="Y34" t="n">
        <v>1</v>
      </c>
      <c r="Z34" t="n">
        <v>10</v>
      </c>
      <c r="AA34" t="n">
        <v>196.9455537389177</v>
      </c>
      <c r="AB34" t="n">
        <v>269.4695952500819</v>
      </c>
      <c r="AC34" t="n">
        <v>243.7517952824452</v>
      </c>
      <c r="AD34" t="n">
        <v>196945.5537389177</v>
      </c>
      <c r="AE34" t="n">
        <v>269469.5952500819</v>
      </c>
      <c r="AF34" t="n">
        <v>2.760724465456473e-06</v>
      </c>
      <c r="AG34" t="n">
        <v>16</v>
      </c>
      <c r="AH34" t="n">
        <v>243751.7952824452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8.619199999999999</v>
      </c>
      <c r="E35" t="n">
        <v>11.6</v>
      </c>
      <c r="F35" t="n">
        <v>8.06</v>
      </c>
      <c r="G35" t="n">
        <v>43.96</v>
      </c>
      <c r="H35" t="n">
        <v>0.55</v>
      </c>
      <c r="I35" t="n">
        <v>11</v>
      </c>
      <c r="J35" t="n">
        <v>302.17</v>
      </c>
      <c r="K35" t="n">
        <v>61.2</v>
      </c>
      <c r="L35" t="n">
        <v>9.25</v>
      </c>
      <c r="M35" t="n">
        <v>9</v>
      </c>
      <c r="N35" t="n">
        <v>86.72</v>
      </c>
      <c r="O35" t="n">
        <v>37501.91</v>
      </c>
      <c r="P35" t="n">
        <v>118.75</v>
      </c>
      <c r="Q35" t="n">
        <v>942.24</v>
      </c>
      <c r="R35" t="n">
        <v>33.79</v>
      </c>
      <c r="S35" t="n">
        <v>27.17</v>
      </c>
      <c r="T35" t="n">
        <v>3528.31</v>
      </c>
      <c r="U35" t="n">
        <v>0.8</v>
      </c>
      <c r="V35" t="n">
        <v>0.97</v>
      </c>
      <c r="W35" t="n">
        <v>0.12</v>
      </c>
      <c r="X35" t="n">
        <v>0.21</v>
      </c>
      <c r="Y35" t="n">
        <v>1</v>
      </c>
      <c r="Z35" t="n">
        <v>10</v>
      </c>
      <c r="AA35" t="n">
        <v>196.235131469626</v>
      </c>
      <c r="AB35" t="n">
        <v>268.4975641596188</v>
      </c>
      <c r="AC35" t="n">
        <v>242.8725334750015</v>
      </c>
      <c r="AD35" t="n">
        <v>196235.131469626</v>
      </c>
      <c r="AE35" t="n">
        <v>268497.5641596188</v>
      </c>
      <c r="AF35" t="n">
        <v>2.759795909658023e-06</v>
      </c>
      <c r="AG35" t="n">
        <v>16</v>
      </c>
      <c r="AH35" t="n">
        <v>242872.5334750015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8.6831</v>
      </c>
      <c r="E36" t="n">
        <v>11.52</v>
      </c>
      <c r="F36" t="n">
        <v>8.029999999999999</v>
      </c>
      <c r="G36" t="n">
        <v>48.17</v>
      </c>
      <c r="H36" t="n">
        <v>0.5600000000000001</v>
      </c>
      <c r="I36" t="n">
        <v>10</v>
      </c>
      <c r="J36" t="n">
        <v>302.7</v>
      </c>
      <c r="K36" t="n">
        <v>61.2</v>
      </c>
      <c r="L36" t="n">
        <v>9.5</v>
      </c>
      <c r="M36" t="n">
        <v>8</v>
      </c>
      <c r="N36" t="n">
        <v>87</v>
      </c>
      <c r="O36" t="n">
        <v>37567.32</v>
      </c>
      <c r="P36" t="n">
        <v>117.88</v>
      </c>
      <c r="Q36" t="n">
        <v>942.42</v>
      </c>
      <c r="R36" t="n">
        <v>32.66</v>
      </c>
      <c r="S36" t="n">
        <v>27.17</v>
      </c>
      <c r="T36" t="n">
        <v>2966.12</v>
      </c>
      <c r="U36" t="n">
        <v>0.83</v>
      </c>
      <c r="V36" t="n">
        <v>0.97</v>
      </c>
      <c r="W36" t="n">
        <v>0.13</v>
      </c>
      <c r="X36" t="n">
        <v>0.17</v>
      </c>
      <c r="Y36" t="n">
        <v>1</v>
      </c>
      <c r="Z36" t="n">
        <v>10</v>
      </c>
      <c r="AA36" t="n">
        <v>188.0824144507925</v>
      </c>
      <c r="AB36" t="n">
        <v>257.342657061966</v>
      </c>
      <c r="AC36" t="n">
        <v>232.7822350547346</v>
      </c>
      <c r="AD36" t="n">
        <v>188082.4144507925</v>
      </c>
      <c r="AE36" t="n">
        <v>257342.657061966</v>
      </c>
      <c r="AF36" t="n">
        <v>2.780256156389407e-06</v>
      </c>
      <c r="AG36" t="n">
        <v>15</v>
      </c>
      <c r="AH36" t="n">
        <v>232782.2350547346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8.7079</v>
      </c>
      <c r="E37" t="n">
        <v>11.48</v>
      </c>
      <c r="F37" t="n">
        <v>8</v>
      </c>
      <c r="G37" t="n">
        <v>47.98</v>
      </c>
      <c r="H37" t="n">
        <v>0.57</v>
      </c>
      <c r="I37" t="n">
        <v>10</v>
      </c>
      <c r="J37" t="n">
        <v>303.23</v>
      </c>
      <c r="K37" t="n">
        <v>61.2</v>
      </c>
      <c r="L37" t="n">
        <v>9.75</v>
      </c>
      <c r="M37" t="n">
        <v>8</v>
      </c>
      <c r="N37" t="n">
        <v>87.28</v>
      </c>
      <c r="O37" t="n">
        <v>37632.84</v>
      </c>
      <c r="P37" t="n">
        <v>116.49</v>
      </c>
      <c r="Q37" t="n">
        <v>942.36</v>
      </c>
      <c r="R37" t="n">
        <v>31.54</v>
      </c>
      <c r="S37" t="n">
        <v>27.17</v>
      </c>
      <c r="T37" t="n">
        <v>2408.83</v>
      </c>
      <c r="U37" t="n">
        <v>0.86</v>
      </c>
      <c r="V37" t="n">
        <v>0.98</v>
      </c>
      <c r="W37" t="n">
        <v>0.12</v>
      </c>
      <c r="X37" t="n">
        <v>0.14</v>
      </c>
      <c r="Y37" t="n">
        <v>1</v>
      </c>
      <c r="Z37" t="n">
        <v>10</v>
      </c>
      <c r="AA37" t="n">
        <v>186.94879732452</v>
      </c>
      <c r="AB37" t="n">
        <v>255.7915920981428</v>
      </c>
      <c r="AC37" t="n">
        <v>231.3792015541248</v>
      </c>
      <c r="AD37" t="n">
        <v>186948.79732452</v>
      </c>
      <c r="AE37" t="n">
        <v>255791.5920981428</v>
      </c>
      <c r="AF37" t="n">
        <v>2.788196909424436e-06</v>
      </c>
      <c r="AG37" t="n">
        <v>15</v>
      </c>
      <c r="AH37" t="n">
        <v>231379.2015541248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8.655900000000001</v>
      </c>
      <c r="E38" t="n">
        <v>11.55</v>
      </c>
      <c r="F38" t="n">
        <v>8.06</v>
      </c>
      <c r="G38" t="n">
        <v>48.39</v>
      </c>
      <c r="H38" t="n">
        <v>0.59</v>
      </c>
      <c r="I38" t="n">
        <v>10</v>
      </c>
      <c r="J38" t="n">
        <v>303.76</v>
      </c>
      <c r="K38" t="n">
        <v>61.2</v>
      </c>
      <c r="L38" t="n">
        <v>10</v>
      </c>
      <c r="M38" t="n">
        <v>8</v>
      </c>
      <c r="N38" t="n">
        <v>87.56999999999999</v>
      </c>
      <c r="O38" t="n">
        <v>37698.48</v>
      </c>
      <c r="P38" t="n">
        <v>116.61</v>
      </c>
      <c r="Q38" t="n">
        <v>942.3</v>
      </c>
      <c r="R38" t="n">
        <v>34.1</v>
      </c>
      <c r="S38" t="n">
        <v>27.17</v>
      </c>
      <c r="T38" t="n">
        <v>3686.66</v>
      </c>
      <c r="U38" t="n">
        <v>0.8</v>
      </c>
      <c r="V38" t="n">
        <v>0.97</v>
      </c>
      <c r="W38" t="n">
        <v>0.12</v>
      </c>
      <c r="X38" t="n">
        <v>0.21</v>
      </c>
      <c r="Y38" t="n">
        <v>1</v>
      </c>
      <c r="Z38" t="n">
        <v>10</v>
      </c>
      <c r="AA38" t="n">
        <v>194.5362553612288</v>
      </c>
      <c r="AB38" t="n">
        <v>266.1730869189867</v>
      </c>
      <c r="AC38" t="n">
        <v>240.7699010797902</v>
      </c>
      <c r="AD38" t="n">
        <v>194536.2553612288</v>
      </c>
      <c r="AE38" t="n">
        <v>266173.0869189867</v>
      </c>
      <c r="AF38" t="n">
        <v>2.771546943383247e-06</v>
      </c>
      <c r="AG38" t="n">
        <v>16</v>
      </c>
      <c r="AH38" t="n">
        <v>240769.9010797902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8.7247</v>
      </c>
      <c r="E39" t="n">
        <v>11.46</v>
      </c>
      <c r="F39" t="n">
        <v>8.029999999999999</v>
      </c>
      <c r="G39" t="n">
        <v>53.52</v>
      </c>
      <c r="H39" t="n">
        <v>0.6</v>
      </c>
      <c r="I39" t="n">
        <v>9</v>
      </c>
      <c r="J39" t="n">
        <v>304.3</v>
      </c>
      <c r="K39" t="n">
        <v>61.2</v>
      </c>
      <c r="L39" t="n">
        <v>10.25</v>
      </c>
      <c r="M39" t="n">
        <v>7</v>
      </c>
      <c r="N39" t="n">
        <v>87.84999999999999</v>
      </c>
      <c r="O39" t="n">
        <v>37764.25</v>
      </c>
      <c r="P39" t="n">
        <v>114.26</v>
      </c>
      <c r="Q39" t="n">
        <v>942.24</v>
      </c>
      <c r="R39" t="n">
        <v>32.75</v>
      </c>
      <c r="S39" t="n">
        <v>27.17</v>
      </c>
      <c r="T39" t="n">
        <v>3020.37</v>
      </c>
      <c r="U39" t="n">
        <v>0.83</v>
      </c>
      <c r="V39" t="n">
        <v>0.97</v>
      </c>
      <c r="W39" t="n">
        <v>0.12</v>
      </c>
      <c r="X39" t="n">
        <v>0.17</v>
      </c>
      <c r="Y39" t="n">
        <v>1</v>
      </c>
      <c r="Z39" t="n">
        <v>10</v>
      </c>
      <c r="AA39" t="n">
        <v>185.4326502912582</v>
      </c>
      <c r="AB39" t="n">
        <v>253.7171328395486</v>
      </c>
      <c r="AC39" t="n">
        <v>229.5027257756484</v>
      </c>
      <c r="AD39" t="n">
        <v>185432.6502912582</v>
      </c>
      <c r="AE39" t="n">
        <v>253717.1328395486</v>
      </c>
      <c r="AF39" t="n">
        <v>2.793576129222359e-06</v>
      </c>
      <c r="AG39" t="n">
        <v>15</v>
      </c>
      <c r="AH39" t="n">
        <v>229502.7257756484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8.730700000000001</v>
      </c>
      <c r="E40" t="n">
        <v>11.45</v>
      </c>
      <c r="F40" t="n">
        <v>8.02</v>
      </c>
      <c r="G40" t="n">
        <v>53.46</v>
      </c>
      <c r="H40" t="n">
        <v>0.61</v>
      </c>
      <c r="I40" t="n">
        <v>9</v>
      </c>
      <c r="J40" t="n">
        <v>304.83</v>
      </c>
      <c r="K40" t="n">
        <v>61.2</v>
      </c>
      <c r="L40" t="n">
        <v>10.5</v>
      </c>
      <c r="M40" t="n">
        <v>7</v>
      </c>
      <c r="N40" t="n">
        <v>88.13</v>
      </c>
      <c r="O40" t="n">
        <v>37830.13</v>
      </c>
      <c r="P40" t="n">
        <v>114.02</v>
      </c>
      <c r="Q40" t="n">
        <v>942.24</v>
      </c>
      <c r="R40" t="n">
        <v>32.47</v>
      </c>
      <c r="S40" t="n">
        <v>27.17</v>
      </c>
      <c r="T40" t="n">
        <v>2877.25</v>
      </c>
      <c r="U40" t="n">
        <v>0.84</v>
      </c>
      <c r="V40" t="n">
        <v>0.97</v>
      </c>
      <c r="W40" t="n">
        <v>0.12</v>
      </c>
      <c r="X40" t="n">
        <v>0.17</v>
      </c>
      <c r="Y40" t="n">
        <v>1</v>
      </c>
      <c r="Z40" t="n">
        <v>10</v>
      </c>
      <c r="AA40" t="n">
        <v>185.2181267475785</v>
      </c>
      <c r="AB40" t="n">
        <v>253.4236122629754</v>
      </c>
      <c r="AC40" t="n">
        <v>229.2372183909445</v>
      </c>
      <c r="AD40" t="n">
        <v>185218.1267475785</v>
      </c>
      <c r="AE40" t="n">
        <v>253423.6122629754</v>
      </c>
      <c r="AF40" t="n">
        <v>2.795497279150188e-06</v>
      </c>
      <c r="AG40" t="n">
        <v>15</v>
      </c>
      <c r="AH40" t="n">
        <v>229237.2183909445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8.7279</v>
      </c>
      <c r="E41" t="n">
        <v>11.46</v>
      </c>
      <c r="F41" t="n">
        <v>8.02</v>
      </c>
      <c r="G41" t="n">
        <v>53.49</v>
      </c>
      <c r="H41" t="n">
        <v>0.63</v>
      </c>
      <c r="I41" t="n">
        <v>9</v>
      </c>
      <c r="J41" t="n">
        <v>305.37</v>
      </c>
      <c r="K41" t="n">
        <v>61.2</v>
      </c>
      <c r="L41" t="n">
        <v>10.75</v>
      </c>
      <c r="M41" t="n">
        <v>7</v>
      </c>
      <c r="N41" t="n">
        <v>88.42</v>
      </c>
      <c r="O41" t="n">
        <v>37896.14</v>
      </c>
      <c r="P41" t="n">
        <v>113.88</v>
      </c>
      <c r="Q41" t="n">
        <v>942.28</v>
      </c>
      <c r="R41" t="n">
        <v>32.62</v>
      </c>
      <c r="S41" t="n">
        <v>27.17</v>
      </c>
      <c r="T41" t="n">
        <v>2951.3</v>
      </c>
      <c r="U41" t="n">
        <v>0.83</v>
      </c>
      <c r="V41" t="n">
        <v>0.97</v>
      </c>
      <c r="W41" t="n">
        <v>0.12</v>
      </c>
      <c r="X41" t="n">
        <v>0.17</v>
      </c>
      <c r="Y41" t="n">
        <v>1</v>
      </c>
      <c r="Z41" t="n">
        <v>10</v>
      </c>
      <c r="AA41" t="n">
        <v>185.156278838682</v>
      </c>
      <c r="AB41" t="n">
        <v>253.3389892254861</v>
      </c>
      <c r="AC41" t="n">
        <v>229.160671657384</v>
      </c>
      <c r="AD41" t="n">
        <v>185156.278838682</v>
      </c>
      <c r="AE41" t="n">
        <v>253338.9892254861</v>
      </c>
      <c r="AF41" t="n">
        <v>2.794600742517201e-06</v>
      </c>
      <c r="AG41" t="n">
        <v>15</v>
      </c>
      <c r="AH41" t="n">
        <v>229160.671657384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8.735099999999999</v>
      </c>
      <c r="E42" t="n">
        <v>11.45</v>
      </c>
      <c r="F42" t="n">
        <v>8.01</v>
      </c>
      <c r="G42" t="n">
        <v>53.43</v>
      </c>
      <c r="H42" t="n">
        <v>0.64</v>
      </c>
      <c r="I42" t="n">
        <v>9</v>
      </c>
      <c r="J42" t="n">
        <v>305.9</v>
      </c>
      <c r="K42" t="n">
        <v>61.2</v>
      </c>
      <c r="L42" t="n">
        <v>11</v>
      </c>
      <c r="M42" t="n">
        <v>7</v>
      </c>
      <c r="N42" t="n">
        <v>88.7</v>
      </c>
      <c r="O42" t="n">
        <v>37962.28</v>
      </c>
      <c r="P42" t="n">
        <v>112.9</v>
      </c>
      <c r="Q42" t="n">
        <v>942.24</v>
      </c>
      <c r="R42" t="n">
        <v>32.29</v>
      </c>
      <c r="S42" t="n">
        <v>27.17</v>
      </c>
      <c r="T42" t="n">
        <v>2786.55</v>
      </c>
      <c r="U42" t="n">
        <v>0.84</v>
      </c>
      <c r="V42" t="n">
        <v>0.97</v>
      </c>
      <c r="W42" t="n">
        <v>0.12</v>
      </c>
      <c r="X42" t="n">
        <v>0.16</v>
      </c>
      <c r="Y42" t="n">
        <v>1</v>
      </c>
      <c r="Z42" t="n">
        <v>10</v>
      </c>
      <c r="AA42" t="n">
        <v>184.4701468837125</v>
      </c>
      <c r="AB42" t="n">
        <v>252.4001932146918</v>
      </c>
      <c r="AC42" t="n">
        <v>228.3114730202511</v>
      </c>
      <c r="AD42" t="n">
        <v>184470.1468837125</v>
      </c>
      <c r="AE42" t="n">
        <v>252400.1932146918</v>
      </c>
      <c r="AF42" t="n">
        <v>2.796906122430596e-06</v>
      </c>
      <c r="AG42" t="n">
        <v>15</v>
      </c>
      <c r="AH42" t="n">
        <v>228311.4730202511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8.736000000000001</v>
      </c>
      <c r="E43" t="n">
        <v>11.45</v>
      </c>
      <c r="F43" t="n">
        <v>8.01</v>
      </c>
      <c r="G43" t="n">
        <v>53.42</v>
      </c>
      <c r="H43" t="n">
        <v>0.65</v>
      </c>
      <c r="I43" t="n">
        <v>9</v>
      </c>
      <c r="J43" t="n">
        <v>306.44</v>
      </c>
      <c r="K43" t="n">
        <v>61.2</v>
      </c>
      <c r="L43" t="n">
        <v>11.25</v>
      </c>
      <c r="M43" t="n">
        <v>7</v>
      </c>
      <c r="N43" t="n">
        <v>88.98999999999999</v>
      </c>
      <c r="O43" t="n">
        <v>38028.53</v>
      </c>
      <c r="P43" t="n">
        <v>111.42</v>
      </c>
      <c r="Q43" t="n">
        <v>942.24</v>
      </c>
      <c r="R43" t="n">
        <v>32.22</v>
      </c>
      <c r="S43" t="n">
        <v>27.17</v>
      </c>
      <c r="T43" t="n">
        <v>2751.57</v>
      </c>
      <c r="U43" t="n">
        <v>0.84</v>
      </c>
      <c r="V43" t="n">
        <v>0.97</v>
      </c>
      <c r="W43" t="n">
        <v>0.12</v>
      </c>
      <c r="X43" t="n">
        <v>0.16</v>
      </c>
      <c r="Y43" t="n">
        <v>1</v>
      </c>
      <c r="Z43" t="n">
        <v>10</v>
      </c>
      <c r="AA43" t="n">
        <v>183.540109597769</v>
      </c>
      <c r="AB43" t="n">
        <v>251.1276751697153</v>
      </c>
      <c r="AC43" t="n">
        <v>227.1604023114965</v>
      </c>
      <c r="AD43" t="n">
        <v>183540.109597769</v>
      </c>
      <c r="AE43" t="n">
        <v>251127.6751697153</v>
      </c>
      <c r="AF43" t="n">
        <v>2.797194294919771e-06</v>
      </c>
      <c r="AG43" t="n">
        <v>15</v>
      </c>
      <c r="AH43" t="n">
        <v>227160.4023114965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8.8026</v>
      </c>
      <c r="E44" t="n">
        <v>11.36</v>
      </c>
      <c r="F44" t="n">
        <v>7.98</v>
      </c>
      <c r="G44" t="n">
        <v>59.85</v>
      </c>
      <c r="H44" t="n">
        <v>0.67</v>
      </c>
      <c r="I44" t="n">
        <v>8</v>
      </c>
      <c r="J44" t="n">
        <v>306.98</v>
      </c>
      <c r="K44" t="n">
        <v>61.2</v>
      </c>
      <c r="L44" t="n">
        <v>11.5</v>
      </c>
      <c r="M44" t="n">
        <v>5</v>
      </c>
      <c r="N44" t="n">
        <v>89.28</v>
      </c>
      <c r="O44" t="n">
        <v>38094.91</v>
      </c>
      <c r="P44" t="n">
        <v>110.17</v>
      </c>
      <c r="Q44" t="n">
        <v>942.24</v>
      </c>
      <c r="R44" t="n">
        <v>30.97</v>
      </c>
      <c r="S44" t="n">
        <v>27.17</v>
      </c>
      <c r="T44" t="n">
        <v>2134.61</v>
      </c>
      <c r="U44" t="n">
        <v>0.88</v>
      </c>
      <c r="V44" t="n">
        <v>0.98</v>
      </c>
      <c r="W44" t="n">
        <v>0.13</v>
      </c>
      <c r="X44" t="n">
        <v>0.13</v>
      </c>
      <c r="Y44" t="n">
        <v>1</v>
      </c>
      <c r="Z44" t="n">
        <v>10</v>
      </c>
      <c r="AA44" t="n">
        <v>182.1493869302533</v>
      </c>
      <c r="AB44" t="n">
        <v>249.2248270616673</v>
      </c>
      <c r="AC44" t="n">
        <v>225.4391593562159</v>
      </c>
      <c r="AD44" t="n">
        <v>182149.3869302533</v>
      </c>
      <c r="AE44" t="n">
        <v>249224.8270616673</v>
      </c>
      <c r="AF44" t="n">
        <v>2.818519059118679e-06</v>
      </c>
      <c r="AG44" t="n">
        <v>15</v>
      </c>
      <c r="AH44" t="n">
        <v>225439.1593562159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8.808</v>
      </c>
      <c r="E45" t="n">
        <v>11.35</v>
      </c>
      <c r="F45" t="n">
        <v>7.97</v>
      </c>
      <c r="G45" t="n">
        <v>59.8</v>
      </c>
      <c r="H45" t="n">
        <v>0.68</v>
      </c>
      <c r="I45" t="n">
        <v>8</v>
      </c>
      <c r="J45" t="n">
        <v>307.52</v>
      </c>
      <c r="K45" t="n">
        <v>61.2</v>
      </c>
      <c r="L45" t="n">
        <v>11.75</v>
      </c>
      <c r="M45" t="n">
        <v>3</v>
      </c>
      <c r="N45" t="n">
        <v>89.56999999999999</v>
      </c>
      <c r="O45" t="n">
        <v>38161.42</v>
      </c>
      <c r="P45" t="n">
        <v>109.83</v>
      </c>
      <c r="Q45" t="n">
        <v>942.24</v>
      </c>
      <c r="R45" t="n">
        <v>30.88</v>
      </c>
      <c r="S45" t="n">
        <v>27.17</v>
      </c>
      <c r="T45" t="n">
        <v>2087.15</v>
      </c>
      <c r="U45" t="n">
        <v>0.88</v>
      </c>
      <c r="V45" t="n">
        <v>0.98</v>
      </c>
      <c r="W45" t="n">
        <v>0.12</v>
      </c>
      <c r="X45" t="n">
        <v>0.12</v>
      </c>
      <c r="Y45" t="n">
        <v>1</v>
      </c>
      <c r="Z45" t="n">
        <v>10</v>
      </c>
      <c r="AA45" t="n">
        <v>181.8823919936763</v>
      </c>
      <c r="AB45" t="n">
        <v>248.8595128104575</v>
      </c>
      <c r="AC45" t="n">
        <v>225.1087101844196</v>
      </c>
      <c r="AD45" t="n">
        <v>181882.3919936763</v>
      </c>
      <c r="AE45" t="n">
        <v>248859.5128104575</v>
      </c>
      <c r="AF45" t="n">
        <v>2.820248094053725e-06</v>
      </c>
      <c r="AG45" t="n">
        <v>15</v>
      </c>
      <c r="AH45" t="n">
        <v>225108.7101844196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8.7921</v>
      </c>
      <c r="E46" t="n">
        <v>11.37</v>
      </c>
      <c r="F46" t="n">
        <v>7.99</v>
      </c>
      <c r="G46" t="n">
        <v>59.95</v>
      </c>
      <c r="H46" t="n">
        <v>0.6899999999999999</v>
      </c>
      <c r="I46" t="n">
        <v>8</v>
      </c>
      <c r="J46" t="n">
        <v>308.06</v>
      </c>
      <c r="K46" t="n">
        <v>61.2</v>
      </c>
      <c r="L46" t="n">
        <v>12</v>
      </c>
      <c r="M46" t="n">
        <v>2</v>
      </c>
      <c r="N46" t="n">
        <v>89.86</v>
      </c>
      <c r="O46" t="n">
        <v>38228.06</v>
      </c>
      <c r="P46" t="n">
        <v>110.12</v>
      </c>
      <c r="Q46" t="n">
        <v>942.28</v>
      </c>
      <c r="R46" t="n">
        <v>31.47</v>
      </c>
      <c r="S46" t="n">
        <v>27.17</v>
      </c>
      <c r="T46" t="n">
        <v>2384.54</v>
      </c>
      <c r="U46" t="n">
        <v>0.86</v>
      </c>
      <c r="V46" t="n">
        <v>0.98</v>
      </c>
      <c r="W46" t="n">
        <v>0.12</v>
      </c>
      <c r="X46" t="n">
        <v>0.14</v>
      </c>
      <c r="Y46" t="n">
        <v>1</v>
      </c>
      <c r="Z46" t="n">
        <v>10</v>
      </c>
      <c r="AA46" t="n">
        <v>182.2196960683368</v>
      </c>
      <c r="AB46" t="n">
        <v>249.3210271262134</v>
      </c>
      <c r="AC46" t="n">
        <v>225.5261782216194</v>
      </c>
      <c r="AD46" t="n">
        <v>182219.6960683368</v>
      </c>
      <c r="AE46" t="n">
        <v>249321.0271262134</v>
      </c>
      <c r="AF46" t="n">
        <v>2.815157046744977e-06</v>
      </c>
      <c r="AG46" t="n">
        <v>15</v>
      </c>
      <c r="AH46" t="n">
        <v>225526.1782216194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8.7895</v>
      </c>
      <c r="E47" t="n">
        <v>11.38</v>
      </c>
      <c r="F47" t="n">
        <v>8</v>
      </c>
      <c r="G47" t="n">
        <v>59.98</v>
      </c>
      <c r="H47" t="n">
        <v>0.71</v>
      </c>
      <c r="I47" t="n">
        <v>8</v>
      </c>
      <c r="J47" t="n">
        <v>308.6</v>
      </c>
      <c r="K47" t="n">
        <v>61.2</v>
      </c>
      <c r="L47" t="n">
        <v>12.25</v>
      </c>
      <c r="M47" t="n">
        <v>0</v>
      </c>
      <c r="N47" t="n">
        <v>90.15000000000001</v>
      </c>
      <c r="O47" t="n">
        <v>38294.82</v>
      </c>
      <c r="P47" t="n">
        <v>109.97</v>
      </c>
      <c r="Q47" t="n">
        <v>942.24</v>
      </c>
      <c r="R47" t="n">
        <v>31.42</v>
      </c>
      <c r="S47" t="n">
        <v>27.17</v>
      </c>
      <c r="T47" t="n">
        <v>2360.36</v>
      </c>
      <c r="U47" t="n">
        <v>0.86</v>
      </c>
      <c r="V47" t="n">
        <v>0.98</v>
      </c>
      <c r="W47" t="n">
        <v>0.13</v>
      </c>
      <c r="X47" t="n">
        <v>0.14</v>
      </c>
      <c r="Y47" t="n">
        <v>1</v>
      </c>
      <c r="Z47" t="n">
        <v>10</v>
      </c>
      <c r="AA47" t="n">
        <v>182.1596056358312</v>
      </c>
      <c r="AB47" t="n">
        <v>249.2388087454565</v>
      </c>
      <c r="AC47" t="n">
        <v>225.4518066477277</v>
      </c>
      <c r="AD47" t="n">
        <v>182159.6056358312</v>
      </c>
      <c r="AE47" t="n">
        <v>249238.8087454565</v>
      </c>
      <c r="AF47" t="n">
        <v>2.814324548442917e-06</v>
      </c>
      <c r="AG47" t="n">
        <v>15</v>
      </c>
      <c r="AH47" t="n">
        <v>225451.8066477277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7.5022</v>
      </c>
      <c r="E2" t="n">
        <v>13.33</v>
      </c>
      <c r="F2" t="n">
        <v>9.24</v>
      </c>
      <c r="G2" t="n">
        <v>7.92</v>
      </c>
      <c r="H2" t="n">
        <v>0.13</v>
      </c>
      <c r="I2" t="n">
        <v>70</v>
      </c>
      <c r="J2" t="n">
        <v>133.21</v>
      </c>
      <c r="K2" t="n">
        <v>46.47</v>
      </c>
      <c r="L2" t="n">
        <v>1</v>
      </c>
      <c r="M2" t="n">
        <v>68</v>
      </c>
      <c r="N2" t="n">
        <v>20.75</v>
      </c>
      <c r="O2" t="n">
        <v>16663.42</v>
      </c>
      <c r="P2" t="n">
        <v>95.55</v>
      </c>
      <c r="Q2" t="n">
        <v>942.39</v>
      </c>
      <c r="R2" t="n">
        <v>70.73</v>
      </c>
      <c r="S2" t="n">
        <v>27.17</v>
      </c>
      <c r="T2" t="n">
        <v>21705.21</v>
      </c>
      <c r="U2" t="n">
        <v>0.38</v>
      </c>
      <c r="V2" t="n">
        <v>0.84</v>
      </c>
      <c r="W2" t="n">
        <v>0.22</v>
      </c>
      <c r="X2" t="n">
        <v>1.39</v>
      </c>
      <c r="Y2" t="n">
        <v>1</v>
      </c>
      <c r="Z2" t="n">
        <v>10</v>
      </c>
      <c r="AA2" t="n">
        <v>200.3515803238422</v>
      </c>
      <c r="AB2" t="n">
        <v>274.1298710868612</v>
      </c>
      <c r="AC2" t="n">
        <v>247.967300934102</v>
      </c>
      <c r="AD2" t="n">
        <v>200351.5803238422</v>
      </c>
      <c r="AE2" t="n">
        <v>274129.8710868612</v>
      </c>
      <c r="AF2" t="n">
        <v>2.512969464810787e-06</v>
      </c>
      <c r="AG2" t="n">
        <v>18</v>
      </c>
      <c r="AH2" t="n">
        <v>247967.300934102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7.9833</v>
      </c>
      <c r="E3" t="n">
        <v>12.53</v>
      </c>
      <c r="F3" t="n">
        <v>8.9</v>
      </c>
      <c r="G3" t="n">
        <v>10.08</v>
      </c>
      <c r="H3" t="n">
        <v>0.17</v>
      </c>
      <c r="I3" t="n">
        <v>53</v>
      </c>
      <c r="J3" t="n">
        <v>133.55</v>
      </c>
      <c r="K3" t="n">
        <v>46.47</v>
      </c>
      <c r="L3" t="n">
        <v>1.25</v>
      </c>
      <c r="M3" t="n">
        <v>51</v>
      </c>
      <c r="N3" t="n">
        <v>20.83</v>
      </c>
      <c r="O3" t="n">
        <v>16704.7</v>
      </c>
      <c r="P3" t="n">
        <v>90.27</v>
      </c>
      <c r="Q3" t="n">
        <v>942.38</v>
      </c>
      <c r="R3" t="n">
        <v>60.08</v>
      </c>
      <c r="S3" t="n">
        <v>27.17</v>
      </c>
      <c r="T3" t="n">
        <v>16463.1</v>
      </c>
      <c r="U3" t="n">
        <v>0.45</v>
      </c>
      <c r="V3" t="n">
        <v>0.88</v>
      </c>
      <c r="W3" t="n">
        <v>0.19</v>
      </c>
      <c r="X3" t="n">
        <v>1.05</v>
      </c>
      <c r="Y3" t="n">
        <v>1</v>
      </c>
      <c r="Z3" t="n">
        <v>10</v>
      </c>
      <c r="AA3" t="n">
        <v>185.0625981270333</v>
      </c>
      <c r="AB3" t="n">
        <v>253.2108111429071</v>
      </c>
      <c r="AC3" t="n">
        <v>229.0447267111072</v>
      </c>
      <c r="AD3" t="n">
        <v>185062.5981270333</v>
      </c>
      <c r="AE3" t="n">
        <v>253210.8111429071</v>
      </c>
      <c r="AF3" t="n">
        <v>2.674120808352744e-06</v>
      </c>
      <c r="AG3" t="n">
        <v>17</v>
      </c>
      <c r="AH3" t="n">
        <v>229044.7267111072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8.3056</v>
      </c>
      <c r="E4" t="n">
        <v>12.04</v>
      </c>
      <c r="F4" t="n">
        <v>8.69</v>
      </c>
      <c r="G4" t="n">
        <v>12.12</v>
      </c>
      <c r="H4" t="n">
        <v>0.2</v>
      </c>
      <c r="I4" t="n">
        <v>43</v>
      </c>
      <c r="J4" t="n">
        <v>133.88</v>
      </c>
      <c r="K4" t="n">
        <v>46.47</v>
      </c>
      <c r="L4" t="n">
        <v>1.5</v>
      </c>
      <c r="M4" t="n">
        <v>41</v>
      </c>
      <c r="N4" t="n">
        <v>20.91</v>
      </c>
      <c r="O4" t="n">
        <v>16746.01</v>
      </c>
      <c r="P4" t="n">
        <v>86.37</v>
      </c>
      <c r="Q4" t="n">
        <v>942.38</v>
      </c>
      <c r="R4" t="n">
        <v>53.37</v>
      </c>
      <c r="S4" t="n">
        <v>27.17</v>
      </c>
      <c r="T4" t="n">
        <v>13159.8</v>
      </c>
      <c r="U4" t="n">
        <v>0.51</v>
      </c>
      <c r="V4" t="n">
        <v>0.9</v>
      </c>
      <c r="W4" t="n">
        <v>0.18</v>
      </c>
      <c r="X4" t="n">
        <v>0.83</v>
      </c>
      <c r="Y4" t="n">
        <v>1</v>
      </c>
      <c r="Z4" t="n">
        <v>10</v>
      </c>
      <c r="AA4" t="n">
        <v>172.9197904910336</v>
      </c>
      <c r="AB4" t="n">
        <v>236.5964860324758</v>
      </c>
      <c r="AC4" t="n">
        <v>214.0160494708585</v>
      </c>
      <c r="AD4" t="n">
        <v>172919.7904910336</v>
      </c>
      <c r="AE4" t="n">
        <v>236596.4860324758</v>
      </c>
      <c r="AF4" t="n">
        <v>2.782079814845309e-06</v>
      </c>
      <c r="AG4" t="n">
        <v>16</v>
      </c>
      <c r="AH4" t="n">
        <v>214016.0494708585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8.6203</v>
      </c>
      <c r="E5" t="n">
        <v>11.6</v>
      </c>
      <c r="F5" t="n">
        <v>8.470000000000001</v>
      </c>
      <c r="G5" t="n">
        <v>14.52</v>
      </c>
      <c r="H5" t="n">
        <v>0.23</v>
      </c>
      <c r="I5" t="n">
        <v>35</v>
      </c>
      <c r="J5" t="n">
        <v>134.22</v>
      </c>
      <c r="K5" t="n">
        <v>46.47</v>
      </c>
      <c r="L5" t="n">
        <v>1.75</v>
      </c>
      <c r="M5" t="n">
        <v>33</v>
      </c>
      <c r="N5" t="n">
        <v>21</v>
      </c>
      <c r="O5" t="n">
        <v>16787.35</v>
      </c>
      <c r="P5" t="n">
        <v>82.37</v>
      </c>
      <c r="Q5" t="n">
        <v>942.25</v>
      </c>
      <c r="R5" t="n">
        <v>46.7</v>
      </c>
      <c r="S5" t="n">
        <v>27.17</v>
      </c>
      <c r="T5" t="n">
        <v>9862.18</v>
      </c>
      <c r="U5" t="n">
        <v>0.58</v>
      </c>
      <c r="V5" t="n">
        <v>0.92</v>
      </c>
      <c r="W5" t="n">
        <v>0.15</v>
      </c>
      <c r="X5" t="n">
        <v>0.61</v>
      </c>
      <c r="Y5" t="n">
        <v>1</v>
      </c>
      <c r="Z5" t="n">
        <v>10</v>
      </c>
      <c r="AA5" t="n">
        <v>167.9150696789188</v>
      </c>
      <c r="AB5" t="n">
        <v>229.7488062246443</v>
      </c>
      <c r="AC5" t="n">
        <v>207.8219026131052</v>
      </c>
      <c r="AD5" t="n">
        <v>167915.0696789188</v>
      </c>
      <c r="AE5" t="n">
        <v>229748.8062246442</v>
      </c>
      <c r="AF5" t="n">
        <v>2.887493092360698e-06</v>
      </c>
      <c r="AG5" t="n">
        <v>16</v>
      </c>
      <c r="AH5" t="n">
        <v>207821.9026131052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8.7319</v>
      </c>
      <c r="E6" t="n">
        <v>11.45</v>
      </c>
      <c r="F6" t="n">
        <v>8.460000000000001</v>
      </c>
      <c r="G6" t="n">
        <v>16.91</v>
      </c>
      <c r="H6" t="n">
        <v>0.26</v>
      </c>
      <c r="I6" t="n">
        <v>30</v>
      </c>
      <c r="J6" t="n">
        <v>134.55</v>
      </c>
      <c r="K6" t="n">
        <v>46.47</v>
      </c>
      <c r="L6" t="n">
        <v>2</v>
      </c>
      <c r="M6" t="n">
        <v>28</v>
      </c>
      <c r="N6" t="n">
        <v>21.09</v>
      </c>
      <c r="O6" t="n">
        <v>16828.84</v>
      </c>
      <c r="P6" t="n">
        <v>80.55</v>
      </c>
      <c r="Q6" t="n">
        <v>942.38</v>
      </c>
      <c r="R6" t="n">
        <v>46.14</v>
      </c>
      <c r="S6" t="n">
        <v>27.17</v>
      </c>
      <c r="T6" t="n">
        <v>9609.950000000001</v>
      </c>
      <c r="U6" t="n">
        <v>0.59</v>
      </c>
      <c r="V6" t="n">
        <v>0.92</v>
      </c>
      <c r="W6" t="n">
        <v>0.15</v>
      </c>
      <c r="X6" t="n">
        <v>0.6</v>
      </c>
      <c r="Y6" t="n">
        <v>1</v>
      </c>
      <c r="Z6" t="n">
        <v>10</v>
      </c>
      <c r="AA6" t="n">
        <v>159.2725454992155</v>
      </c>
      <c r="AB6" t="n">
        <v>217.9237233607228</v>
      </c>
      <c r="AC6" t="n">
        <v>197.1253890611046</v>
      </c>
      <c r="AD6" t="n">
        <v>159272.5454992155</v>
      </c>
      <c r="AE6" t="n">
        <v>217923.7233607228</v>
      </c>
      <c r="AF6" t="n">
        <v>2.924875112604477e-06</v>
      </c>
      <c r="AG6" t="n">
        <v>15</v>
      </c>
      <c r="AH6" t="n">
        <v>197125.3890611046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8.883800000000001</v>
      </c>
      <c r="E7" t="n">
        <v>11.26</v>
      </c>
      <c r="F7" t="n">
        <v>8.369999999999999</v>
      </c>
      <c r="G7" t="n">
        <v>19.31</v>
      </c>
      <c r="H7" t="n">
        <v>0.29</v>
      </c>
      <c r="I7" t="n">
        <v>26</v>
      </c>
      <c r="J7" t="n">
        <v>134.89</v>
      </c>
      <c r="K7" t="n">
        <v>46.47</v>
      </c>
      <c r="L7" t="n">
        <v>2.25</v>
      </c>
      <c r="M7" t="n">
        <v>24</v>
      </c>
      <c r="N7" t="n">
        <v>21.17</v>
      </c>
      <c r="O7" t="n">
        <v>16870.25</v>
      </c>
      <c r="P7" t="n">
        <v>77.61</v>
      </c>
      <c r="Q7" t="n">
        <v>942.37</v>
      </c>
      <c r="R7" t="n">
        <v>43.44</v>
      </c>
      <c r="S7" t="n">
        <v>27.17</v>
      </c>
      <c r="T7" t="n">
        <v>8277.77</v>
      </c>
      <c r="U7" t="n">
        <v>0.63</v>
      </c>
      <c r="V7" t="n">
        <v>0.93</v>
      </c>
      <c r="W7" t="n">
        <v>0.15</v>
      </c>
      <c r="X7" t="n">
        <v>0.51</v>
      </c>
      <c r="Y7" t="n">
        <v>1</v>
      </c>
      <c r="Z7" t="n">
        <v>10</v>
      </c>
      <c r="AA7" t="n">
        <v>156.4399386203528</v>
      </c>
      <c r="AB7" t="n">
        <v>214.048025663269</v>
      </c>
      <c r="AC7" t="n">
        <v>193.6195825123187</v>
      </c>
      <c r="AD7" t="n">
        <v>156439.9386203528</v>
      </c>
      <c r="AE7" t="n">
        <v>214048.025663269</v>
      </c>
      <c r="AF7" t="n">
        <v>2.975756195714067e-06</v>
      </c>
      <c r="AG7" t="n">
        <v>15</v>
      </c>
      <c r="AH7" t="n">
        <v>193619.5825123187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9.007899999999999</v>
      </c>
      <c r="E8" t="n">
        <v>11.1</v>
      </c>
      <c r="F8" t="n">
        <v>8.289999999999999</v>
      </c>
      <c r="G8" t="n">
        <v>21.64</v>
      </c>
      <c r="H8" t="n">
        <v>0.33</v>
      </c>
      <c r="I8" t="n">
        <v>23</v>
      </c>
      <c r="J8" t="n">
        <v>135.22</v>
      </c>
      <c r="K8" t="n">
        <v>46.47</v>
      </c>
      <c r="L8" t="n">
        <v>2.5</v>
      </c>
      <c r="M8" t="n">
        <v>21</v>
      </c>
      <c r="N8" t="n">
        <v>21.26</v>
      </c>
      <c r="O8" t="n">
        <v>16911.68</v>
      </c>
      <c r="P8" t="n">
        <v>75.34</v>
      </c>
      <c r="Q8" t="n">
        <v>942.26</v>
      </c>
      <c r="R8" t="n">
        <v>41.05</v>
      </c>
      <c r="S8" t="n">
        <v>27.17</v>
      </c>
      <c r="T8" t="n">
        <v>7097.54</v>
      </c>
      <c r="U8" t="n">
        <v>0.66</v>
      </c>
      <c r="V8" t="n">
        <v>0.9399999999999999</v>
      </c>
      <c r="W8" t="n">
        <v>0.14</v>
      </c>
      <c r="X8" t="n">
        <v>0.44</v>
      </c>
      <c r="Y8" t="n">
        <v>1</v>
      </c>
      <c r="Z8" t="n">
        <v>10</v>
      </c>
      <c r="AA8" t="n">
        <v>154.27169150236</v>
      </c>
      <c r="AB8" t="n">
        <v>211.0813343001209</v>
      </c>
      <c r="AC8" t="n">
        <v>190.936028009091</v>
      </c>
      <c r="AD8" t="n">
        <v>154271.69150236</v>
      </c>
      <c r="AE8" t="n">
        <v>211081.3343001209</v>
      </c>
      <c r="AF8" t="n">
        <v>3.01732527019662e-06</v>
      </c>
      <c r="AG8" t="n">
        <v>15</v>
      </c>
      <c r="AH8" t="n">
        <v>190936.028009091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9.129200000000001</v>
      </c>
      <c r="E9" t="n">
        <v>10.95</v>
      </c>
      <c r="F9" t="n">
        <v>8.23</v>
      </c>
      <c r="G9" t="n">
        <v>24.69</v>
      </c>
      <c r="H9" t="n">
        <v>0.36</v>
      </c>
      <c r="I9" t="n">
        <v>20</v>
      </c>
      <c r="J9" t="n">
        <v>135.56</v>
      </c>
      <c r="K9" t="n">
        <v>46.47</v>
      </c>
      <c r="L9" t="n">
        <v>2.75</v>
      </c>
      <c r="M9" t="n">
        <v>18</v>
      </c>
      <c r="N9" t="n">
        <v>21.34</v>
      </c>
      <c r="O9" t="n">
        <v>16953.14</v>
      </c>
      <c r="P9" t="n">
        <v>72.56</v>
      </c>
      <c r="Q9" t="n">
        <v>942.3</v>
      </c>
      <c r="R9" t="n">
        <v>38.89</v>
      </c>
      <c r="S9" t="n">
        <v>27.17</v>
      </c>
      <c r="T9" t="n">
        <v>6030.57</v>
      </c>
      <c r="U9" t="n">
        <v>0.7</v>
      </c>
      <c r="V9" t="n">
        <v>0.95</v>
      </c>
      <c r="W9" t="n">
        <v>0.14</v>
      </c>
      <c r="X9" t="n">
        <v>0.38</v>
      </c>
      <c r="Y9" t="n">
        <v>1</v>
      </c>
      <c r="Z9" t="n">
        <v>10</v>
      </c>
      <c r="AA9" t="n">
        <v>151.8877271405546</v>
      </c>
      <c r="AB9" t="n">
        <v>207.8194890872156</v>
      </c>
      <c r="AC9" t="n">
        <v>187.9854887252758</v>
      </c>
      <c r="AD9" t="n">
        <v>151887.7271405546</v>
      </c>
      <c r="AE9" t="n">
        <v>207819.4890872156</v>
      </c>
      <c r="AF9" t="n">
        <v>3.05795644452969e-06</v>
      </c>
      <c r="AG9" t="n">
        <v>15</v>
      </c>
      <c r="AH9" t="n">
        <v>187985.4887252758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9.200799999999999</v>
      </c>
      <c r="E10" t="n">
        <v>10.87</v>
      </c>
      <c r="F10" t="n">
        <v>8.199999999999999</v>
      </c>
      <c r="G10" t="n">
        <v>27.33</v>
      </c>
      <c r="H10" t="n">
        <v>0.39</v>
      </c>
      <c r="I10" t="n">
        <v>18</v>
      </c>
      <c r="J10" t="n">
        <v>135.9</v>
      </c>
      <c r="K10" t="n">
        <v>46.47</v>
      </c>
      <c r="L10" t="n">
        <v>3</v>
      </c>
      <c r="M10" t="n">
        <v>16</v>
      </c>
      <c r="N10" t="n">
        <v>21.43</v>
      </c>
      <c r="O10" t="n">
        <v>16994.64</v>
      </c>
      <c r="P10" t="n">
        <v>70.19</v>
      </c>
      <c r="Q10" t="n">
        <v>942.29</v>
      </c>
      <c r="R10" t="n">
        <v>38.36</v>
      </c>
      <c r="S10" t="n">
        <v>27.17</v>
      </c>
      <c r="T10" t="n">
        <v>5775.65</v>
      </c>
      <c r="U10" t="n">
        <v>0.71</v>
      </c>
      <c r="V10" t="n">
        <v>0.95</v>
      </c>
      <c r="W10" t="n">
        <v>0.13</v>
      </c>
      <c r="X10" t="n">
        <v>0.35</v>
      </c>
      <c r="Y10" t="n">
        <v>1</v>
      </c>
      <c r="Z10" t="n">
        <v>10</v>
      </c>
      <c r="AA10" t="n">
        <v>150.0826586910031</v>
      </c>
      <c r="AB10" t="n">
        <v>205.3497148005407</v>
      </c>
      <c r="AC10" t="n">
        <v>185.7514262301704</v>
      </c>
      <c r="AD10" t="n">
        <v>150082.6586910031</v>
      </c>
      <c r="AE10" t="n">
        <v>205349.7148005407</v>
      </c>
      <c r="AF10" t="n">
        <v>3.08193989120939e-06</v>
      </c>
      <c r="AG10" t="n">
        <v>15</v>
      </c>
      <c r="AH10" t="n">
        <v>185751.4262301704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9.228400000000001</v>
      </c>
      <c r="E11" t="n">
        <v>10.84</v>
      </c>
      <c r="F11" t="n">
        <v>8.19</v>
      </c>
      <c r="G11" t="n">
        <v>28.92</v>
      </c>
      <c r="H11" t="n">
        <v>0.42</v>
      </c>
      <c r="I11" t="n">
        <v>17</v>
      </c>
      <c r="J11" t="n">
        <v>136.23</v>
      </c>
      <c r="K11" t="n">
        <v>46.47</v>
      </c>
      <c r="L11" t="n">
        <v>3.25</v>
      </c>
      <c r="M11" t="n">
        <v>8</v>
      </c>
      <c r="N11" t="n">
        <v>21.52</v>
      </c>
      <c r="O11" t="n">
        <v>17036.16</v>
      </c>
      <c r="P11" t="n">
        <v>67.95999999999999</v>
      </c>
      <c r="Q11" t="n">
        <v>942.24</v>
      </c>
      <c r="R11" t="n">
        <v>37.71</v>
      </c>
      <c r="S11" t="n">
        <v>27.17</v>
      </c>
      <c r="T11" t="n">
        <v>5459.73</v>
      </c>
      <c r="U11" t="n">
        <v>0.72</v>
      </c>
      <c r="V11" t="n">
        <v>0.95</v>
      </c>
      <c r="W11" t="n">
        <v>0.14</v>
      </c>
      <c r="X11" t="n">
        <v>0.34</v>
      </c>
      <c r="Y11" t="n">
        <v>1</v>
      </c>
      <c r="Z11" t="n">
        <v>10</v>
      </c>
      <c r="AA11" t="n">
        <v>148.6191384905915</v>
      </c>
      <c r="AB11" t="n">
        <v>203.3472618963841</v>
      </c>
      <c r="AC11" t="n">
        <v>183.9400846207256</v>
      </c>
      <c r="AD11" t="n">
        <v>148619.1384905915</v>
      </c>
      <c r="AE11" t="n">
        <v>203347.2618963841</v>
      </c>
      <c r="AF11" t="n">
        <v>3.091184906968605e-06</v>
      </c>
      <c r="AG11" t="n">
        <v>15</v>
      </c>
      <c r="AH11" t="n">
        <v>183940.0846207256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9.276199999999999</v>
      </c>
      <c r="E12" t="n">
        <v>10.78</v>
      </c>
      <c r="F12" t="n">
        <v>8.16</v>
      </c>
      <c r="G12" t="n">
        <v>30.62</v>
      </c>
      <c r="H12" t="n">
        <v>0.45</v>
      </c>
      <c r="I12" t="n">
        <v>16</v>
      </c>
      <c r="J12" t="n">
        <v>136.57</v>
      </c>
      <c r="K12" t="n">
        <v>46.47</v>
      </c>
      <c r="L12" t="n">
        <v>3.5</v>
      </c>
      <c r="M12" t="n">
        <v>2</v>
      </c>
      <c r="N12" t="n">
        <v>21.6</v>
      </c>
      <c r="O12" t="n">
        <v>17077.72</v>
      </c>
      <c r="P12" t="n">
        <v>67.63</v>
      </c>
      <c r="Q12" t="n">
        <v>942.4</v>
      </c>
      <c r="R12" t="n">
        <v>36.47</v>
      </c>
      <c r="S12" t="n">
        <v>27.17</v>
      </c>
      <c r="T12" t="n">
        <v>4841.12</v>
      </c>
      <c r="U12" t="n">
        <v>0.75</v>
      </c>
      <c r="V12" t="n">
        <v>0.96</v>
      </c>
      <c r="W12" t="n">
        <v>0.15</v>
      </c>
      <c r="X12" t="n">
        <v>0.31</v>
      </c>
      <c r="Y12" t="n">
        <v>1</v>
      </c>
      <c r="Z12" t="n">
        <v>10</v>
      </c>
      <c r="AA12" t="n">
        <v>148.1683564520175</v>
      </c>
      <c r="AB12" t="n">
        <v>202.7304820241075</v>
      </c>
      <c r="AC12" t="n">
        <v>183.3821693538029</v>
      </c>
      <c r="AD12" t="n">
        <v>148168.3564520175</v>
      </c>
      <c r="AE12" t="n">
        <v>202730.4820241075</v>
      </c>
      <c r="AF12" t="n">
        <v>3.107196202377679e-06</v>
      </c>
      <c r="AG12" t="n">
        <v>15</v>
      </c>
      <c r="AH12" t="n">
        <v>183382.1693538029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9.2729</v>
      </c>
      <c r="E13" t="n">
        <v>10.78</v>
      </c>
      <c r="F13" t="n">
        <v>8.17</v>
      </c>
      <c r="G13" t="n">
        <v>30.63</v>
      </c>
      <c r="H13" t="n">
        <v>0.48</v>
      </c>
      <c r="I13" t="n">
        <v>16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67.79000000000001</v>
      </c>
      <c r="Q13" t="n">
        <v>942.24</v>
      </c>
      <c r="R13" t="n">
        <v>36.52</v>
      </c>
      <c r="S13" t="n">
        <v>27.17</v>
      </c>
      <c r="T13" t="n">
        <v>4868.37</v>
      </c>
      <c r="U13" t="n">
        <v>0.74</v>
      </c>
      <c r="V13" t="n">
        <v>0.95</v>
      </c>
      <c r="W13" t="n">
        <v>0.15</v>
      </c>
      <c r="X13" t="n">
        <v>0.32</v>
      </c>
      <c r="Y13" t="n">
        <v>1</v>
      </c>
      <c r="Z13" t="n">
        <v>10</v>
      </c>
      <c r="AA13" t="n">
        <v>148.2854065328393</v>
      </c>
      <c r="AB13" t="n">
        <v>202.890635108573</v>
      </c>
      <c r="AC13" t="n">
        <v>183.5270376526633</v>
      </c>
      <c r="AD13" t="n">
        <v>148285.4065328393</v>
      </c>
      <c r="AE13" t="n">
        <v>202890.635108573</v>
      </c>
      <c r="AF13" t="n">
        <v>3.106090820058643e-06</v>
      </c>
      <c r="AG13" t="n">
        <v>15</v>
      </c>
      <c r="AH13" t="n">
        <v>183527.0376526633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5.2504</v>
      </c>
      <c r="E2" t="n">
        <v>19.05</v>
      </c>
      <c r="F2" t="n">
        <v>10.33</v>
      </c>
      <c r="G2" t="n">
        <v>5.12</v>
      </c>
      <c r="H2" t="n">
        <v>0.07000000000000001</v>
      </c>
      <c r="I2" t="n">
        <v>121</v>
      </c>
      <c r="J2" t="n">
        <v>252.85</v>
      </c>
      <c r="K2" t="n">
        <v>59.19</v>
      </c>
      <c r="L2" t="n">
        <v>1</v>
      </c>
      <c r="M2" t="n">
        <v>119</v>
      </c>
      <c r="N2" t="n">
        <v>62.65</v>
      </c>
      <c r="O2" t="n">
        <v>31418.63</v>
      </c>
      <c r="P2" t="n">
        <v>167.13</v>
      </c>
      <c r="Q2" t="n">
        <v>942.79</v>
      </c>
      <c r="R2" t="n">
        <v>104.59</v>
      </c>
      <c r="S2" t="n">
        <v>27.17</v>
      </c>
      <c r="T2" t="n">
        <v>38377.38</v>
      </c>
      <c r="U2" t="n">
        <v>0.26</v>
      </c>
      <c r="V2" t="n">
        <v>0.76</v>
      </c>
      <c r="W2" t="n">
        <v>0.3</v>
      </c>
      <c r="X2" t="n">
        <v>2.47</v>
      </c>
      <c r="Y2" t="n">
        <v>1</v>
      </c>
      <c r="Z2" t="n">
        <v>10</v>
      </c>
      <c r="AA2" t="n">
        <v>364.8431983621445</v>
      </c>
      <c r="AB2" t="n">
        <v>499.1945597450181</v>
      </c>
      <c r="AC2" t="n">
        <v>451.5521315869178</v>
      </c>
      <c r="AD2" t="n">
        <v>364843.1983621445</v>
      </c>
      <c r="AE2" t="n">
        <v>499194.5597450181</v>
      </c>
      <c r="AF2" t="n">
        <v>1.692769504132869e-06</v>
      </c>
      <c r="AG2" t="n">
        <v>25</v>
      </c>
      <c r="AH2" t="n">
        <v>451552.1315869178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5.9002</v>
      </c>
      <c r="E3" t="n">
        <v>16.95</v>
      </c>
      <c r="F3" t="n">
        <v>9.69</v>
      </c>
      <c r="G3" t="n">
        <v>6.39</v>
      </c>
      <c r="H3" t="n">
        <v>0.09</v>
      </c>
      <c r="I3" t="n">
        <v>91</v>
      </c>
      <c r="J3" t="n">
        <v>253.3</v>
      </c>
      <c r="K3" t="n">
        <v>59.19</v>
      </c>
      <c r="L3" t="n">
        <v>1.25</v>
      </c>
      <c r="M3" t="n">
        <v>89</v>
      </c>
      <c r="N3" t="n">
        <v>62.86</v>
      </c>
      <c r="O3" t="n">
        <v>31474.5</v>
      </c>
      <c r="P3" t="n">
        <v>156.02</v>
      </c>
      <c r="Q3" t="n">
        <v>942.4299999999999</v>
      </c>
      <c r="R3" t="n">
        <v>84.83</v>
      </c>
      <c r="S3" t="n">
        <v>27.17</v>
      </c>
      <c r="T3" t="n">
        <v>28646.94</v>
      </c>
      <c r="U3" t="n">
        <v>0.32</v>
      </c>
      <c r="V3" t="n">
        <v>0.8</v>
      </c>
      <c r="W3" t="n">
        <v>0.25</v>
      </c>
      <c r="X3" t="n">
        <v>1.84</v>
      </c>
      <c r="Y3" t="n">
        <v>1</v>
      </c>
      <c r="Z3" t="n">
        <v>10</v>
      </c>
      <c r="AA3" t="n">
        <v>318.8657557809078</v>
      </c>
      <c r="AB3" t="n">
        <v>436.2861944237594</v>
      </c>
      <c r="AC3" t="n">
        <v>394.6476523594747</v>
      </c>
      <c r="AD3" t="n">
        <v>318865.7557809078</v>
      </c>
      <c r="AE3" t="n">
        <v>436286.1944237594</v>
      </c>
      <c r="AF3" t="n">
        <v>1.902270041955804e-06</v>
      </c>
      <c r="AG3" t="n">
        <v>23</v>
      </c>
      <c r="AH3" t="n">
        <v>394647.6523594747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6.404</v>
      </c>
      <c r="E4" t="n">
        <v>15.62</v>
      </c>
      <c r="F4" t="n">
        <v>9.289999999999999</v>
      </c>
      <c r="G4" t="n">
        <v>7.74</v>
      </c>
      <c r="H4" t="n">
        <v>0.11</v>
      </c>
      <c r="I4" t="n">
        <v>72</v>
      </c>
      <c r="J4" t="n">
        <v>253.75</v>
      </c>
      <c r="K4" t="n">
        <v>59.19</v>
      </c>
      <c r="L4" t="n">
        <v>1.5</v>
      </c>
      <c r="M4" t="n">
        <v>70</v>
      </c>
      <c r="N4" t="n">
        <v>63.06</v>
      </c>
      <c r="O4" t="n">
        <v>31530.44</v>
      </c>
      <c r="P4" t="n">
        <v>148.64</v>
      </c>
      <c r="Q4" t="n">
        <v>942.47</v>
      </c>
      <c r="R4" t="n">
        <v>72.28</v>
      </c>
      <c r="S4" t="n">
        <v>27.17</v>
      </c>
      <c r="T4" t="n">
        <v>22465.69</v>
      </c>
      <c r="U4" t="n">
        <v>0.38</v>
      </c>
      <c r="V4" t="n">
        <v>0.84</v>
      </c>
      <c r="W4" t="n">
        <v>0.22</v>
      </c>
      <c r="X4" t="n">
        <v>1.44</v>
      </c>
      <c r="Y4" t="n">
        <v>1</v>
      </c>
      <c r="Z4" t="n">
        <v>10</v>
      </c>
      <c r="AA4" t="n">
        <v>285.7672393653571</v>
      </c>
      <c r="AB4" t="n">
        <v>390.9993440605147</v>
      </c>
      <c r="AC4" t="n">
        <v>353.6829154344044</v>
      </c>
      <c r="AD4" t="n">
        <v>285767.2393653571</v>
      </c>
      <c r="AE4" t="n">
        <v>390999.3440605146</v>
      </c>
      <c r="AF4" t="n">
        <v>2.06469905235161e-06</v>
      </c>
      <c r="AG4" t="n">
        <v>21</v>
      </c>
      <c r="AH4" t="n">
        <v>353682.9154344044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6.7653</v>
      </c>
      <c r="E5" t="n">
        <v>14.78</v>
      </c>
      <c r="F5" t="n">
        <v>9.039999999999999</v>
      </c>
      <c r="G5" t="n">
        <v>9.039999999999999</v>
      </c>
      <c r="H5" t="n">
        <v>0.12</v>
      </c>
      <c r="I5" t="n">
        <v>60</v>
      </c>
      <c r="J5" t="n">
        <v>254.21</v>
      </c>
      <c r="K5" t="n">
        <v>59.19</v>
      </c>
      <c r="L5" t="n">
        <v>1.75</v>
      </c>
      <c r="M5" t="n">
        <v>58</v>
      </c>
      <c r="N5" t="n">
        <v>63.26</v>
      </c>
      <c r="O5" t="n">
        <v>31586.46</v>
      </c>
      <c r="P5" t="n">
        <v>143.98</v>
      </c>
      <c r="Q5" t="n">
        <v>942.53</v>
      </c>
      <c r="R5" t="n">
        <v>64.33</v>
      </c>
      <c r="S5" t="n">
        <v>27.17</v>
      </c>
      <c r="T5" t="n">
        <v>18554.79</v>
      </c>
      <c r="U5" t="n">
        <v>0.42</v>
      </c>
      <c r="V5" t="n">
        <v>0.86</v>
      </c>
      <c r="W5" t="n">
        <v>0.2</v>
      </c>
      <c r="X5" t="n">
        <v>1.19</v>
      </c>
      <c r="Y5" t="n">
        <v>1</v>
      </c>
      <c r="Z5" t="n">
        <v>10</v>
      </c>
      <c r="AA5" t="n">
        <v>267.3603282132357</v>
      </c>
      <c r="AB5" t="n">
        <v>365.8141961665742</v>
      </c>
      <c r="AC5" t="n">
        <v>330.9014027078845</v>
      </c>
      <c r="AD5" t="n">
        <v>267360.3282132357</v>
      </c>
      <c r="AE5" t="n">
        <v>365814.1961665741</v>
      </c>
      <c r="AF5" t="n">
        <v>2.18118496234765e-06</v>
      </c>
      <c r="AG5" t="n">
        <v>20</v>
      </c>
      <c r="AH5" t="n">
        <v>330901.4027078845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7.0266</v>
      </c>
      <c r="E6" t="n">
        <v>14.23</v>
      </c>
      <c r="F6" t="n">
        <v>8.880000000000001</v>
      </c>
      <c r="G6" t="n">
        <v>10.25</v>
      </c>
      <c r="H6" t="n">
        <v>0.14</v>
      </c>
      <c r="I6" t="n">
        <v>52</v>
      </c>
      <c r="J6" t="n">
        <v>254.66</v>
      </c>
      <c r="K6" t="n">
        <v>59.19</v>
      </c>
      <c r="L6" t="n">
        <v>2</v>
      </c>
      <c r="M6" t="n">
        <v>50</v>
      </c>
      <c r="N6" t="n">
        <v>63.47</v>
      </c>
      <c r="O6" t="n">
        <v>31642.55</v>
      </c>
      <c r="P6" t="n">
        <v>140.66</v>
      </c>
      <c r="Q6" t="n">
        <v>942.37</v>
      </c>
      <c r="R6" t="n">
        <v>59.6</v>
      </c>
      <c r="S6" t="n">
        <v>27.17</v>
      </c>
      <c r="T6" t="n">
        <v>16229.88</v>
      </c>
      <c r="U6" t="n">
        <v>0.46</v>
      </c>
      <c r="V6" t="n">
        <v>0.88</v>
      </c>
      <c r="W6" t="n">
        <v>0.18</v>
      </c>
      <c r="X6" t="n">
        <v>1.03</v>
      </c>
      <c r="Y6" t="n">
        <v>1</v>
      </c>
      <c r="Z6" t="n">
        <v>10</v>
      </c>
      <c r="AA6" t="n">
        <v>252.9295734382574</v>
      </c>
      <c r="AB6" t="n">
        <v>346.0694008433164</v>
      </c>
      <c r="AC6" t="n">
        <v>313.0410229383883</v>
      </c>
      <c r="AD6" t="n">
        <v>252929.5734382574</v>
      </c>
      <c r="AE6" t="n">
        <v>346069.4008433165</v>
      </c>
      <c r="AF6" t="n">
        <v>2.265430100133327e-06</v>
      </c>
      <c r="AG6" t="n">
        <v>19</v>
      </c>
      <c r="AH6" t="n">
        <v>313041.0229383883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7.2832</v>
      </c>
      <c r="E7" t="n">
        <v>13.73</v>
      </c>
      <c r="F7" t="n">
        <v>8.73</v>
      </c>
      <c r="G7" t="n">
        <v>11.63</v>
      </c>
      <c r="H7" t="n">
        <v>0.16</v>
      </c>
      <c r="I7" t="n">
        <v>45</v>
      </c>
      <c r="J7" t="n">
        <v>255.12</v>
      </c>
      <c r="K7" t="n">
        <v>59.19</v>
      </c>
      <c r="L7" t="n">
        <v>2.25</v>
      </c>
      <c r="M7" t="n">
        <v>43</v>
      </c>
      <c r="N7" t="n">
        <v>63.67</v>
      </c>
      <c r="O7" t="n">
        <v>31698.72</v>
      </c>
      <c r="P7" t="n">
        <v>137.29</v>
      </c>
      <c r="Q7" t="n">
        <v>942.48</v>
      </c>
      <c r="R7" t="n">
        <v>54.33</v>
      </c>
      <c r="S7" t="n">
        <v>27.17</v>
      </c>
      <c r="T7" t="n">
        <v>13629.97</v>
      </c>
      <c r="U7" t="n">
        <v>0.5</v>
      </c>
      <c r="V7" t="n">
        <v>0.89</v>
      </c>
      <c r="W7" t="n">
        <v>0.18</v>
      </c>
      <c r="X7" t="n">
        <v>0.87</v>
      </c>
      <c r="Y7" t="n">
        <v>1</v>
      </c>
      <c r="Z7" t="n">
        <v>10</v>
      </c>
      <c r="AA7" t="n">
        <v>239.0838814187467</v>
      </c>
      <c r="AB7" t="n">
        <v>327.1251141934097</v>
      </c>
      <c r="AC7" t="n">
        <v>295.9047524178693</v>
      </c>
      <c r="AD7" t="n">
        <v>239083.8814187467</v>
      </c>
      <c r="AE7" t="n">
        <v>327125.1141934097</v>
      </c>
      <c r="AF7" t="n">
        <v>2.348159921625117e-06</v>
      </c>
      <c r="AG7" t="n">
        <v>18</v>
      </c>
      <c r="AH7" t="n">
        <v>295904.7524178693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7.4774</v>
      </c>
      <c r="E8" t="n">
        <v>13.37</v>
      </c>
      <c r="F8" t="n">
        <v>8.609999999999999</v>
      </c>
      <c r="G8" t="n">
        <v>12.92</v>
      </c>
      <c r="H8" t="n">
        <v>0.17</v>
      </c>
      <c r="I8" t="n">
        <v>40</v>
      </c>
      <c r="J8" t="n">
        <v>255.57</v>
      </c>
      <c r="K8" t="n">
        <v>59.19</v>
      </c>
      <c r="L8" t="n">
        <v>2.5</v>
      </c>
      <c r="M8" t="n">
        <v>38</v>
      </c>
      <c r="N8" t="n">
        <v>63.88</v>
      </c>
      <c r="O8" t="n">
        <v>31754.97</v>
      </c>
      <c r="P8" t="n">
        <v>134.71</v>
      </c>
      <c r="Q8" t="n">
        <v>942.4400000000001</v>
      </c>
      <c r="R8" t="n">
        <v>50.72</v>
      </c>
      <c r="S8" t="n">
        <v>27.17</v>
      </c>
      <c r="T8" t="n">
        <v>11849.21</v>
      </c>
      <c r="U8" t="n">
        <v>0.54</v>
      </c>
      <c r="V8" t="n">
        <v>0.91</v>
      </c>
      <c r="W8" t="n">
        <v>0.17</v>
      </c>
      <c r="X8" t="n">
        <v>0.76</v>
      </c>
      <c r="Y8" t="n">
        <v>1</v>
      </c>
      <c r="Z8" t="n">
        <v>10</v>
      </c>
      <c r="AA8" t="n">
        <v>234.1369382673546</v>
      </c>
      <c r="AB8" t="n">
        <v>320.3564883299496</v>
      </c>
      <c r="AC8" t="n">
        <v>289.7821147069895</v>
      </c>
      <c r="AD8" t="n">
        <v>234136.9382673546</v>
      </c>
      <c r="AE8" t="n">
        <v>320356.4883299496</v>
      </c>
      <c r="AF8" t="n">
        <v>2.410771501257641e-06</v>
      </c>
      <c r="AG8" t="n">
        <v>18</v>
      </c>
      <c r="AH8" t="n">
        <v>289782.1147069895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7.6797</v>
      </c>
      <c r="E9" t="n">
        <v>13.02</v>
      </c>
      <c r="F9" t="n">
        <v>8.460000000000001</v>
      </c>
      <c r="G9" t="n">
        <v>14.09</v>
      </c>
      <c r="H9" t="n">
        <v>0.19</v>
      </c>
      <c r="I9" t="n">
        <v>36</v>
      </c>
      <c r="J9" t="n">
        <v>256.03</v>
      </c>
      <c r="K9" t="n">
        <v>59.19</v>
      </c>
      <c r="L9" t="n">
        <v>2.75</v>
      </c>
      <c r="M9" t="n">
        <v>34</v>
      </c>
      <c r="N9" t="n">
        <v>64.09</v>
      </c>
      <c r="O9" t="n">
        <v>31811.29</v>
      </c>
      <c r="P9" t="n">
        <v>131.35</v>
      </c>
      <c r="Q9" t="n">
        <v>942.37</v>
      </c>
      <c r="R9" t="n">
        <v>45.91</v>
      </c>
      <c r="S9" t="n">
        <v>27.17</v>
      </c>
      <c r="T9" t="n">
        <v>9460.9</v>
      </c>
      <c r="U9" t="n">
        <v>0.59</v>
      </c>
      <c r="V9" t="n">
        <v>0.92</v>
      </c>
      <c r="W9" t="n">
        <v>0.15</v>
      </c>
      <c r="X9" t="n">
        <v>0.6</v>
      </c>
      <c r="Y9" t="n">
        <v>1</v>
      </c>
      <c r="Z9" t="n">
        <v>10</v>
      </c>
      <c r="AA9" t="n">
        <v>221.814803828351</v>
      </c>
      <c r="AB9" t="n">
        <v>303.4968003763082</v>
      </c>
      <c r="AC9" t="n">
        <v>274.5314917089176</v>
      </c>
      <c r="AD9" t="n">
        <v>221814.803828351</v>
      </c>
      <c r="AE9" t="n">
        <v>303496.8003763082</v>
      </c>
      <c r="AF9" t="n">
        <v>2.475994583439204e-06</v>
      </c>
      <c r="AG9" t="n">
        <v>17</v>
      </c>
      <c r="AH9" t="n">
        <v>274531.4917089176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7.7086</v>
      </c>
      <c r="E10" t="n">
        <v>12.97</v>
      </c>
      <c r="F10" t="n">
        <v>8.550000000000001</v>
      </c>
      <c r="G10" t="n">
        <v>15.55</v>
      </c>
      <c r="H10" t="n">
        <v>0.21</v>
      </c>
      <c r="I10" t="n">
        <v>33</v>
      </c>
      <c r="J10" t="n">
        <v>256.49</v>
      </c>
      <c r="K10" t="n">
        <v>59.19</v>
      </c>
      <c r="L10" t="n">
        <v>3</v>
      </c>
      <c r="M10" t="n">
        <v>31</v>
      </c>
      <c r="N10" t="n">
        <v>64.29000000000001</v>
      </c>
      <c r="O10" t="n">
        <v>31867.69</v>
      </c>
      <c r="P10" t="n">
        <v>132.34</v>
      </c>
      <c r="Q10" t="n">
        <v>942.42</v>
      </c>
      <c r="R10" t="n">
        <v>49.13</v>
      </c>
      <c r="S10" t="n">
        <v>27.17</v>
      </c>
      <c r="T10" t="n">
        <v>11089.06</v>
      </c>
      <c r="U10" t="n">
        <v>0.55</v>
      </c>
      <c r="V10" t="n">
        <v>0.91</v>
      </c>
      <c r="W10" t="n">
        <v>0.17</v>
      </c>
      <c r="X10" t="n">
        <v>0.7</v>
      </c>
      <c r="Y10" t="n">
        <v>1</v>
      </c>
      <c r="Z10" t="n">
        <v>10</v>
      </c>
      <c r="AA10" t="n">
        <v>222.2295290306479</v>
      </c>
      <c r="AB10" t="n">
        <v>304.0642456944751</v>
      </c>
      <c r="AC10" t="n">
        <v>275.0447808423334</v>
      </c>
      <c r="AD10" t="n">
        <v>222229.5290306479</v>
      </c>
      <c r="AE10" t="n">
        <v>304064.2456944751</v>
      </c>
      <c r="AF10" t="n">
        <v>2.485312166607999e-06</v>
      </c>
      <c r="AG10" t="n">
        <v>17</v>
      </c>
      <c r="AH10" t="n">
        <v>275044.7808423334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7.8567</v>
      </c>
      <c r="E11" t="n">
        <v>12.73</v>
      </c>
      <c r="F11" t="n">
        <v>8.460000000000001</v>
      </c>
      <c r="G11" t="n">
        <v>16.91</v>
      </c>
      <c r="H11" t="n">
        <v>0.23</v>
      </c>
      <c r="I11" t="n">
        <v>30</v>
      </c>
      <c r="J11" t="n">
        <v>256.95</v>
      </c>
      <c r="K11" t="n">
        <v>59.19</v>
      </c>
      <c r="L11" t="n">
        <v>3.25</v>
      </c>
      <c r="M11" t="n">
        <v>28</v>
      </c>
      <c r="N11" t="n">
        <v>64.5</v>
      </c>
      <c r="O11" t="n">
        <v>31924.29</v>
      </c>
      <c r="P11" t="n">
        <v>130.14</v>
      </c>
      <c r="Q11" t="n">
        <v>942.26</v>
      </c>
      <c r="R11" t="n">
        <v>46.15</v>
      </c>
      <c r="S11" t="n">
        <v>27.17</v>
      </c>
      <c r="T11" t="n">
        <v>9610.68</v>
      </c>
      <c r="U11" t="n">
        <v>0.59</v>
      </c>
      <c r="V11" t="n">
        <v>0.92</v>
      </c>
      <c r="W11" t="n">
        <v>0.16</v>
      </c>
      <c r="X11" t="n">
        <v>0.6</v>
      </c>
      <c r="Y11" t="n">
        <v>1</v>
      </c>
      <c r="Z11" t="n">
        <v>10</v>
      </c>
      <c r="AA11" t="n">
        <v>218.6667558273681</v>
      </c>
      <c r="AB11" t="n">
        <v>299.1895022192895</v>
      </c>
      <c r="AC11" t="n">
        <v>270.6352760426724</v>
      </c>
      <c r="AD11" t="n">
        <v>218666.7558273681</v>
      </c>
      <c r="AE11" t="n">
        <v>299189.5022192895</v>
      </c>
      <c r="AF11" t="n">
        <v>2.533060750251545e-06</v>
      </c>
      <c r="AG11" t="n">
        <v>17</v>
      </c>
      <c r="AH11" t="n">
        <v>270635.2760426725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7.9482</v>
      </c>
      <c r="E12" t="n">
        <v>12.58</v>
      </c>
      <c r="F12" t="n">
        <v>8.41</v>
      </c>
      <c r="G12" t="n">
        <v>18.02</v>
      </c>
      <c r="H12" t="n">
        <v>0.24</v>
      </c>
      <c r="I12" t="n">
        <v>28</v>
      </c>
      <c r="J12" t="n">
        <v>257.41</v>
      </c>
      <c r="K12" t="n">
        <v>59.19</v>
      </c>
      <c r="L12" t="n">
        <v>3.5</v>
      </c>
      <c r="M12" t="n">
        <v>26</v>
      </c>
      <c r="N12" t="n">
        <v>64.70999999999999</v>
      </c>
      <c r="O12" t="n">
        <v>31980.84</v>
      </c>
      <c r="P12" t="n">
        <v>128.5</v>
      </c>
      <c r="Q12" t="n">
        <v>942.3</v>
      </c>
      <c r="R12" t="n">
        <v>44.63</v>
      </c>
      <c r="S12" t="n">
        <v>27.17</v>
      </c>
      <c r="T12" t="n">
        <v>8864.709999999999</v>
      </c>
      <c r="U12" t="n">
        <v>0.61</v>
      </c>
      <c r="V12" t="n">
        <v>0.93</v>
      </c>
      <c r="W12" t="n">
        <v>0.15</v>
      </c>
      <c r="X12" t="n">
        <v>0.55</v>
      </c>
      <c r="Y12" t="n">
        <v>1</v>
      </c>
      <c r="Z12" t="n">
        <v>10</v>
      </c>
      <c r="AA12" t="n">
        <v>216.3457445455965</v>
      </c>
      <c r="AB12" t="n">
        <v>296.0137921877803</v>
      </c>
      <c r="AC12" t="n">
        <v>267.7626513194325</v>
      </c>
      <c r="AD12" t="n">
        <v>216345.7445455965</v>
      </c>
      <c r="AE12" t="n">
        <v>296013.7921877803</v>
      </c>
      <c r="AF12" t="n">
        <v>2.562561056824027e-06</v>
      </c>
      <c r="AG12" t="n">
        <v>17</v>
      </c>
      <c r="AH12" t="n">
        <v>267762.6513194325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8.037000000000001</v>
      </c>
      <c r="E13" t="n">
        <v>12.44</v>
      </c>
      <c r="F13" t="n">
        <v>8.369999999999999</v>
      </c>
      <c r="G13" t="n">
        <v>19.31</v>
      </c>
      <c r="H13" t="n">
        <v>0.26</v>
      </c>
      <c r="I13" t="n">
        <v>26</v>
      </c>
      <c r="J13" t="n">
        <v>257.86</v>
      </c>
      <c r="K13" t="n">
        <v>59.19</v>
      </c>
      <c r="L13" t="n">
        <v>3.75</v>
      </c>
      <c r="M13" t="n">
        <v>24</v>
      </c>
      <c r="N13" t="n">
        <v>64.92</v>
      </c>
      <c r="O13" t="n">
        <v>32037.48</v>
      </c>
      <c r="P13" t="n">
        <v>126.97</v>
      </c>
      <c r="Q13" t="n">
        <v>942.27</v>
      </c>
      <c r="R13" t="n">
        <v>43.28</v>
      </c>
      <c r="S13" t="n">
        <v>27.17</v>
      </c>
      <c r="T13" t="n">
        <v>8199.450000000001</v>
      </c>
      <c r="U13" t="n">
        <v>0.63</v>
      </c>
      <c r="V13" t="n">
        <v>0.93</v>
      </c>
      <c r="W13" t="n">
        <v>0.15</v>
      </c>
      <c r="X13" t="n">
        <v>0.51</v>
      </c>
      <c r="Y13" t="n">
        <v>1</v>
      </c>
      <c r="Z13" t="n">
        <v>10</v>
      </c>
      <c r="AA13" t="n">
        <v>214.1945749765835</v>
      </c>
      <c r="AB13" t="n">
        <v>293.0704670805546</v>
      </c>
      <c r="AC13" t="n">
        <v>265.1002330294568</v>
      </c>
      <c r="AD13" t="n">
        <v>214194.5749765835</v>
      </c>
      <c r="AE13" t="n">
        <v>293070.4670805546</v>
      </c>
      <c r="AF13" t="n">
        <v>2.591190862546829e-06</v>
      </c>
      <c r="AG13" t="n">
        <v>17</v>
      </c>
      <c r="AH13" t="n">
        <v>265100.2330294568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8.134499999999999</v>
      </c>
      <c r="E14" t="n">
        <v>12.29</v>
      </c>
      <c r="F14" t="n">
        <v>8.31</v>
      </c>
      <c r="G14" t="n">
        <v>20.79</v>
      </c>
      <c r="H14" t="n">
        <v>0.28</v>
      </c>
      <c r="I14" t="n">
        <v>24</v>
      </c>
      <c r="J14" t="n">
        <v>258.32</v>
      </c>
      <c r="K14" t="n">
        <v>59.19</v>
      </c>
      <c r="L14" t="n">
        <v>4</v>
      </c>
      <c r="M14" t="n">
        <v>22</v>
      </c>
      <c r="N14" t="n">
        <v>65.13</v>
      </c>
      <c r="O14" t="n">
        <v>32094.19</v>
      </c>
      <c r="P14" t="n">
        <v>125.4</v>
      </c>
      <c r="Q14" t="n">
        <v>942.34</v>
      </c>
      <c r="R14" t="n">
        <v>41.63</v>
      </c>
      <c r="S14" t="n">
        <v>27.17</v>
      </c>
      <c r="T14" t="n">
        <v>7383.46</v>
      </c>
      <c r="U14" t="n">
        <v>0.65</v>
      </c>
      <c r="V14" t="n">
        <v>0.9399999999999999</v>
      </c>
      <c r="W14" t="n">
        <v>0.15</v>
      </c>
      <c r="X14" t="n">
        <v>0.46</v>
      </c>
      <c r="Y14" t="n">
        <v>1</v>
      </c>
      <c r="Z14" t="n">
        <v>10</v>
      </c>
      <c r="AA14" t="n">
        <v>211.9432932479732</v>
      </c>
      <c r="AB14" t="n">
        <v>289.9901640999312</v>
      </c>
      <c r="AC14" t="n">
        <v>262.3139098420707</v>
      </c>
      <c r="AD14" t="n">
        <v>211943.2932479732</v>
      </c>
      <c r="AE14" t="n">
        <v>289990.1640999313</v>
      </c>
      <c r="AF14" t="n">
        <v>2.622625615451932e-06</v>
      </c>
      <c r="AG14" t="n">
        <v>17</v>
      </c>
      <c r="AH14" t="n">
        <v>262313.9098420707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8.227399999999999</v>
      </c>
      <c r="E15" t="n">
        <v>12.15</v>
      </c>
      <c r="F15" t="n">
        <v>8.27</v>
      </c>
      <c r="G15" t="n">
        <v>22.57</v>
      </c>
      <c r="H15" t="n">
        <v>0.29</v>
      </c>
      <c r="I15" t="n">
        <v>22</v>
      </c>
      <c r="J15" t="n">
        <v>258.78</v>
      </c>
      <c r="K15" t="n">
        <v>59.19</v>
      </c>
      <c r="L15" t="n">
        <v>4.25</v>
      </c>
      <c r="M15" t="n">
        <v>20</v>
      </c>
      <c r="N15" t="n">
        <v>65.34</v>
      </c>
      <c r="O15" t="n">
        <v>32150.98</v>
      </c>
      <c r="P15" t="n">
        <v>124</v>
      </c>
      <c r="Q15" t="n">
        <v>942.27</v>
      </c>
      <c r="R15" t="n">
        <v>40.38</v>
      </c>
      <c r="S15" t="n">
        <v>27.17</v>
      </c>
      <c r="T15" t="n">
        <v>6769.42</v>
      </c>
      <c r="U15" t="n">
        <v>0.67</v>
      </c>
      <c r="V15" t="n">
        <v>0.9399999999999999</v>
      </c>
      <c r="W15" t="n">
        <v>0.14</v>
      </c>
      <c r="X15" t="n">
        <v>0.42</v>
      </c>
      <c r="Y15" t="n">
        <v>1</v>
      </c>
      <c r="Z15" t="n">
        <v>10</v>
      </c>
      <c r="AA15" t="n">
        <v>202.9987223694509</v>
      </c>
      <c r="AB15" t="n">
        <v>277.751807617326</v>
      </c>
      <c r="AC15" t="n">
        <v>251.2435649255203</v>
      </c>
      <c r="AD15" t="n">
        <v>202998.7223694509</v>
      </c>
      <c r="AE15" t="n">
        <v>277751.807617326</v>
      </c>
      <c r="AF15" t="n">
        <v>2.652577292835359e-06</v>
      </c>
      <c r="AG15" t="n">
        <v>16</v>
      </c>
      <c r="AH15" t="n">
        <v>251243.5649255203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8.2728</v>
      </c>
      <c r="E16" t="n">
        <v>12.09</v>
      </c>
      <c r="F16" t="n">
        <v>8.26</v>
      </c>
      <c r="G16" t="n">
        <v>23.59</v>
      </c>
      <c r="H16" t="n">
        <v>0.31</v>
      </c>
      <c r="I16" t="n">
        <v>21</v>
      </c>
      <c r="J16" t="n">
        <v>259.25</v>
      </c>
      <c r="K16" t="n">
        <v>59.19</v>
      </c>
      <c r="L16" t="n">
        <v>4.5</v>
      </c>
      <c r="M16" t="n">
        <v>19</v>
      </c>
      <c r="N16" t="n">
        <v>65.55</v>
      </c>
      <c r="O16" t="n">
        <v>32207.85</v>
      </c>
      <c r="P16" t="n">
        <v>123.04</v>
      </c>
      <c r="Q16" t="n">
        <v>942.25</v>
      </c>
      <c r="R16" t="n">
        <v>39.78</v>
      </c>
      <c r="S16" t="n">
        <v>27.17</v>
      </c>
      <c r="T16" t="n">
        <v>6472.26</v>
      </c>
      <c r="U16" t="n">
        <v>0.68</v>
      </c>
      <c r="V16" t="n">
        <v>0.9399999999999999</v>
      </c>
      <c r="W16" t="n">
        <v>0.14</v>
      </c>
      <c r="X16" t="n">
        <v>0.4</v>
      </c>
      <c r="Y16" t="n">
        <v>1</v>
      </c>
      <c r="Z16" t="n">
        <v>10</v>
      </c>
      <c r="AA16" t="n">
        <v>201.8593786098854</v>
      </c>
      <c r="AB16" t="n">
        <v>276.1929072211901</v>
      </c>
      <c r="AC16" t="n">
        <v>249.8334437952606</v>
      </c>
      <c r="AD16" t="n">
        <v>201859.3786098854</v>
      </c>
      <c r="AE16" t="n">
        <v>276192.90722119</v>
      </c>
      <c r="AF16" t="n">
        <v>2.667214603418864e-06</v>
      </c>
      <c r="AG16" t="n">
        <v>16</v>
      </c>
      <c r="AH16" t="n">
        <v>249833.4437952606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8.326000000000001</v>
      </c>
      <c r="E17" t="n">
        <v>12.01</v>
      </c>
      <c r="F17" t="n">
        <v>8.23</v>
      </c>
      <c r="G17" t="n">
        <v>24.68</v>
      </c>
      <c r="H17" t="n">
        <v>0.33</v>
      </c>
      <c r="I17" t="n">
        <v>20</v>
      </c>
      <c r="J17" t="n">
        <v>259.71</v>
      </c>
      <c r="K17" t="n">
        <v>59.19</v>
      </c>
      <c r="L17" t="n">
        <v>4.75</v>
      </c>
      <c r="M17" t="n">
        <v>18</v>
      </c>
      <c r="N17" t="n">
        <v>65.76000000000001</v>
      </c>
      <c r="O17" t="n">
        <v>32264.79</v>
      </c>
      <c r="P17" t="n">
        <v>121.66</v>
      </c>
      <c r="Q17" t="n">
        <v>942.27</v>
      </c>
      <c r="R17" t="n">
        <v>38.92</v>
      </c>
      <c r="S17" t="n">
        <v>27.17</v>
      </c>
      <c r="T17" t="n">
        <v>6049.56</v>
      </c>
      <c r="U17" t="n">
        <v>0.7</v>
      </c>
      <c r="V17" t="n">
        <v>0.95</v>
      </c>
      <c r="W17" t="n">
        <v>0.14</v>
      </c>
      <c r="X17" t="n">
        <v>0.37</v>
      </c>
      <c r="Y17" t="n">
        <v>1</v>
      </c>
      <c r="Z17" t="n">
        <v>10</v>
      </c>
      <c r="AA17" t="n">
        <v>200.3545350456231</v>
      </c>
      <c r="AB17" t="n">
        <v>274.1339138675547</v>
      </c>
      <c r="AC17" t="n">
        <v>247.9709578774803</v>
      </c>
      <c r="AD17" t="n">
        <v>200354.5350456231</v>
      </c>
      <c r="AE17" t="n">
        <v>274133.9138675547</v>
      </c>
      <c r="AF17" t="n">
        <v>2.684366694234776e-06</v>
      </c>
      <c r="AG17" t="n">
        <v>16</v>
      </c>
      <c r="AH17" t="n">
        <v>247970.9578774803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8.4094</v>
      </c>
      <c r="E18" t="n">
        <v>11.89</v>
      </c>
      <c r="F18" t="n">
        <v>8.16</v>
      </c>
      <c r="G18" t="n">
        <v>25.76</v>
      </c>
      <c r="H18" t="n">
        <v>0.34</v>
      </c>
      <c r="I18" t="n">
        <v>19</v>
      </c>
      <c r="J18" t="n">
        <v>260.17</v>
      </c>
      <c r="K18" t="n">
        <v>59.19</v>
      </c>
      <c r="L18" t="n">
        <v>5</v>
      </c>
      <c r="M18" t="n">
        <v>17</v>
      </c>
      <c r="N18" t="n">
        <v>65.98</v>
      </c>
      <c r="O18" t="n">
        <v>32321.82</v>
      </c>
      <c r="P18" t="n">
        <v>119.84</v>
      </c>
      <c r="Q18" t="n">
        <v>942.38</v>
      </c>
      <c r="R18" t="n">
        <v>36.48</v>
      </c>
      <c r="S18" t="n">
        <v>27.17</v>
      </c>
      <c r="T18" t="n">
        <v>4831.91</v>
      </c>
      <c r="U18" t="n">
        <v>0.74</v>
      </c>
      <c r="V18" t="n">
        <v>0.96</v>
      </c>
      <c r="W18" t="n">
        <v>0.14</v>
      </c>
      <c r="X18" t="n">
        <v>0.3</v>
      </c>
      <c r="Y18" t="n">
        <v>1</v>
      </c>
      <c r="Z18" t="n">
        <v>10</v>
      </c>
      <c r="AA18" t="n">
        <v>198.2325224701324</v>
      </c>
      <c r="AB18" t="n">
        <v>271.2304826451822</v>
      </c>
      <c r="AC18" t="n">
        <v>245.3446260559787</v>
      </c>
      <c r="AD18" t="n">
        <v>198232.5224701324</v>
      </c>
      <c r="AE18" t="n">
        <v>271230.4826451822</v>
      </c>
      <c r="AF18" t="n">
        <v>2.711255498258219e-06</v>
      </c>
      <c r="AG18" t="n">
        <v>16</v>
      </c>
      <c r="AH18" t="n">
        <v>245344.6260559787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8.367000000000001</v>
      </c>
      <c r="E19" t="n">
        <v>11.95</v>
      </c>
      <c r="F19" t="n">
        <v>8.27</v>
      </c>
      <c r="G19" t="n">
        <v>27.56</v>
      </c>
      <c r="H19" t="n">
        <v>0.36</v>
      </c>
      <c r="I19" t="n">
        <v>18</v>
      </c>
      <c r="J19" t="n">
        <v>260.63</v>
      </c>
      <c r="K19" t="n">
        <v>59.19</v>
      </c>
      <c r="L19" t="n">
        <v>5.25</v>
      </c>
      <c r="M19" t="n">
        <v>16</v>
      </c>
      <c r="N19" t="n">
        <v>66.19</v>
      </c>
      <c r="O19" t="n">
        <v>32378.93</v>
      </c>
      <c r="P19" t="n">
        <v>121.09</v>
      </c>
      <c r="Q19" t="n">
        <v>942.27</v>
      </c>
      <c r="R19" t="n">
        <v>40.43</v>
      </c>
      <c r="S19" t="n">
        <v>27.17</v>
      </c>
      <c r="T19" t="n">
        <v>6813.19</v>
      </c>
      <c r="U19" t="n">
        <v>0.67</v>
      </c>
      <c r="V19" t="n">
        <v>0.9399999999999999</v>
      </c>
      <c r="W19" t="n">
        <v>0.14</v>
      </c>
      <c r="X19" t="n">
        <v>0.41</v>
      </c>
      <c r="Y19" t="n">
        <v>1</v>
      </c>
      <c r="Z19" t="n">
        <v>10</v>
      </c>
      <c r="AA19" t="n">
        <v>199.5936064198136</v>
      </c>
      <c r="AB19" t="n">
        <v>273.092777751921</v>
      </c>
      <c r="AC19" t="n">
        <v>247.0291863314786</v>
      </c>
      <c r="AD19" t="n">
        <v>199593.6064198136</v>
      </c>
      <c r="AE19" t="n">
        <v>273092.777751921</v>
      </c>
      <c r="AF19" t="n">
        <v>2.697585410841025e-06</v>
      </c>
      <c r="AG19" t="n">
        <v>16</v>
      </c>
      <c r="AH19" t="n">
        <v>247029.1863314786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8.4533</v>
      </c>
      <c r="E20" t="n">
        <v>11.83</v>
      </c>
      <c r="F20" t="n">
        <v>8.19</v>
      </c>
      <c r="G20" t="n">
        <v>28.92</v>
      </c>
      <c r="H20" t="n">
        <v>0.37</v>
      </c>
      <c r="I20" t="n">
        <v>17</v>
      </c>
      <c r="J20" t="n">
        <v>261.1</v>
      </c>
      <c r="K20" t="n">
        <v>59.19</v>
      </c>
      <c r="L20" t="n">
        <v>5.5</v>
      </c>
      <c r="M20" t="n">
        <v>15</v>
      </c>
      <c r="N20" t="n">
        <v>66.40000000000001</v>
      </c>
      <c r="O20" t="n">
        <v>32436.11</v>
      </c>
      <c r="P20" t="n">
        <v>118.92</v>
      </c>
      <c r="Q20" t="n">
        <v>942.28</v>
      </c>
      <c r="R20" t="n">
        <v>37.92</v>
      </c>
      <c r="S20" t="n">
        <v>27.17</v>
      </c>
      <c r="T20" t="n">
        <v>5561.82</v>
      </c>
      <c r="U20" t="n">
        <v>0.72</v>
      </c>
      <c r="V20" t="n">
        <v>0.95</v>
      </c>
      <c r="W20" t="n">
        <v>0.14</v>
      </c>
      <c r="X20" t="n">
        <v>0.34</v>
      </c>
      <c r="Y20" t="n">
        <v>1</v>
      </c>
      <c r="Z20" t="n">
        <v>10</v>
      </c>
      <c r="AA20" t="n">
        <v>197.2247172379274</v>
      </c>
      <c r="AB20" t="n">
        <v>269.851559065251</v>
      </c>
      <c r="AC20" t="n">
        <v>244.0973050071843</v>
      </c>
      <c r="AD20" t="n">
        <v>197224.7172379274</v>
      </c>
      <c r="AE20" t="n">
        <v>269851.559065251</v>
      </c>
      <c r="AF20" t="n">
        <v>2.725409197258568e-06</v>
      </c>
      <c r="AG20" t="n">
        <v>16</v>
      </c>
      <c r="AH20" t="n">
        <v>244097.3050071843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8.516299999999999</v>
      </c>
      <c r="E21" t="n">
        <v>11.74</v>
      </c>
      <c r="F21" t="n">
        <v>8.15</v>
      </c>
      <c r="G21" t="n">
        <v>30.58</v>
      </c>
      <c r="H21" t="n">
        <v>0.39</v>
      </c>
      <c r="I21" t="n">
        <v>16</v>
      </c>
      <c r="J21" t="n">
        <v>261.56</v>
      </c>
      <c r="K21" t="n">
        <v>59.19</v>
      </c>
      <c r="L21" t="n">
        <v>5.75</v>
      </c>
      <c r="M21" t="n">
        <v>14</v>
      </c>
      <c r="N21" t="n">
        <v>66.62</v>
      </c>
      <c r="O21" t="n">
        <v>32493.38</v>
      </c>
      <c r="P21" t="n">
        <v>117.42</v>
      </c>
      <c r="Q21" t="n">
        <v>942.26</v>
      </c>
      <c r="R21" t="n">
        <v>36.78</v>
      </c>
      <c r="S21" t="n">
        <v>27.17</v>
      </c>
      <c r="T21" t="n">
        <v>4995.78</v>
      </c>
      <c r="U21" t="n">
        <v>0.74</v>
      </c>
      <c r="V21" t="n">
        <v>0.96</v>
      </c>
      <c r="W21" t="n">
        <v>0.13</v>
      </c>
      <c r="X21" t="n">
        <v>0.3</v>
      </c>
      <c r="Y21" t="n">
        <v>1</v>
      </c>
      <c r="Z21" t="n">
        <v>10</v>
      </c>
      <c r="AA21" t="n">
        <v>195.5980230299708</v>
      </c>
      <c r="AB21" t="n">
        <v>267.6258442852424</v>
      </c>
      <c r="AC21" t="n">
        <v>242.0840093219688</v>
      </c>
      <c r="AD21" t="n">
        <v>195598.0230299708</v>
      </c>
      <c r="AE21" t="n">
        <v>267625.8442852424</v>
      </c>
      <c r="AF21" t="n">
        <v>2.745720883751096e-06</v>
      </c>
      <c r="AG21" t="n">
        <v>16</v>
      </c>
      <c r="AH21" t="n">
        <v>242084.0093219687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8.565300000000001</v>
      </c>
      <c r="E22" t="n">
        <v>11.68</v>
      </c>
      <c r="F22" t="n">
        <v>8.140000000000001</v>
      </c>
      <c r="G22" t="n">
        <v>32.55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13</v>
      </c>
      <c r="N22" t="n">
        <v>66.83</v>
      </c>
      <c r="O22" t="n">
        <v>32550.72</v>
      </c>
      <c r="P22" t="n">
        <v>116.18</v>
      </c>
      <c r="Q22" t="n">
        <v>942.33</v>
      </c>
      <c r="R22" t="n">
        <v>36.11</v>
      </c>
      <c r="S22" t="n">
        <v>27.17</v>
      </c>
      <c r="T22" t="n">
        <v>4669.66</v>
      </c>
      <c r="U22" t="n">
        <v>0.75</v>
      </c>
      <c r="V22" t="n">
        <v>0.96</v>
      </c>
      <c r="W22" t="n">
        <v>0.13</v>
      </c>
      <c r="X22" t="n">
        <v>0.28</v>
      </c>
      <c r="Y22" t="n">
        <v>1</v>
      </c>
      <c r="Z22" t="n">
        <v>10</v>
      </c>
      <c r="AA22" t="n">
        <v>194.3239274181811</v>
      </c>
      <c r="AB22" t="n">
        <v>265.8825704600612</v>
      </c>
      <c r="AC22" t="n">
        <v>240.507111103962</v>
      </c>
      <c r="AD22" t="n">
        <v>194323.9274181811</v>
      </c>
      <c r="AE22" t="n">
        <v>265882.5704600613</v>
      </c>
      <c r="AF22" t="n">
        <v>2.761518862134174e-06</v>
      </c>
      <c r="AG22" t="n">
        <v>16</v>
      </c>
      <c r="AH22" t="n">
        <v>240507.1111039621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8.5608</v>
      </c>
      <c r="E23" t="n">
        <v>11.68</v>
      </c>
      <c r="F23" t="n">
        <v>8.140000000000001</v>
      </c>
      <c r="G23" t="n">
        <v>32.57</v>
      </c>
      <c r="H23" t="n">
        <v>0.42</v>
      </c>
      <c r="I23" t="n">
        <v>15</v>
      </c>
      <c r="J23" t="n">
        <v>262.49</v>
      </c>
      <c r="K23" t="n">
        <v>59.19</v>
      </c>
      <c r="L23" t="n">
        <v>6.25</v>
      </c>
      <c r="M23" t="n">
        <v>13</v>
      </c>
      <c r="N23" t="n">
        <v>67.05</v>
      </c>
      <c r="O23" t="n">
        <v>32608.15</v>
      </c>
      <c r="P23" t="n">
        <v>115.41</v>
      </c>
      <c r="Q23" t="n">
        <v>942.28</v>
      </c>
      <c r="R23" t="n">
        <v>36.35</v>
      </c>
      <c r="S23" t="n">
        <v>27.17</v>
      </c>
      <c r="T23" t="n">
        <v>4788.82</v>
      </c>
      <c r="U23" t="n">
        <v>0.75</v>
      </c>
      <c r="V23" t="n">
        <v>0.96</v>
      </c>
      <c r="W23" t="n">
        <v>0.13</v>
      </c>
      <c r="X23" t="n">
        <v>0.29</v>
      </c>
      <c r="Y23" t="n">
        <v>1</v>
      </c>
      <c r="Z23" t="n">
        <v>10</v>
      </c>
      <c r="AA23" t="n">
        <v>193.8775407223326</v>
      </c>
      <c r="AB23" t="n">
        <v>265.2718044896105</v>
      </c>
      <c r="AC23" t="n">
        <v>239.9546357805156</v>
      </c>
      <c r="AD23" t="n">
        <v>193877.5407223325</v>
      </c>
      <c r="AE23" t="n">
        <v>265271.8044896105</v>
      </c>
      <c r="AF23" t="n">
        <v>2.760068027384707e-06</v>
      </c>
      <c r="AG23" t="n">
        <v>16</v>
      </c>
      <c r="AH23" t="n">
        <v>239954.6357805156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8.6112</v>
      </c>
      <c r="E24" t="n">
        <v>11.61</v>
      </c>
      <c r="F24" t="n">
        <v>8.119999999999999</v>
      </c>
      <c r="G24" t="n">
        <v>34.81</v>
      </c>
      <c r="H24" t="n">
        <v>0.44</v>
      </c>
      <c r="I24" t="n">
        <v>14</v>
      </c>
      <c r="J24" t="n">
        <v>262.96</v>
      </c>
      <c r="K24" t="n">
        <v>59.19</v>
      </c>
      <c r="L24" t="n">
        <v>6.5</v>
      </c>
      <c r="M24" t="n">
        <v>12</v>
      </c>
      <c r="N24" t="n">
        <v>67.26000000000001</v>
      </c>
      <c r="O24" t="n">
        <v>32665.66</v>
      </c>
      <c r="P24" t="n">
        <v>114.49</v>
      </c>
      <c r="Q24" t="n">
        <v>942.3099999999999</v>
      </c>
      <c r="R24" t="n">
        <v>35.64</v>
      </c>
      <c r="S24" t="n">
        <v>27.17</v>
      </c>
      <c r="T24" t="n">
        <v>4437.58</v>
      </c>
      <c r="U24" t="n">
        <v>0.76</v>
      </c>
      <c r="V24" t="n">
        <v>0.96</v>
      </c>
      <c r="W24" t="n">
        <v>0.13</v>
      </c>
      <c r="X24" t="n">
        <v>0.27</v>
      </c>
      <c r="Y24" t="n">
        <v>1</v>
      </c>
      <c r="Z24" t="n">
        <v>10</v>
      </c>
      <c r="AA24" t="n">
        <v>192.7990304349973</v>
      </c>
      <c r="AB24" t="n">
        <v>263.7961391339634</v>
      </c>
      <c r="AC24" t="n">
        <v>238.6198058553016</v>
      </c>
      <c r="AD24" t="n">
        <v>192799.0304349973</v>
      </c>
      <c r="AE24" t="n">
        <v>263796.1391339634</v>
      </c>
      <c r="AF24" t="n">
        <v>2.77631737657873e-06</v>
      </c>
      <c r="AG24" t="n">
        <v>16</v>
      </c>
      <c r="AH24" t="n">
        <v>238619.8058553016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8.6799</v>
      </c>
      <c r="E25" t="n">
        <v>11.52</v>
      </c>
      <c r="F25" t="n">
        <v>8.08</v>
      </c>
      <c r="G25" t="n">
        <v>37.29</v>
      </c>
      <c r="H25" t="n">
        <v>0.46</v>
      </c>
      <c r="I25" t="n">
        <v>13</v>
      </c>
      <c r="J25" t="n">
        <v>263.42</v>
      </c>
      <c r="K25" t="n">
        <v>59.19</v>
      </c>
      <c r="L25" t="n">
        <v>6.75</v>
      </c>
      <c r="M25" t="n">
        <v>11</v>
      </c>
      <c r="N25" t="n">
        <v>67.48</v>
      </c>
      <c r="O25" t="n">
        <v>32723.25</v>
      </c>
      <c r="P25" t="n">
        <v>112.74</v>
      </c>
      <c r="Q25" t="n">
        <v>942.24</v>
      </c>
      <c r="R25" t="n">
        <v>34.28</v>
      </c>
      <c r="S25" t="n">
        <v>27.17</v>
      </c>
      <c r="T25" t="n">
        <v>3761.8</v>
      </c>
      <c r="U25" t="n">
        <v>0.79</v>
      </c>
      <c r="V25" t="n">
        <v>0.97</v>
      </c>
      <c r="W25" t="n">
        <v>0.13</v>
      </c>
      <c r="X25" t="n">
        <v>0.23</v>
      </c>
      <c r="Y25" t="n">
        <v>1</v>
      </c>
      <c r="Z25" t="n">
        <v>10</v>
      </c>
      <c r="AA25" t="n">
        <v>184.0950373035889</v>
      </c>
      <c r="AB25" t="n">
        <v>251.8869517385002</v>
      </c>
      <c r="AC25" t="n">
        <v>227.8472145902081</v>
      </c>
      <c r="AD25" t="n">
        <v>184095.0373035889</v>
      </c>
      <c r="AE25" t="n">
        <v>251886.9517385002</v>
      </c>
      <c r="AF25" t="n">
        <v>2.798466787087249e-06</v>
      </c>
      <c r="AG25" t="n">
        <v>15</v>
      </c>
      <c r="AH25" t="n">
        <v>227847.2145902081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8.7026</v>
      </c>
      <c r="E26" t="n">
        <v>11.49</v>
      </c>
      <c r="F26" t="n">
        <v>8.050000000000001</v>
      </c>
      <c r="G26" t="n">
        <v>37.16</v>
      </c>
      <c r="H26" t="n">
        <v>0.47</v>
      </c>
      <c r="I26" t="n">
        <v>13</v>
      </c>
      <c r="J26" t="n">
        <v>263.89</v>
      </c>
      <c r="K26" t="n">
        <v>59.19</v>
      </c>
      <c r="L26" t="n">
        <v>7</v>
      </c>
      <c r="M26" t="n">
        <v>11</v>
      </c>
      <c r="N26" t="n">
        <v>67.7</v>
      </c>
      <c r="O26" t="n">
        <v>32780.92</v>
      </c>
      <c r="P26" t="n">
        <v>111.61</v>
      </c>
      <c r="Q26" t="n">
        <v>942.3200000000001</v>
      </c>
      <c r="R26" t="n">
        <v>33.13</v>
      </c>
      <c r="S26" t="n">
        <v>27.17</v>
      </c>
      <c r="T26" t="n">
        <v>3187.16</v>
      </c>
      <c r="U26" t="n">
        <v>0.82</v>
      </c>
      <c r="V26" t="n">
        <v>0.97</v>
      </c>
      <c r="W26" t="n">
        <v>0.13</v>
      </c>
      <c r="X26" t="n">
        <v>0.2</v>
      </c>
      <c r="Y26" t="n">
        <v>1</v>
      </c>
      <c r="Z26" t="n">
        <v>10</v>
      </c>
      <c r="AA26" t="n">
        <v>183.1536076038676</v>
      </c>
      <c r="AB26" t="n">
        <v>250.5988460903951</v>
      </c>
      <c r="AC26" t="n">
        <v>226.6820439372901</v>
      </c>
      <c r="AD26" t="n">
        <v>183153.6076038676</v>
      </c>
      <c r="AE26" t="n">
        <v>250598.8460903951</v>
      </c>
      <c r="AF26" t="n">
        <v>2.805785442379001e-06</v>
      </c>
      <c r="AG26" t="n">
        <v>15</v>
      </c>
      <c r="AH26" t="n">
        <v>226682.0439372901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8.6975</v>
      </c>
      <c r="E27" t="n">
        <v>11.5</v>
      </c>
      <c r="F27" t="n">
        <v>8.109999999999999</v>
      </c>
      <c r="G27" t="n">
        <v>40.53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10</v>
      </c>
      <c r="N27" t="n">
        <v>67.92</v>
      </c>
      <c r="O27" t="n">
        <v>32838.68</v>
      </c>
      <c r="P27" t="n">
        <v>111.09</v>
      </c>
      <c r="Q27" t="n">
        <v>942.24</v>
      </c>
      <c r="R27" t="n">
        <v>35.26</v>
      </c>
      <c r="S27" t="n">
        <v>27.17</v>
      </c>
      <c r="T27" t="n">
        <v>4259.89</v>
      </c>
      <c r="U27" t="n">
        <v>0.77</v>
      </c>
      <c r="V27" t="n">
        <v>0.96</v>
      </c>
      <c r="W27" t="n">
        <v>0.13</v>
      </c>
      <c r="X27" t="n">
        <v>0.25</v>
      </c>
      <c r="Y27" t="n">
        <v>1</v>
      </c>
      <c r="Z27" t="n">
        <v>10</v>
      </c>
      <c r="AA27" t="n">
        <v>182.9330519999119</v>
      </c>
      <c r="AB27" t="n">
        <v>250.2970721828365</v>
      </c>
      <c r="AC27" t="n">
        <v>226.4090709079265</v>
      </c>
      <c r="AD27" t="n">
        <v>182933.0519999119</v>
      </c>
      <c r="AE27" t="n">
        <v>250297.0721828365</v>
      </c>
      <c r="AF27" t="n">
        <v>2.804141162996273e-06</v>
      </c>
      <c r="AG27" t="n">
        <v>15</v>
      </c>
      <c r="AH27" t="n">
        <v>226409.0709079265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8.7165</v>
      </c>
      <c r="E28" t="n">
        <v>11.47</v>
      </c>
      <c r="F28" t="n">
        <v>8.08</v>
      </c>
      <c r="G28" t="n">
        <v>40.4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10</v>
      </c>
      <c r="N28" t="n">
        <v>68.14</v>
      </c>
      <c r="O28" t="n">
        <v>32896.51</v>
      </c>
      <c r="P28" t="n">
        <v>109.91</v>
      </c>
      <c r="Q28" t="n">
        <v>942.29</v>
      </c>
      <c r="R28" t="n">
        <v>34.44</v>
      </c>
      <c r="S28" t="n">
        <v>27.17</v>
      </c>
      <c r="T28" t="n">
        <v>3846.15</v>
      </c>
      <c r="U28" t="n">
        <v>0.79</v>
      </c>
      <c r="V28" t="n">
        <v>0.97</v>
      </c>
      <c r="W28" t="n">
        <v>0.13</v>
      </c>
      <c r="X28" t="n">
        <v>0.23</v>
      </c>
      <c r="Y28" t="n">
        <v>1</v>
      </c>
      <c r="Z28" t="n">
        <v>10</v>
      </c>
      <c r="AA28" t="n">
        <v>181.9978362293045</v>
      </c>
      <c r="AB28" t="n">
        <v>249.0174687066842</v>
      </c>
      <c r="AC28" t="n">
        <v>225.251590991603</v>
      </c>
      <c r="AD28" t="n">
        <v>181997.8362293045</v>
      </c>
      <c r="AE28" t="n">
        <v>249017.4687066842</v>
      </c>
      <c r="AF28" t="n">
        <v>2.810266909716242e-06</v>
      </c>
      <c r="AG28" t="n">
        <v>15</v>
      </c>
      <c r="AH28" t="n">
        <v>225251.590991603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8.709300000000001</v>
      </c>
      <c r="E29" t="n">
        <v>11.48</v>
      </c>
      <c r="F29" t="n">
        <v>8.09</v>
      </c>
      <c r="G29" t="n">
        <v>40.45</v>
      </c>
      <c r="H29" t="n">
        <v>0.52</v>
      </c>
      <c r="I29" t="n">
        <v>12</v>
      </c>
      <c r="J29" t="n">
        <v>265.3</v>
      </c>
      <c r="K29" t="n">
        <v>59.19</v>
      </c>
      <c r="L29" t="n">
        <v>7.75</v>
      </c>
      <c r="M29" t="n">
        <v>10</v>
      </c>
      <c r="N29" t="n">
        <v>68.36</v>
      </c>
      <c r="O29" t="n">
        <v>32954.43</v>
      </c>
      <c r="P29" t="n">
        <v>108.96</v>
      </c>
      <c r="Q29" t="n">
        <v>942.28</v>
      </c>
      <c r="R29" t="n">
        <v>34.72</v>
      </c>
      <c r="S29" t="n">
        <v>27.17</v>
      </c>
      <c r="T29" t="n">
        <v>3988.54</v>
      </c>
      <c r="U29" t="n">
        <v>0.78</v>
      </c>
      <c r="V29" t="n">
        <v>0.96</v>
      </c>
      <c r="W29" t="n">
        <v>0.13</v>
      </c>
      <c r="X29" t="n">
        <v>0.24</v>
      </c>
      <c r="Y29" t="n">
        <v>1</v>
      </c>
      <c r="Z29" t="n">
        <v>10</v>
      </c>
      <c r="AA29" t="n">
        <v>181.477398260781</v>
      </c>
      <c r="AB29" t="n">
        <v>248.3053825180479</v>
      </c>
      <c r="AC29" t="n">
        <v>224.6074653093907</v>
      </c>
      <c r="AD29" t="n">
        <v>181477.398260781</v>
      </c>
      <c r="AE29" t="n">
        <v>248305.3825180479</v>
      </c>
      <c r="AF29" t="n">
        <v>2.807945574117096e-06</v>
      </c>
      <c r="AG29" t="n">
        <v>15</v>
      </c>
      <c r="AH29" t="n">
        <v>224607.4653093907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8.7758</v>
      </c>
      <c r="E30" t="n">
        <v>11.4</v>
      </c>
      <c r="F30" t="n">
        <v>8.050000000000001</v>
      </c>
      <c r="G30" t="n">
        <v>43.92</v>
      </c>
      <c r="H30" t="n">
        <v>0.54</v>
      </c>
      <c r="I30" t="n">
        <v>11</v>
      </c>
      <c r="J30" t="n">
        <v>265.77</v>
      </c>
      <c r="K30" t="n">
        <v>59.19</v>
      </c>
      <c r="L30" t="n">
        <v>8</v>
      </c>
      <c r="M30" t="n">
        <v>9</v>
      </c>
      <c r="N30" t="n">
        <v>68.58</v>
      </c>
      <c r="O30" t="n">
        <v>33012.44</v>
      </c>
      <c r="P30" t="n">
        <v>107.7</v>
      </c>
      <c r="Q30" t="n">
        <v>942.26</v>
      </c>
      <c r="R30" t="n">
        <v>33.44</v>
      </c>
      <c r="S30" t="n">
        <v>27.17</v>
      </c>
      <c r="T30" t="n">
        <v>3352.14</v>
      </c>
      <c r="U30" t="n">
        <v>0.8100000000000001</v>
      </c>
      <c r="V30" t="n">
        <v>0.97</v>
      </c>
      <c r="W30" t="n">
        <v>0.13</v>
      </c>
      <c r="X30" t="n">
        <v>0.2</v>
      </c>
      <c r="Y30" t="n">
        <v>1</v>
      </c>
      <c r="Z30" t="n">
        <v>10</v>
      </c>
      <c r="AA30" t="n">
        <v>180.0805924734177</v>
      </c>
      <c r="AB30" t="n">
        <v>246.3942112170563</v>
      </c>
      <c r="AC30" t="n">
        <v>222.8786935150194</v>
      </c>
      <c r="AD30" t="n">
        <v>180080.5924734177</v>
      </c>
      <c r="AE30" t="n">
        <v>246394.2112170563</v>
      </c>
      <c r="AF30" t="n">
        <v>2.829385687636986e-06</v>
      </c>
      <c r="AG30" t="n">
        <v>15</v>
      </c>
      <c r="AH30" t="n">
        <v>222878.6935150194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8.7721</v>
      </c>
      <c r="E31" t="n">
        <v>11.4</v>
      </c>
      <c r="F31" t="n">
        <v>8.06</v>
      </c>
      <c r="G31" t="n">
        <v>43.95</v>
      </c>
      <c r="H31" t="n">
        <v>0.55</v>
      </c>
      <c r="I31" t="n">
        <v>11</v>
      </c>
      <c r="J31" t="n">
        <v>266.24</v>
      </c>
      <c r="K31" t="n">
        <v>59.19</v>
      </c>
      <c r="L31" t="n">
        <v>8.25</v>
      </c>
      <c r="M31" t="n">
        <v>9</v>
      </c>
      <c r="N31" t="n">
        <v>68.8</v>
      </c>
      <c r="O31" t="n">
        <v>33070.52</v>
      </c>
      <c r="P31" t="n">
        <v>106.77</v>
      </c>
      <c r="Q31" t="n">
        <v>942.27</v>
      </c>
      <c r="R31" t="n">
        <v>33.58</v>
      </c>
      <c r="S31" t="n">
        <v>27.17</v>
      </c>
      <c r="T31" t="n">
        <v>3422.94</v>
      </c>
      <c r="U31" t="n">
        <v>0.8100000000000001</v>
      </c>
      <c r="V31" t="n">
        <v>0.97</v>
      </c>
      <c r="W31" t="n">
        <v>0.13</v>
      </c>
      <c r="X31" t="n">
        <v>0.2</v>
      </c>
      <c r="Y31" t="n">
        <v>1</v>
      </c>
      <c r="Z31" t="n">
        <v>10</v>
      </c>
      <c r="AA31" t="n">
        <v>179.5449250911126</v>
      </c>
      <c r="AB31" t="n">
        <v>245.6612874726098</v>
      </c>
      <c r="AC31" t="n">
        <v>222.2157189840776</v>
      </c>
      <c r="AD31" t="n">
        <v>179544.9250911126</v>
      </c>
      <c r="AE31" t="n">
        <v>245661.2874726098</v>
      </c>
      <c r="AF31" t="n">
        <v>2.828192779065203e-06</v>
      </c>
      <c r="AG31" t="n">
        <v>15</v>
      </c>
      <c r="AH31" t="n">
        <v>222215.7189840776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8.833500000000001</v>
      </c>
      <c r="E32" t="n">
        <v>11.32</v>
      </c>
      <c r="F32" t="n">
        <v>8.029999999999999</v>
      </c>
      <c r="G32" t="n">
        <v>48.16</v>
      </c>
      <c r="H32" t="n">
        <v>0.57</v>
      </c>
      <c r="I32" t="n">
        <v>10</v>
      </c>
      <c r="J32" t="n">
        <v>266.71</v>
      </c>
      <c r="K32" t="n">
        <v>59.19</v>
      </c>
      <c r="L32" t="n">
        <v>8.5</v>
      </c>
      <c r="M32" t="n">
        <v>8</v>
      </c>
      <c r="N32" t="n">
        <v>69.02</v>
      </c>
      <c r="O32" t="n">
        <v>33128.7</v>
      </c>
      <c r="P32" t="n">
        <v>105.6</v>
      </c>
      <c r="Q32" t="n">
        <v>942.24</v>
      </c>
      <c r="R32" t="n">
        <v>32.6</v>
      </c>
      <c r="S32" t="n">
        <v>27.17</v>
      </c>
      <c r="T32" t="n">
        <v>2938.29</v>
      </c>
      <c r="U32" t="n">
        <v>0.83</v>
      </c>
      <c r="V32" t="n">
        <v>0.97</v>
      </c>
      <c r="W32" t="n">
        <v>0.13</v>
      </c>
      <c r="X32" t="n">
        <v>0.17</v>
      </c>
      <c r="Y32" t="n">
        <v>1</v>
      </c>
      <c r="Z32" t="n">
        <v>10</v>
      </c>
      <c r="AA32" t="n">
        <v>178.2797509485769</v>
      </c>
      <c r="AB32" t="n">
        <v>243.9302203952494</v>
      </c>
      <c r="AC32" t="n">
        <v>220.6498625190121</v>
      </c>
      <c r="AD32" t="n">
        <v>178279.750948577</v>
      </c>
      <c r="AE32" t="n">
        <v>243930.2203952494</v>
      </c>
      <c r="AF32" t="n">
        <v>2.847988613202366e-06</v>
      </c>
      <c r="AG32" t="n">
        <v>15</v>
      </c>
      <c r="AH32" t="n">
        <v>220649.8625190121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8.855</v>
      </c>
      <c r="E33" t="n">
        <v>11.29</v>
      </c>
      <c r="F33" t="n">
        <v>8</v>
      </c>
      <c r="G33" t="n">
        <v>47.99</v>
      </c>
      <c r="H33" t="n">
        <v>0.58</v>
      </c>
      <c r="I33" t="n">
        <v>10</v>
      </c>
      <c r="J33" t="n">
        <v>267.18</v>
      </c>
      <c r="K33" t="n">
        <v>59.19</v>
      </c>
      <c r="L33" t="n">
        <v>8.75</v>
      </c>
      <c r="M33" t="n">
        <v>8</v>
      </c>
      <c r="N33" t="n">
        <v>69.23999999999999</v>
      </c>
      <c r="O33" t="n">
        <v>33186.95</v>
      </c>
      <c r="P33" t="n">
        <v>103.75</v>
      </c>
      <c r="Q33" t="n">
        <v>942.25</v>
      </c>
      <c r="R33" t="n">
        <v>31.84</v>
      </c>
      <c r="S33" t="n">
        <v>27.17</v>
      </c>
      <c r="T33" t="n">
        <v>2556.65</v>
      </c>
      <c r="U33" t="n">
        <v>0.85</v>
      </c>
      <c r="V33" t="n">
        <v>0.97</v>
      </c>
      <c r="W33" t="n">
        <v>0.12</v>
      </c>
      <c r="X33" t="n">
        <v>0.15</v>
      </c>
      <c r="Y33" t="n">
        <v>1</v>
      </c>
      <c r="Z33" t="n">
        <v>10</v>
      </c>
      <c r="AA33" t="n">
        <v>176.9368195608092</v>
      </c>
      <c r="AB33" t="n">
        <v>242.0927624245551</v>
      </c>
      <c r="AC33" t="n">
        <v>218.9877689581518</v>
      </c>
      <c r="AD33" t="n">
        <v>176936.8195608092</v>
      </c>
      <c r="AE33" t="n">
        <v>242092.7624245551</v>
      </c>
      <c r="AF33" t="n">
        <v>2.854920379227594e-06</v>
      </c>
      <c r="AG33" t="n">
        <v>15</v>
      </c>
      <c r="AH33" t="n">
        <v>218987.7689581518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8.8231</v>
      </c>
      <c r="E34" t="n">
        <v>11.33</v>
      </c>
      <c r="F34" t="n">
        <v>8.039999999999999</v>
      </c>
      <c r="G34" t="n">
        <v>48.24</v>
      </c>
      <c r="H34" t="n">
        <v>0.6</v>
      </c>
      <c r="I34" t="n">
        <v>10</v>
      </c>
      <c r="J34" t="n">
        <v>267.66</v>
      </c>
      <c r="K34" t="n">
        <v>59.19</v>
      </c>
      <c r="L34" t="n">
        <v>9</v>
      </c>
      <c r="M34" t="n">
        <v>8</v>
      </c>
      <c r="N34" t="n">
        <v>69.45999999999999</v>
      </c>
      <c r="O34" t="n">
        <v>33245.29</v>
      </c>
      <c r="P34" t="n">
        <v>102.63</v>
      </c>
      <c r="Q34" t="n">
        <v>942.24</v>
      </c>
      <c r="R34" t="n">
        <v>33.18</v>
      </c>
      <c r="S34" t="n">
        <v>27.17</v>
      </c>
      <c r="T34" t="n">
        <v>3228.37</v>
      </c>
      <c r="U34" t="n">
        <v>0.82</v>
      </c>
      <c r="V34" t="n">
        <v>0.97</v>
      </c>
      <c r="W34" t="n">
        <v>0.12</v>
      </c>
      <c r="X34" t="n">
        <v>0.19</v>
      </c>
      <c r="Y34" t="n">
        <v>1</v>
      </c>
      <c r="Z34" t="n">
        <v>10</v>
      </c>
      <c r="AA34" t="n">
        <v>176.543510243945</v>
      </c>
      <c r="AB34" t="n">
        <v>241.5546192656391</v>
      </c>
      <c r="AC34" t="n">
        <v>218.500985427034</v>
      </c>
      <c r="AD34" t="n">
        <v>176543.5102439449</v>
      </c>
      <c r="AE34" t="n">
        <v>241554.6192656391</v>
      </c>
      <c r="AF34" t="n">
        <v>2.844635572892488e-06</v>
      </c>
      <c r="AG34" t="n">
        <v>15</v>
      </c>
      <c r="AH34" t="n">
        <v>218500.985427034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8.8795</v>
      </c>
      <c r="E35" t="n">
        <v>11.26</v>
      </c>
      <c r="F35" t="n">
        <v>8.02</v>
      </c>
      <c r="G35" t="n">
        <v>53.45</v>
      </c>
      <c r="H35" t="n">
        <v>0.61</v>
      </c>
      <c r="I35" t="n">
        <v>9</v>
      </c>
      <c r="J35" t="n">
        <v>268.13</v>
      </c>
      <c r="K35" t="n">
        <v>59.19</v>
      </c>
      <c r="L35" t="n">
        <v>9.25</v>
      </c>
      <c r="M35" t="n">
        <v>7</v>
      </c>
      <c r="N35" t="n">
        <v>69.69</v>
      </c>
      <c r="O35" t="n">
        <v>33303.72</v>
      </c>
      <c r="P35" t="n">
        <v>101.57</v>
      </c>
      <c r="Q35" t="n">
        <v>942.24</v>
      </c>
      <c r="R35" t="n">
        <v>32.36</v>
      </c>
      <c r="S35" t="n">
        <v>27.17</v>
      </c>
      <c r="T35" t="n">
        <v>2821.35</v>
      </c>
      <c r="U35" t="n">
        <v>0.84</v>
      </c>
      <c r="V35" t="n">
        <v>0.97</v>
      </c>
      <c r="W35" t="n">
        <v>0.12</v>
      </c>
      <c r="X35" t="n">
        <v>0.16</v>
      </c>
      <c r="Y35" t="n">
        <v>1</v>
      </c>
      <c r="Z35" t="n">
        <v>10</v>
      </c>
      <c r="AA35" t="n">
        <v>175.4227775058307</v>
      </c>
      <c r="AB35" t="n">
        <v>240.0211832901132</v>
      </c>
      <c r="AC35" t="n">
        <v>217.1138984288208</v>
      </c>
      <c r="AD35" t="n">
        <v>175422.7775058307</v>
      </c>
      <c r="AE35" t="n">
        <v>240021.1832901132</v>
      </c>
      <c r="AF35" t="n">
        <v>2.862819368419132e-06</v>
      </c>
      <c r="AG35" t="n">
        <v>15</v>
      </c>
      <c r="AH35" t="n">
        <v>217113.8984288208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8.8819</v>
      </c>
      <c r="E36" t="n">
        <v>11.26</v>
      </c>
      <c r="F36" t="n">
        <v>8.01</v>
      </c>
      <c r="G36" t="n">
        <v>53.43</v>
      </c>
      <c r="H36" t="n">
        <v>0.63</v>
      </c>
      <c r="I36" t="n">
        <v>9</v>
      </c>
      <c r="J36" t="n">
        <v>268.61</v>
      </c>
      <c r="K36" t="n">
        <v>59.19</v>
      </c>
      <c r="L36" t="n">
        <v>9.5</v>
      </c>
      <c r="M36" t="n">
        <v>5</v>
      </c>
      <c r="N36" t="n">
        <v>69.91</v>
      </c>
      <c r="O36" t="n">
        <v>33362.23</v>
      </c>
      <c r="P36" t="n">
        <v>101.45</v>
      </c>
      <c r="Q36" t="n">
        <v>942.29</v>
      </c>
      <c r="R36" t="n">
        <v>32.14</v>
      </c>
      <c r="S36" t="n">
        <v>27.17</v>
      </c>
      <c r="T36" t="n">
        <v>2714.02</v>
      </c>
      <c r="U36" t="n">
        <v>0.85</v>
      </c>
      <c r="V36" t="n">
        <v>0.97</v>
      </c>
      <c r="W36" t="n">
        <v>0.13</v>
      </c>
      <c r="X36" t="n">
        <v>0.16</v>
      </c>
      <c r="Y36" t="n">
        <v>1</v>
      </c>
      <c r="Z36" t="n">
        <v>10</v>
      </c>
      <c r="AA36" t="n">
        <v>175.3206719900235</v>
      </c>
      <c r="AB36" t="n">
        <v>239.8814780188083</v>
      </c>
      <c r="AC36" t="n">
        <v>216.9875264325317</v>
      </c>
      <c r="AD36" t="n">
        <v>175320.6719900235</v>
      </c>
      <c r="AE36" t="n">
        <v>239881.4780188083</v>
      </c>
      <c r="AF36" t="n">
        <v>2.863593146952181e-06</v>
      </c>
      <c r="AG36" t="n">
        <v>15</v>
      </c>
      <c r="AH36" t="n">
        <v>216987.5264325317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8.8751</v>
      </c>
      <c r="E37" t="n">
        <v>11.27</v>
      </c>
      <c r="F37" t="n">
        <v>8.02</v>
      </c>
      <c r="G37" t="n">
        <v>53.48</v>
      </c>
      <c r="H37" t="n">
        <v>0.64</v>
      </c>
      <c r="I37" t="n">
        <v>9</v>
      </c>
      <c r="J37" t="n">
        <v>269.08</v>
      </c>
      <c r="K37" t="n">
        <v>59.19</v>
      </c>
      <c r="L37" t="n">
        <v>9.75</v>
      </c>
      <c r="M37" t="n">
        <v>2</v>
      </c>
      <c r="N37" t="n">
        <v>70.14</v>
      </c>
      <c r="O37" t="n">
        <v>33420.83</v>
      </c>
      <c r="P37" t="n">
        <v>101.09</v>
      </c>
      <c r="Q37" t="n">
        <v>942.3200000000001</v>
      </c>
      <c r="R37" t="n">
        <v>32.36</v>
      </c>
      <c r="S37" t="n">
        <v>27.17</v>
      </c>
      <c r="T37" t="n">
        <v>2824.42</v>
      </c>
      <c r="U37" t="n">
        <v>0.84</v>
      </c>
      <c r="V37" t="n">
        <v>0.97</v>
      </c>
      <c r="W37" t="n">
        <v>0.13</v>
      </c>
      <c r="X37" t="n">
        <v>0.17</v>
      </c>
      <c r="Y37" t="n">
        <v>1</v>
      </c>
      <c r="Z37" t="n">
        <v>10</v>
      </c>
      <c r="AA37" t="n">
        <v>175.1631604419414</v>
      </c>
      <c r="AB37" t="n">
        <v>239.6659637698034</v>
      </c>
      <c r="AC37" t="n">
        <v>216.7925805609756</v>
      </c>
      <c r="AD37" t="n">
        <v>175163.1604419413</v>
      </c>
      <c r="AE37" t="n">
        <v>239665.9637698034</v>
      </c>
      <c r="AF37" t="n">
        <v>2.861400774441876e-06</v>
      </c>
      <c r="AG37" t="n">
        <v>15</v>
      </c>
      <c r="AH37" t="n">
        <v>216792.5805609756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8.875299999999999</v>
      </c>
      <c r="E38" t="n">
        <v>11.27</v>
      </c>
      <c r="F38" t="n">
        <v>8.02</v>
      </c>
      <c r="G38" t="n">
        <v>53.48</v>
      </c>
      <c r="H38" t="n">
        <v>0.66</v>
      </c>
      <c r="I38" t="n">
        <v>9</v>
      </c>
      <c r="J38" t="n">
        <v>269.56</v>
      </c>
      <c r="K38" t="n">
        <v>59.19</v>
      </c>
      <c r="L38" t="n">
        <v>10</v>
      </c>
      <c r="M38" t="n">
        <v>1</v>
      </c>
      <c r="N38" t="n">
        <v>70.36</v>
      </c>
      <c r="O38" t="n">
        <v>33479.51</v>
      </c>
      <c r="P38" t="n">
        <v>101.04</v>
      </c>
      <c r="Q38" t="n">
        <v>942.29</v>
      </c>
      <c r="R38" t="n">
        <v>32.35</v>
      </c>
      <c r="S38" t="n">
        <v>27.17</v>
      </c>
      <c r="T38" t="n">
        <v>2819.99</v>
      </c>
      <c r="U38" t="n">
        <v>0.84</v>
      </c>
      <c r="V38" t="n">
        <v>0.97</v>
      </c>
      <c r="W38" t="n">
        <v>0.13</v>
      </c>
      <c r="X38" t="n">
        <v>0.17</v>
      </c>
      <c r="Y38" t="n">
        <v>1</v>
      </c>
      <c r="Z38" t="n">
        <v>10</v>
      </c>
      <c r="AA38" t="n">
        <v>175.1309309305343</v>
      </c>
      <c r="AB38" t="n">
        <v>239.6218659304307</v>
      </c>
      <c r="AC38" t="n">
        <v>216.7526913575009</v>
      </c>
      <c r="AD38" t="n">
        <v>175130.9309305343</v>
      </c>
      <c r="AE38" t="n">
        <v>239621.8659304307</v>
      </c>
      <c r="AF38" t="n">
        <v>2.861465255986297e-06</v>
      </c>
      <c r="AG38" t="n">
        <v>15</v>
      </c>
      <c r="AH38" t="n">
        <v>216752.6913575009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8.873799999999999</v>
      </c>
      <c r="E39" t="n">
        <v>11.27</v>
      </c>
      <c r="F39" t="n">
        <v>8.02</v>
      </c>
      <c r="G39" t="n">
        <v>53.49</v>
      </c>
      <c r="H39" t="n">
        <v>0.68</v>
      </c>
      <c r="I39" t="n">
        <v>9</v>
      </c>
      <c r="J39" t="n">
        <v>270.03</v>
      </c>
      <c r="K39" t="n">
        <v>59.19</v>
      </c>
      <c r="L39" t="n">
        <v>10.25</v>
      </c>
      <c r="M39" t="n">
        <v>1</v>
      </c>
      <c r="N39" t="n">
        <v>70.59</v>
      </c>
      <c r="O39" t="n">
        <v>33538.28</v>
      </c>
      <c r="P39" t="n">
        <v>100.97</v>
      </c>
      <c r="Q39" t="n">
        <v>942.29</v>
      </c>
      <c r="R39" t="n">
        <v>32.43</v>
      </c>
      <c r="S39" t="n">
        <v>27.17</v>
      </c>
      <c r="T39" t="n">
        <v>2859.15</v>
      </c>
      <c r="U39" t="n">
        <v>0.84</v>
      </c>
      <c r="V39" t="n">
        <v>0.97</v>
      </c>
      <c r="W39" t="n">
        <v>0.13</v>
      </c>
      <c r="X39" t="n">
        <v>0.17</v>
      </c>
      <c r="Y39" t="n">
        <v>1</v>
      </c>
      <c r="Z39" t="n">
        <v>10</v>
      </c>
      <c r="AA39" t="n">
        <v>175.0997863772273</v>
      </c>
      <c r="AB39" t="n">
        <v>239.5792525785953</v>
      </c>
      <c r="AC39" t="n">
        <v>216.7141449641564</v>
      </c>
      <c r="AD39" t="n">
        <v>175099.7863772273</v>
      </c>
      <c r="AE39" t="n">
        <v>239579.2525785953</v>
      </c>
      <c r="AF39" t="n">
        <v>2.860981644403142e-06</v>
      </c>
      <c r="AG39" t="n">
        <v>15</v>
      </c>
      <c r="AH39" t="n">
        <v>216714.1449641564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8.870900000000001</v>
      </c>
      <c r="E40" t="n">
        <v>11.27</v>
      </c>
      <c r="F40" t="n">
        <v>8.029999999999999</v>
      </c>
      <c r="G40" t="n">
        <v>53.52</v>
      </c>
      <c r="H40" t="n">
        <v>0.6899999999999999</v>
      </c>
      <c r="I40" t="n">
        <v>9</v>
      </c>
      <c r="J40" t="n">
        <v>270.51</v>
      </c>
      <c r="K40" t="n">
        <v>59.19</v>
      </c>
      <c r="L40" t="n">
        <v>10.5</v>
      </c>
      <c r="M40" t="n">
        <v>0</v>
      </c>
      <c r="N40" t="n">
        <v>70.81999999999999</v>
      </c>
      <c r="O40" t="n">
        <v>33597.14</v>
      </c>
      <c r="P40" t="n">
        <v>101.06</v>
      </c>
      <c r="Q40" t="n">
        <v>942.29</v>
      </c>
      <c r="R40" t="n">
        <v>32.5</v>
      </c>
      <c r="S40" t="n">
        <v>27.17</v>
      </c>
      <c r="T40" t="n">
        <v>2894.2</v>
      </c>
      <c r="U40" t="n">
        <v>0.84</v>
      </c>
      <c r="V40" t="n">
        <v>0.97</v>
      </c>
      <c r="W40" t="n">
        <v>0.13</v>
      </c>
      <c r="X40" t="n">
        <v>0.17</v>
      </c>
      <c r="Y40" t="n">
        <v>1</v>
      </c>
      <c r="Z40" t="n">
        <v>10</v>
      </c>
      <c r="AA40" t="n">
        <v>175.1874547078031</v>
      </c>
      <c r="AB40" t="n">
        <v>239.6992042561429</v>
      </c>
      <c r="AC40" t="n">
        <v>216.8226486219522</v>
      </c>
      <c r="AD40" t="n">
        <v>175187.4547078031</v>
      </c>
      <c r="AE40" t="n">
        <v>239699.2042561429</v>
      </c>
      <c r="AF40" t="n">
        <v>2.860046662009041e-06</v>
      </c>
      <c r="AG40" t="n">
        <v>15</v>
      </c>
      <c r="AH40" t="n">
        <v>216822.6486219522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7.1009</v>
      </c>
      <c r="E2" t="n">
        <v>14.08</v>
      </c>
      <c r="F2" t="n">
        <v>9.42</v>
      </c>
      <c r="G2" t="n">
        <v>7.25</v>
      </c>
      <c r="H2" t="n">
        <v>0.12</v>
      </c>
      <c r="I2" t="n">
        <v>78</v>
      </c>
      <c r="J2" t="n">
        <v>150.44</v>
      </c>
      <c r="K2" t="n">
        <v>49.1</v>
      </c>
      <c r="L2" t="n">
        <v>1</v>
      </c>
      <c r="M2" t="n">
        <v>76</v>
      </c>
      <c r="N2" t="n">
        <v>25.34</v>
      </c>
      <c r="O2" t="n">
        <v>18787.76</v>
      </c>
      <c r="P2" t="n">
        <v>106.57</v>
      </c>
      <c r="Q2" t="n">
        <v>942.4</v>
      </c>
      <c r="R2" t="n">
        <v>76.36</v>
      </c>
      <c r="S2" t="n">
        <v>27.17</v>
      </c>
      <c r="T2" t="n">
        <v>24479.8</v>
      </c>
      <c r="U2" t="n">
        <v>0.36</v>
      </c>
      <c r="V2" t="n">
        <v>0.83</v>
      </c>
      <c r="W2" t="n">
        <v>0.23</v>
      </c>
      <c r="X2" t="n">
        <v>1.57</v>
      </c>
      <c r="Y2" t="n">
        <v>1</v>
      </c>
      <c r="Z2" t="n">
        <v>10</v>
      </c>
      <c r="AA2" t="n">
        <v>221.2120258346264</v>
      </c>
      <c r="AB2" t="n">
        <v>302.6720529326063</v>
      </c>
      <c r="AC2" t="n">
        <v>273.7854570037021</v>
      </c>
      <c r="AD2" t="n">
        <v>221212.0258346264</v>
      </c>
      <c r="AE2" t="n">
        <v>302672.0529326063</v>
      </c>
      <c r="AF2" t="n">
        <v>2.361606637162593e-06</v>
      </c>
      <c r="AG2" t="n">
        <v>19</v>
      </c>
      <c r="AH2" t="n">
        <v>273785.4570037021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7.6258</v>
      </c>
      <c r="E3" t="n">
        <v>13.11</v>
      </c>
      <c r="F3" t="n">
        <v>9.029999999999999</v>
      </c>
      <c r="G3" t="n">
        <v>9.19</v>
      </c>
      <c r="H3" t="n">
        <v>0.15</v>
      </c>
      <c r="I3" t="n">
        <v>59</v>
      </c>
      <c r="J3" t="n">
        <v>150.78</v>
      </c>
      <c r="K3" t="n">
        <v>49.1</v>
      </c>
      <c r="L3" t="n">
        <v>1.25</v>
      </c>
      <c r="M3" t="n">
        <v>57</v>
      </c>
      <c r="N3" t="n">
        <v>25.44</v>
      </c>
      <c r="O3" t="n">
        <v>18830.65</v>
      </c>
      <c r="P3" t="n">
        <v>100.74</v>
      </c>
      <c r="Q3" t="n">
        <v>942.52</v>
      </c>
      <c r="R3" t="n">
        <v>63.86</v>
      </c>
      <c r="S3" t="n">
        <v>27.17</v>
      </c>
      <c r="T3" t="n">
        <v>18324.1</v>
      </c>
      <c r="U3" t="n">
        <v>0.43</v>
      </c>
      <c r="V3" t="n">
        <v>0.86</v>
      </c>
      <c r="W3" t="n">
        <v>0.2</v>
      </c>
      <c r="X3" t="n">
        <v>1.18</v>
      </c>
      <c r="Y3" t="n">
        <v>1</v>
      </c>
      <c r="Z3" t="n">
        <v>10</v>
      </c>
      <c r="AA3" t="n">
        <v>203.6632043535622</v>
      </c>
      <c r="AB3" t="n">
        <v>278.6609811828628</v>
      </c>
      <c r="AC3" t="n">
        <v>252.0659682419956</v>
      </c>
      <c r="AD3" t="n">
        <v>203663.2043535622</v>
      </c>
      <c r="AE3" t="n">
        <v>278660.9811828628</v>
      </c>
      <c r="AF3" t="n">
        <v>2.536177089337197e-06</v>
      </c>
      <c r="AG3" t="n">
        <v>18</v>
      </c>
      <c r="AH3" t="n">
        <v>252065.9682419956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8.0128</v>
      </c>
      <c r="E4" t="n">
        <v>12.48</v>
      </c>
      <c r="F4" t="n">
        <v>8.77</v>
      </c>
      <c r="G4" t="n">
        <v>11.19</v>
      </c>
      <c r="H4" t="n">
        <v>0.18</v>
      </c>
      <c r="I4" t="n">
        <v>47</v>
      </c>
      <c r="J4" t="n">
        <v>151.13</v>
      </c>
      <c r="K4" t="n">
        <v>49.1</v>
      </c>
      <c r="L4" t="n">
        <v>1.5</v>
      </c>
      <c r="M4" t="n">
        <v>45</v>
      </c>
      <c r="N4" t="n">
        <v>25.54</v>
      </c>
      <c r="O4" t="n">
        <v>18873.58</v>
      </c>
      <c r="P4" t="n">
        <v>96.3</v>
      </c>
      <c r="Q4" t="n">
        <v>942.4299999999999</v>
      </c>
      <c r="R4" t="n">
        <v>55.63</v>
      </c>
      <c r="S4" t="n">
        <v>27.17</v>
      </c>
      <c r="T4" t="n">
        <v>14267.61</v>
      </c>
      <c r="U4" t="n">
        <v>0.49</v>
      </c>
      <c r="V4" t="n">
        <v>0.89</v>
      </c>
      <c r="W4" t="n">
        <v>0.18</v>
      </c>
      <c r="X4" t="n">
        <v>0.91</v>
      </c>
      <c r="Y4" t="n">
        <v>1</v>
      </c>
      <c r="Z4" t="n">
        <v>10</v>
      </c>
      <c r="AA4" t="n">
        <v>189.7720916927338</v>
      </c>
      <c r="AB4" t="n">
        <v>259.6545480076878</v>
      </c>
      <c r="AC4" t="n">
        <v>234.8734823733568</v>
      </c>
      <c r="AD4" t="n">
        <v>189772.0916927338</v>
      </c>
      <c r="AE4" t="n">
        <v>259654.5480076878</v>
      </c>
      <c r="AF4" t="n">
        <v>2.664884967012129e-06</v>
      </c>
      <c r="AG4" t="n">
        <v>17</v>
      </c>
      <c r="AH4" t="n">
        <v>234873.4823733568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8.2989</v>
      </c>
      <c r="E5" t="n">
        <v>12.05</v>
      </c>
      <c r="F5" t="n">
        <v>8.58</v>
      </c>
      <c r="G5" t="n">
        <v>13.2</v>
      </c>
      <c r="H5" t="n">
        <v>0.2</v>
      </c>
      <c r="I5" t="n">
        <v>39</v>
      </c>
      <c r="J5" t="n">
        <v>151.48</v>
      </c>
      <c r="K5" t="n">
        <v>49.1</v>
      </c>
      <c r="L5" t="n">
        <v>1.75</v>
      </c>
      <c r="M5" t="n">
        <v>37</v>
      </c>
      <c r="N5" t="n">
        <v>25.64</v>
      </c>
      <c r="O5" t="n">
        <v>18916.54</v>
      </c>
      <c r="P5" t="n">
        <v>92.70999999999999</v>
      </c>
      <c r="Q5" t="n">
        <v>942.27</v>
      </c>
      <c r="R5" t="n">
        <v>49.64</v>
      </c>
      <c r="S5" t="n">
        <v>27.17</v>
      </c>
      <c r="T5" t="n">
        <v>11310.73</v>
      </c>
      <c r="U5" t="n">
        <v>0.55</v>
      </c>
      <c r="V5" t="n">
        <v>0.91</v>
      </c>
      <c r="W5" t="n">
        <v>0.17</v>
      </c>
      <c r="X5" t="n">
        <v>0.73</v>
      </c>
      <c r="Y5" t="n">
        <v>1</v>
      </c>
      <c r="Z5" t="n">
        <v>10</v>
      </c>
      <c r="AA5" t="n">
        <v>177.9592430904618</v>
      </c>
      <c r="AB5" t="n">
        <v>243.4916874039677</v>
      </c>
      <c r="AC5" t="n">
        <v>220.2531825009332</v>
      </c>
      <c r="AD5" t="n">
        <v>177959.2430904618</v>
      </c>
      <c r="AE5" t="n">
        <v>243491.6874039677</v>
      </c>
      <c r="AF5" t="n">
        <v>2.760035674512899e-06</v>
      </c>
      <c r="AG5" t="n">
        <v>16</v>
      </c>
      <c r="AH5" t="n">
        <v>220253.1825009332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8.296099999999999</v>
      </c>
      <c r="E6" t="n">
        <v>12.05</v>
      </c>
      <c r="F6" t="n">
        <v>8.710000000000001</v>
      </c>
      <c r="G6" t="n">
        <v>14.93</v>
      </c>
      <c r="H6" t="n">
        <v>0.23</v>
      </c>
      <c r="I6" t="n">
        <v>35</v>
      </c>
      <c r="J6" t="n">
        <v>151.83</v>
      </c>
      <c r="K6" t="n">
        <v>49.1</v>
      </c>
      <c r="L6" t="n">
        <v>2</v>
      </c>
      <c r="M6" t="n">
        <v>33</v>
      </c>
      <c r="N6" t="n">
        <v>25.73</v>
      </c>
      <c r="O6" t="n">
        <v>18959.54</v>
      </c>
      <c r="P6" t="n">
        <v>92.83</v>
      </c>
      <c r="Q6" t="n">
        <v>942.24</v>
      </c>
      <c r="R6" t="n">
        <v>55.43</v>
      </c>
      <c r="S6" t="n">
        <v>27.17</v>
      </c>
      <c r="T6" t="n">
        <v>14228.99</v>
      </c>
      <c r="U6" t="n">
        <v>0.49</v>
      </c>
      <c r="V6" t="n">
        <v>0.9</v>
      </c>
      <c r="W6" t="n">
        <v>0.14</v>
      </c>
      <c r="X6" t="n">
        <v>0.85</v>
      </c>
      <c r="Y6" t="n">
        <v>1</v>
      </c>
      <c r="Z6" t="n">
        <v>10</v>
      </c>
      <c r="AA6" t="n">
        <v>178.1686325449664</v>
      </c>
      <c r="AB6" t="n">
        <v>243.7781832932315</v>
      </c>
      <c r="AC6" t="n">
        <v>220.5123356246253</v>
      </c>
      <c r="AD6" t="n">
        <v>178168.6325449664</v>
      </c>
      <c r="AE6" t="n">
        <v>243778.1832932315</v>
      </c>
      <c r="AF6" t="n">
        <v>2.759104454726103e-06</v>
      </c>
      <c r="AG6" t="n">
        <v>16</v>
      </c>
      <c r="AH6" t="n">
        <v>220512.3356246253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8.5823</v>
      </c>
      <c r="E7" t="n">
        <v>11.65</v>
      </c>
      <c r="F7" t="n">
        <v>8.460000000000001</v>
      </c>
      <c r="G7" t="n">
        <v>16.92</v>
      </c>
      <c r="H7" t="n">
        <v>0.26</v>
      </c>
      <c r="I7" t="n">
        <v>30</v>
      </c>
      <c r="J7" t="n">
        <v>152.18</v>
      </c>
      <c r="K7" t="n">
        <v>49.1</v>
      </c>
      <c r="L7" t="n">
        <v>2.25</v>
      </c>
      <c r="M7" t="n">
        <v>28</v>
      </c>
      <c r="N7" t="n">
        <v>25.83</v>
      </c>
      <c r="O7" t="n">
        <v>19002.56</v>
      </c>
      <c r="P7" t="n">
        <v>88.45999999999999</v>
      </c>
      <c r="Q7" t="n">
        <v>942.36</v>
      </c>
      <c r="R7" t="n">
        <v>46.27</v>
      </c>
      <c r="S7" t="n">
        <v>27.17</v>
      </c>
      <c r="T7" t="n">
        <v>9674.809999999999</v>
      </c>
      <c r="U7" t="n">
        <v>0.59</v>
      </c>
      <c r="V7" t="n">
        <v>0.92</v>
      </c>
      <c r="W7" t="n">
        <v>0.15</v>
      </c>
      <c r="X7" t="n">
        <v>0.61</v>
      </c>
      <c r="Y7" t="n">
        <v>1</v>
      </c>
      <c r="Z7" t="n">
        <v>10</v>
      </c>
      <c r="AA7" t="n">
        <v>172.925933337847</v>
      </c>
      <c r="AB7" t="n">
        <v>236.6048909464891</v>
      </c>
      <c r="AC7" t="n">
        <v>214.0236522316747</v>
      </c>
      <c r="AD7" t="n">
        <v>172925.933337847</v>
      </c>
      <c r="AE7" t="n">
        <v>236604.8909464891</v>
      </c>
      <c r="AF7" t="n">
        <v>2.854288420076402e-06</v>
      </c>
      <c r="AG7" t="n">
        <v>16</v>
      </c>
      <c r="AH7" t="n">
        <v>214023.6522316747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8.7464</v>
      </c>
      <c r="E8" t="n">
        <v>11.43</v>
      </c>
      <c r="F8" t="n">
        <v>8.359999999999999</v>
      </c>
      <c r="G8" t="n">
        <v>19.3</v>
      </c>
      <c r="H8" t="n">
        <v>0.29</v>
      </c>
      <c r="I8" t="n">
        <v>26</v>
      </c>
      <c r="J8" t="n">
        <v>152.53</v>
      </c>
      <c r="K8" t="n">
        <v>49.1</v>
      </c>
      <c r="L8" t="n">
        <v>2.5</v>
      </c>
      <c r="M8" t="n">
        <v>24</v>
      </c>
      <c r="N8" t="n">
        <v>25.93</v>
      </c>
      <c r="O8" t="n">
        <v>19045.63</v>
      </c>
      <c r="P8" t="n">
        <v>85.65000000000001</v>
      </c>
      <c r="Q8" t="n">
        <v>942.24</v>
      </c>
      <c r="R8" t="n">
        <v>43.13</v>
      </c>
      <c r="S8" t="n">
        <v>27.17</v>
      </c>
      <c r="T8" t="n">
        <v>8125.11</v>
      </c>
      <c r="U8" t="n">
        <v>0.63</v>
      </c>
      <c r="V8" t="n">
        <v>0.93</v>
      </c>
      <c r="W8" t="n">
        <v>0.15</v>
      </c>
      <c r="X8" t="n">
        <v>0.51</v>
      </c>
      <c r="Y8" t="n">
        <v>1</v>
      </c>
      <c r="Z8" t="n">
        <v>10</v>
      </c>
      <c r="AA8" t="n">
        <v>163.1322823786379</v>
      </c>
      <c r="AB8" t="n">
        <v>223.2047856387192</v>
      </c>
      <c r="AC8" t="n">
        <v>201.9024341673081</v>
      </c>
      <c r="AD8" t="n">
        <v>163132.2823786378</v>
      </c>
      <c r="AE8" t="n">
        <v>223204.7856387192</v>
      </c>
      <c r="AF8" t="n">
        <v>2.908864551152516e-06</v>
      </c>
      <c r="AG8" t="n">
        <v>15</v>
      </c>
      <c r="AH8" t="n">
        <v>201902.4341673082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8.8644</v>
      </c>
      <c r="E9" t="n">
        <v>11.28</v>
      </c>
      <c r="F9" t="n">
        <v>8.300000000000001</v>
      </c>
      <c r="G9" t="n">
        <v>21.66</v>
      </c>
      <c r="H9" t="n">
        <v>0.32</v>
      </c>
      <c r="I9" t="n">
        <v>23</v>
      </c>
      <c r="J9" t="n">
        <v>152.88</v>
      </c>
      <c r="K9" t="n">
        <v>49.1</v>
      </c>
      <c r="L9" t="n">
        <v>2.75</v>
      </c>
      <c r="M9" t="n">
        <v>21</v>
      </c>
      <c r="N9" t="n">
        <v>26.03</v>
      </c>
      <c r="O9" t="n">
        <v>19088.72</v>
      </c>
      <c r="P9" t="n">
        <v>83.61</v>
      </c>
      <c r="Q9" t="n">
        <v>942.26</v>
      </c>
      <c r="R9" t="n">
        <v>41.46</v>
      </c>
      <c r="S9" t="n">
        <v>27.17</v>
      </c>
      <c r="T9" t="n">
        <v>7301.42</v>
      </c>
      <c r="U9" t="n">
        <v>0.66</v>
      </c>
      <c r="V9" t="n">
        <v>0.9399999999999999</v>
      </c>
      <c r="W9" t="n">
        <v>0.14</v>
      </c>
      <c r="X9" t="n">
        <v>0.45</v>
      </c>
      <c r="Y9" t="n">
        <v>1</v>
      </c>
      <c r="Z9" t="n">
        <v>10</v>
      </c>
      <c r="AA9" t="n">
        <v>161.0364719273506</v>
      </c>
      <c r="AB9" t="n">
        <v>220.3372053186378</v>
      </c>
      <c r="AC9" t="n">
        <v>199.3085316883002</v>
      </c>
      <c r="AD9" t="n">
        <v>161036.4719273506</v>
      </c>
      <c r="AE9" t="n">
        <v>220337.2053186378</v>
      </c>
      <c r="AF9" t="n">
        <v>2.948108813596036e-06</v>
      </c>
      <c r="AG9" t="n">
        <v>15</v>
      </c>
      <c r="AH9" t="n">
        <v>199308.5316883002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8.9557</v>
      </c>
      <c r="E10" t="n">
        <v>11.17</v>
      </c>
      <c r="F10" t="n">
        <v>8.25</v>
      </c>
      <c r="G10" t="n">
        <v>23.57</v>
      </c>
      <c r="H10" t="n">
        <v>0.35</v>
      </c>
      <c r="I10" t="n">
        <v>21</v>
      </c>
      <c r="J10" t="n">
        <v>153.23</v>
      </c>
      <c r="K10" t="n">
        <v>49.1</v>
      </c>
      <c r="L10" t="n">
        <v>3</v>
      </c>
      <c r="M10" t="n">
        <v>19</v>
      </c>
      <c r="N10" t="n">
        <v>26.13</v>
      </c>
      <c r="O10" t="n">
        <v>19131.85</v>
      </c>
      <c r="P10" t="n">
        <v>81.27</v>
      </c>
      <c r="Q10" t="n">
        <v>942.25</v>
      </c>
      <c r="R10" t="n">
        <v>39.53</v>
      </c>
      <c r="S10" t="n">
        <v>27.17</v>
      </c>
      <c r="T10" t="n">
        <v>6346.98</v>
      </c>
      <c r="U10" t="n">
        <v>0.6899999999999999</v>
      </c>
      <c r="V10" t="n">
        <v>0.95</v>
      </c>
      <c r="W10" t="n">
        <v>0.14</v>
      </c>
      <c r="X10" t="n">
        <v>0.4</v>
      </c>
      <c r="Y10" t="n">
        <v>1</v>
      </c>
      <c r="Z10" t="n">
        <v>10</v>
      </c>
      <c r="AA10" t="n">
        <v>158.9872500248052</v>
      </c>
      <c r="AB10" t="n">
        <v>217.5333695062867</v>
      </c>
      <c r="AC10" t="n">
        <v>196.7722900306707</v>
      </c>
      <c r="AD10" t="n">
        <v>158987.2500248052</v>
      </c>
      <c r="AE10" t="n">
        <v>217533.3695062867</v>
      </c>
      <c r="AF10" t="n">
        <v>2.97847323021547e-06</v>
      </c>
      <c r="AG10" t="n">
        <v>15</v>
      </c>
      <c r="AH10" t="n">
        <v>196772.2900306707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9.0776</v>
      </c>
      <c r="E11" t="n">
        <v>11.02</v>
      </c>
      <c r="F11" t="n">
        <v>8.16</v>
      </c>
      <c r="G11" t="n">
        <v>25.77</v>
      </c>
      <c r="H11" t="n">
        <v>0.37</v>
      </c>
      <c r="I11" t="n">
        <v>19</v>
      </c>
      <c r="J11" t="n">
        <v>153.58</v>
      </c>
      <c r="K11" t="n">
        <v>49.1</v>
      </c>
      <c r="L11" t="n">
        <v>3.25</v>
      </c>
      <c r="M11" t="n">
        <v>17</v>
      </c>
      <c r="N11" t="n">
        <v>26.23</v>
      </c>
      <c r="O11" t="n">
        <v>19175.02</v>
      </c>
      <c r="P11" t="n">
        <v>78.62</v>
      </c>
      <c r="Q11" t="n">
        <v>942.24</v>
      </c>
      <c r="R11" t="n">
        <v>36.65</v>
      </c>
      <c r="S11" t="n">
        <v>27.17</v>
      </c>
      <c r="T11" t="n">
        <v>4918.14</v>
      </c>
      <c r="U11" t="n">
        <v>0.74</v>
      </c>
      <c r="V11" t="n">
        <v>0.96</v>
      </c>
      <c r="W11" t="n">
        <v>0.14</v>
      </c>
      <c r="X11" t="n">
        <v>0.31</v>
      </c>
      <c r="Y11" t="n">
        <v>1</v>
      </c>
      <c r="Z11" t="n">
        <v>10</v>
      </c>
      <c r="AA11" t="n">
        <v>156.5821889789311</v>
      </c>
      <c r="AB11" t="n">
        <v>214.2426588795186</v>
      </c>
      <c r="AC11" t="n">
        <v>193.7956402075789</v>
      </c>
      <c r="AD11" t="n">
        <v>156582.1889789311</v>
      </c>
      <c r="AE11" t="n">
        <v>214242.6588795186</v>
      </c>
      <c r="AF11" t="n">
        <v>3.019014548790598e-06</v>
      </c>
      <c r="AG11" t="n">
        <v>15</v>
      </c>
      <c r="AH11" t="n">
        <v>193795.6402075789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9.112500000000001</v>
      </c>
      <c r="E12" t="n">
        <v>10.97</v>
      </c>
      <c r="F12" t="n">
        <v>8.18</v>
      </c>
      <c r="G12" t="n">
        <v>28.86</v>
      </c>
      <c r="H12" t="n">
        <v>0.4</v>
      </c>
      <c r="I12" t="n">
        <v>17</v>
      </c>
      <c r="J12" t="n">
        <v>153.93</v>
      </c>
      <c r="K12" t="n">
        <v>49.1</v>
      </c>
      <c r="L12" t="n">
        <v>3.5</v>
      </c>
      <c r="M12" t="n">
        <v>15</v>
      </c>
      <c r="N12" t="n">
        <v>26.33</v>
      </c>
      <c r="O12" t="n">
        <v>19218.22</v>
      </c>
      <c r="P12" t="n">
        <v>76.67</v>
      </c>
      <c r="Q12" t="n">
        <v>942.24</v>
      </c>
      <c r="R12" t="n">
        <v>37.47</v>
      </c>
      <c r="S12" t="n">
        <v>27.17</v>
      </c>
      <c r="T12" t="n">
        <v>5338.9</v>
      </c>
      <c r="U12" t="n">
        <v>0.73</v>
      </c>
      <c r="V12" t="n">
        <v>0.95</v>
      </c>
      <c r="W12" t="n">
        <v>0.13</v>
      </c>
      <c r="X12" t="n">
        <v>0.33</v>
      </c>
      <c r="Y12" t="n">
        <v>1</v>
      </c>
      <c r="Z12" t="n">
        <v>10</v>
      </c>
      <c r="AA12" t="n">
        <v>155.2285612818364</v>
      </c>
      <c r="AB12" t="n">
        <v>212.3905657465153</v>
      </c>
      <c r="AC12" t="n">
        <v>192.1203082437598</v>
      </c>
      <c r="AD12" t="n">
        <v>155228.5612818364</v>
      </c>
      <c r="AE12" t="n">
        <v>212390.5657465153</v>
      </c>
      <c r="AF12" t="n">
        <v>3.030621538276012e-06</v>
      </c>
      <c r="AG12" t="n">
        <v>15</v>
      </c>
      <c r="AH12" t="n">
        <v>192120.3082437598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9.155900000000001</v>
      </c>
      <c r="E13" t="n">
        <v>10.92</v>
      </c>
      <c r="F13" t="n">
        <v>8.16</v>
      </c>
      <c r="G13" t="n">
        <v>30.59</v>
      </c>
      <c r="H13" t="n">
        <v>0.43</v>
      </c>
      <c r="I13" t="n">
        <v>16</v>
      </c>
      <c r="J13" t="n">
        <v>154.28</v>
      </c>
      <c r="K13" t="n">
        <v>49.1</v>
      </c>
      <c r="L13" t="n">
        <v>3.75</v>
      </c>
      <c r="M13" t="n">
        <v>14</v>
      </c>
      <c r="N13" t="n">
        <v>26.43</v>
      </c>
      <c r="O13" t="n">
        <v>19261.45</v>
      </c>
      <c r="P13" t="n">
        <v>74.65000000000001</v>
      </c>
      <c r="Q13" t="n">
        <v>942.24</v>
      </c>
      <c r="R13" t="n">
        <v>36.82</v>
      </c>
      <c r="S13" t="n">
        <v>27.17</v>
      </c>
      <c r="T13" t="n">
        <v>5018.34</v>
      </c>
      <c r="U13" t="n">
        <v>0.74</v>
      </c>
      <c r="V13" t="n">
        <v>0.96</v>
      </c>
      <c r="W13" t="n">
        <v>0.13</v>
      </c>
      <c r="X13" t="n">
        <v>0.3</v>
      </c>
      <c r="Y13" t="n">
        <v>1</v>
      </c>
      <c r="Z13" t="n">
        <v>10</v>
      </c>
      <c r="AA13" t="n">
        <v>153.7666242436258</v>
      </c>
      <c r="AB13" t="n">
        <v>210.3902789947263</v>
      </c>
      <c r="AC13" t="n">
        <v>190.3109260521408</v>
      </c>
      <c r="AD13" t="n">
        <v>153766.6242436258</v>
      </c>
      <c r="AE13" t="n">
        <v>210390.2789947263</v>
      </c>
      <c r="AF13" t="n">
        <v>3.04505544497134e-06</v>
      </c>
      <c r="AG13" t="n">
        <v>15</v>
      </c>
      <c r="AH13" t="n">
        <v>190310.9260521408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9.191599999999999</v>
      </c>
      <c r="E14" t="n">
        <v>10.88</v>
      </c>
      <c r="F14" t="n">
        <v>8.140000000000001</v>
      </c>
      <c r="G14" t="n">
        <v>32.58</v>
      </c>
      <c r="H14" t="n">
        <v>0.46</v>
      </c>
      <c r="I14" t="n">
        <v>15</v>
      </c>
      <c r="J14" t="n">
        <v>154.63</v>
      </c>
      <c r="K14" t="n">
        <v>49.1</v>
      </c>
      <c r="L14" t="n">
        <v>4</v>
      </c>
      <c r="M14" t="n">
        <v>8</v>
      </c>
      <c r="N14" t="n">
        <v>26.53</v>
      </c>
      <c r="O14" t="n">
        <v>19304.72</v>
      </c>
      <c r="P14" t="n">
        <v>72.90000000000001</v>
      </c>
      <c r="Q14" t="n">
        <v>942.37</v>
      </c>
      <c r="R14" t="n">
        <v>36.11</v>
      </c>
      <c r="S14" t="n">
        <v>27.17</v>
      </c>
      <c r="T14" t="n">
        <v>4668.89</v>
      </c>
      <c r="U14" t="n">
        <v>0.75</v>
      </c>
      <c r="V14" t="n">
        <v>0.96</v>
      </c>
      <c r="W14" t="n">
        <v>0.14</v>
      </c>
      <c r="X14" t="n">
        <v>0.29</v>
      </c>
      <c r="Y14" t="n">
        <v>1</v>
      </c>
      <c r="Z14" t="n">
        <v>10</v>
      </c>
      <c r="AA14" t="n">
        <v>152.519427053026</v>
      </c>
      <c r="AB14" t="n">
        <v>208.6838087760917</v>
      </c>
      <c r="AC14" t="n">
        <v>188.7673189561261</v>
      </c>
      <c r="AD14" t="n">
        <v>152519.427053026</v>
      </c>
      <c r="AE14" t="n">
        <v>208683.8087760917</v>
      </c>
      <c r="AF14" t="n">
        <v>3.056928497252981e-06</v>
      </c>
      <c r="AG14" t="n">
        <v>15</v>
      </c>
      <c r="AH14" t="n">
        <v>188767.3189561261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9.2301</v>
      </c>
      <c r="E15" t="n">
        <v>10.83</v>
      </c>
      <c r="F15" t="n">
        <v>8.130000000000001</v>
      </c>
      <c r="G15" t="n">
        <v>34.84</v>
      </c>
      <c r="H15" t="n">
        <v>0.49</v>
      </c>
      <c r="I15" t="n">
        <v>14</v>
      </c>
      <c r="J15" t="n">
        <v>154.98</v>
      </c>
      <c r="K15" t="n">
        <v>49.1</v>
      </c>
      <c r="L15" t="n">
        <v>4.25</v>
      </c>
      <c r="M15" t="n">
        <v>2</v>
      </c>
      <c r="N15" t="n">
        <v>26.63</v>
      </c>
      <c r="O15" t="n">
        <v>19348.03</v>
      </c>
      <c r="P15" t="n">
        <v>72.41</v>
      </c>
      <c r="Q15" t="n">
        <v>942.27</v>
      </c>
      <c r="R15" t="n">
        <v>35.46</v>
      </c>
      <c r="S15" t="n">
        <v>27.17</v>
      </c>
      <c r="T15" t="n">
        <v>4347.21</v>
      </c>
      <c r="U15" t="n">
        <v>0.77</v>
      </c>
      <c r="V15" t="n">
        <v>0.96</v>
      </c>
      <c r="W15" t="n">
        <v>0.14</v>
      </c>
      <c r="X15" t="n">
        <v>0.28</v>
      </c>
      <c r="Y15" t="n">
        <v>1</v>
      </c>
      <c r="Z15" t="n">
        <v>10</v>
      </c>
      <c r="AA15" t="n">
        <v>152.0176468109865</v>
      </c>
      <c r="AB15" t="n">
        <v>207.9972509119517</v>
      </c>
      <c r="AC15" t="n">
        <v>188.1462852109494</v>
      </c>
      <c r="AD15" t="n">
        <v>152017.6468109865</v>
      </c>
      <c r="AE15" t="n">
        <v>207997.2509119516</v>
      </c>
      <c r="AF15" t="n">
        <v>3.069732769321417e-06</v>
      </c>
      <c r="AG15" t="n">
        <v>15</v>
      </c>
      <c r="AH15" t="n">
        <v>188146.2852109494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9.2227</v>
      </c>
      <c r="E16" t="n">
        <v>10.84</v>
      </c>
      <c r="F16" t="n">
        <v>8.140000000000001</v>
      </c>
      <c r="G16" t="n">
        <v>34.88</v>
      </c>
      <c r="H16" t="n">
        <v>0.51</v>
      </c>
      <c r="I16" t="n">
        <v>14</v>
      </c>
      <c r="J16" t="n">
        <v>155.33</v>
      </c>
      <c r="K16" t="n">
        <v>49.1</v>
      </c>
      <c r="L16" t="n">
        <v>4.5</v>
      </c>
      <c r="M16" t="n">
        <v>0</v>
      </c>
      <c r="N16" t="n">
        <v>26.74</v>
      </c>
      <c r="O16" t="n">
        <v>19391.36</v>
      </c>
      <c r="P16" t="n">
        <v>72.67</v>
      </c>
      <c r="Q16" t="n">
        <v>942.27</v>
      </c>
      <c r="R16" t="n">
        <v>35.69</v>
      </c>
      <c r="S16" t="n">
        <v>27.17</v>
      </c>
      <c r="T16" t="n">
        <v>4461.16</v>
      </c>
      <c r="U16" t="n">
        <v>0.76</v>
      </c>
      <c r="V16" t="n">
        <v>0.96</v>
      </c>
      <c r="W16" t="n">
        <v>0.15</v>
      </c>
      <c r="X16" t="n">
        <v>0.29</v>
      </c>
      <c r="Y16" t="n">
        <v>1</v>
      </c>
      <c r="Z16" t="n">
        <v>10</v>
      </c>
      <c r="AA16" t="n">
        <v>152.2176335385859</v>
      </c>
      <c r="AB16" t="n">
        <v>208.2708815754449</v>
      </c>
      <c r="AC16" t="n">
        <v>188.393800947962</v>
      </c>
      <c r="AD16" t="n">
        <v>152217.6335385859</v>
      </c>
      <c r="AE16" t="n">
        <v>208270.8815754449</v>
      </c>
      <c r="AF16" t="n">
        <v>3.067271688456315e-06</v>
      </c>
      <c r="AG16" t="n">
        <v>15</v>
      </c>
      <c r="AH16" t="n">
        <v>188393.800947962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6.3843</v>
      </c>
      <c r="E2" t="n">
        <v>15.66</v>
      </c>
      <c r="F2" t="n">
        <v>9.73</v>
      </c>
      <c r="G2" t="n">
        <v>6.28</v>
      </c>
      <c r="H2" t="n">
        <v>0.1</v>
      </c>
      <c r="I2" t="n">
        <v>93</v>
      </c>
      <c r="J2" t="n">
        <v>185.69</v>
      </c>
      <c r="K2" t="n">
        <v>53.44</v>
      </c>
      <c r="L2" t="n">
        <v>1</v>
      </c>
      <c r="M2" t="n">
        <v>91</v>
      </c>
      <c r="N2" t="n">
        <v>36.26</v>
      </c>
      <c r="O2" t="n">
        <v>23136.14</v>
      </c>
      <c r="P2" t="n">
        <v>127.95</v>
      </c>
      <c r="Q2" t="n">
        <v>942.4299999999999</v>
      </c>
      <c r="R2" t="n">
        <v>85.90000000000001</v>
      </c>
      <c r="S2" t="n">
        <v>27.17</v>
      </c>
      <c r="T2" t="n">
        <v>29172.68</v>
      </c>
      <c r="U2" t="n">
        <v>0.32</v>
      </c>
      <c r="V2" t="n">
        <v>0.8</v>
      </c>
      <c r="W2" t="n">
        <v>0.26</v>
      </c>
      <c r="X2" t="n">
        <v>1.88</v>
      </c>
      <c r="Y2" t="n">
        <v>1</v>
      </c>
      <c r="Z2" t="n">
        <v>10</v>
      </c>
      <c r="AA2" t="n">
        <v>265.7971317385926</v>
      </c>
      <c r="AB2" t="n">
        <v>363.6753617866061</v>
      </c>
      <c r="AC2" t="n">
        <v>328.9666956792677</v>
      </c>
      <c r="AD2" t="n">
        <v>265797.1317385926</v>
      </c>
      <c r="AE2" t="n">
        <v>363675.3617866061</v>
      </c>
      <c r="AF2" t="n">
        <v>2.096643044074175e-06</v>
      </c>
      <c r="AG2" t="n">
        <v>21</v>
      </c>
      <c r="AH2" t="n">
        <v>328966.6956792678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6.9889</v>
      </c>
      <c r="E3" t="n">
        <v>14.31</v>
      </c>
      <c r="F3" t="n">
        <v>9.23</v>
      </c>
      <c r="G3" t="n">
        <v>7.92</v>
      </c>
      <c r="H3" t="n">
        <v>0.12</v>
      </c>
      <c r="I3" t="n">
        <v>70</v>
      </c>
      <c r="J3" t="n">
        <v>186.07</v>
      </c>
      <c r="K3" t="n">
        <v>53.44</v>
      </c>
      <c r="L3" t="n">
        <v>1.25</v>
      </c>
      <c r="M3" t="n">
        <v>68</v>
      </c>
      <c r="N3" t="n">
        <v>36.39</v>
      </c>
      <c r="O3" t="n">
        <v>23182.76</v>
      </c>
      <c r="P3" t="n">
        <v>120.13</v>
      </c>
      <c r="Q3" t="n">
        <v>942.61</v>
      </c>
      <c r="R3" t="n">
        <v>70.20999999999999</v>
      </c>
      <c r="S3" t="n">
        <v>27.17</v>
      </c>
      <c r="T3" t="n">
        <v>21443.06</v>
      </c>
      <c r="U3" t="n">
        <v>0.39</v>
      </c>
      <c r="V3" t="n">
        <v>0.84</v>
      </c>
      <c r="W3" t="n">
        <v>0.22</v>
      </c>
      <c r="X3" t="n">
        <v>1.38</v>
      </c>
      <c r="Y3" t="n">
        <v>1</v>
      </c>
      <c r="Z3" t="n">
        <v>10</v>
      </c>
      <c r="AA3" t="n">
        <v>235.0448079676211</v>
      </c>
      <c r="AB3" t="n">
        <v>321.5986757062379</v>
      </c>
      <c r="AC3" t="n">
        <v>290.9057494635063</v>
      </c>
      <c r="AD3" t="n">
        <v>235044.8079676211</v>
      </c>
      <c r="AE3" t="n">
        <v>321598.6757062379</v>
      </c>
      <c r="AF3" t="n">
        <v>2.295197370225398e-06</v>
      </c>
      <c r="AG3" t="n">
        <v>19</v>
      </c>
      <c r="AH3" t="n">
        <v>290905.7494635063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7.3648</v>
      </c>
      <c r="E4" t="n">
        <v>13.58</v>
      </c>
      <c r="F4" t="n">
        <v>8.99</v>
      </c>
      <c r="G4" t="n">
        <v>9.460000000000001</v>
      </c>
      <c r="H4" t="n">
        <v>0.14</v>
      </c>
      <c r="I4" t="n">
        <v>57</v>
      </c>
      <c r="J4" t="n">
        <v>186.45</v>
      </c>
      <c r="K4" t="n">
        <v>53.44</v>
      </c>
      <c r="L4" t="n">
        <v>1.5</v>
      </c>
      <c r="M4" t="n">
        <v>55</v>
      </c>
      <c r="N4" t="n">
        <v>36.51</v>
      </c>
      <c r="O4" t="n">
        <v>23229.42</v>
      </c>
      <c r="P4" t="n">
        <v>115.8</v>
      </c>
      <c r="Q4" t="n">
        <v>942.38</v>
      </c>
      <c r="R4" t="n">
        <v>62.63</v>
      </c>
      <c r="S4" t="n">
        <v>27.17</v>
      </c>
      <c r="T4" t="n">
        <v>17716.67</v>
      </c>
      <c r="U4" t="n">
        <v>0.43</v>
      </c>
      <c r="V4" t="n">
        <v>0.87</v>
      </c>
      <c r="W4" t="n">
        <v>0.2</v>
      </c>
      <c r="X4" t="n">
        <v>1.13</v>
      </c>
      <c r="Y4" t="n">
        <v>1</v>
      </c>
      <c r="Z4" t="n">
        <v>10</v>
      </c>
      <c r="AA4" t="n">
        <v>219.4697452834359</v>
      </c>
      <c r="AB4" t="n">
        <v>300.2881878184755</v>
      </c>
      <c r="AC4" t="n">
        <v>271.6291046302875</v>
      </c>
      <c r="AD4" t="n">
        <v>219469.7452834359</v>
      </c>
      <c r="AE4" t="n">
        <v>300288.1878184755</v>
      </c>
      <c r="AF4" t="n">
        <v>2.418645222028647e-06</v>
      </c>
      <c r="AG4" t="n">
        <v>18</v>
      </c>
      <c r="AH4" t="n">
        <v>271629.1046302875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7.7002</v>
      </c>
      <c r="E5" t="n">
        <v>12.99</v>
      </c>
      <c r="F5" t="n">
        <v>8.77</v>
      </c>
      <c r="G5" t="n">
        <v>11.19</v>
      </c>
      <c r="H5" t="n">
        <v>0.17</v>
      </c>
      <c r="I5" t="n">
        <v>47</v>
      </c>
      <c r="J5" t="n">
        <v>186.83</v>
      </c>
      <c r="K5" t="n">
        <v>53.44</v>
      </c>
      <c r="L5" t="n">
        <v>1.75</v>
      </c>
      <c r="M5" t="n">
        <v>45</v>
      </c>
      <c r="N5" t="n">
        <v>36.64</v>
      </c>
      <c r="O5" t="n">
        <v>23276.13</v>
      </c>
      <c r="P5" t="n">
        <v>111.89</v>
      </c>
      <c r="Q5" t="n">
        <v>942.45</v>
      </c>
      <c r="R5" t="n">
        <v>55.64</v>
      </c>
      <c r="S5" t="n">
        <v>27.17</v>
      </c>
      <c r="T5" t="n">
        <v>14273.83</v>
      </c>
      <c r="U5" t="n">
        <v>0.49</v>
      </c>
      <c r="V5" t="n">
        <v>0.89</v>
      </c>
      <c r="W5" t="n">
        <v>0.18</v>
      </c>
      <c r="X5" t="n">
        <v>0.91</v>
      </c>
      <c r="Y5" t="n">
        <v>1</v>
      </c>
      <c r="Z5" t="n">
        <v>10</v>
      </c>
      <c r="AA5" t="n">
        <v>205.5162143758798</v>
      </c>
      <c r="AB5" t="n">
        <v>281.1963512444291</v>
      </c>
      <c r="AC5" t="n">
        <v>254.3593661433011</v>
      </c>
      <c r="AD5" t="n">
        <v>205516.2143758798</v>
      </c>
      <c r="AE5" t="n">
        <v>281196.3512444291</v>
      </c>
      <c r="AF5" t="n">
        <v>2.528792626909758e-06</v>
      </c>
      <c r="AG5" t="n">
        <v>17</v>
      </c>
      <c r="AH5" t="n">
        <v>254359.3661433011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7.9572</v>
      </c>
      <c r="E6" t="n">
        <v>12.57</v>
      </c>
      <c r="F6" t="n">
        <v>8.609999999999999</v>
      </c>
      <c r="G6" t="n">
        <v>12.91</v>
      </c>
      <c r="H6" t="n">
        <v>0.19</v>
      </c>
      <c r="I6" t="n">
        <v>40</v>
      </c>
      <c r="J6" t="n">
        <v>187.21</v>
      </c>
      <c r="K6" t="n">
        <v>53.44</v>
      </c>
      <c r="L6" t="n">
        <v>2</v>
      </c>
      <c r="M6" t="n">
        <v>38</v>
      </c>
      <c r="N6" t="n">
        <v>36.77</v>
      </c>
      <c r="O6" t="n">
        <v>23322.88</v>
      </c>
      <c r="P6" t="n">
        <v>108.62</v>
      </c>
      <c r="Q6" t="n">
        <v>942.3099999999999</v>
      </c>
      <c r="R6" t="n">
        <v>50.54</v>
      </c>
      <c r="S6" t="n">
        <v>27.17</v>
      </c>
      <c r="T6" t="n">
        <v>11756.42</v>
      </c>
      <c r="U6" t="n">
        <v>0.54</v>
      </c>
      <c r="V6" t="n">
        <v>0.91</v>
      </c>
      <c r="W6" t="n">
        <v>0.17</v>
      </c>
      <c r="X6" t="n">
        <v>0.76</v>
      </c>
      <c r="Y6" t="n">
        <v>1</v>
      </c>
      <c r="Z6" t="n">
        <v>10</v>
      </c>
      <c r="AA6" t="n">
        <v>200.2955023836726</v>
      </c>
      <c r="AB6" t="n">
        <v>274.0531427751369</v>
      </c>
      <c r="AC6" t="n">
        <v>247.8978954647598</v>
      </c>
      <c r="AD6" t="n">
        <v>200295.5023836726</v>
      </c>
      <c r="AE6" t="n">
        <v>274053.1427751369</v>
      </c>
      <c r="AF6" t="n">
        <v>2.613192993798385e-06</v>
      </c>
      <c r="AG6" t="n">
        <v>17</v>
      </c>
      <c r="AH6" t="n">
        <v>247897.8954647598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8.165900000000001</v>
      </c>
      <c r="E7" t="n">
        <v>12.25</v>
      </c>
      <c r="F7" t="n">
        <v>8.470000000000001</v>
      </c>
      <c r="G7" t="n">
        <v>14.53</v>
      </c>
      <c r="H7" t="n">
        <v>0.21</v>
      </c>
      <c r="I7" t="n">
        <v>35</v>
      </c>
      <c r="J7" t="n">
        <v>187.59</v>
      </c>
      <c r="K7" t="n">
        <v>53.44</v>
      </c>
      <c r="L7" t="n">
        <v>2.25</v>
      </c>
      <c r="M7" t="n">
        <v>33</v>
      </c>
      <c r="N7" t="n">
        <v>36.9</v>
      </c>
      <c r="O7" t="n">
        <v>23369.68</v>
      </c>
      <c r="P7" t="n">
        <v>105.68</v>
      </c>
      <c r="Q7" t="n">
        <v>942.45</v>
      </c>
      <c r="R7" t="n">
        <v>46.98</v>
      </c>
      <c r="S7" t="n">
        <v>27.17</v>
      </c>
      <c r="T7" t="n">
        <v>10004.02</v>
      </c>
      <c r="U7" t="n">
        <v>0.58</v>
      </c>
      <c r="V7" t="n">
        <v>0.92</v>
      </c>
      <c r="W7" t="n">
        <v>0.14</v>
      </c>
      <c r="X7" t="n">
        <v>0.62</v>
      </c>
      <c r="Y7" t="n">
        <v>1</v>
      </c>
      <c r="Z7" t="n">
        <v>10</v>
      </c>
      <c r="AA7" t="n">
        <v>189.2539226355466</v>
      </c>
      <c r="AB7" t="n">
        <v>258.9455662436393</v>
      </c>
      <c r="AC7" t="n">
        <v>234.2321648338067</v>
      </c>
      <c r="AD7" t="n">
        <v>189253.9226355467</v>
      </c>
      <c r="AE7" t="n">
        <v>258945.5662436394</v>
      </c>
      <c r="AF7" t="n">
        <v>2.6817313462095e-06</v>
      </c>
      <c r="AG7" t="n">
        <v>16</v>
      </c>
      <c r="AH7" t="n">
        <v>234232.1648338067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8.261799999999999</v>
      </c>
      <c r="E8" t="n">
        <v>12.1</v>
      </c>
      <c r="F8" t="n">
        <v>8.48</v>
      </c>
      <c r="G8" t="n">
        <v>16.42</v>
      </c>
      <c r="H8" t="n">
        <v>0.24</v>
      </c>
      <c r="I8" t="n">
        <v>31</v>
      </c>
      <c r="J8" t="n">
        <v>187.97</v>
      </c>
      <c r="K8" t="n">
        <v>53.44</v>
      </c>
      <c r="L8" t="n">
        <v>2.5</v>
      </c>
      <c r="M8" t="n">
        <v>29</v>
      </c>
      <c r="N8" t="n">
        <v>37.03</v>
      </c>
      <c r="O8" t="n">
        <v>23416.52</v>
      </c>
      <c r="P8" t="n">
        <v>104.7</v>
      </c>
      <c r="Q8" t="n">
        <v>942.3200000000001</v>
      </c>
      <c r="R8" t="n">
        <v>47.11</v>
      </c>
      <c r="S8" t="n">
        <v>27.17</v>
      </c>
      <c r="T8" t="n">
        <v>10087.65</v>
      </c>
      <c r="U8" t="n">
        <v>0.58</v>
      </c>
      <c r="V8" t="n">
        <v>0.92</v>
      </c>
      <c r="W8" t="n">
        <v>0.15</v>
      </c>
      <c r="X8" t="n">
        <v>0.63</v>
      </c>
      <c r="Y8" t="n">
        <v>1</v>
      </c>
      <c r="Z8" t="n">
        <v>10</v>
      </c>
      <c r="AA8" t="n">
        <v>187.708986246145</v>
      </c>
      <c r="AB8" t="n">
        <v>256.8317161178779</v>
      </c>
      <c r="AC8" t="n">
        <v>232.32005759724</v>
      </c>
      <c r="AD8" t="n">
        <v>187708.986246145</v>
      </c>
      <c r="AE8" t="n">
        <v>256831.7161178779</v>
      </c>
      <c r="AF8" t="n">
        <v>2.713225490896734e-06</v>
      </c>
      <c r="AG8" t="n">
        <v>16</v>
      </c>
      <c r="AH8" t="n">
        <v>232320.05759724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8.3893</v>
      </c>
      <c r="E9" t="n">
        <v>11.92</v>
      </c>
      <c r="F9" t="n">
        <v>8.41</v>
      </c>
      <c r="G9" t="n">
        <v>18.02</v>
      </c>
      <c r="H9" t="n">
        <v>0.26</v>
      </c>
      <c r="I9" t="n">
        <v>28</v>
      </c>
      <c r="J9" t="n">
        <v>188.35</v>
      </c>
      <c r="K9" t="n">
        <v>53.44</v>
      </c>
      <c r="L9" t="n">
        <v>2.75</v>
      </c>
      <c r="M9" t="n">
        <v>26</v>
      </c>
      <c r="N9" t="n">
        <v>37.16</v>
      </c>
      <c r="O9" t="n">
        <v>23463.4</v>
      </c>
      <c r="P9" t="n">
        <v>102.65</v>
      </c>
      <c r="Q9" t="n">
        <v>942.34</v>
      </c>
      <c r="R9" t="n">
        <v>44.7</v>
      </c>
      <c r="S9" t="n">
        <v>27.17</v>
      </c>
      <c r="T9" t="n">
        <v>8897.799999999999</v>
      </c>
      <c r="U9" t="n">
        <v>0.61</v>
      </c>
      <c r="V9" t="n">
        <v>0.93</v>
      </c>
      <c r="W9" t="n">
        <v>0.15</v>
      </c>
      <c r="X9" t="n">
        <v>0.5600000000000001</v>
      </c>
      <c r="Y9" t="n">
        <v>1</v>
      </c>
      <c r="Z9" t="n">
        <v>10</v>
      </c>
      <c r="AA9" t="n">
        <v>185.1499530108722</v>
      </c>
      <c r="AB9" t="n">
        <v>253.3303339488009</v>
      </c>
      <c r="AC9" t="n">
        <v>229.1528424281579</v>
      </c>
      <c r="AD9" t="n">
        <v>185149.9530108722</v>
      </c>
      <c r="AE9" t="n">
        <v>253330.3339488009</v>
      </c>
      <c r="AF9" t="n">
        <v>2.755097268244205e-06</v>
      </c>
      <c r="AG9" t="n">
        <v>16</v>
      </c>
      <c r="AH9" t="n">
        <v>229152.8424281579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8.521100000000001</v>
      </c>
      <c r="E10" t="n">
        <v>11.74</v>
      </c>
      <c r="F10" t="n">
        <v>8.34</v>
      </c>
      <c r="G10" t="n">
        <v>20.01</v>
      </c>
      <c r="H10" t="n">
        <v>0.28</v>
      </c>
      <c r="I10" t="n">
        <v>25</v>
      </c>
      <c r="J10" t="n">
        <v>188.73</v>
      </c>
      <c r="K10" t="n">
        <v>53.44</v>
      </c>
      <c r="L10" t="n">
        <v>3</v>
      </c>
      <c r="M10" t="n">
        <v>23</v>
      </c>
      <c r="N10" t="n">
        <v>37.29</v>
      </c>
      <c r="O10" t="n">
        <v>23510.33</v>
      </c>
      <c r="P10" t="n">
        <v>100.4</v>
      </c>
      <c r="Q10" t="n">
        <v>942.37</v>
      </c>
      <c r="R10" t="n">
        <v>42.36</v>
      </c>
      <c r="S10" t="n">
        <v>27.17</v>
      </c>
      <c r="T10" t="n">
        <v>7743.25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  <c r="AA10" t="n">
        <v>182.5036345943227</v>
      </c>
      <c r="AB10" t="n">
        <v>249.7095243439508</v>
      </c>
      <c r="AC10" t="n">
        <v>225.8775978101553</v>
      </c>
      <c r="AD10" t="n">
        <v>182503.6345943227</v>
      </c>
      <c r="AE10" t="n">
        <v>249709.5243439508</v>
      </c>
      <c r="AF10" t="n">
        <v>2.798381191808101e-06</v>
      </c>
      <c r="AG10" t="n">
        <v>16</v>
      </c>
      <c r="AH10" t="n">
        <v>225877.5978101553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8.601100000000001</v>
      </c>
      <c r="E11" t="n">
        <v>11.63</v>
      </c>
      <c r="F11" t="n">
        <v>8.300000000000001</v>
      </c>
      <c r="G11" t="n">
        <v>21.66</v>
      </c>
      <c r="H11" t="n">
        <v>0.3</v>
      </c>
      <c r="I11" t="n">
        <v>23</v>
      </c>
      <c r="J11" t="n">
        <v>189.11</v>
      </c>
      <c r="K11" t="n">
        <v>53.44</v>
      </c>
      <c r="L11" t="n">
        <v>3.25</v>
      </c>
      <c r="M11" t="n">
        <v>21</v>
      </c>
      <c r="N11" t="n">
        <v>37.42</v>
      </c>
      <c r="O11" t="n">
        <v>23557.3</v>
      </c>
      <c r="P11" t="n">
        <v>98.89</v>
      </c>
      <c r="Q11" t="n">
        <v>942.61</v>
      </c>
      <c r="R11" t="n">
        <v>41.23</v>
      </c>
      <c r="S11" t="n">
        <v>27.17</v>
      </c>
      <c r="T11" t="n">
        <v>7187.9</v>
      </c>
      <c r="U11" t="n">
        <v>0.66</v>
      </c>
      <c r="V11" t="n">
        <v>0.9399999999999999</v>
      </c>
      <c r="W11" t="n">
        <v>0.15</v>
      </c>
      <c r="X11" t="n">
        <v>0.45</v>
      </c>
      <c r="Y11" t="n">
        <v>1</v>
      </c>
      <c r="Z11" t="n">
        <v>10</v>
      </c>
      <c r="AA11" t="n">
        <v>180.8478182977282</v>
      </c>
      <c r="AB11" t="n">
        <v>247.443963437492</v>
      </c>
      <c r="AC11" t="n">
        <v>223.8282588568734</v>
      </c>
      <c r="AD11" t="n">
        <v>180847.8182977282</v>
      </c>
      <c r="AE11" t="n">
        <v>247443.963437492</v>
      </c>
      <c r="AF11" t="n">
        <v>2.824653679555533e-06</v>
      </c>
      <c r="AG11" t="n">
        <v>16</v>
      </c>
      <c r="AH11" t="n">
        <v>223828.2588568734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8.6896</v>
      </c>
      <c r="E12" t="n">
        <v>11.51</v>
      </c>
      <c r="F12" t="n">
        <v>8.26</v>
      </c>
      <c r="G12" t="n">
        <v>23.59</v>
      </c>
      <c r="H12" t="n">
        <v>0.33</v>
      </c>
      <c r="I12" t="n">
        <v>21</v>
      </c>
      <c r="J12" t="n">
        <v>189.49</v>
      </c>
      <c r="K12" t="n">
        <v>53.44</v>
      </c>
      <c r="L12" t="n">
        <v>3.5</v>
      </c>
      <c r="M12" t="n">
        <v>19</v>
      </c>
      <c r="N12" t="n">
        <v>37.55</v>
      </c>
      <c r="O12" t="n">
        <v>23604.32</v>
      </c>
      <c r="P12" t="n">
        <v>97.12</v>
      </c>
      <c r="Q12" t="n">
        <v>942.3</v>
      </c>
      <c r="R12" t="n">
        <v>39.84</v>
      </c>
      <c r="S12" t="n">
        <v>27.17</v>
      </c>
      <c r="T12" t="n">
        <v>6501.51</v>
      </c>
      <c r="U12" t="n">
        <v>0.68</v>
      </c>
      <c r="V12" t="n">
        <v>0.9399999999999999</v>
      </c>
      <c r="W12" t="n">
        <v>0.14</v>
      </c>
      <c r="X12" t="n">
        <v>0.4</v>
      </c>
      <c r="Y12" t="n">
        <v>1</v>
      </c>
      <c r="Z12" t="n">
        <v>10</v>
      </c>
      <c r="AA12" t="n">
        <v>172.1480854387267</v>
      </c>
      <c r="AB12" t="n">
        <v>235.5406051346859</v>
      </c>
      <c r="AC12" t="n">
        <v>213.0609403640151</v>
      </c>
      <c r="AD12" t="n">
        <v>172148.0854387267</v>
      </c>
      <c r="AE12" t="n">
        <v>235540.6051346859</v>
      </c>
      <c r="AF12" t="n">
        <v>2.85371761912613e-06</v>
      </c>
      <c r="AG12" t="n">
        <v>15</v>
      </c>
      <c r="AH12" t="n">
        <v>213060.9403640151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8.7379</v>
      </c>
      <c r="E13" t="n">
        <v>11.44</v>
      </c>
      <c r="F13" t="n">
        <v>8.23</v>
      </c>
      <c r="G13" t="n">
        <v>24.69</v>
      </c>
      <c r="H13" t="n">
        <v>0.35</v>
      </c>
      <c r="I13" t="n">
        <v>20</v>
      </c>
      <c r="J13" t="n">
        <v>189.87</v>
      </c>
      <c r="K13" t="n">
        <v>53.44</v>
      </c>
      <c r="L13" t="n">
        <v>3.75</v>
      </c>
      <c r="M13" t="n">
        <v>18</v>
      </c>
      <c r="N13" t="n">
        <v>37.69</v>
      </c>
      <c r="O13" t="n">
        <v>23651.38</v>
      </c>
      <c r="P13" t="n">
        <v>95.33</v>
      </c>
      <c r="Q13" t="n">
        <v>942.34</v>
      </c>
      <c r="R13" t="n">
        <v>38.94</v>
      </c>
      <c r="S13" t="n">
        <v>27.17</v>
      </c>
      <c r="T13" t="n">
        <v>6057.96</v>
      </c>
      <c r="U13" t="n">
        <v>0.7</v>
      </c>
      <c r="V13" t="n">
        <v>0.95</v>
      </c>
      <c r="W13" t="n">
        <v>0.14</v>
      </c>
      <c r="X13" t="n">
        <v>0.38</v>
      </c>
      <c r="Y13" t="n">
        <v>1</v>
      </c>
      <c r="Z13" t="n">
        <v>10</v>
      </c>
      <c r="AA13" t="n">
        <v>170.631350955728</v>
      </c>
      <c r="AB13" t="n">
        <v>233.4653421014453</v>
      </c>
      <c r="AC13" t="n">
        <v>211.1837375220163</v>
      </c>
      <c r="AD13" t="n">
        <v>170631.350955728</v>
      </c>
      <c r="AE13" t="n">
        <v>233465.3421014452</v>
      </c>
      <c r="AF13" t="n">
        <v>2.869579633603643e-06</v>
      </c>
      <c r="AG13" t="n">
        <v>15</v>
      </c>
      <c r="AH13" t="n">
        <v>211183.7375220163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8.8446</v>
      </c>
      <c r="E14" t="n">
        <v>11.31</v>
      </c>
      <c r="F14" t="n">
        <v>8.17</v>
      </c>
      <c r="G14" t="n">
        <v>27.23</v>
      </c>
      <c r="H14" t="n">
        <v>0.37</v>
      </c>
      <c r="I14" t="n">
        <v>18</v>
      </c>
      <c r="J14" t="n">
        <v>190.25</v>
      </c>
      <c r="K14" t="n">
        <v>53.44</v>
      </c>
      <c r="L14" t="n">
        <v>4</v>
      </c>
      <c r="M14" t="n">
        <v>16</v>
      </c>
      <c r="N14" t="n">
        <v>37.82</v>
      </c>
      <c r="O14" t="n">
        <v>23698.48</v>
      </c>
      <c r="P14" t="n">
        <v>93.56999999999999</v>
      </c>
      <c r="Q14" t="n">
        <v>942.34</v>
      </c>
      <c r="R14" t="n">
        <v>37.29</v>
      </c>
      <c r="S14" t="n">
        <v>27.17</v>
      </c>
      <c r="T14" t="n">
        <v>5242.21</v>
      </c>
      <c r="U14" t="n">
        <v>0.73</v>
      </c>
      <c r="V14" t="n">
        <v>0.95</v>
      </c>
      <c r="W14" t="n">
        <v>0.13</v>
      </c>
      <c r="X14" t="n">
        <v>0.31</v>
      </c>
      <c r="Y14" t="n">
        <v>1</v>
      </c>
      <c r="Z14" t="n">
        <v>10</v>
      </c>
      <c r="AA14" t="n">
        <v>168.6949286955185</v>
      </c>
      <c r="AB14" t="n">
        <v>230.815843736107</v>
      </c>
      <c r="AC14" t="n">
        <v>208.7871035620709</v>
      </c>
      <c r="AD14" t="n">
        <v>168694.9286955185</v>
      </c>
      <c r="AE14" t="n">
        <v>230815.8437361071</v>
      </c>
      <c r="AF14" t="n">
        <v>2.904620564136781e-06</v>
      </c>
      <c r="AG14" t="n">
        <v>15</v>
      </c>
      <c r="AH14" t="n">
        <v>208787.1035620708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8.855399999999999</v>
      </c>
      <c r="E15" t="n">
        <v>11.29</v>
      </c>
      <c r="F15" t="n">
        <v>8.19</v>
      </c>
      <c r="G15" t="n">
        <v>28.91</v>
      </c>
      <c r="H15" t="n">
        <v>0.4</v>
      </c>
      <c r="I15" t="n">
        <v>17</v>
      </c>
      <c r="J15" t="n">
        <v>190.63</v>
      </c>
      <c r="K15" t="n">
        <v>53.44</v>
      </c>
      <c r="L15" t="n">
        <v>4.25</v>
      </c>
      <c r="M15" t="n">
        <v>15</v>
      </c>
      <c r="N15" t="n">
        <v>37.95</v>
      </c>
      <c r="O15" t="n">
        <v>23745.63</v>
      </c>
      <c r="P15" t="n">
        <v>92.39</v>
      </c>
      <c r="Q15" t="n">
        <v>942.27</v>
      </c>
      <c r="R15" t="n">
        <v>37.94</v>
      </c>
      <c r="S15" t="n">
        <v>27.17</v>
      </c>
      <c r="T15" t="n">
        <v>5574.62</v>
      </c>
      <c r="U15" t="n">
        <v>0.72</v>
      </c>
      <c r="V15" t="n">
        <v>0.95</v>
      </c>
      <c r="W15" t="n">
        <v>0.13</v>
      </c>
      <c r="X15" t="n">
        <v>0.34</v>
      </c>
      <c r="Y15" t="n">
        <v>1</v>
      </c>
      <c r="Z15" t="n">
        <v>10</v>
      </c>
      <c r="AA15" t="n">
        <v>167.9081244007478</v>
      </c>
      <c r="AB15" t="n">
        <v>229.7393033886466</v>
      </c>
      <c r="AC15" t="n">
        <v>207.8133067144379</v>
      </c>
      <c r="AD15" t="n">
        <v>167908.1244007478</v>
      </c>
      <c r="AE15" t="n">
        <v>229739.3033886466</v>
      </c>
      <c r="AF15" t="n">
        <v>2.908167349982684e-06</v>
      </c>
      <c r="AG15" t="n">
        <v>15</v>
      </c>
      <c r="AH15" t="n">
        <v>207813.3067144378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8.9078</v>
      </c>
      <c r="E16" t="n">
        <v>11.23</v>
      </c>
      <c r="F16" t="n">
        <v>8.16</v>
      </c>
      <c r="G16" t="n">
        <v>30.61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14</v>
      </c>
      <c r="N16" t="n">
        <v>38.08</v>
      </c>
      <c r="O16" t="n">
        <v>23792.83</v>
      </c>
      <c r="P16" t="n">
        <v>90.61</v>
      </c>
      <c r="Q16" t="n">
        <v>942.35</v>
      </c>
      <c r="R16" t="n">
        <v>36.8</v>
      </c>
      <c r="S16" t="n">
        <v>27.17</v>
      </c>
      <c r="T16" t="n">
        <v>5009.88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166.420065140159</v>
      </c>
      <c r="AB16" t="n">
        <v>227.7032750597688</v>
      </c>
      <c r="AC16" t="n">
        <v>205.9715940716838</v>
      </c>
      <c r="AD16" t="n">
        <v>166420.065140159</v>
      </c>
      <c r="AE16" t="n">
        <v>227703.2750597688</v>
      </c>
      <c r="AF16" t="n">
        <v>2.925375829457253e-06</v>
      </c>
      <c r="AG16" t="n">
        <v>15</v>
      </c>
      <c r="AH16" t="n">
        <v>205971.5940716838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8.958299999999999</v>
      </c>
      <c r="E17" t="n">
        <v>11.16</v>
      </c>
      <c r="F17" t="n">
        <v>8.140000000000001</v>
      </c>
      <c r="G17" t="n">
        <v>32.54</v>
      </c>
      <c r="H17" t="n">
        <v>0.44</v>
      </c>
      <c r="I17" t="n">
        <v>15</v>
      </c>
      <c r="J17" t="n">
        <v>191.4</v>
      </c>
      <c r="K17" t="n">
        <v>53.44</v>
      </c>
      <c r="L17" t="n">
        <v>4.75</v>
      </c>
      <c r="M17" t="n">
        <v>13</v>
      </c>
      <c r="N17" t="n">
        <v>38.22</v>
      </c>
      <c r="O17" t="n">
        <v>23840.07</v>
      </c>
      <c r="P17" t="n">
        <v>89.02</v>
      </c>
      <c r="Q17" t="n">
        <v>942.25</v>
      </c>
      <c r="R17" t="n">
        <v>36.12</v>
      </c>
      <c r="S17" t="n">
        <v>27.17</v>
      </c>
      <c r="T17" t="n">
        <v>4674.4</v>
      </c>
      <c r="U17" t="n">
        <v>0.75</v>
      </c>
      <c r="V17" t="n">
        <v>0.96</v>
      </c>
      <c r="W17" t="n">
        <v>0.13</v>
      </c>
      <c r="X17" t="n">
        <v>0.28</v>
      </c>
      <c r="Y17" t="n">
        <v>1</v>
      </c>
      <c r="Z17" t="n">
        <v>10</v>
      </c>
      <c r="AA17" t="n">
        <v>165.0861736044046</v>
      </c>
      <c r="AB17" t="n">
        <v>225.8781858134091</v>
      </c>
      <c r="AC17" t="n">
        <v>204.3206887814672</v>
      </c>
      <c r="AD17" t="n">
        <v>165086.1736044046</v>
      </c>
      <c r="AE17" t="n">
        <v>225878.1858134091</v>
      </c>
      <c r="AF17" t="n">
        <v>2.94196033734782e-06</v>
      </c>
      <c r="AG17" t="n">
        <v>15</v>
      </c>
      <c r="AH17" t="n">
        <v>204320.6887814672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9.000500000000001</v>
      </c>
      <c r="E18" t="n">
        <v>11.11</v>
      </c>
      <c r="F18" t="n">
        <v>8.119999999999999</v>
      </c>
      <c r="G18" t="n">
        <v>34.8</v>
      </c>
      <c r="H18" t="n">
        <v>0.46</v>
      </c>
      <c r="I18" t="n">
        <v>14</v>
      </c>
      <c r="J18" t="n">
        <v>191.78</v>
      </c>
      <c r="K18" t="n">
        <v>53.44</v>
      </c>
      <c r="L18" t="n">
        <v>5</v>
      </c>
      <c r="M18" t="n">
        <v>12</v>
      </c>
      <c r="N18" t="n">
        <v>38.35</v>
      </c>
      <c r="O18" t="n">
        <v>23887.36</v>
      </c>
      <c r="P18" t="n">
        <v>87.53</v>
      </c>
      <c r="Q18" t="n">
        <v>942.3200000000001</v>
      </c>
      <c r="R18" t="n">
        <v>35.65</v>
      </c>
      <c r="S18" t="n">
        <v>27.17</v>
      </c>
      <c r="T18" t="n">
        <v>4443.4</v>
      </c>
      <c r="U18" t="n">
        <v>0.76</v>
      </c>
      <c r="V18" t="n">
        <v>0.96</v>
      </c>
      <c r="W18" t="n">
        <v>0.13</v>
      </c>
      <c r="X18" t="n">
        <v>0.27</v>
      </c>
      <c r="Y18" t="n">
        <v>1</v>
      </c>
      <c r="Z18" t="n">
        <v>10</v>
      </c>
      <c r="AA18" t="n">
        <v>163.8826906252747</v>
      </c>
      <c r="AB18" t="n">
        <v>224.2315273074426</v>
      </c>
      <c r="AC18" t="n">
        <v>202.8311850522099</v>
      </c>
      <c r="AD18" t="n">
        <v>163882.6906252747</v>
      </c>
      <c r="AE18" t="n">
        <v>224231.5273074426</v>
      </c>
      <c r="AF18" t="n">
        <v>2.95581907463459e-06</v>
      </c>
      <c r="AG18" t="n">
        <v>15</v>
      </c>
      <c r="AH18" t="n">
        <v>202831.1850522099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9.072100000000001</v>
      </c>
      <c r="E19" t="n">
        <v>11.02</v>
      </c>
      <c r="F19" t="n">
        <v>8.07</v>
      </c>
      <c r="G19" t="n">
        <v>37.25</v>
      </c>
      <c r="H19" t="n">
        <v>0.48</v>
      </c>
      <c r="I19" t="n">
        <v>13</v>
      </c>
      <c r="J19" t="n">
        <v>192.17</v>
      </c>
      <c r="K19" t="n">
        <v>53.44</v>
      </c>
      <c r="L19" t="n">
        <v>5.25</v>
      </c>
      <c r="M19" t="n">
        <v>11</v>
      </c>
      <c r="N19" t="n">
        <v>38.48</v>
      </c>
      <c r="O19" t="n">
        <v>23934.69</v>
      </c>
      <c r="P19" t="n">
        <v>85.53</v>
      </c>
      <c r="Q19" t="n">
        <v>942.3099999999999</v>
      </c>
      <c r="R19" t="n">
        <v>33.89</v>
      </c>
      <c r="S19" t="n">
        <v>27.17</v>
      </c>
      <c r="T19" t="n">
        <v>3569.9</v>
      </c>
      <c r="U19" t="n">
        <v>0.8</v>
      </c>
      <c r="V19" t="n">
        <v>0.97</v>
      </c>
      <c r="W19" t="n">
        <v>0.13</v>
      </c>
      <c r="X19" t="n">
        <v>0.22</v>
      </c>
      <c r="Y19" t="n">
        <v>1</v>
      </c>
      <c r="Z19" t="n">
        <v>10</v>
      </c>
      <c r="AA19" t="n">
        <v>162.1697378120516</v>
      </c>
      <c r="AB19" t="n">
        <v>221.8877896982473</v>
      </c>
      <c r="AC19" t="n">
        <v>200.7111304709791</v>
      </c>
      <c r="AD19" t="n">
        <v>162169.7378120516</v>
      </c>
      <c r="AE19" t="n">
        <v>221887.7896982473</v>
      </c>
      <c r="AF19" t="n">
        <v>2.979332951168543e-06</v>
      </c>
      <c r="AG19" t="n">
        <v>15</v>
      </c>
      <c r="AH19" t="n">
        <v>200711.1304709791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9.093400000000001</v>
      </c>
      <c r="E20" t="n">
        <v>11</v>
      </c>
      <c r="F20" t="n">
        <v>8.08</v>
      </c>
      <c r="G20" t="n">
        <v>40.41</v>
      </c>
      <c r="H20" t="n">
        <v>0.51</v>
      </c>
      <c r="I20" t="n">
        <v>12</v>
      </c>
      <c r="J20" t="n">
        <v>192.55</v>
      </c>
      <c r="K20" t="n">
        <v>53.44</v>
      </c>
      <c r="L20" t="n">
        <v>5.5</v>
      </c>
      <c r="M20" t="n">
        <v>10</v>
      </c>
      <c r="N20" t="n">
        <v>38.62</v>
      </c>
      <c r="O20" t="n">
        <v>23982.06</v>
      </c>
      <c r="P20" t="n">
        <v>83.54000000000001</v>
      </c>
      <c r="Q20" t="n">
        <v>942.24</v>
      </c>
      <c r="R20" t="n">
        <v>34.45</v>
      </c>
      <c r="S20" t="n">
        <v>27.17</v>
      </c>
      <c r="T20" t="n">
        <v>3854.86</v>
      </c>
      <c r="U20" t="n">
        <v>0.79</v>
      </c>
      <c r="V20" t="n">
        <v>0.97</v>
      </c>
      <c r="W20" t="n">
        <v>0.13</v>
      </c>
      <c r="X20" t="n">
        <v>0.23</v>
      </c>
      <c r="Y20" t="n">
        <v>1</v>
      </c>
      <c r="Z20" t="n">
        <v>10</v>
      </c>
      <c r="AA20" t="n">
        <v>160.8512000348867</v>
      </c>
      <c r="AB20" t="n">
        <v>220.0837081417499</v>
      </c>
      <c r="AC20" t="n">
        <v>199.0792279261888</v>
      </c>
      <c r="AD20" t="n">
        <v>160851.2000348867</v>
      </c>
      <c r="AE20" t="n">
        <v>220083.7081417499</v>
      </c>
      <c r="AF20" t="n">
        <v>2.986328001031297e-06</v>
      </c>
      <c r="AG20" t="n">
        <v>15</v>
      </c>
      <c r="AH20" t="n">
        <v>199079.2279261888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9.0893</v>
      </c>
      <c r="E21" t="n">
        <v>11</v>
      </c>
      <c r="F21" t="n">
        <v>8.09</v>
      </c>
      <c r="G21" t="n">
        <v>40.43</v>
      </c>
      <c r="H21" t="n">
        <v>0.53</v>
      </c>
      <c r="I21" t="n">
        <v>12</v>
      </c>
      <c r="J21" t="n">
        <v>192.94</v>
      </c>
      <c r="K21" t="n">
        <v>53.44</v>
      </c>
      <c r="L21" t="n">
        <v>5.75</v>
      </c>
      <c r="M21" t="n">
        <v>6</v>
      </c>
      <c r="N21" t="n">
        <v>38.75</v>
      </c>
      <c r="O21" t="n">
        <v>24029.48</v>
      </c>
      <c r="P21" t="n">
        <v>82.34999999999999</v>
      </c>
      <c r="Q21" t="n">
        <v>942.24</v>
      </c>
      <c r="R21" t="n">
        <v>34.31</v>
      </c>
      <c r="S21" t="n">
        <v>27.17</v>
      </c>
      <c r="T21" t="n">
        <v>3782.02</v>
      </c>
      <c r="U21" t="n">
        <v>0.79</v>
      </c>
      <c r="V21" t="n">
        <v>0.96</v>
      </c>
      <c r="W21" t="n">
        <v>0.14</v>
      </c>
      <c r="X21" t="n">
        <v>0.23</v>
      </c>
      <c r="Y21" t="n">
        <v>1</v>
      </c>
      <c r="Z21" t="n">
        <v>10</v>
      </c>
      <c r="AA21" t="n">
        <v>160.1726275783971</v>
      </c>
      <c r="AB21" t="n">
        <v>219.1552553702773</v>
      </c>
      <c r="AC21" t="n">
        <v>198.2393853841337</v>
      </c>
      <c r="AD21" t="n">
        <v>160172.6275783971</v>
      </c>
      <c r="AE21" t="n">
        <v>219155.2553702773</v>
      </c>
      <c r="AF21" t="n">
        <v>2.984981536034241e-06</v>
      </c>
      <c r="AG21" t="n">
        <v>15</v>
      </c>
      <c r="AH21" t="n">
        <v>198239.3853841337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9.144</v>
      </c>
      <c r="E22" t="n">
        <v>10.94</v>
      </c>
      <c r="F22" t="n">
        <v>8.06</v>
      </c>
      <c r="G22" t="n">
        <v>43.95</v>
      </c>
      <c r="H22" t="n">
        <v>0.55</v>
      </c>
      <c r="I22" t="n">
        <v>11</v>
      </c>
      <c r="J22" t="n">
        <v>193.32</v>
      </c>
      <c r="K22" t="n">
        <v>53.44</v>
      </c>
      <c r="L22" t="n">
        <v>6</v>
      </c>
      <c r="M22" t="n">
        <v>2</v>
      </c>
      <c r="N22" t="n">
        <v>38.89</v>
      </c>
      <c r="O22" t="n">
        <v>24076.95</v>
      </c>
      <c r="P22" t="n">
        <v>81.08</v>
      </c>
      <c r="Q22" t="n">
        <v>942.3</v>
      </c>
      <c r="R22" t="n">
        <v>33.37</v>
      </c>
      <c r="S22" t="n">
        <v>27.17</v>
      </c>
      <c r="T22" t="n">
        <v>3316.28</v>
      </c>
      <c r="U22" t="n">
        <v>0.8100000000000001</v>
      </c>
      <c r="V22" t="n">
        <v>0.97</v>
      </c>
      <c r="W22" t="n">
        <v>0.14</v>
      </c>
      <c r="X22" t="n">
        <v>0.2</v>
      </c>
      <c r="Y22" t="n">
        <v>1</v>
      </c>
      <c r="Z22" t="n">
        <v>10</v>
      </c>
      <c r="AA22" t="n">
        <v>159.0567612303553</v>
      </c>
      <c r="AB22" t="n">
        <v>217.6284778043384</v>
      </c>
      <c r="AC22" t="n">
        <v>196.8583213262417</v>
      </c>
      <c r="AD22" t="n">
        <v>159056.7612303553</v>
      </c>
      <c r="AE22" t="n">
        <v>217628.4778043384</v>
      </c>
      <c r="AF22" t="n">
        <v>3.002945349531548e-06</v>
      </c>
      <c r="AG22" t="n">
        <v>15</v>
      </c>
      <c r="AH22" t="n">
        <v>196858.3213262417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9.136100000000001</v>
      </c>
      <c r="E23" t="n">
        <v>10.95</v>
      </c>
      <c r="F23" t="n">
        <v>8.07</v>
      </c>
      <c r="G23" t="n">
        <v>44</v>
      </c>
      <c r="H23" t="n">
        <v>0.57</v>
      </c>
      <c r="I23" t="n">
        <v>11</v>
      </c>
      <c r="J23" t="n">
        <v>193.71</v>
      </c>
      <c r="K23" t="n">
        <v>53.44</v>
      </c>
      <c r="L23" t="n">
        <v>6.25</v>
      </c>
      <c r="M23" t="n">
        <v>0</v>
      </c>
      <c r="N23" t="n">
        <v>39.02</v>
      </c>
      <c r="O23" t="n">
        <v>24124.47</v>
      </c>
      <c r="P23" t="n">
        <v>81.34999999999999</v>
      </c>
      <c r="Q23" t="n">
        <v>942.24</v>
      </c>
      <c r="R23" t="n">
        <v>33.59</v>
      </c>
      <c r="S23" t="n">
        <v>27.17</v>
      </c>
      <c r="T23" t="n">
        <v>3427.56</v>
      </c>
      <c r="U23" t="n">
        <v>0.8100000000000001</v>
      </c>
      <c r="V23" t="n">
        <v>0.97</v>
      </c>
      <c r="W23" t="n">
        <v>0.14</v>
      </c>
      <c r="X23" t="n">
        <v>0.21</v>
      </c>
      <c r="Y23" t="n">
        <v>1</v>
      </c>
      <c r="Z23" t="n">
        <v>10</v>
      </c>
      <c r="AA23" t="n">
        <v>159.2733587187223</v>
      </c>
      <c r="AB23" t="n">
        <v>217.9248360435288</v>
      </c>
      <c r="AC23" t="n">
        <v>197.1263955510252</v>
      </c>
      <c r="AD23" t="n">
        <v>159273.3587187223</v>
      </c>
      <c r="AE23" t="n">
        <v>217924.8360435287</v>
      </c>
      <c r="AF23" t="n">
        <v>3.000350941366489e-06</v>
      </c>
      <c r="AG23" t="n">
        <v>15</v>
      </c>
      <c r="AH23" t="n">
        <v>197126.3955510252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7.901</v>
      </c>
      <c r="E2" t="n">
        <v>12.66</v>
      </c>
      <c r="F2" t="n">
        <v>9.09</v>
      </c>
      <c r="G2" t="n">
        <v>8.800000000000001</v>
      </c>
      <c r="H2" t="n">
        <v>0.15</v>
      </c>
      <c r="I2" t="n">
        <v>62</v>
      </c>
      <c r="J2" t="n">
        <v>116.05</v>
      </c>
      <c r="K2" t="n">
        <v>43.4</v>
      </c>
      <c r="L2" t="n">
        <v>1</v>
      </c>
      <c r="M2" t="n">
        <v>60</v>
      </c>
      <c r="N2" t="n">
        <v>16.65</v>
      </c>
      <c r="O2" t="n">
        <v>14546.17</v>
      </c>
      <c r="P2" t="n">
        <v>84.38</v>
      </c>
      <c r="Q2" t="n">
        <v>942.37</v>
      </c>
      <c r="R2" t="n">
        <v>65.78</v>
      </c>
      <c r="S2" t="n">
        <v>27.17</v>
      </c>
      <c r="T2" t="n">
        <v>19270.07</v>
      </c>
      <c r="U2" t="n">
        <v>0.41</v>
      </c>
      <c r="V2" t="n">
        <v>0.86</v>
      </c>
      <c r="W2" t="n">
        <v>0.21</v>
      </c>
      <c r="X2" t="n">
        <v>1.24</v>
      </c>
      <c r="Y2" t="n">
        <v>1</v>
      </c>
      <c r="Z2" t="n">
        <v>10</v>
      </c>
      <c r="AA2" t="n">
        <v>180.787826782083</v>
      </c>
      <c r="AB2" t="n">
        <v>247.3618803991473</v>
      </c>
      <c r="AC2" t="n">
        <v>223.7540097085041</v>
      </c>
      <c r="AD2" t="n">
        <v>180787.826782083</v>
      </c>
      <c r="AE2" t="n">
        <v>247361.8803991473</v>
      </c>
      <c r="AF2" t="n">
        <v>2.66753910070017e-06</v>
      </c>
      <c r="AG2" t="n">
        <v>17</v>
      </c>
      <c r="AH2" t="n">
        <v>223754.0097085041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8.345499999999999</v>
      </c>
      <c r="E3" t="n">
        <v>11.98</v>
      </c>
      <c r="F3" t="n">
        <v>8.779999999999999</v>
      </c>
      <c r="G3" t="n">
        <v>11.2</v>
      </c>
      <c r="H3" t="n">
        <v>0.19</v>
      </c>
      <c r="I3" t="n">
        <v>47</v>
      </c>
      <c r="J3" t="n">
        <v>116.37</v>
      </c>
      <c r="K3" t="n">
        <v>43.4</v>
      </c>
      <c r="L3" t="n">
        <v>1.25</v>
      </c>
      <c r="M3" t="n">
        <v>45</v>
      </c>
      <c r="N3" t="n">
        <v>16.72</v>
      </c>
      <c r="O3" t="n">
        <v>14585.96</v>
      </c>
      <c r="P3" t="n">
        <v>79.41</v>
      </c>
      <c r="Q3" t="n">
        <v>942.39</v>
      </c>
      <c r="R3" t="n">
        <v>56.08</v>
      </c>
      <c r="S3" t="n">
        <v>27.17</v>
      </c>
      <c r="T3" t="n">
        <v>14493.5</v>
      </c>
      <c r="U3" t="n">
        <v>0.48</v>
      </c>
      <c r="V3" t="n">
        <v>0.89</v>
      </c>
      <c r="W3" t="n">
        <v>0.18</v>
      </c>
      <c r="X3" t="n">
        <v>0.92</v>
      </c>
      <c r="Y3" t="n">
        <v>1</v>
      </c>
      <c r="Z3" t="n">
        <v>10</v>
      </c>
      <c r="AA3" t="n">
        <v>167.1350510396561</v>
      </c>
      <c r="AB3" t="n">
        <v>228.6815503104119</v>
      </c>
      <c r="AC3" t="n">
        <v>206.8565041054237</v>
      </c>
      <c r="AD3" t="n">
        <v>167135.0510396561</v>
      </c>
      <c r="AE3" t="n">
        <v>228681.5503104119</v>
      </c>
      <c r="AF3" t="n">
        <v>2.817611386519841e-06</v>
      </c>
      <c r="AG3" t="n">
        <v>16</v>
      </c>
      <c r="AH3" t="n">
        <v>206856.5041054238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8.739100000000001</v>
      </c>
      <c r="E4" t="n">
        <v>11.44</v>
      </c>
      <c r="F4" t="n">
        <v>8.470000000000001</v>
      </c>
      <c r="G4" t="n">
        <v>13.74</v>
      </c>
      <c r="H4" t="n">
        <v>0.23</v>
      </c>
      <c r="I4" t="n">
        <v>37</v>
      </c>
      <c r="J4" t="n">
        <v>116.69</v>
      </c>
      <c r="K4" t="n">
        <v>43.4</v>
      </c>
      <c r="L4" t="n">
        <v>1.5</v>
      </c>
      <c r="M4" t="n">
        <v>35</v>
      </c>
      <c r="N4" t="n">
        <v>16.79</v>
      </c>
      <c r="O4" t="n">
        <v>14625.77</v>
      </c>
      <c r="P4" t="n">
        <v>74.40000000000001</v>
      </c>
      <c r="Q4" t="n">
        <v>942.42</v>
      </c>
      <c r="R4" t="n">
        <v>46.19</v>
      </c>
      <c r="S4" t="n">
        <v>27.17</v>
      </c>
      <c r="T4" t="n">
        <v>9598.58</v>
      </c>
      <c r="U4" t="n">
        <v>0.59</v>
      </c>
      <c r="V4" t="n">
        <v>0.92</v>
      </c>
      <c r="W4" t="n">
        <v>0.16</v>
      </c>
      <c r="X4" t="n">
        <v>0.62</v>
      </c>
      <c r="Y4" t="n">
        <v>1</v>
      </c>
      <c r="Z4" t="n">
        <v>10</v>
      </c>
      <c r="AA4" t="n">
        <v>154.4610927737203</v>
      </c>
      <c r="AB4" t="n">
        <v>211.3404814753904</v>
      </c>
      <c r="AC4" t="n">
        <v>191.1704425416682</v>
      </c>
      <c r="AD4" t="n">
        <v>154461.0927737203</v>
      </c>
      <c r="AE4" t="n">
        <v>211340.4814753904</v>
      </c>
      <c r="AF4" t="n">
        <v>2.950498791916069e-06</v>
      </c>
      <c r="AG4" t="n">
        <v>15</v>
      </c>
      <c r="AH4" t="n">
        <v>191170.4425416682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8.829599999999999</v>
      </c>
      <c r="E5" t="n">
        <v>11.33</v>
      </c>
      <c r="F5" t="n">
        <v>8.5</v>
      </c>
      <c r="G5" t="n">
        <v>16.45</v>
      </c>
      <c r="H5" t="n">
        <v>0.26</v>
      </c>
      <c r="I5" t="n">
        <v>31</v>
      </c>
      <c r="J5" t="n">
        <v>117.01</v>
      </c>
      <c r="K5" t="n">
        <v>43.4</v>
      </c>
      <c r="L5" t="n">
        <v>1.75</v>
      </c>
      <c r="M5" t="n">
        <v>29</v>
      </c>
      <c r="N5" t="n">
        <v>16.86</v>
      </c>
      <c r="O5" t="n">
        <v>14665.62</v>
      </c>
      <c r="P5" t="n">
        <v>72.73</v>
      </c>
      <c r="Q5" t="n">
        <v>942.3099999999999</v>
      </c>
      <c r="R5" t="n">
        <v>47.6</v>
      </c>
      <c r="S5" t="n">
        <v>27.17</v>
      </c>
      <c r="T5" t="n">
        <v>10331.63</v>
      </c>
      <c r="U5" t="n">
        <v>0.57</v>
      </c>
      <c r="V5" t="n">
        <v>0.92</v>
      </c>
      <c r="W5" t="n">
        <v>0.16</v>
      </c>
      <c r="X5" t="n">
        <v>0.65</v>
      </c>
      <c r="Y5" t="n">
        <v>1</v>
      </c>
      <c r="Z5" t="n">
        <v>10</v>
      </c>
      <c r="AA5" t="n">
        <v>152.9172944640803</v>
      </c>
      <c r="AB5" t="n">
        <v>209.2281885205674</v>
      </c>
      <c r="AC5" t="n">
        <v>189.259743861831</v>
      </c>
      <c r="AD5" t="n">
        <v>152917.2944640803</v>
      </c>
      <c r="AE5" t="n">
        <v>209228.1885205673</v>
      </c>
      <c r="AF5" t="n">
        <v>2.981053441784865e-06</v>
      </c>
      <c r="AG5" t="n">
        <v>15</v>
      </c>
      <c r="AH5" t="n">
        <v>189259.743861831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9.029999999999999</v>
      </c>
      <c r="E6" t="n">
        <v>11.07</v>
      </c>
      <c r="F6" t="n">
        <v>8.369999999999999</v>
      </c>
      <c r="G6" t="n">
        <v>19.31</v>
      </c>
      <c r="H6" t="n">
        <v>0.3</v>
      </c>
      <c r="I6" t="n">
        <v>26</v>
      </c>
      <c r="J6" t="n">
        <v>117.34</v>
      </c>
      <c r="K6" t="n">
        <v>43.4</v>
      </c>
      <c r="L6" t="n">
        <v>2</v>
      </c>
      <c r="M6" t="n">
        <v>24</v>
      </c>
      <c r="N6" t="n">
        <v>16.94</v>
      </c>
      <c r="O6" t="n">
        <v>14705.49</v>
      </c>
      <c r="P6" t="n">
        <v>69.06999999999999</v>
      </c>
      <c r="Q6" t="n">
        <v>942.3</v>
      </c>
      <c r="R6" t="n">
        <v>43.48</v>
      </c>
      <c r="S6" t="n">
        <v>27.17</v>
      </c>
      <c r="T6" t="n">
        <v>8295.530000000001</v>
      </c>
      <c r="U6" t="n">
        <v>0.62</v>
      </c>
      <c r="V6" t="n">
        <v>0.93</v>
      </c>
      <c r="W6" t="n">
        <v>0.15</v>
      </c>
      <c r="X6" t="n">
        <v>0.52</v>
      </c>
      <c r="Y6" t="n">
        <v>1</v>
      </c>
      <c r="Z6" t="n">
        <v>10</v>
      </c>
      <c r="AA6" t="n">
        <v>149.4997894483066</v>
      </c>
      <c r="AB6" t="n">
        <v>204.5522073883076</v>
      </c>
      <c r="AC6" t="n">
        <v>185.0300318060519</v>
      </c>
      <c r="AD6" t="n">
        <v>149499.7894483066</v>
      </c>
      <c r="AE6" t="n">
        <v>204552.2073883075</v>
      </c>
      <c r="AF6" t="n">
        <v>3.048712578068919e-06</v>
      </c>
      <c r="AG6" t="n">
        <v>15</v>
      </c>
      <c r="AH6" t="n">
        <v>185030.0318060519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9.194000000000001</v>
      </c>
      <c r="E7" t="n">
        <v>10.88</v>
      </c>
      <c r="F7" t="n">
        <v>8.27</v>
      </c>
      <c r="G7" t="n">
        <v>22.55</v>
      </c>
      <c r="H7" t="n">
        <v>0.34</v>
      </c>
      <c r="I7" t="n">
        <v>22</v>
      </c>
      <c r="J7" t="n">
        <v>117.66</v>
      </c>
      <c r="K7" t="n">
        <v>43.4</v>
      </c>
      <c r="L7" t="n">
        <v>2.25</v>
      </c>
      <c r="M7" t="n">
        <v>20</v>
      </c>
      <c r="N7" t="n">
        <v>17.01</v>
      </c>
      <c r="O7" t="n">
        <v>14745.39</v>
      </c>
      <c r="P7" t="n">
        <v>65.64</v>
      </c>
      <c r="Q7" t="n">
        <v>942.35</v>
      </c>
      <c r="R7" t="n">
        <v>40.19</v>
      </c>
      <c r="S7" t="n">
        <v>27.17</v>
      </c>
      <c r="T7" t="n">
        <v>6674.52</v>
      </c>
      <c r="U7" t="n">
        <v>0.68</v>
      </c>
      <c r="V7" t="n">
        <v>0.9399999999999999</v>
      </c>
      <c r="W7" t="n">
        <v>0.14</v>
      </c>
      <c r="X7" t="n">
        <v>0.41</v>
      </c>
      <c r="Y7" t="n">
        <v>1</v>
      </c>
      <c r="Z7" t="n">
        <v>10</v>
      </c>
      <c r="AA7" t="n">
        <v>146.5607387399198</v>
      </c>
      <c r="AB7" t="n">
        <v>200.5308685473285</v>
      </c>
      <c r="AC7" t="n">
        <v>181.3924839000701</v>
      </c>
      <c r="AD7" t="n">
        <v>146560.7387399198</v>
      </c>
      <c r="AE7" t="n">
        <v>200530.8685473285</v>
      </c>
      <c r="AF7" t="n">
        <v>3.104082330317348e-06</v>
      </c>
      <c r="AG7" t="n">
        <v>15</v>
      </c>
      <c r="AH7" t="n">
        <v>181392.4839000701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9.250500000000001</v>
      </c>
      <c r="E8" t="n">
        <v>10.81</v>
      </c>
      <c r="F8" t="n">
        <v>8.25</v>
      </c>
      <c r="G8" t="n">
        <v>24.75</v>
      </c>
      <c r="H8" t="n">
        <v>0.37</v>
      </c>
      <c r="I8" t="n">
        <v>20</v>
      </c>
      <c r="J8" t="n">
        <v>117.98</v>
      </c>
      <c r="K8" t="n">
        <v>43.4</v>
      </c>
      <c r="L8" t="n">
        <v>2.5</v>
      </c>
      <c r="M8" t="n">
        <v>12</v>
      </c>
      <c r="N8" t="n">
        <v>17.08</v>
      </c>
      <c r="O8" t="n">
        <v>14785.31</v>
      </c>
      <c r="P8" t="n">
        <v>63.17</v>
      </c>
      <c r="Q8" t="n">
        <v>942.3</v>
      </c>
      <c r="R8" t="n">
        <v>39.36</v>
      </c>
      <c r="S8" t="n">
        <v>27.17</v>
      </c>
      <c r="T8" t="n">
        <v>6269.46</v>
      </c>
      <c r="U8" t="n">
        <v>0.6899999999999999</v>
      </c>
      <c r="V8" t="n">
        <v>0.95</v>
      </c>
      <c r="W8" t="n">
        <v>0.15</v>
      </c>
      <c r="X8" t="n">
        <v>0.4</v>
      </c>
      <c r="Y8" t="n">
        <v>1</v>
      </c>
      <c r="Z8" t="n">
        <v>10</v>
      </c>
      <c r="AA8" t="n">
        <v>144.8239094509563</v>
      </c>
      <c r="AB8" t="n">
        <v>198.1544620906695</v>
      </c>
      <c r="AC8" t="n">
        <v>179.2428783403264</v>
      </c>
      <c r="AD8" t="n">
        <v>144823.9094509563</v>
      </c>
      <c r="AE8" t="n">
        <v>198154.4620906695</v>
      </c>
      <c r="AF8" t="n">
        <v>3.123157885207812e-06</v>
      </c>
      <c r="AG8" t="n">
        <v>15</v>
      </c>
      <c r="AH8" t="n">
        <v>179242.8783403264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9.2638</v>
      </c>
      <c r="E9" t="n">
        <v>10.79</v>
      </c>
      <c r="F9" t="n">
        <v>8.26</v>
      </c>
      <c r="G9" t="n">
        <v>26.07</v>
      </c>
      <c r="H9" t="n">
        <v>0.41</v>
      </c>
      <c r="I9" t="n">
        <v>19</v>
      </c>
      <c r="J9" t="n">
        <v>118.31</v>
      </c>
      <c r="K9" t="n">
        <v>43.4</v>
      </c>
      <c r="L9" t="n">
        <v>2.75</v>
      </c>
      <c r="M9" t="n">
        <v>0</v>
      </c>
      <c r="N9" t="n">
        <v>17.16</v>
      </c>
      <c r="O9" t="n">
        <v>14825.26</v>
      </c>
      <c r="P9" t="n">
        <v>62.72</v>
      </c>
      <c r="Q9" t="n">
        <v>942.28</v>
      </c>
      <c r="R9" t="n">
        <v>39.26</v>
      </c>
      <c r="S9" t="n">
        <v>27.17</v>
      </c>
      <c r="T9" t="n">
        <v>6223.83</v>
      </c>
      <c r="U9" t="n">
        <v>0.6899999999999999</v>
      </c>
      <c r="V9" t="n">
        <v>0.9399999999999999</v>
      </c>
      <c r="W9" t="n">
        <v>0.16</v>
      </c>
      <c r="X9" t="n">
        <v>0.4</v>
      </c>
      <c r="Y9" t="n">
        <v>1</v>
      </c>
      <c r="Z9" t="n">
        <v>10</v>
      </c>
      <c r="AA9" t="n">
        <v>144.5049870424482</v>
      </c>
      <c r="AB9" t="n">
        <v>197.7180983814853</v>
      </c>
      <c r="AC9" t="n">
        <v>178.8481605711063</v>
      </c>
      <c r="AD9" t="n">
        <v>144504.9870424483</v>
      </c>
      <c r="AE9" t="n">
        <v>197718.0983814853</v>
      </c>
      <c r="AF9" t="n">
        <v>3.127648237066983e-06</v>
      </c>
      <c r="AG9" t="n">
        <v>15</v>
      </c>
      <c r="AH9" t="n">
        <v>178848.1605711064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8.595800000000001</v>
      </c>
      <c r="E2" t="n">
        <v>11.63</v>
      </c>
      <c r="F2" t="n">
        <v>8.789999999999999</v>
      </c>
      <c r="G2" t="n">
        <v>10.98</v>
      </c>
      <c r="H2" t="n">
        <v>0.2</v>
      </c>
      <c r="I2" t="n">
        <v>48</v>
      </c>
      <c r="J2" t="n">
        <v>89.87</v>
      </c>
      <c r="K2" t="n">
        <v>37.55</v>
      </c>
      <c r="L2" t="n">
        <v>1</v>
      </c>
      <c r="M2" t="n">
        <v>46</v>
      </c>
      <c r="N2" t="n">
        <v>11.32</v>
      </c>
      <c r="O2" t="n">
        <v>11317.98</v>
      </c>
      <c r="P2" t="n">
        <v>65.31999999999999</v>
      </c>
      <c r="Q2" t="n">
        <v>942.33</v>
      </c>
      <c r="R2" t="n">
        <v>56.45</v>
      </c>
      <c r="S2" t="n">
        <v>27.17</v>
      </c>
      <c r="T2" t="n">
        <v>14675.1</v>
      </c>
      <c r="U2" t="n">
        <v>0.48</v>
      </c>
      <c r="V2" t="n">
        <v>0.89</v>
      </c>
      <c r="W2" t="n">
        <v>0.18</v>
      </c>
      <c r="X2" t="n">
        <v>0.93</v>
      </c>
      <c r="Y2" t="n">
        <v>1</v>
      </c>
      <c r="Z2" t="n">
        <v>10</v>
      </c>
      <c r="AA2" t="n">
        <v>154.7974738664625</v>
      </c>
      <c r="AB2" t="n">
        <v>211.8007329265664</v>
      </c>
      <c r="AC2" t="n">
        <v>191.5867682403111</v>
      </c>
      <c r="AD2" t="n">
        <v>154797.4738664625</v>
      </c>
      <c r="AE2" t="n">
        <v>211800.7329265664</v>
      </c>
      <c r="AF2" t="n">
        <v>2.942466915713359e-06</v>
      </c>
      <c r="AG2" t="n">
        <v>16</v>
      </c>
      <c r="AH2" t="n">
        <v>191586.7682403111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9.0246</v>
      </c>
      <c r="E3" t="n">
        <v>11.08</v>
      </c>
      <c r="F3" t="n">
        <v>8.460000000000001</v>
      </c>
      <c r="G3" t="n">
        <v>14.1</v>
      </c>
      <c r="H3" t="n">
        <v>0.24</v>
      </c>
      <c r="I3" t="n">
        <v>36</v>
      </c>
      <c r="J3" t="n">
        <v>90.18000000000001</v>
      </c>
      <c r="K3" t="n">
        <v>37.55</v>
      </c>
      <c r="L3" t="n">
        <v>1.25</v>
      </c>
      <c r="M3" t="n">
        <v>34</v>
      </c>
      <c r="N3" t="n">
        <v>11.37</v>
      </c>
      <c r="O3" t="n">
        <v>11355.7</v>
      </c>
      <c r="P3" t="n">
        <v>59.79</v>
      </c>
      <c r="Q3" t="n">
        <v>942.24</v>
      </c>
      <c r="R3" t="n">
        <v>46.23</v>
      </c>
      <c r="S3" t="n">
        <v>27.17</v>
      </c>
      <c r="T3" t="n">
        <v>9624.83</v>
      </c>
      <c r="U3" t="n">
        <v>0.59</v>
      </c>
      <c r="V3" t="n">
        <v>0.92</v>
      </c>
      <c r="W3" t="n">
        <v>0.15</v>
      </c>
      <c r="X3" t="n">
        <v>0.61</v>
      </c>
      <c r="Y3" t="n">
        <v>1</v>
      </c>
      <c r="Z3" t="n">
        <v>10</v>
      </c>
      <c r="AA3" t="n">
        <v>142.3856999987742</v>
      </c>
      <c r="AB3" t="n">
        <v>194.8183963519863</v>
      </c>
      <c r="AC3" t="n">
        <v>176.2252020335444</v>
      </c>
      <c r="AD3" t="n">
        <v>142385.6999987742</v>
      </c>
      <c r="AE3" t="n">
        <v>194818.3963519862</v>
      </c>
      <c r="AF3" t="n">
        <v>3.089251370151326e-06</v>
      </c>
      <c r="AG3" t="n">
        <v>15</v>
      </c>
      <c r="AH3" t="n">
        <v>176225.2020335444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9.192299999999999</v>
      </c>
      <c r="E4" t="n">
        <v>10.88</v>
      </c>
      <c r="F4" t="n">
        <v>8.41</v>
      </c>
      <c r="G4" t="n">
        <v>18.02</v>
      </c>
      <c r="H4" t="n">
        <v>0.29</v>
      </c>
      <c r="I4" t="n">
        <v>28</v>
      </c>
      <c r="J4" t="n">
        <v>90.48</v>
      </c>
      <c r="K4" t="n">
        <v>37.55</v>
      </c>
      <c r="L4" t="n">
        <v>1.5</v>
      </c>
      <c r="M4" t="n">
        <v>25</v>
      </c>
      <c r="N4" t="n">
        <v>11.43</v>
      </c>
      <c r="O4" t="n">
        <v>11393.43</v>
      </c>
      <c r="P4" t="n">
        <v>56.42</v>
      </c>
      <c r="Q4" t="n">
        <v>942.3200000000001</v>
      </c>
      <c r="R4" t="n">
        <v>44.71</v>
      </c>
      <c r="S4" t="n">
        <v>27.17</v>
      </c>
      <c r="T4" t="n">
        <v>8902.01</v>
      </c>
      <c r="U4" t="n">
        <v>0.61</v>
      </c>
      <c r="V4" t="n">
        <v>0.93</v>
      </c>
      <c r="W4" t="n">
        <v>0.15</v>
      </c>
      <c r="X4" t="n">
        <v>0.5600000000000001</v>
      </c>
      <c r="Y4" t="n">
        <v>1</v>
      </c>
      <c r="Z4" t="n">
        <v>10</v>
      </c>
      <c r="AA4" t="n">
        <v>139.6125726806747</v>
      </c>
      <c r="AB4" t="n">
        <v>191.0240812136215</v>
      </c>
      <c r="AC4" t="n">
        <v>172.7930110066292</v>
      </c>
      <c r="AD4" t="n">
        <v>139612.5726806747</v>
      </c>
      <c r="AE4" t="n">
        <v>191024.0812136215</v>
      </c>
      <c r="AF4" t="n">
        <v>3.146657510564683e-06</v>
      </c>
      <c r="AG4" t="n">
        <v>15</v>
      </c>
      <c r="AH4" t="n">
        <v>172793.0110066292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9.279500000000001</v>
      </c>
      <c r="E5" t="n">
        <v>10.78</v>
      </c>
      <c r="F5" t="n">
        <v>8.359999999999999</v>
      </c>
      <c r="G5" t="n">
        <v>20.07</v>
      </c>
      <c r="H5" t="n">
        <v>0.34</v>
      </c>
      <c r="I5" t="n">
        <v>25</v>
      </c>
      <c r="J5" t="n">
        <v>90.79000000000001</v>
      </c>
      <c r="K5" t="n">
        <v>37.55</v>
      </c>
      <c r="L5" t="n">
        <v>1.75</v>
      </c>
      <c r="M5" t="n">
        <v>2</v>
      </c>
      <c r="N5" t="n">
        <v>11.49</v>
      </c>
      <c r="O5" t="n">
        <v>11431.19</v>
      </c>
      <c r="P5" t="n">
        <v>54.36</v>
      </c>
      <c r="Q5" t="n">
        <v>942.3099999999999</v>
      </c>
      <c r="R5" t="n">
        <v>42.39</v>
      </c>
      <c r="S5" t="n">
        <v>27.17</v>
      </c>
      <c r="T5" t="n">
        <v>7757.79</v>
      </c>
      <c r="U5" t="n">
        <v>0.64</v>
      </c>
      <c r="V5" t="n">
        <v>0.93</v>
      </c>
      <c r="W5" t="n">
        <v>0.17</v>
      </c>
      <c r="X5" t="n">
        <v>0.51</v>
      </c>
      <c r="Y5" t="n">
        <v>1</v>
      </c>
      <c r="Z5" t="n">
        <v>10</v>
      </c>
      <c r="AA5" t="n">
        <v>138.015980772058</v>
      </c>
      <c r="AB5" t="n">
        <v>188.8395537275894</v>
      </c>
      <c r="AC5" t="n">
        <v>170.8169717578598</v>
      </c>
      <c r="AD5" t="n">
        <v>138015.980772058</v>
      </c>
      <c r="AE5" t="n">
        <v>188839.5537275894</v>
      </c>
      <c r="AF5" t="n">
        <v>3.176507334321658e-06</v>
      </c>
      <c r="AG5" t="n">
        <v>15</v>
      </c>
      <c r="AH5" t="n">
        <v>170816.9717578597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9.2781</v>
      </c>
      <c r="E6" t="n">
        <v>10.78</v>
      </c>
      <c r="F6" t="n">
        <v>8.369999999999999</v>
      </c>
      <c r="G6" t="n">
        <v>20.08</v>
      </c>
      <c r="H6" t="n">
        <v>0.39</v>
      </c>
      <c r="I6" t="n">
        <v>25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54.49</v>
      </c>
      <c r="Q6" t="n">
        <v>942.29</v>
      </c>
      <c r="R6" t="n">
        <v>42.25</v>
      </c>
      <c r="S6" t="n">
        <v>27.17</v>
      </c>
      <c r="T6" t="n">
        <v>7690.13</v>
      </c>
      <c r="U6" t="n">
        <v>0.64</v>
      </c>
      <c r="V6" t="n">
        <v>0.93</v>
      </c>
      <c r="W6" t="n">
        <v>0.18</v>
      </c>
      <c r="X6" t="n">
        <v>0.51</v>
      </c>
      <c r="Y6" t="n">
        <v>1</v>
      </c>
      <c r="Z6" t="n">
        <v>10</v>
      </c>
      <c r="AA6" t="n">
        <v>138.1035180371688</v>
      </c>
      <c r="AB6" t="n">
        <v>188.9593260755856</v>
      </c>
      <c r="AC6" t="n">
        <v>170.9253132010648</v>
      </c>
      <c r="AD6" t="n">
        <v>138103.5180371688</v>
      </c>
      <c r="AE6" t="n">
        <v>188959.3260755856</v>
      </c>
      <c r="AF6" t="n">
        <v>3.176028094031982e-06</v>
      </c>
      <c r="AG6" t="n">
        <v>15</v>
      </c>
      <c r="AH6" t="n">
        <v>170925.3132010648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6.2053</v>
      </c>
      <c r="E2" t="n">
        <v>16.12</v>
      </c>
      <c r="F2" t="n">
        <v>9.83</v>
      </c>
      <c r="G2" t="n">
        <v>6.08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133.51</v>
      </c>
      <c r="Q2" t="n">
        <v>942.47</v>
      </c>
      <c r="R2" t="n">
        <v>88.8</v>
      </c>
      <c r="S2" t="n">
        <v>27.17</v>
      </c>
      <c r="T2" t="n">
        <v>30602.5</v>
      </c>
      <c r="U2" t="n">
        <v>0.31</v>
      </c>
      <c r="V2" t="n">
        <v>0.79</v>
      </c>
      <c r="W2" t="n">
        <v>0.27</v>
      </c>
      <c r="X2" t="n">
        <v>1.97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6.8168</v>
      </c>
      <c r="E3" t="n">
        <v>14.67</v>
      </c>
      <c r="F3" t="n">
        <v>9.31</v>
      </c>
      <c r="G3" t="n">
        <v>7.66</v>
      </c>
      <c r="H3" t="n">
        <v>0.11</v>
      </c>
      <c r="I3" t="n">
        <v>73</v>
      </c>
      <c r="J3" t="n">
        <v>195.16</v>
      </c>
      <c r="K3" t="n">
        <v>54.38</v>
      </c>
      <c r="L3" t="n">
        <v>1.25</v>
      </c>
      <c r="M3" t="n">
        <v>71</v>
      </c>
      <c r="N3" t="n">
        <v>39.53</v>
      </c>
      <c r="O3" t="n">
        <v>24303.87</v>
      </c>
      <c r="P3" t="n">
        <v>125.31</v>
      </c>
      <c r="Q3" t="n">
        <v>942.5599999999999</v>
      </c>
      <c r="R3" t="n">
        <v>72.88</v>
      </c>
      <c r="S3" t="n">
        <v>27.17</v>
      </c>
      <c r="T3" t="n">
        <v>22761.44</v>
      </c>
      <c r="U3" t="n">
        <v>0.37</v>
      </c>
      <c r="V3" t="n">
        <v>0.84</v>
      </c>
      <c r="W3" t="n">
        <v>0.22</v>
      </c>
      <c r="X3" t="n">
        <v>1.46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7.2253</v>
      </c>
      <c r="E4" t="n">
        <v>13.84</v>
      </c>
      <c r="F4" t="n">
        <v>9.029999999999999</v>
      </c>
      <c r="G4" t="n">
        <v>9.18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120.46</v>
      </c>
      <c r="Q4" t="n">
        <v>942.66</v>
      </c>
      <c r="R4" t="n">
        <v>63.8</v>
      </c>
      <c r="S4" t="n">
        <v>27.17</v>
      </c>
      <c r="T4" t="n">
        <v>18292.4</v>
      </c>
      <c r="U4" t="n">
        <v>0.43</v>
      </c>
      <c r="V4" t="n">
        <v>0.86</v>
      </c>
      <c r="W4" t="n">
        <v>0.2</v>
      </c>
      <c r="X4" t="n">
        <v>1.17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7.5548</v>
      </c>
      <c r="E5" t="n">
        <v>13.24</v>
      </c>
      <c r="F5" t="n">
        <v>8.81</v>
      </c>
      <c r="G5" t="n">
        <v>10.79</v>
      </c>
      <c r="H5" t="n">
        <v>0.16</v>
      </c>
      <c r="I5" t="n">
        <v>49</v>
      </c>
      <c r="J5" t="n">
        <v>195.93</v>
      </c>
      <c r="K5" t="n">
        <v>54.38</v>
      </c>
      <c r="L5" t="n">
        <v>1.75</v>
      </c>
      <c r="M5" t="n">
        <v>47</v>
      </c>
      <c r="N5" t="n">
        <v>39.81</v>
      </c>
      <c r="O5" t="n">
        <v>24399.39</v>
      </c>
      <c r="P5" t="n">
        <v>116.46</v>
      </c>
      <c r="Q5" t="n">
        <v>942.35</v>
      </c>
      <c r="R5" t="n">
        <v>57.22</v>
      </c>
      <c r="S5" t="n">
        <v>27.17</v>
      </c>
      <c r="T5" t="n">
        <v>15054.32</v>
      </c>
      <c r="U5" t="n">
        <v>0.47</v>
      </c>
      <c r="V5" t="n">
        <v>0.88</v>
      </c>
      <c r="W5" t="n">
        <v>0.19</v>
      </c>
      <c r="X5" t="n">
        <v>0.96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7.8035</v>
      </c>
      <c r="E6" t="n">
        <v>12.81</v>
      </c>
      <c r="F6" t="n">
        <v>8.66</v>
      </c>
      <c r="G6" t="n">
        <v>12.38</v>
      </c>
      <c r="H6" t="n">
        <v>0.18</v>
      </c>
      <c r="I6" t="n">
        <v>42</v>
      </c>
      <c r="J6" t="n">
        <v>196.32</v>
      </c>
      <c r="K6" t="n">
        <v>54.38</v>
      </c>
      <c r="L6" t="n">
        <v>2</v>
      </c>
      <c r="M6" t="n">
        <v>40</v>
      </c>
      <c r="N6" t="n">
        <v>39.95</v>
      </c>
      <c r="O6" t="n">
        <v>24447.22</v>
      </c>
      <c r="P6" t="n">
        <v>113.55</v>
      </c>
      <c r="Q6" t="n">
        <v>942.3</v>
      </c>
      <c r="R6" t="n">
        <v>52.36</v>
      </c>
      <c r="S6" t="n">
        <v>27.17</v>
      </c>
      <c r="T6" t="n">
        <v>12660.02</v>
      </c>
      <c r="U6" t="n">
        <v>0.52</v>
      </c>
      <c r="V6" t="n">
        <v>0.9</v>
      </c>
      <c r="W6" t="n">
        <v>0.18</v>
      </c>
      <c r="X6" t="n">
        <v>0.8100000000000001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8.0975</v>
      </c>
      <c r="E7" t="n">
        <v>12.35</v>
      </c>
      <c r="F7" t="n">
        <v>8.43</v>
      </c>
      <c r="G7" t="n">
        <v>14.05</v>
      </c>
      <c r="H7" t="n">
        <v>0.2</v>
      </c>
      <c r="I7" t="n">
        <v>36</v>
      </c>
      <c r="J7" t="n">
        <v>196.71</v>
      </c>
      <c r="K7" t="n">
        <v>54.38</v>
      </c>
      <c r="L7" t="n">
        <v>2.25</v>
      </c>
      <c r="M7" t="n">
        <v>34</v>
      </c>
      <c r="N7" t="n">
        <v>40.08</v>
      </c>
      <c r="O7" t="n">
        <v>24495.09</v>
      </c>
      <c r="P7" t="n">
        <v>109.11</v>
      </c>
      <c r="Q7" t="n">
        <v>942.42</v>
      </c>
      <c r="R7" t="n">
        <v>44.88</v>
      </c>
      <c r="S7" t="n">
        <v>27.17</v>
      </c>
      <c r="T7" t="n">
        <v>8950.17</v>
      </c>
      <c r="U7" t="n">
        <v>0.61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8.1096</v>
      </c>
      <c r="E8" t="n">
        <v>12.33</v>
      </c>
      <c r="F8" t="n">
        <v>8.529999999999999</v>
      </c>
      <c r="G8" t="n">
        <v>15.51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109.45</v>
      </c>
      <c r="Q8" t="n">
        <v>942.25</v>
      </c>
      <c r="R8" t="n">
        <v>48.52</v>
      </c>
      <c r="S8" t="n">
        <v>27.17</v>
      </c>
      <c r="T8" t="n">
        <v>10782.62</v>
      </c>
      <c r="U8" t="n">
        <v>0.5600000000000001</v>
      </c>
      <c r="V8" t="n">
        <v>0.91</v>
      </c>
      <c r="W8" t="n">
        <v>0.16</v>
      </c>
      <c r="X8" t="n">
        <v>0.68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8.2804</v>
      </c>
      <c r="E9" t="n">
        <v>12.08</v>
      </c>
      <c r="F9" t="n">
        <v>8.43</v>
      </c>
      <c r="G9" t="n">
        <v>17.45</v>
      </c>
      <c r="H9" t="n">
        <v>0.25</v>
      </c>
      <c r="I9" t="n">
        <v>29</v>
      </c>
      <c r="J9" t="n">
        <v>197.49</v>
      </c>
      <c r="K9" t="n">
        <v>54.38</v>
      </c>
      <c r="L9" t="n">
        <v>2.75</v>
      </c>
      <c r="M9" t="n">
        <v>27</v>
      </c>
      <c r="N9" t="n">
        <v>40.36</v>
      </c>
      <c r="O9" t="n">
        <v>24590.98</v>
      </c>
      <c r="P9" t="n">
        <v>107.26</v>
      </c>
      <c r="Q9" t="n">
        <v>942.46</v>
      </c>
      <c r="R9" t="n">
        <v>45.41</v>
      </c>
      <c r="S9" t="n">
        <v>27.17</v>
      </c>
      <c r="T9" t="n">
        <v>9249.9</v>
      </c>
      <c r="U9" t="n">
        <v>0.6</v>
      </c>
      <c r="V9" t="n">
        <v>0.93</v>
      </c>
      <c r="W9" t="n">
        <v>0.15</v>
      </c>
      <c r="X9" t="n">
        <v>0.58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8.363099999999999</v>
      </c>
      <c r="E10" t="n">
        <v>11.96</v>
      </c>
      <c r="F10" t="n">
        <v>8.390000000000001</v>
      </c>
      <c r="G10" t="n">
        <v>18.65</v>
      </c>
      <c r="H10" t="n">
        <v>0.27</v>
      </c>
      <c r="I10" t="n">
        <v>27</v>
      </c>
      <c r="J10" t="n">
        <v>197.88</v>
      </c>
      <c r="K10" t="n">
        <v>54.38</v>
      </c>
      <c r="L10" t="n">
        <v>3</v>
      </c>
      <c r="M10" t="n">
        <v>25</v>
      </c>
      <c r="N10" t="n">
        <v>40.5</v>
      </c>
      <c r="O10" t="n">
        <v>24639</v>
      </c>
      <c r="P10" t="n">
        <v>105.38</v>
      </c>
      <c r="Q10" t="n">
        <v>942.26</v>
      </c>
      <c r="R10" t="n">
        <v>44.06</v>
      </c>
      <c r="S10" t="n">
        <v>27.17</v>
      </c>
      <c r="T10" t="n">
        <v>8581.08</v>
      </c>
      <c r="U10" t="n">
        <v>0.62</v>
      </c>
      <c r="V10" t="n">
        <v>0.93</v>
      </c>
      <c r="W10" t="n">
        <v>0.15</v>
      </c>
      <c r="X10" t="n">
        <v>0.54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8.492800000000001</v>
      </c>
      <c r="E11" t="n">
        <v>11.77</v>
      </c>
      <c r="F11" t="n">
        <v>8.32</v>
      </c>
      <c r="G11" t="n">
        <v>20.81</v>
      </c>
      <c r="H11" t="n">
        <v>0.29</v>
      </c>
      <c r="I11" t="n">
        <v>24</v>
      </c>
      <c r="J11" t="n">
        <v>198.27</v>
      </c>
      <c r="K11" t="n">
        <v>54.38</v>
      </c>
      <c r="L11" t="n">
        <v>3.25</v>
      </c>
      <c r="M11" t="n">
        <v>22</v>
      </c>
      <c r="N11" t="n">
        <v>40.64</v>
      </c>
      <c r="O11" t="n">
        <v>24687.06</v>
      </c>
      <c r="P11" t="n">
        <v>103.62</v>
      </c>
      <c r="Q11" t="n">
        <v>942.3</v>
      </c>
      <c r="R11" t="n">
        <v>41.99</v>
      </c>
      <c r="S11" t="n">
        <v>27.17</v>
      </c>
      <c r="T11" t="n">
        <v>7560.7</v>
      </c>
      <c r="U11" t="n">
        <v>0.65</v>
      </c>
      <c r="V11" t="n">
        <v>0.9399999999999999</v>
      </c>
      <c r="W11" t="n">
        <v>0.15</v>
      </c>
      <c r="X11" t="n">
        <v>0.47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8.587400000000001</v>
      </c>
      <c r="E12" t="n">
        <v>11.64</v>
      </c>
      <c r="F12" t="n">
        <v>8.27</v>
      </c>
      <c r="G12" t="n">
        <v>22.56</v>
      </c>
      <c r="H12" t="n">
        <v>0.31</v>
      </c>
      <c r="I12" t="n">
        <v>22</v>
      </c>
      <c r="J12" t="n">
        <v>198.66</v>
      </c>
      <c r="K12" t="n">
        <v>54.38</v>
      </c>
      <c r="L12" t="n">
        <v>3.5</v>
      </c>
      <c r="M12" t="n">
        <v>20</v>
      </c>
      <c r="N12" t="n">
        <v>40.78</v>
      </c>
      <c r="O12" t="n">
        <v>24735.17</v>
      </c>
      <c r="P12" t="n">
        <v>101.56</v>
      </c>
      <c r="Q12" t="n">
        <v>942.28</v>
      </c>
      <c r="R12" t="n">
        <v>40.34</v>
      </c>
      <c r="S12" t="n">
        <v>27.17</v>
      </c>
      <c r="T12" t="n">
        <v>6748.13</v>
      </c>
      <c r="U12" t="n">
        <v>0.67</v>
      </c>
      <c r="V12" t="n">
        <v>0.9399999999999999</v>
      </c>
      <c r="W12" t="n">
        <v>0.14</v>
      </c>
      <c r="X12" t="n">
        <v>0.42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8.6294</v>
      </c>
      <c r="E13" t="n">
        <v>11.59</v>
      </c>
      <c r="F13" t="n">
        <v>8.26</v>
      </c>
      <c r="G13" t="n">
        <v>23.59</v>
      </c>
      <c r="H13" t="n">
        <v>0.33</v>
      </c>
      <c r="I13" t="n">
        <v>21</v>
      </c>
      <c r="J13" t="n">
        <v>199.05</v>
      </c>
      <c r="K13" t="n">
        <v>54.38</v>
      </c>
      <c r="L13" t="n">
        <v>3.75</v>
      </c>
      <c r="M13" t="n">
        <v>19</v>
      </c>
      <c r="N13" t="n">
        <v>40.92</v>
      </c>
      <c r="O13" t="n">
        <v>24783.33</v>
      </c>
      <c r="P13" t="n">
        <v>100.34</v>
      </c>
      <c r="Q13" t="n">
        <v>942.24</v>
      </c>
      <c r="R13" t="n">
        <v>39.85</v>
      </c>
      <c r="S13" t="n">
        <v>27.17</v>
      </c>
      <c r="T13" t="n">
        <v>6506.21</v>
      </c>
      <c r="U13" t="n">
        <v>0.68</v>
      </c>
      <c r="V13" t="n">
        <v>0.9399999999999999</v>
      </c>
      <c r="W13" t="n">
        <v>0.14</v>
      </c>
      <c r="X13" t="n">
        <v>0.4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8.750999999999999</v>
      </c>
      <c r="E14" t="n">
        <v>11.43</v>
      </c>
      <c r="F14" t="n">
        <v>8.17</v>
      </c>
      <c r="G14" t="n">
        <v>25.81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17</v>
      </c>
      <c r="N14" t="n">
        <v>41.06</v>
      </c>
      <c r="O14" t="n">
        <v>24831.54</v>
      </c>
      <c r="P14" t="n">
        <v>98.18000000000001</v>
      </c>
      <c r="Q14" t="n">
        <v>942.28</v>
      </c>
      <c r="R14" t="n">
        <v>36.89</v>
      </c>
      <c r="S14" t="n">
        <v>27.17</v>
      </c>
      <c r="T14" t="n">
        <v>5039.48</v>
      </c>
      <c r="U14" t="n">
        <v>0.74</v>
      </c>
      <c r="V14" t="n">
        <v>0.95</v>
      </c>
      <c r="W14" t="n">
        <v>0.14</v>
      </c>
      <c r="X14" t="n">
        <v>0.32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8.7028</v>
      </c>
      <c r="E15" t="n">
        <v>11.49</v>
      </c>
      <c r="F15" t="n">
        <v>8.27</v>
      </c>
      <c r="G15" t="n">
        <v>27.58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16</v>
      </c>
      <c r="N15" t="n">
        <v>41.2</v>
      </c>
      <c r="O15" t="n">
        <v>24879.79</v>
      </c>
      <c r="P15" t="n">
        <v>98.59999999999999</v>
      </c>
      <c r="Q15" t="n">
        <v>942.26</v>
      </c>
      <c r="R15" t="n">
        <v>41.02</v>
      </c>
      <c r="S15" t="n">
        <v>27.17</v>
      </c>
      <c r="T15" t="n">
        <v>7109.03</v>
      </c>
      <c r="U15" t="n">
        <v>0.66</v>
      </c>
      <c r="V15" t="n">
        <v>0.9399999999999999</v>
      </c>
      <c r="W15" t="n">
        <v>0.13</v>
      </c>
      <c r="X15" t="n">
        <v>0.42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8.803699999999999</v>
      </c>
      <c r="E16" t="n">
        <v>11.36</v>
      </c>
      <c r="F16" t="n">
        <v>8.18</v>
      </c>
      <c r="G16" t="n">
        <v>28.87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95.65000000000001</v>
      </c>
      <c r="Q16" t="n">
        <v>942.26</v>
      </c>
      <c r="R16" t="n">
        <v>37.52</v>
      </c>
      <c r="S16" t="n">
        <v>27.17</v>
      </c>
      <c r="T16" t="n">
        <v>5364.77</v>
      </c>
      <c r="U16" t="n">
        <v>0.72</v>
      </c>
      <c r="V16" t="n">
        <v>0.95</v>
      </c>
      <c r="W16" t="n">
        <v>0.14</v>
      </c>
      <c r="X16" t="n">
        <v>0.33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8.850199999999999</v>
      </c>
      <c r="E17" t="n">
        <v>11.3</v>
      </c>
      <c r="F17" t="n">
        <v>8.16</v>
      </c>
      <c r="G17" t="n">
        <v>30.6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94.13</v>
      </c>
      <c r="Q17" t="n">
        <v>942.24</v>
      </c>
      <c r="R17" t="n">
        <v>36.88</v>
      </c>
      <c r="S17" t="n">
        <v>27.17</v>
      </c>
      <c r="T17" t="n">
        <v>5048.63</v>
      </c>
      <c r="U17" t="n">
        <v>0.74</v>
      </c>
      <c r="V17" t="n">
        <v>0.96</v>
      </c>
      <c r="W17" t="n">
        <v>0.13</v>
      </c>
      <c r="X17" t="n">
        <v>0.31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8.893700000000001</v>
      </c>
      <c r="E18" t="n">
        <v>11.24</v>
      </c>
      <c r="F18" t="n">
        <v>8.140000000000001</v>
      </c>
      <c r="G18" t="n">
        <v>32.58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13</v>
      </c>
      <c r="N18" t="n">
        <v>41.63</v>
      </c>
      <c r="O18" t="n">
        <v>25024.84</v>
      </c>
      <c r="P18" t="n">
        <v>92.56</v>
      </c>
      <c r="Q18" t="n">
        <v>942.26</v>
      </c>
      <c r="R18" t="n">
        <v>36.41</v>
      </c>
      <c r="S18" t="n">
        <v>27.17</v>
      </c>
      <c r="T18" t="n">
        <v>4820.23</v>
      </c>
      <c r="U18" t="n">
        <v>0.75</v>
      </c>
      <c r="V18" t="n">
        <v>0.96</v>
      </c>
      <c r="W18" t="n">
        <v>0.13</v>
      </c>
      <c r="X18" t="n">
        <v>0.29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8.9428</v>
      </c>
      <c r="E19" t="n">
        <v>11.18</v>
      </c>
      <c r="F19" t="n">
        <v>8.119999999999999</v>
      </c>
      <c r="G19" t="n">
        <v>34.8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91.16</v>
      </c>
      <c r="Q19" t="n">
        <v>942.34</v>
      </c>
      <c r="R19" t="n">
        <v>35.57</v>
      </c>
      <c r="S19" t="n">
        <v>27.17</v>
      </c>
      <c r="T19" t="n">
        <v>4401.04</v>
      </c>
      <c r="U19" t="n">
        <v>0.76</v>
      </c>
      <c r="V19" t="n">
        <v>0.96</v>
      </c>
      <c r="W19" t="n">
        <v>0.13</v>
      </c>
      <c r="X19" t="n">
        <v>0.27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9.014200000000001</v>
      </c>
      <c r="E20" t="n">
        <v>11.09</v>
      </c>
      <c r="F20" t="n">
        <v>8.07</v>
      </c>
      <c r="G20" t="n">
        <v>37.25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89.29000000000001</v>
      </c>
      <c r="Q20" t="n">
        <v>942.26</v>
      </c>
      <c r="R20" t="n">
        <v>33.99</v>
      </c>
      <c r="S20" t="n">
        <v>27.17</v>
      </c>
      <c r="T20" t="n">
        <v>3615.58</v>
      </c>
      <c r="U20" t="n">
        <v>0.8</v>
      </c>
      <c r="V20" t="n">
        <v>0.97</v>
      </c>
      <c r="W20" t="n">
        <v>0.13</v>
      </c>
      <c r="X20" t="n">
        <v>0.22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9.033200000000001</v>
      </c>
      <c r="E21" t="n">
        <v>11.07</v>
      </c>
      <c r="F21" t="n">
        <v>8.09</v>
      </c>
      <c r="G21" t="n">
        <v>40.43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87.59</v>
      </c>
      <c r="Q21" t="n">
        <v>942.24</v>
      </c>
      <c r="R21" t="n">
        <v>34.58</v>
      </c>
      <c r="S21" t="n">
        <v>27.17</v>
      </c>
      <c r="T21" t="n">
        <v>3915.62</v>
      </c>
      <c r="U21" t="n">
        <v>0.79</v>
      </c>
      <c r="V21" t="n">
        <v>0.96</v>
      </c>
      <c r="W21" t="n">
        <v>0.13</v>
      </c>
      <c r="X21" t="n">
        <v>0.23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9.0405</v>
      </c>
      <c r="E22" t="n">
        <v>11.06</v>
      </c>
      <c r="F22" t="n">
        <v>8.08</v>
      </c>
      <c r="G22" t="n">
        <v>40.39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85.93000000000001</v>
      </c>
      <c r="Q22" t="n">
        <v>942.24</v>
      </c>
      <c r="R22" t="n">
        <v>34.29</v>
      </c>
      <c r="S22" t="n">
        <v>27.17</v>
      </c>
      <c r="T22" t="n">
        <v>3773.56</v>
      </c>
      <c r="U22" t="n">
        <v>0.79</v>
      </c>
      <c r="V22" t="n">
        <v>0.97</v>
      </c>
      <c r="W22" t="n">
        <v>0.13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9.0884</v>
      </c>
      <c r="E23" t="n">
        <v>11</v>
      </c>
      <c r="F23" t="n">
        <v>8.06</v>
      </c>
      <c r="G23" t="n">
        <v>43.96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5</v>
      </c>
      <c r="N23" t="n">
        <v>42.35</v>
      </c>
      <c r="O23" t="n">
        <v>25267.7</v>
      </c>
      <c r="P23" t="n">
        <v>84.83</v>
      </c>
      <c r="Q23" t="n">
        <v>942.3099999999999</v>
      </c>
      <c r="R23" t="n">
        <v>33.49</v>
      </c>
      <c r="S23" t="n">
        <v>27.17</v>
      </c>
      <c r="T23" t="n">
        <v>3375.83</v>
      </c>
      <c r="U23" t="n">
        <v>0.8100000000000001</v>
      </c>
      <c r="V23" t="n">
        <v>0.97</v>
      </c>
      <c r="W23" t="n">
        <v>0.13</v>
      </c>
      <c r="X23" t="n">
        <v>0.21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9.0785</v>
      </c>
      <c r="E24" t="n">
        <v>11.02</v>
      </c>
      <c r="F24" t="n">
        <v>8.07</v>
      </c>
      <c r="G24" t="n">
        <v>44.02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1</v>
      </c>
      <c r="N24" t="n">
        <v>42.49</v>
      </c>
      <c r="O24" t="n">
        <v>25316.39</v>
      </c>
      <c r="P24" t="n">
        <v>84.48999999999999</v>
      </c>
      <c r="Q24" t="n">
        <v>942.24</v>
      </c>
      <c r="R24" t="n">
        <v>33.78</v>
      </c>
      <c r="S24" t="n">
        <v>27.17</v>
      </c>
      <c r="T24" t="n">
        <v>3522.57</v>
      </c>
      <c r="U24" t="n">
        <v>0.8</v>
      </c>
      <c r="V24" t="n">
        <v>0.97</v>
      </c>
      <c r="W24" t="n">
        <v>0.14</v>
      </c>
      <c r="X24" t="n">
        <v>0.22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9.081300000000001</v>
      </c>
      <c r="E25" t="n">
        <v>11.01</v>
      </c>
      <c r="F25" t="n">
        <v>8.07</v>
      </c>
      <c r="G25" t="n">
        <v>44</v>
      </c>
      <c r="H25" t="n">
        <v>0.59</v>
      </c>
      <c r="I25" t="n">
        <v>11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84.56</v>
      </c>
      <c r="Q25" t="n">
        <v>942.24</v>
      </c>
      <c r="R25" t="n">
        <v>33.63</v>
      </c>
      <c r="S25" t="n">
        <v>27.17</v>
      </c>
      <c r="T25" t="n">
        <v>3448.34</v>
      </c>
      <c r="U25" t="n">
        <v>0.8100000000000001</v>
      </c>
      <c r="V25" t="n">
        <v>0.97</v>
      </c>
      <c r="W25" t="n">
        <v>0.14</v>
      </c>
      <c r="X25" t="n">
        <v>0.21</v>
      </c>
      <c r="Y25" t="n">
        <v>1</v>
      </c>
      <c r="Z25" t="n">
        <v>10</v>
      </c>
    </row>
    <row r="26">
      <c r="A26" t="n">
        <v>0</v>
      </c>
      <c r="B26" t="n">
        <v>140</v>
      </c>
      <c r="C26" t="inlineStr">
        <is>
          <t xml:space="preserve">CONCLUIDO	</t>
        </is>
      </c>
      <c r="D26" t="n">
        <v>4.9472</v>
      </c>
      <c r="E26" t="n">
        <v>20.21</v>
      </c>
      <c r="F26" t="n">
        <v>10.52</v>
      </c>
      <c r="G26" t="n">
        <v>4.86</v>
      </c>
      <c r="H26" t="n">
        <v>0.06</v>
      </c>
      <c r="I26" t="n">
        <v>130</v>
      </c>
      <c r="J26" t="n">
        <v>274.09</v>
      </c>
      <c r="K26" t="n">
        <v>60.56</v>
      </c>
      <c r="L26" t="n">
        <v>1</v>
      </c>
      <c r="M26" t="n">
        <v>128</v>
      </c>
      <c r="N26" t="n">
        <v>72.53</v>
      </c>
      <c r="O26" t="n">
        <v>34038.11</v>
      </c>
      <c r="P26" t="n">
        <v>179.59</v>
      </c>
      <c r="Q26" t="n">
        <v>942.6900000000001</v>
      </c>
      <c r="R26" t="n">
        <v>110.75</v>
      </c>
      <c r="S26" t="n">
        <v>27.17</v>
      </c>
      <c r="T26" t="n">
        <v>41411.97</v>
      </c>
      <c r="U26" t="n">
        <v>0.25</v>
      </c>
      <c r="V26" t="n">
        <v>0.74</v>
      </c>
      <c r="W26" t="n">
        <v>0.31</v>
      </c>
      <c r="X26" t="n">
        <v>2.67</v>
      </c>
      <c r="Y26" t="n">
        <v>1</v>
      </c>
      <c r="Z26" t="n">
        <v>10</v>
      </c>
    </row>
    <row r="27">
      <c r="A27" t="n">
        <v>1</v>
      </c>
      <c r="B27" t="n">
        <v>140</v>
      </c>
      <c r="C27" t="inlineStr">
        <is>
          <t xml:space="preserve">CONCLUIDO	</t>
        </is>
      </c>
      <c r="D27" t="n">
        <v>5.6183</v>
      </c>
      <c r="E27" t="n">
        <v>17.8</v>
      </c>
      <c r="F27" t="n">
        <v>9.83</v>
      </c>
      <c r="G27" t="n">
        <v>6.08</v>
      </c>
      <c r="H27" t="n">
        <v>0.08</v>
      </c>
      <c r="I27" t="n">
        <v>97</v>
      </c>
      <c r="J27" t="n">
        <v>274.57</v>
      </c>
      <c r="K27" t="n">
        <v>60.56</v>
      </c>
      <c r="L27" t="n">
        <v>1.25</v>
      </c>
      <c r="M27" t="n">
        <v>95</v>
      </c>
      <c r="N27" t="n">
        <v>72.76000000000001</v>
      </c>
      <c r="O27" t="n">
        <v>34097.72</v>
      </c>
      <c r="P27" t="n">
        <v>167.02</v>
      </c>
      <c r="Q27" t="n">
        <v>942.66</v>
      </c>
      <c r="R27" t="n">
        <v>88.93000000000001</v>
      </c>
      <c r="S27" t="n">
        <v>27.17</v>
      </c>
      <c r="T27" t="n">
        <v>30668.81</v>
      </c>
      <c r="U27" t="n">
        <v>0.31</v>
      </c>
      <c r="V27" t="n">
        <v>0.79</v>
      </c>
      <c r="W27" t="n">
        <v>0.27</v>
      </c>
      <c r="X27" t="n">
        <v>1.98</v>
      </c>
      <c r="Y27" t="n">
        <v>1</v>
      </c>
      <c r="Z27" t="n">
        <v>10</v>
      </c>
    </row>
    <row r="28">
      <c r="A28" t="n">
        <v>2</v>
      </c>
      <c r="B28" t="n">
        <v>140</v>
      </c>
      <c r="C28" t="inlineStr">
        <is>
          <t xml:space="preserve">CONCLUIDO	</t>
        </is>
      </c>
      <c r="D28" t="n">
        <v>6.1275</v>
      </c>
      <c r="E28" t="n">
        <v>16.32</v>
      </c>
      <c r="F28" t="n">
        <v>9.4</v>
      </c>
      <c r="G28" t="n">
        <v>7.32</v>
      </c>
      <c r="H28" t="n">
        <v>0.1</v>
      </c>
      <c r="I28" t="n">
        <v>77</v>
      </c>
      <c r="J28" t="n">
        <v>275.05</v>
      </c>
      <c r="K28" t="n">
        <v>60.56</v>
      </c>
      <c r="L28" t="n">
        <v>1.5</v>
      </c>
      <c r="M28" t="n">
        <v>75</v>
      </c>
      <c r="N28" t="n">
        <v>73</v>
      </c>
      <c r="O28" t="n">
        <v>34157.42</v>
      </c>
      <c r="P28" t="n">
        <v>158.82</v>
      </c>
      <c r="Q28" t="n">
        <v>942.36</v>
      </c>
      <c r="R28" t="n">
        <v>75.39</v>
      </c>
      <c r="S28" t="n">
        <v>27.17</v>
      </c>
      <c r="T28" t="n">
        <v>23997.88</v>
      </c>
      <c r="U28" t="n">
        <v>0.36</v>
      </c>
      <c r="V28" t="n">
        <v>0.83</v>
      </c>
      <c r="W28" t="n">
        <v>0.23</v>
      </c>
      <c r="X28" t="n">
        <v>1.54</v>
      </c>
      <c r="Y28" t="n">
        <v>1</v>
      </c>
      <c r="Z28" t="n">
        <v>10</v>
      </c>
    </row>
    <row r="29">
      <c r="A29" t="n">
        <v>3</v>
      </c>
      <c r="B29" t="n">
        <v>140</v>
      </c>
      <c r="C29" t="inlineStr">
        <is>
          <t xml:space="preserve">CONCLUIDO	</t>
        </is>
      </c>
      <c r="D29" t="n">
        <v>6.4604</v>
      </c>
      <c r="E29" t="n">
        <v>15.48</v>
      </c>
      <c r="F29" t="n">
        <v>9.18</v>
      </c>
      <c r="G29" t="n">
        <v>8.48</v>
      </c>
      <c r="H29" t="n">
        <v>0.11</v>
      </c>
      <c r="I29" t="n">
        <v>65</v>
      </c>
      <c r="J29" t="n">
        <v>275.54</v>
      </c>
      <c r="K29" t="n">
        <v>60.56</v>
      </c>
      <c r="L29" t="n">
        <v>1.75</v>
      </c>
      <c r="M29" t="n">
        <v>63</v>
      </c>
      <c r="N29" t="n">
        <v>73.23</v>
      </c>
      <c r="O29" t="n">
        <v>34217.22</v>
      </c>
      <c r="P29" t="n">
        <v>154.52</v>
      </c>
      <c r="Q29" t="n">
        <v>942.48</v>
      </c>
      <c r="R29" t="n">
        <v>68.75</v>
      </c>
      <c r="S29" t="n">
        <v>27.17</v>
      </c>
      <c r="T29" t="n">
        <v>20739.79</v>
      </c>
      <c r="U29" t="n">
        <v>0.4</v>
      </c>
      <c r="V29" t="n">
        <v>0.85</v>
      </c>
      <c r="W29" t="n">
        <v>0.21</v>
      </c>
      <c r="X29" t="n">
        <v>1.33</v>
      </c>
      <c r="Y29" t="n">
        <v>1</v>
      </c>
      <c r="Z29" t="n">
        <v>10</v>
      </c>
    </row>
    <row r="30">
      <c r="A30" t="n">
        <v>4</v>
      </c>
      <c r="B30" t="n">
        <v>140</v>
      </c>
      <c r="C30" t="inlineStr">
        <is>
          <t xml:space="preserve">CONCLUIDO	</t>
        </is>
      </c>
      <c r="D30" t="n">
        <v>6.7963</v>
      </c>
      <c r="E30" t="n">
        <v>14.71</v>
      </c>
      <c r="F30" t="n">
        <v>8.94</v>
      </c>
      <c r="G30" t="n">
        <v>9.75</v>
      </c>
      <c r="H30" t="n">
        <v>0.13</v>
      </c>
      <c r="I30" t="n">
        <v>55</v>
      </c>
      <c r="J30" t="n">
        <v>276.02</v>
      </c>
      <c r="K30" t="n">
        <v>60.56</v>
      </c>
      <c r="L30" t="n">
        <v>2</v>
      </c>
      <c r="M30" t="n">
        <v>53</v>
      </c>
      <c r="N30" t="n">
        <v>73.47</v>
      </c>
      <c r="O30" t="n">
        <v>34277.1</v>
      </c>
      <c r="P30" t="n">
        <v>149.68</v>
      </c>
      <c r="Q30" t="n">
        <v>942.49</v>
      </c>
      <c r="R30" t="n">
        <v>61.06</v>
      </c>
      <c r="S30" t="n">
        <v>27.17</v>
      </c>
      <c r="T30" t="n">
        <v>16943.93</v>
      </c>
      <c r="U30" t="n">
        <v>0.44</v>
      </c>
      <c r="V30" t="n">
        <v>0.87</v>
      </c>
      <c r="W30" t="n">
        <v>0.2</v>
      </c>
      <c r="X30" t="n">
        <v>1.09</v>
      </c>
      <c r="Y30" t="n">
        <v>1</v>
      </c>
      <c r="Z30" t="n">
        <v>10</v>
      </c>
    </row>
    <row r="31">
      <c r="A31" t="n">
        <v>5</v>
      </c>
      <c r="B31" t="n">
        <v>140</v>
      </c>
      <c r="C31" t="inlineStr">
        <is>
          <t xml:space="preserve">CONCLUIDO	</t>
        </is>
      </c>
      <c r="D31" t="n">
        <v>7.0412</v>
      </c>
      <c r="E31" t="n">
        <v>14.2</v>
      </c>
      <c r="F31" t="n">
        <v>8.789999999999999</v>
      </c>
      <c r="G31" t="n">
        <v>10.99</v>
      </c>
      <c r="H31" t="n">
        <v>0.14</v>
      </c>
      <c r="I31" t="n">
        <v>48</v>
      </c>
      <c r="J31" t="n">
        <v>276.51</v>
      </c>
      <c r="K31" t="n">
        <v>60.56</v>
      </c>
      <c r="L31" t="n">
        <v>2.25</v>
      </c>
      <c r="M31" t="n">
        <v>46</v>
      </c>
      <c r="N31" t="n">
        <v>73.70999999999999</v>
      </c>
      <c r="O31" t="n">
        <v>34337.08</v>
      </c>
      <c r="P31" t="n">
        <v>146.53</v>
      </c>
      <c r="Q31" t="n">
        <v>942.48</v>
      </c>
      <c r="R31" t="n">
        <v>56.61</v>
      </c>
      <c r="S31" t="n">
        <v>27.17</v>
      </c>
      <c r="T31" t="n">
        <v>14755.17</v>
      </c>
      <c r="U31" t="n">
        <v>0.48</v>
      </c>
      <c r="V31" t="n">
        <v>0.89</v>
      </c>
      <c r="W31" t="n">
        <v>0.18</v>
      </c>
      <c r="X31" t="n">
        <v>0.9399999999999999</v>
      </c>
      <c r="Y31" t="n">
        <v>1</v>
      </c>
      <c r="Z31" t="n">
        <v>10</v>
      </c>
    </row>
    <row r="32">
      <c r="A32" t="n">
        <v>6</v>
      </c>
      <c r="B32" t="n">
        <v>140</v>
      </c>
      <c r="C32" t="inlineStr">
        <is>
          <t xml:space="preserve">CONCLUIDO	</t>
        </is>
      </c>
      <c r="D32" t="n">
        <v>7.2285</v>
      </c>
      <c r="E32" t="n">
        <v>13.83</v>
      </c>
      <c r="F32" t="n">
        <v>8.69</v>
      </c>
      <c r="G32" t="n">
        <v>12.12</v>
      </c>
      <c r="H32" t="n">
        <v>0.16</v>
      </c>
      <c r="I32" t="n">
        <v>43</v>
      </c>
      <c r="J32" t="n">
        <v>277</v>
      </c>
      <c r="K32" t="n">
        <v>60.56</v>
      </c>
      <c r="L32" t="n">
        <v>2.5</v>
      </c>
      <c r="M32" t="n">
        <v>41</v>
      </c>
      <c r="N32" t="n">
        <v>73.94</v>
      </c>
      <c r="O32" t="n">
        <v>34397.15</v>
      </c>
      <c r="P32" t="n">
        <v>143.99</v>
      </c>
      <c r="Q32" t="n">
        <v>942.29</v>
      </c>
      <c r="R32" t="n">
        <v>53.22</v>
      </c>
      <c r="S32" t="n">
        <v>27.17</v>
      </c>
      <c r="T32" t="n">
        <v>13085</v>
      </c>
      <c r="U32" t="n">
        <v>0.51</v>
      </c>
      <c r="V32" t="n">
        <v>0.9</v>
      </c>
      <c r="W32" t="n">
        <v>0.18</v>
      </c>
      <c r="X32" t="n">
        <v>0.83</v>
      </c>
      <c r="Y32" t="n">
        <v>1</v>
      </c>
      <c r="Z32" t="n">
        <v>10</v>
      </c>
    </row>
    <row r="33">
      <c r="A33" t="n">
        <v>7</v>
      </c>
      <c r="B33" t="n">
        <v>140</v>
      </c>
      <c r="C33" t="inlineStr">
        <is>
          <t xml:space="preserve">CONCLUIDO	</t>
        </is>
      </c>
      <c r="D33" t="n">
        <v>7.4491</v>
      </c>
      <c r="E33" t="n">
        <v>13.42</v>
      </c>
      <c r="F33" t="n">
        <v>8.539999999999999</v>
      </c>
      <c r="G33" t="n">
        <v>13.48</v>
      </c>
      <c r="H33" t="n">
        <v>0.18</v>
      </c>
      <c r="I33" t="n">
        <v>38</v>
      </c>
      <c r="J33" t="n">
        <v>277.48</v>
      </c>
      <c r="K33" t="n">
        <v>60.56</v>
      </c>
      <c r="L33" t="n">
        <v>2.75</v>
      </c>
      <c r="M33" t="n">
        <v>36</v>
      </c>
      <c r="N33" t="n">
        <v>74.18000000000001</v>
      </c>
      <c r="O33" t="n">
        <v>34457.31</v>
      </c>
      <c r="P33" t="n">
        <v>140.81</v>
      </c>
      <c r="Q33" t="n">
        <v>942.61</v>
      </c>
      <c r="R33" t="n">
        <v>48.13</v>
      </c>
      <c r="S33" t="n">
        <v>27.17</v>
      </c>
      <c r="T33" t="n">
        <v>10564.09</v>
      </c>
      <c r="U33" t="n">
        <v>0.5600000000000001</v>
      </c>
      <c r="V33" t="n">
        <v>0.91</v>
      </c>
      <c r="W33" t="n">
        <v>0.17</v>
      </c>
      <c r="X33" t="n">
        <v>0.68</v>
      </c>
      <c r="Y33" t="n">
        <v>1</v>
      </c>
      <c r="Z33" t="n">
        <v>10</v>
      </c>
    </row>
    <row r="34">
      <c r="A34" t="n">
        <v>8</v>
      </c>
      <c r="B34" t="n">
        <v>140</v>
      </c>
      <c r="C34" t="inlineStr">
        <is>
          <t xml:space="preserve">CONCLUIDO	</t>
        </is>
      </c>
      <c r="D34" t="n">
        <v>7.5374</v>
      </c>
      <c r="E34" t="n">
        <v>13.27</v>
      </c>
      <c r="F34" t="n">
        <v>8.539999999999999</v>
      </c>
      <c r="G34" t="n">
        <v>14.64</v>
      </c>
      <c r="H34" t="n">
        <v>0.19</v>
      </c>
      <c r="I34" t="n">
        <v>35</v>
      </c>
      <c r="J34" t="n">
        <v>277.97</v>
      </c>
      <c r="K34" t="n">
        <v>60.56</v>
      </c>
      <c r="L34" t="n">
        <v>3</v>
      </c>
      <c r="M34" t="n">
        <v>33</v>
      </c>
      <c r="N34" t="n">
        <v>74.42</v>
      </c>
      <c r="O34" t="n">
        <v>34517.57</v>
      </c>
      <c r="P34" t="n">
        <v>140.17</v>
      </c>
      <c r="Q34" t="n">
        <v>942.33</v>
      </c>
      <c r="R34" t="n">
        <v>49.32</v>
      </c>
      <c r="S34" t="n">
        <v>27.17</v>
      </c>
      <c r="T34" t="n">
        <v>11171.83</v>
      </c>
      <c r="U34" t="n">
        <v>0.55</v>
      </c>
      <c r="V34" t="n">
        <v>0.91</v>
      </c>
      <c r="W34" t="n">
        <v>0.14</v>
      </c>
      <c r="X34" t="n">
        <v>0.68</v>
      </c>
      <c r="Y34" t="n">
        <v>1</v>
      </c>
      <c r="Z34" t="n">
        <v>10</v>
      </c>
    </row>
    <row r="35">
      <c r="A35" t="n">
        <v>9</v>
      </c>
      <c r="B35" t="n">
        <v>140</v>
      </c>
      <c r="C35" t="inlineStr">
        <is>
          <t xml:space="preserve">CONCLUIDO	</t>
        </is>
      </c>
      <c r="D35" t="n">
        <v>7.6352</v>
      </c>
      <c r="E35" t="n">
        <v>13.1</v>
      </c>
      <c r="F35" t="n">
        <v>8.529999999999999</v>
      </c>
      <c r="G35" t="n">
        <v>15.98</v>
      </c>
      <c r="H35" t="n">
        <v>0.21</v>
      </c>
      <c r="I35" t="n">
        <v>32</v>
      </c>
      <c r="J35" t="n">
        <v>278.46</v>
      </c>
      <c r="K35" t="n">
        <v>60.56</v>
      </c>
      <c r="L35" t="n">
        <v>3.25</v>
      </c>
      <c r="M35" t="n">
        <v>30</v>
      </c>
      <c r="N35" t="n">
        <v>74.66</v>
      </c>
      <c r="O35" t="n">
        <v>34577.92</v>
      </c>
      <c r="P35" t="n">
        <v>139.49</v>
      </c>
      <c r="Q35" t="n">
        <v>942.3</v>
      </c>
      <c r="R35" t="n">
        <v>48.32</v>
      </c>
      <c r="S35" t="n">
        <v>27.17</v>
      </c>
      <c r="T35" t="n">
        <v>10688.43</v>
      </c>
      <c r="U35" t="n">
        <v>0.5600000000000001</v>
      </c>
      <c r="V35" t="n">
        <v>0.91</v>
      </c>
      <c r="W35" t="n">
        <v>0.16</v>
      </c>
      <c r="X35" t="n">
        <v>0.67</v>
      </c>
      <c r="Y35" t="n">
        <v>1</v>
      </c>
      <c r="Z35" t="n">
        <v>10</v>
      </c>
    </row>
    <row r="36">
      <c r="A36" t="n">
        <v>10</v>
      </c>
      <c r="B36" t="n">
        <v>140</v>
      </c>
      <c r="C36" t="inlineStr">
        <is>
          <t xml:space="preserve">CONCLUIDO	</t>
        </is>
      </c>
      <c r="D36" t="n">
        <v>7.7356</v>
      </c>
      <c r="E36" t="n">
        <v>12.93</v>
      </c>
      <c r="F36" t="n">
        <v>8.460000000000001</v>
      </c>
      <c r="G36" t="n">
        <v>16.92</v>
      </c>
      <c r="H36" t="n">
        <v>0.22</v>
      </c>
      <c r="I36" t="n">
        <v>30</v>
      </c>
      <c r="J36" t="n">
        <v>278.95</v>
      </c>
      <c r="K36" t="n">
        <v>60.56</v>
      </c>
      <c r="L36" t="n">
        <v>3.5</v>
      </c>
      <c r="M36" t="n">
        <v>28</v>
      </c>
      <c r="N36" t="n">
        <v>74.90000000000001</v>
      </c>
      <c r="O36" t="n">
        <v>34638.36</v>
      </c>
      <c r="P36" t="n">
        <v>137.6</v>
      </c>
      <c r="Q36" t="n">
        <v>942.28</v>
      </c>
      <c r="R36" t="n">
        <v>46.24</v>
      </c>
      <c r="S36" t="n">
        <v>27.17</v>
      </c>
      <c r="T36" t="n">
        <v>9658.790000000001</v>
      </c>
      <c r="U36" t="n">
        <v>0.59</v>
      </c>
      <c r="V36" t="n">
        <v>0.92</v>
      </c>
      <c r="W36" t="n">
        <v>0.15</v>
      </c>
      <c r="X36" t="n">
        <v>0.61</v>
      </c>
      <c r="Y36" t="n">
        <v>1</v>
      </c>
      <c r="Z36" t="n">
        <v>10</v>
      </c>
    </row>
    <row r="37">
      <c r="A37" t="n">
        <v>11</v>
      </c>
      <c r="B37" t="n">
        <v>140</v>
      </c>
      <c r="C37" t="inlineStr">
        <is>
          <t xml:space="preserve">CONCLUIDO	</t>
        </is>
      </c>
      <c r="D37" t="n">
        <v>7.8795</v>
      </c>
      <c r="E37" t="n">
        <v>12.69</v>
      </c>
      <c r="F37" t="n">
        <v>8.380000000000001</v>
      </c>
      <c r="G37" t="n">
        <v>18.62</v>
      </c>
      <c r="H37" t="n">
        <v>0.24</v>
      </c>
      <c r="I37" t="n">
        <v>27</v>
      </c>
      <c r="J37" t="n">
        <v>279.44</v>
      </c>
      <c r="K37" t="n">
        <v>60.56</v>
      </c>
      <c r="L37" t="n">
        <v>3.75</v>
      </c>
      <c r="M37" t="n">
        <v>25</v>
      </c>
      <c r="N37" t="n">
        <v>75.14</v>
      </c>
      <c r="O37" t="n">
        <v>34698.9</v>
      </c>
      <c r="P37" t="n">
        <v>135.55</v>
      </c>
      <c r="Q37" t="n">
        <v>942.34</v>
      </c>
      <c r="R37" t="n">
        <v>43.69</v>
      </c>
      <c r="S37" t="n">
        <v>27.17</v>
      </c>
      <c r="T37" t="n">
        <v>8398.700000000001</v>
      </c>
      <c r="U37" t="n">
        <v>0.62</v>
      </c>
      <c r="V37" t="n">
        <v>0.93</v>
      </c>
      <c r="W37" t="n">
        <v>0.15</v>
      </c>
      <c r="X37" t="n">
        <v>0.53</v>
      </c>
      <c r="Y37" t="n">
        <v>1</v>
      </c>
      <c r="Z37" t="n">
        <v>10</v>
      </c>
    </row>
    <row r="38">
      <c r="A38" t="n">
        <v>12</v>
      </c>
      <c r="B38" t="n">
        <v>140</v>
      </c>
      <c r="C38" t="inlineStr">
        <is>
          <t xml:space="preserve">CONCLUIDO	</t>
        </is>
      </c>
      <c r="D38" t="n">
        <v>7.9717</v>
      </c>
      <c r="E38" t="n">
        <v>12.54</v>
      </c>
      <c r="F38" t="n">
        <v>8.34</v>
      </c>
      <c r="G38" t="n">
        <v>20.01</v>
      </c>
      <c r="H38" t="n">
        <v>0.25</v>
      </c>
      <c r="I38" t="n">
        <v>25</v>
      </c>
      <c r="J38" t="n">
        <v>279.94</v>
      </c>
      <c r="K38" t="n">
        <v>60.56</v>
      </c>
      <c r="L38" t="n">
        <v>4</v>
      </c>
      <c r="M38" t="n">
        <v>23</v>
      </c>
      <c r="N38" t="n">
        <v>75.38</v>
      </c>
      <c r="O38" t="n">
        <v>34759.54</v>
      </c>
      <c r="P38" t="n">
        <v>134.02</v>
      </c>
      <c r="Q38" t="n">
        <v>942.41</v>
      </c>
      <c r="R38" t="n">
        <v>42.3</v>
      </c>
      <c r="S38" t="n">
        <v>27.17</v>
      </c>
      <c r="T38" t="n">
        <v>7711.52</v>
      </c>
      <c r="U38" t="n">
        <v>0.64</v>
      </c>
      <c r="V38" t="n">
        <v>0.9399999999999999</v>
      </c>
      <c r="W38" t="n">
        <v>0.15</v>
      </c>
      <c r="X38" t="n">
        <v>0.48</v>
      </c>
      <c r="Y38" t="n">
        <v>1</v>
      </c>
      <c r="Z38" t="n">
        <v>10</v>
      </c>
    </row>
    <row r="39">
      <c r="A39" t="n">
        <v>13</v>
      </c>
      <c r="B39" t="n">
        <v>140</v>
      </c>
      <c r="C39" t="inlineStr">
        <is>
          <t xml:space="preserve">CONCLUIDO	</t>
        </is>
      </c>
      <c r="D39" t="n">
        <v>8.019600000000001</v>
      </c>
      <c r="E39" t="n">
        <v>12.47</v>
      </c>
      <c r="F39" t="n">
        <v>8.31</v>
      </c>
      <c r="G39" t="n">
        <v>20.79</v>
      </c>
      <c r="H39" t="n">
        <v>0.27</v>
      </c>
      <c r="I39" t="n">
        <v>24</v>
      </c>
      <c r="J39" t="n">
        <v>280.43</v>
      </c>
      <c r="K39" t="n">
        <v>60.56</v>
      </c>
      <c r="L39" t="n">
        <v>4.25</v>
      </c>
      <c r="M39" t="n">
        <v>22</v>
      </c>
      <c r="N39" t="n">
        <v>75.62</v>
      </c>
      <c r="O39" t="n">
        <v>34820.27</v>
      </c>
      <c r="P39" t="n">
        <v>133.1</v>
      </c>
      <c r="Q39" t="n">
        <v>942.35</v>
      </c>
      <c r="R39" t="n">
        <v>41.55</v>
      </c>
      <c r="S39" t="n">
        <v>27.17</v>
      </c>
      <c r="T39" t="n">
        <v>7345.34</v>
      </c>
      <c r="U39" t="n">
        <v>0.65</v>
      </c>
      <c r="V39" t="n">
        <v>0.9399999999999999</v>
      </c>
      <c r="W39" t="n">
        <v>0.15</v>
      </c>
      <c r="X39" t="n">
        <v>0.46</v>
      </c>
      <c r="Y39" t="n">
        <v>1</v>
      </c>
      <c r="Z39" t="n">
        <v>10</v>
      </c>
    </row>
    <row r="40">
      <c r="A40" t="n">
        <v>14</v>
      </c>
      <c r="B40" t="n">
        <v>140</v>
      </c>
      <c r="C40" t="inlineStr">
        <is>
          <t xml:space="preserve">CONCLUIDO	</t>
        </is>
      </c>
      <c r="D40" t="n">
        <v>8.114000000000001</v>
      </c>
      <c r="E40" t="n">
        <v>12.32</v>
      </c>
      <c r="F40" t="n">
        <v>8.27</v>
      </c>
      <c r="G40" t="n">
        <v>22.57</v>
      </c>
      <c r="H40" t="n">
        <v>0.29</v>
      </c>
      <c r="I40" t="n">
        <v>22</v>
      </c>
      <c r="J40" t="n">
        <v>280.92</v>
      </c>
      <c r="K40" t="n">
        <v>60.56</v>
      </c>
      <c r="L40" t="n">
        <v>4.5</v>
      </c>
      <c r="M40" t="n">
        <v>20</v>
      </c>
      <c r="N40" t="n">
        <v>75.87</v>
      </c>
      <c r="O40" t="n">
        <v>34881.09</v>
      </c>
      <c r="P40" t="n">
        <v>131.58</v>
      </c>
      <c r="Q40" t="n">
        <v>942.24</v>
      </c>
      <c r="R40" t="n">
        <v>40.37</v>
      </c>
      <c r="S40" t="n">
        <v>27.17</v>
      </c>
      <c r="T40" t="n">
        <v>6761.44</v>
      </c>
      <c r="U40" t="n">
        <v>0.67</v>
      </c>
      <c r="V40" t="n">
        <v>0.9399999999999999</v>
      </c>
      <c r="W40" t="n">
        <v>0.14</v>
      </c>
      <c r="X40" t="n">
        <v>0.42</v>
      </c>
      <c r="Y40" t="n">
        <v>1</v>
      </c>
      <c r="Z40" t="n">
        <v>10</v>
      </c>
    </row>
    <row r="41">
      <c r="A41" t="n">
        <v>15</v>
      </c>
      <c r="B41" t="n">
        <v>140</v>
      </c>
      <c r="C41" t="inlineStr">
        <is>
          <t xml:space="preserve">CONCLUIDO	</t>
        </is>
      </c>
      <c r="D41" t="n">
        <v>8.1599</v>
      </c>
      <c r="E41" t="n">
        <v>12.26</v>
      </c>
      <c r="F41" t="n">
        <v>8.26</v>
      </c>
      <c r="G41" t="n">
        <v>23.59</v>
      </c>
      <c r="H41" t="n">
        <v>0.3</v>
      </c>
      <c r="I41" t="n">
        <v>21</v>
      </c>
      <c r="J41" t="n">
        <v>281.41</v>
      </c>
      <c r="K41" t="n">
        <v>60.56</v>
      </c>
      <c r="L41" t="n">
        <v>4.75</v>
      </c>
      <c r="M41" t="n">
        <v>19</v>
      </c>
      <c r="N41" t="n">
        <v>76.11</v>
      </c>
      <c r="O41" t="n">
        <v>34942.02</v>
      </c>
      <c r="P41" t="n">
        <v>130.84</v>
      </c>
      <c r="Q41" t="n">
        <v>942.28</v>
      </c>
      <c r="R41" t="n">
        <v>39.85</v>
      </c>
      <c r="S41" t="n">
        <v>27.17</v>
      </c>
      <c r="T41" t="n">
        <v>6506.72</v>
      </c>
      <c r="U41" t="n">
        <v>0.68</v>
      </c>
      <c r="V41" t="n">
        <v>0.9399999999999999</v>
      </c>
      <c r="W41" t="n">
        <v>0.14</v>
      </c>
      <c r="X41" t="n">
        <v>0.4</v>
      </c>
      <c r="Y41" t="n">
        <v>1</v>
      </c>
      <c r="Z41" t="n">
        <v>10</v>
      </c>
    </row>
    <row r="42">
      <c r="A42" t="n">
        <v>16</v>
      </c>
      <c r="B42" t="n">
        <v>140</v>
      </c>
      <c r="C42" t="inlineStr">
        <is>
          <t xml:space="preserve">CONCLUIDO	</t>
        </is>
      </c>
      <c r="D42" t="n">
        <v>8.212199999999999</v>
      </c>
      <c r="E42" t="n">
        <v>12.18</v>
      </c>
      <c r="F42" t="n">
        <v>8.23</v>
      </c>
      <c r="G42" t="n">
        <v>24.69</v>
      </c>
      <c r="H42" t="n">
        <v>0.32</v>
      </c>
      <c r="I42" t="n">
        <v>20</v>
      </c>
      <c r="J42" t="n">
        <v>281.91</v>
      </c>
      <c r="K42" t="n">
        <v>60.56</v>
      </c>
      <c r="L42" t="n">
        <v>5</v>
      </c>
      <c r="M42" t="n">
        <v>18</v>
      </c>
      <c r="N42" t="n">
        <v>76.34999999999999</v>
      </c>
      <c r="O42" t="n">
        <v>35003.04</v>
      </c>
      <c r="P42" t="n">
        <v>129.69</v>
      </c>
      <c r="Q42" t="n">
        <v>942.37</v>
      </c>
      <c r="R42" t="n">
        <v>38.91</v>
      </c>
      <c r="S42" t="n">
        <v>27.17</v>
      </c>
      <c r="T42" t="n">
        <v>6042.06</v>
      </c>
      <c r="U42" t="n">
        <v>0.7</v>
      </c>
      <c r="V42" t="n">
        <v>0.95</v>
      </c>
      <c r="W42" t="n">
        <v>0.14</v>
      </c>
      <c r="X42" t="n">
        <v>0.38</v>
      </c>
      <c r="Y42" t="n">
        <v>1</v>
      </c>
      <c r="Z42" t="n">
        <v>10</v>
      </c>
    </row>
    <row r="43">
      <c r="A43" t="n">
        <v>17</v>
      </c>
      <c r="B43" t="n">
        <v>140</v>
      </c>
      <c r="C43" t="inlineStr">
        <is>
          <t xml:space="preserve">CONCLUIDO	</t>
        </is>
      </c>
      <c r="D43" t="n">
        <v>8.2921</v>
      </c>
      <c r="E43" t="n">
        <v>12.06</v>
      </c>
      <c r="F43" t="n">
        <v>8.17</v>
      </c>
      <c r="G43" t="n">
        <v>25.79</v>
      </c>
      <c r="H43" t="n">
        <v>0.33</v>
      </c>
      <c r="I43" t="n">
        <v>19</v>
      </c>
      <c r="J43" t="n">
        <v>282.4</v>
      </c>
      <c r="K43" t="n">
        <v>60.56</v>
      </c>
      <c r="L43" t="n">
        <v>5.25</v>
      </c>
      <c r="M43" t="n">
        <v>17</v>
      </c>
      <c r="N43" t="n">
        <v>76.59999999999999</v>
      </c>
      <c r="O43" t="n">
        <v>35064.15</v>
      </c>
      <c r="P43" t="n">
        <v>127.96</v>
      </c>
      <c r="Q43" t="n">
        <v>942.24</v>
      </c>
      <c r="R43" t="n">
        <v>36.77</v>
      </c>
      <c r="S43" t="n">
        <v>27.17</v>
      </c>
      <c r="T43" t="n">
        <v>4978.97</v>
      </c>
      <c r="U43" t="n">
        <v>0.74</v>
      </c>
      <c r="V43" t="n">
        <v>0.95</v>
      </c>
      <c r="W43" t="n">
        <v>0.14</v>
      </c>
      <c r="X43" t="n">
        <v>0.31</v>
      </c>
      <c r="Y43" t="n">
        <v>1</v>
      </c>
      <c r="Z43" t="n">
        <v>10</v>
      </c>
    </row>
    <row r="44">
      <c r="A44" t="n">
        <v>18</v>
      </c>
      <c r="B44" t="n">
        <v>140</v>
      </c>
      <c r="C44" t="inlineStr">
        <is>
          <t xml:space="preserve">CONCLUIDO	</t>
        </is>
      </c>
      <c r="D44" t="n">
        <v>8.2995</v>
      </c>
      <c r="E44" t="n">
        <v>12.05</v>
      </c>
      <c r="F44" t="n">
        <v>8.210000000000001</v>
      </c>
      <c r="G44" t="n">
        <v>27.36</v>
      </c>
      <c r="H44" t="n">
        <v>0.35</v>
      </c>
      <c r="I44" t="n">
        <v>18</v>
      </c>
      <c r="J44" t="n">
        <v>282.9</v>
      </c>
      <c r="K44" t="n">
        <v>60.56</v>
      </c>
      <c r="L44" t="n">
        <v>5.5</v>
      </c>
      <c r="M44" t="n">
        <v>16</v>
      </c>
      <c r="N44" t="n">
        <v>76.84999999999999</v>
      </c>
      <c r="O44" t="n">
        <v>35125.37</v>
      </c>
      <c r="P44" t="n">
        <v>128.02</v>
      </c>
      <c r="Q44" t="n">
        <v>942.26</v>
      </c>
      <c r="R44" t="n">
        <v>38.78</v>
      </c>
      <c r="S44" t="n">
        <v>27.17</v>
      </c>
      <c r="T44" t="n">
        <v>5986.1</v>
      </c>
      <c r="U44" t="n">
        <v>0.7</v>
      </c>
      <c r="V44" t="n">
        <v>0.95</v>
      </c>
      <c r="W44" t="n">
        <v>0.13</v>
      </c>
      <c r="X44" t="n">
        <v>0.35</v>
      </c>
      <c r="Y44" t="n">
        <v>1</v>
      </c>
      <c r="Z44" t="n">
        <v>10</v>
      </c>
    </row>
    <row r="45">
      <c r="A45" t="n">
        <v>19</v>
      </c>
      <c r="B45" t="n">
        <v>140</v>
      </c>
      <c r="C45" t="inlineStr">
        <is>
          <t xml:space="preserve">CONCLUIDO	</t>
        </is>
      </c>
      <c r="D45" t="n">
        <v>8.3461</v>
      </c>
      <c r="E45" t="n">
        <v>11.98</v>
      </c>
      <c r="F45" t="n">
        <v>8.19</v>
      </c>
      <c r="G45" t="n">
        <v>28.92</v>
      </c>
      <c r="H45" t="n">
        <v>0.36</v>
      </c>
      <c r="I45" t="n">
        <v>17</v>
      </c>
      <c r="J45" t="n">
        <v>283.4</v>
      </c>
      <c r="K45" t="n">
        <v>60.56</v>
      </c>
      <c r="L45" t="n">
        <v>5.75</v>
      </c>
      <c r="M45" t="n">
        <v>15</v>
      </c>
      <c r="N45" t="n">
        <v>77.09</v>
      </c>
      <c r="O45" t="n">
        <v>35186.68</v>
      </c>
      <c r="P45" t="n">
        <v>126.93</v>
      </c>
      <c r="Q45" t="n">
        <v>942.3</v>
      </c>
      <c r="R45" t="n">
        <v>37.78</v>
      </c>
      <c r="S45" t="n">
        <v>27.17</v>
      </c>
      <c r="T45" t="n">
        <v>5492.19</v>
      </c>
      <c r="U45" t="n">
        <v>0.72</v>
      </c>
      <c r="V45" t="n">
        <v>0.95</v>
      </c>
      <c r="W45" t="n">
        <v>0.14</v>
      </c>
      <c r="X45" t="n">
        <v>0.34</v>
      </c>
      <c r="Y45" t="n">
        <v>1</v>
      </c>
      <c r="Z45" t="n">
        <v>10</v>
      </c>
    </row>
    <row r="46">
      <c r="A46" t="n">
        <v>20</v>
      </c>
      <c r="B46" t="n">
        <v>140</v>
      </c>
      <c r="C46" t="inlineStr">
        <is>
          <t xml:space="preserve">CONCLUIDO	</t>
        </is>
      </c>
      <c r="D46" t="n">
        <v>8.4053</v>
      </c>
      <c r="E46" t="n">
        <v>11.9</v>
      </c>
      <c r="F46" t="n">
        <v>8.16</v>
      </c>
      <c r="G46" t="n">
        <v>30.6</v>
      </c>
      <c r="H46" t="n">
        <v>0.38</v>
      </c>
      <c r="I46" t="n">
        <v>16</v>
      </c>
      <c r="J46" t="n">
        <v>283.9</v>
      </c>
      <c r="K46" t="n">
        <v>60.56</v>
      </c>
      <c r="L46" t="n">
        <v>6</v>
      </c>
      <c r="M46" t="n">
        <v>14</v>
      </c>
      <c r="N46" t="n">
        <v>77.34</v>
      </c>
      <c r="O46" t="n">
        <v>35248.1</v>
      </c>
      <c r="P46" t="n">
        <v>125.58</v>
      </c>
      <c r="Q46" t="n">
        <v>942.36</v>
      </c>
      <c r="R46" t="n">
        <v>36.88</v>
      </c>
      <c r="S46" t="n">
        <v>27.17</v>
      </c>
      <c r="T46" t="n">
        <v>5046.1</v>
      </c>
      <c r="U46" t="n">
        <v>0.74</v>
      </c>
      <c r="V46" t="n">
        <v>0.96</v>
      </c>
      <c r="W46" t="n">
        <v>0.13</v>
      </c>
      <c r="X46" t="n">
        <v>0.31</v>
      </c>
      <c r="Y46" t="n">
        <v>1</v>
      </c>
      <c r="Z46" t="n">
        <v>10</v>
      </c>
    </row>
    <row r="47">
      <c r="A47" t="n">
        <v>21</v>
      </c>
      <c r="B47" t="n">
        <v>140</v>
      </c>
      <c r="C47" t="inlineStr">
        <is>
          <t xml:space="preserve">CONCLUIDO	</t>
        </is>
      </c>
      <c r="D47" t="n">
        <v>8.4069</v>
      </c>
      <c r="E47" t="n">
        <v>11.9</v>
      </c>
      <c r="F47" t="n">
        <v>8.16</v>
      </c>
      <c r="G47" t="n">
        <v>30.59</v>
      </c>
      <c r="H47" t="n">
        <v>0.39</v>
      </c>
      <c r="I47" t="n">
        <v>16</v>
      </c>
      <c r="J47" t="n">
        <v>284.4</v>
      </c>
      <c r="K47" t="n">
        <v>60.56</v>
      </c>
      <c r="L47" t="n">
        <v>6.25</v>
      </c>
      <c r="M47" t="n">
        <v>14</v>
      </c>
      <c r="N47" t="n">
        <v>77.59</v>
      </c>
      <c r="O47" t="n">
        <v>35309.61</v>
      </c>
      <c r="P47" t="n">
        <v>124.91</v>
      </c>
      <c r="Q47" t="n">
        <v>942.3</v>
      </c>
      <c r="R47" t="n">
        <v>36.74</v>
      </c>
      <c r="S47" t="n">
        <v>27.17</v>
      </c>
      <c r="T47" t="n">
        <v>4975.96</v>
      </c>
      <c r="U47" t="n">
        <v>0.74</v>
      </c>
      <c r="V47" t="n">
        <v>0.96</v>
      </c>
      <c r="W47" t="n">
        <v>0.14</v>
      </c>
      <c r="X47" t="n">
        <v>0.3</v>
      </c>
      <c r="Y47" t="n">
        <v>1</v>
      </c>
      <c r="Z47" t="n">
        <v>10</v>
      </c>
    </row>
    <row r="48">
      <c r="A48" t="n">
        <v>22</v>
      </c>
      <c r="B48" t="n">
        <v>140</v>
      </c>
      <c r="C48" t="inlineStr">
        <is>
          <t xml:space="preserve">CONCLUIDO	</t>
        </is>
      </c>
      <c r="D48" t="n">
        <v>8.4579</v>
      </c>
      <c r="E48" t="n">
        <v>11.82</v>
      </c>
      <c r="F48" t="n">
        <v>8.140000000000001</v>
      </c>
      <c r="G48" t="n">
        <v>32.56</v>
      </c>
      <c r="H48" t="n">
        <v>0.41</v>
      </c>
      <c r="I48" t="n">
        <v>15</v>
      </c>
      <c r="J48" t="n">
        <v>284.89</v>
      </c>
      <c r="K48" t="n">
        <v>60.56</v>
      </c>
      <c r="L48" t="n">
        <v>6.5</v>
      </c>
      <c r="M48" t="n">
        <v>13</v>
      </c>
      <c r="N48" t="n">
        <v>77.84</v>
      </c>
      <c r="O48" t="n">
        <v>35371.22</v>
      </c>
      <c r="P48" t="n">
        <v>123.78</v>
      </c>
      <c r="Q48" t="n">
        <v>942.27</v>
      </c>
      <c r="R48" t="n">
        <v>36.27</v>
      </c>
      <c r="S48" t="n">
        <v>27.17</v>
      </c>
      <c r="T48" t="n">
        <v>4746.79</v>
      </c>
      <c r="U48" t="n">
        <v>0.75</v>
      </c>
      <c r="V48" t="n">
        <v>0.96</v>
      </c>
      <c r="W48" t="n">
        <v>0.13</v>
      </c>
      <c r="X48" t="n">
        <v>0.29</v>
      </c>
      <c r="Y48" t="n">
        <v>1</v>
      </c>
      <c r="Z48" t="n">
        <v>10</v>
      </c>
    </row>
    <row r="49">
      <c r="A49" t="n">
        <v>23</v>
      </c>
      <c r="B49" t="n">
        <v>140</v>
      </c>
      <c r="C49" t="inlineStr">
        <is>
          <t xml:space="preserve">CONCLUIDO	</t>
        </is>
      </c>
      <c r="D49" t="n">
        <v>8.513500000000001</v>
      </c>
      <c r="E49" t="n">
        <v>11.75</v>
      </c>
      <c r="F49" t="n">
        <v>8.109999999999999</v>
      </c>
      <c r="G49" t="n">
        <v>34.77</v>
      </c>
      <c r="H49" t="n">
        <v>0.42</v>
      </c>
      <c r="I49" t="n">
        <v>14</v>
      </c>
      <c r="J49" t="n">
        <v>285.39</v>
      </c>
      <c r="K49" t="n">
        <v>60.56</v>
      </c>
      <c r="L49" t="n">
        <v>6.75</v>
      </c>
      <c r="M49" t="n">
        <v>12</v>
      </c>
      <c r="N49" t="n">
        <v>78.09</v>
      </c>
      <c r="O49" t="n">
        <v>35432.93</v>
      </c>
      <c r="P49" t="n">
        <v>122.33</v>
      </c>
      <c r="Q49" t="n">
        <v>942.26</v>
      </c>
      <c r="R49" t="n">
        <v>35.41</v>
      </c>
      <c r="S49" t="n">
        <v>27.17</v>
      </c>
      <c r="T49" t="n">
        <v>4322.25</v>
      </c>
      <c r="U49" t="n">
        <v>0.77</v>
      </c>
      <c r="V49" t="n">
        <v>0.96</v>
      </c>
      <c r="W49" t="n">
        <v>0.13</v>
      </c>
      <c r="X49" t="n">
        <v>0.26</v>
      </c>
      <c r="Y49" t="n">
        <v>1</v>
      </c>
      <c r="Z49" t="n">
        <v>10</v>
      </c>
    </row>
    <row r="50">
      <c r="A50" t="n">
        <v>24</v>
      </c>
      <c r="B50" t="n">
        <v>140</v>
      </c>
      <c r="C50" t="inlineStr">
        <is>
          <t xml:space="preserve">CONCLUIDO	</t>
        </is>
      </c>
      <c r="D50" t="n">
        <v>8.5082</v>
      </c>
      <c r="E50" t="n">
        <v>11.75</v>
      </c>
      <c r="F50" t="n">
        <v>8.119999999999999</v>
      </c>
      <c r="G50" t="n">
        <v>34.8</v>
      </c>
      <c r="H50" t="n">
        <v>0.44</v>
      </c>
      <c r="I50" t="n">
        <v>14</v>
      </c>
      <c r="J50" t="n">
        <v>285.9</v>
      </c>
      <c r="K50" t="n">
        <v>60.56</v>
      </c>
      <c r="L50" t="n">
        <v>7</v>
      </c>
      <c r="M50" t="n">
        <v>12</v>
      </c>
      <c r="N50" t="n">
        <v>78.34</v>
      </c>
      <c r="O50" t="n">
        <v>35494.74</v>
      </c>
      <c r="P50" t="n">
        <v>122.14</v>
      </c>
      <c r="Q50" t="n">
        <v>942.34</v>
      </c>
      <c r="R50" t="n">
        <v>35.65</v>
      </c>
      <c r="S50" t="n">
        <v>27.17</v>
      </c>
      <c r="T50" t="n">
        <v>4443.95</v>
      </c>
      <c r="U50" t="n">
        <v>0.76</v>
      </c>
      <c r="V50" t="n">
        <v>0.96</v>
      </c>
      <c r="W50" t="n">
        <v>0.13</v>
      </c>
      <c r="X50" t="n">
        <v>0.27</v>
      </c>
      <c r="Y50" t="n">
        <v>1</v>
      </c>
      <c r="Z50" t="n">
        <v>10</v>
      </c>
    </row>
    <row r="51">
      <c r="A51" t="n">
        <v>25</v>
      </c>
      <c r="B51" t="n">
        <v>140</v>
      </c>
      <c r="C51" t="inlineStr">
        <is>
          <t xml:space="preserve">CONCLUIDO	</t>
        </is>
      </c>
      <c r="D51" t="n">
        <v>8.5741</v>
      </c>
      <c r="E51" t="n">
        <v>11.66</v>
      </c>
      <c r="F51" t="n">
        <v>8.08</v>
      </c>
      <c r="G51" t="n">
        <v>37.31</v>
      </c>
      <c r="H51" t="n">
        <v>0.45</v>
      </c>
      <c r="I51" t="n">
        <v>13</v>
      </c>
      <c r="J51" t="n">
        <v>286.4</v>
      </c>
      <c r="K51" t="n">
        <v>60.56</v>
      </c>
      <c r="L51" t="n">
        <v>7.25</v>
      </c>
      <c r="M51" t="n">
        <v>11</v>
      </c>
      <c r="N51" t="n">
        <v>78.59</v>
      </c>
      <c r="O51" t="n">
        <v>35556.78</v>
      </c>
      <c r="P51" t="n">
        <v>120.68</v>
      </c>
      <c r="Q51" t="n">
        <v>942.24</v>
      </c>
      <c r="R51" t="n">
        <v>34.36</v>
      </c>
      <c r="S51" t="n">
        <v>27.17</v>
      </c>
      <c r="T51" t="n">
        <v>3801.1</v>
      </c>
      <c r="U51" t="n">
        <v>0.79</v>
      </c>
      <c r="V51" t="n">
        <v>0.96</v>
      </c>
      <c r="W51" t="n">
        <v>0.13</v>
      </c>
      <c r="X51" t="n">
        <v>0.23</v>
      </c>
      <c r="Y51" t="n">
        <v>1</v>
      </c>
      <c r="Z51" t="n">
        <v>10</v>
      </c>
    </row>
    <row r="52">
      <c r="A52" t="n">
        <v>26</v>
      </c>
      <c r="B52" t="n">
        <v>140</v>
      </c>
      <c r="C52" t="inlineStr">
        <is>
          <t xml:space="preserve">CONCLUIDO	</t>
        </is>
      </c>
      <c r="D52" t="n">
        <v>8.6015</v>
      </c>
      <c r="E52" t="n">
        <v>11.63</v>
      </c>
      <c r="F52" t="n">
        <v>8.050000000000001</v>
      </c>
      <c r="G52" t="n">
        <v>37.13</v>
      </c>
      <c r="H52" t="n">
        <v>0.47</v>
      </c>
      <c r="I52" t="n">
        <v>13</v>
      </c>
      <c r="J52" t="n">
        <v>286.9</v>
      </c>
      <c r="K52" t="n">
        <v>60.56</v>
      </c>
      <c r="L52" t="n">
        <v>7.5</v>
      </c>
      <c r="M52" t="n">
        <v>11</v>
      </c>
      <c r="N52" t="n">
        <v>78.84999999999999</v>
      </c>
      <c r="O52" t="n">
        <v>35618.8</v>
      </c>
      <c r="P52" t="n">
        <v>119.35</v>
      </c>
      <c r="Q52" t="n">
        <v>942.24</v>
      </c>
      <c r="R52" t="n">
        <v>33.02</v>
      </c>
      <c r="S52" t="n">
        <v>27.17</v>
      </c>
      <c r="T52" t="n">
        <v>3133.13</v>
      </c>
      <c r="U52" t="n">
        <v>0.82</v>
      </c>
      <c r="V52" t="n">
        <v>0.97</v>
      </c>
      <c r="W52" t="n">
        <v>0.13</v>
      </c>
      <c r="X52" t="n">
        <v>0.19</v>
      </c>
      <c r="Y52" t="n">
        <v>1</v>
      </c>
      <c r="Z52" t="n">
        <v>10</v>
      </c>
    </row>
    <row r="53">
      <c r="A53" t="n">
        <v>27</v>
      </c>
      <c r="B53" t="n">
        <v>140</v>
      </c>
      <c r="C53" t="inlineStr">
        <is>
          <t xml:space="preserve">CONCLUIDO	</t>
        </is>
      </c>
      <c r="D53" t="n">
        <v>8.5913</v>
      </c>
      <c r="E53" t="n">
        <v>11.64</v>
      </c>
      <c r="F53" t="n">
        <v>8.109999999999999</v>
      </c>
      <c r="G53" t="n">
        <v>40.56</v>
      </c>
      <c r="H53" t="n">
        <v>0.48</v>
      </c>
      <c r="I53" t="n">
        <v>12</v>
      </c>
      <c r="J53" t="n">
        <v>287.41</v>
      </c>
      <c r="K53" t="n">
        <v>60.56</v>
      </c>
      <c r="L53" t="n">
        <v>7.75</v>
      </c>
      <c r="M53" t="n">
        <v>10</v>
      </c>
      <c r="N53" t="n">
        <v>79.09999999999999</v>
      </c>
      <c r="O53" t="n">
        <v>35680.92</v>
      </c>
      <c r="P53" t="n">
        <v>119.14</v>
      </c>
      <c r="Q53" t="n">
        <v>942.24</v>
      </c>
      <c r="R53" t="n">
        <v>35.62</v>
      </c>
      <c r="S53" t="n">
        <v>27.17</v>
      </c>
      <c r="T53" t="n">
        <v>4436.86</v>
      </c>
      <c r="U53" t="n">
        <v>0.76</v>
      </c>
      <c r="V53" t="n">
        <v>0.96</v>
      </c>
      <c r="W53" t="n">
        <v>0.12</v>
      </c>
      <c r="X53" t="n">
        <v>0.26</v>
      </c>
      <c r="Y53" t="n">
        <v>1</v>
      </c>
      <c r="Z53" t="n">
        <v>10</v>
      </c>
    </row>
    <row r="54">
      <c r="A54" t="n">
        <v>28</v>
      </c>
      <c r="B54" t="n">
        <v>140</v>
      </c>
      <c r="C54" t="inlineStr">
        <is>
          <t xml:space="preserve">CONCLUIDO	</t>
        </is>
      </c>
      <c r="D54" t="n">
        <v>8.6112</v>
      </c>
      <c r="E54" t="n">
        <v>11.61</v>
      </c>
      <c r="F54" t="n">
        <v>8.09</v>
      </c>
      <c r="G54" t="n">
        <v>40.42</v>
      </c>
      <c r="H54" t="n">
        <v>0.49</v>
      </c>
      <c r="I54" t="n">
        <v>12</v>
      </c>
      <c r="J54" t="n">
        <v>287.91</v>
      </c>
      <c r="K54" t="n">
        <v>60.56</v>
      </c>
      <c r="L54" t="n">
        <v>8</v>
      </c>
      <c r="M54" t="n">
        <v>10</v>
      </c>
      <c r="N54" t="n">
        <v>79.36</v>
      </c>
      <c r="O54" t="n">
        <v>35743.15</v>
      </c>
      <c r="P54" t="n">
        <v>118.26</v>
      </c>
      <c r="Q54" t="n">
        <v>942.24</v>
      </c>
      <c r="R54" t="n">
        <v>34.56</v>
      </c>
      <c r="S54" t="n">
        <v>27.17</v>
      </c>
      <c r="T54" t="n">
        <v>3905.75</v>
      </c>
      <c r="U54" t="n">
        <v>0.79</v>
      </c>
      <c r="V54" t="n">
        <v>0.96</v>
      </c>
      <c r="W54" t="n">
        <v>0.13</v>
      </c>
      <c r="X54" t="n">
        <v>0.23</v>
      </c>
      <c r="Y54" t="n">
        <v>1</v>
      </c>
      <c r="Z54" t="n">
        <v>10</v>
      </c>
    </row>
    <row r="55">
      <c r="A55" t="n">
        <v>29</v>
      </c>
      <c r="B55" t="n">
        <v>140</v>
      </c>
      <c r="C55" t="inlineStr">
        <is>
          <t xml:space="preserve">CONCLUIDO	</t>
        </is>
      </c>
      <c r="D55" t="n">
        <v>8.617599999999999</v>
      </c>
      <c r="E55" t="n">
        <v>11.6</v>
      </c>
      <c r="F55" t="n">
        <v>8.08</v>
      </c>
      <c r="G55" t="n">
        <v>40.38</v>
      </c>
      <c r="H55" t="n">
        <v>0.51</v>
      </c>
      <c r="I55" t="n">
        <v>12</v>
      </c>
      <c r="J55" t="n">
        <v>288.42</v>
      </c>
      <c r="K55" t="n">
        <v>60.56</v>
      </c>
      <c r="L55" t="n">
        <v>8.25</v>
      </c>
      <c r="M55" t="n">
        <v>10</v>
      </c>
      <c r="N55" t="n">
        <v>79.61</v>
      </c>
      <c r="O55" t="n">
        <v>35805.48</v>
      </c>
      <c r="P55" t="n">
        <v>117.23</v>
      </c>
      <c r="Q55" t="n">
        <v>942.29</v>
      </c>
      <c r="R55" t="n">
        <v>34.28</v>
      </c>
      <c r="S55" t="n">
        <v>27.17</v>
      </c>
      <c r="T55" t="n">
        <v>3768.65</v>
      </c>
      <c r="U55" t="n">
        <v>0.79</v>
      </c>
      <c r="V55" t="n">
        <v>0.97</v>
      </c>
      <c r="W55" t="n">
        <v>0.13</v>
      </c>
      <c r="X55" t="n">
        <v>0.22</v>
      </c>
      <c r="Y55" t="n">
        <v>1</v>
      </c>
      <c r="Z55" t="n">
        <v>10</v>
      </c>
    </row>
    <row r="56">
      <c r="A56" t="n">
        <v>30</v>
      </c>
      <c r="B56" t="n">
        <v>140</v>
      </c>
      <c r="C56" t="inlineStr">
        <is>
          <t xml:space="preserve">CONCLUIDO	</t>
        </is>
      </c>
      <c r="D56" t="n">
        <v>8.6693</v>
      </c>
      <c r="E56" t="n">
        <v>11.54</v>
      </c>
      <c r="F56" t="n">
        <v>8.06</v>
      </c>
      <c r="G56" t="n">
        <v>43.96</v>
      </c>
      <c r="H56" t="n">
        <v>0.52</v>
      </c>
      <c r="I56" t="n">
        <v>11</v>
      </c>
      <c r="J56" t="n">
        <v>288.92</v>
      </c>
      <c r="K56" t="n">
        <v>60.56</v>
      </c>
      <c r="L56" t="n">
        <v>8.5</v>
      </c>
      <c r="M56" t="n">
        <v>9</v>
      </c>
      <c r="N56" t="n">
        <v>79.87</v>
      </c>
      <c r="O56" t="n">
        <v>35867.91</v>
      </c>
      <c r="P56" t="n">
        <v>116.35</v>
      </c>
      <c r="Q56" t="n">
        <v>942.24</v>
      </c>
      <c r="R56" t="n">
        <v>33.69</v>
      </c>
      <c r="S56" t="n">
        <v>27.17</v>
      </c>
      <c r="T56" t="n">
        <v>3478.39</v>
      </c>
      <c r="U56" t="n">
        <v>0.8100000000000001</v>
      </c>
      <c r="V56" t="n">
        <v>0.97</v>
      </c>
      <c r="W56" t="n">
        <v>0.13</v>
      </c>
      <c r="X56" t="n">
        <v>0.21</v>
      </c>
      <c r="Y56" t="n">
        <v>1</v>
      </c>
      <c r="Z56" t="n">
        <v>10</v>
      </c>
    </row>
    <row r="57">
      <c r="A57" t="n">
        <v>31</v>
      </c>
      <c r="B57" t="n">
        <v>140</v>
      </c>
      <c r="C57" t="inlineStr">
        <is>
          <t xml:space="preserve">CONCLUIDO	</t>
        </is>
      </c>
      <c r="D57" t="n">
        <v>8.671799999999999</v>
      </c>
      <c r="E57" t="n">
        <v>11.53</v>
      </c>
      <c r="F57" t="n">
        <v>8.06</v>
      </c>
      <c r="G57" t="n">
        <v>43.94</v>
      </c>
      <c r="H57" t="n">
        <v>0.54</v>
      </c>
      <c r="I57" t="n">
        <v>11</v>
      </c>
      <c r="J57" t="n">
        <v>289.43</v>
      </c>
      <c r="K57" t="n">
        <v>60.56</v>
      </c>
      <c r="L57" t="n">
        <v>8.75</v>
      </c>
      <c r="M57" t="n">
        <v>9</v>
      </c>
      <c r="N57" t="n">
        <v>80.12</v>
      </c>
      <c r="O57" t="n">
        <v>35930.44</v>
      </c>
      <c r="P57" t="n">
        <v>115.62</v>
      </c>
      <c r="Q57" t="n">
        <v>942.28</v>
      </c>
      <c r="R57" t="n">
        <v>33.6</v>
      </c>
      <c r="S57" t="n">
        <v>27.17</v>
      </c>
      <c r="T57" t="n">
        <v>3430.77</v>
      </c>
      <c r="U57" t="n">
        <v>0.8100000000000001</v>
      </c>
      <c r="V57" t="n">
        <v>0.97</v>
      </c>
      <c r="W57" t="n">
        <v>0.13</v>
      </c>
      <c r="X57" t="n">
        <v>0.2</v>
      </c>
      <c r="Y57" t="n">
        <v>1</v>
      </c>
      <c r="Z57" t="n">
        <v>10</v>
      </c>
    </row>
    <row r="58">
      <c r="A58" t="n">
        <v>32</v>
      </c>
      <c r="B58" t="n">
        <v>140</v>
      </c>
      <c r="C58" t="inlineStr">
        <is>
          <t xml:space="preserve">CONCLUIDO	</t>
        </is>
      </c>
      <c r="D58" t="n">
        <v>8.6678</v>
      </c>
      <c r="E58" t="n">
        <v>11.54</v>
      </c>
      <c r="F58" t="n">
        <v>8.06</v>
      </c>
      <c r="G58" t="n">
        <v>43.97</v>
      </c>
      <c r="H58" t="n">
        <v>0.55</v>
      </c>
      <c r="I58" t="n">
        <v>11</v>
      </c>
      <c r="J58" t="n">
        <v>289.94</v>
      </c>
      <c r="K58" t="n">
        <v>60.56</v>
      </c>
      <c r="L58" t="n">
        <v>9</v>
      </c>
      <c r="M58" t="n">
        <v>9</v>
      </c>
      <c r="N58" t="n">
        <v>80.38</v>
      </c>
      <c r="O58" t="n">
        <v>35993.08</v>
      </c>
      <c r="P58" t="n">
        <v>114.24</v>
      </c>
      <c r="Q58" t="n">
        <v>942.3099999999999</v>
      </c>
      <c r="R58" t="n">
        <v>33.71</v>
      </c>
      <c r="S58" t="n">
        <v>27.17</v>
      </c>
      <c r="T58" t="n">
        <v>3486.84</v>
      </c>
      <c r="U58" t="n">
        <v>0.8100000000000001</v>
      </c>
      <c r="V58" t="n">
        <v>0.97</v>
      </c>
      <c r="W58" t="n">
        <v>0.13</v>
      </c>
      <c r="X58" t="n">
        <v>0.21</v>
      </c>
      <c r="Y58" t="n">
        <v>1</v>
      </c>
      <c r="Z58" t="n">
        <v>10</v>
      </c>
    </row>
    <row r="59">
      <c r="A59" t="n">
        <v>33</v>
      </c>
      <c r="B59" t="n">
        <v>140</v>
      </c>
      <c r="C59" t="inlineStr">
        <is>
          <t xml:space="preserve">CONCLUIDO	</t>
        </is>
      </c>
      <c r="D59" t="n">
        <v>8.7402</v>
      </c>
      <c r="E59" t="n">
        <v>11.44</v>
      </c>
      <c r="F59" t="n">
        <v>8.02</v>
      </c>
      <c r="G59" t="n">
        <v>48.11</v>
      </c>
      <c r="H59" t="n">
        <v>0.57</v>
      </c>
      <c r="I59" t="n">
        <v>10</v>
      </c>
      <c r="J59" t="n">
        <v>290.45</v>
      </c>
      <c r="K59" t="n">
        <v>60.56</v>
      </c>
      <c r="L59" t="n">
        <v>9.25</v>
      </c>
      <c r="M59" t="n">
        <v>8</v>
      </c>
      <c r="N59" t="n">
        <v>80.64</v>
      </c>
      <c r="O59" t="n">
        <v>36055.83</v>
      </c>
      <c r="P59" t="n">
        <v>113.5</v>
      </c>
      <c r="Q59" t="n">
        <v>942.24</v>
      </c>
      <c r="R59" t="n">
        <v>32.27</v>
      </c>
      <c r="S59" t="n">
        <v>27.17</v>
      </c>
      <c r="T59" t="n">
        <v>2775.17</v>
      </c>
      <c r="U59" t="n">
        <v>0.84</v>
      </c>
      <c r="V59" t="n">
        <v>0.97</v>
      </c>
      <c r="W59" t="n">
        <v>0.13</v>
      </c>
      <c r="X59" t="n">
        <v>0.17</v>
      </c>
      <c r="Y59" t="n">
        <v>1</v>
      </c>
      <c r="Z59" t="n">
        <v>10</v>
      </c>
    </row>
    <row r="60">
      <c r="A60" t="n">
        <v>34</v>
      </c>
      <c r="B60" t="n">
        <v>140</v>
      </c>
      <c r="C60" t="inlineStr">
        <is>
          <t xml:space="preserve">CONCLUIDO	</t>
        </is>
      </c>
      <c r="D60" t="n">
        <v>8.744199999999999</v>
      </c>
      <c r="E60" t="n">
        <v>11.44</v>
      </c>
      <c r="F60" t="n">
        <v>8.01</v>
      </c>
      <c r="G60" t="n">
        <v>48.08</v>
      </c>
      <c r="H60" t="n">
        <v>0.58</v>
      </c>
      <c r="I60" t="n">
        <v>10</v>
      </c>
      <c r="J60" t="n">
        <v>290.96</v>
      </c>
      <c r="K60" t="n">
        <v>60.56</v>
      </c>
      <c r="L60" t="n">
        <v>9.5</v>
      </c>
      <c r="M60" t="n">
        <v>8</v>
      </c>
      <c r="N60" t="n">
        <v>80.90000000000001</v>
      </c>
      <c r="O60" t="n">
        <v>36118.68</v>
      </c>
      <c r="P60" t="n">
        <v>112.11</v>
      </c>
      <c r="Q60" t="n">
        <v>942.33</v>
      </c>
      <c r="R60" t="n">
        <v>32.3</v>
      </c>
      <c r="S60" t="n">
        <v>27.17</v>
      </c>
      <c r="T60" t="n">
        <v>2786.72</v>
      </c>
      <c r="U60" t="n">
        <v>0.84</v>
      </c>
      <c r="V60" t="n">
        <v>0.97</v>
      </c>
      <c r="W60" t="n">
        <v>0.12</v>
      </c>
      <c r="X60" t="n">
        <v>0.16</v>
      </c>
      <c r="Y60" t="n">
        <v>1</v>
      </c>
      <c r="Z60" t="n">
        <v>10</v>
      </c>
    </row>
    <row r="61">
      <c r="A61" t="n">
        <v>35</v>
      </c>
      <c r="B61" t="n">
        <v>140</v>
      </c>
      <c r="C61" t="inlineStr">
        <is>
          <t xml:space="preserve">CONCLUIDO	</t>
        </is>
      </c>
      <c r="D61" t="n">
        <v>8.7224</v>
      </c>
      <c r="E61" t="n">
        <v>11.46</v>
      </c>
      <c r="F61" t="n">
        <v>8.039999999999999</v>
      </c>
      <c r="G61" t="n">
        <v>48.25</v>
      </c>
      <c r="H61" t="n">
        <v>0.6</v>
      </c>
      <c r="I61" t="n">
        <v>10</v>
      </c>
      <c r="J61" t="n">
        <v>291.47</v>
      </c>
      <c r="K61" t="n">
        <v>60.56</v>
      </c>
      <c r="L61" t="n">
        <v>9.75</v>
      </c>
      <c r="M61" t="n">
        <v>8</v>
      </c>
      <c r="N61" t="n">
        <v>81.16</v>
      </c>
      <c r="O61" t="n">
        <v>36181.64</v>
      </c>
      <c r="P61" t="n">
        <v>110.7</v>
      </c>
      <c r="Q61" t="n">
        <v>942.26</v>
      </c>
      <c r="R61" t="n">
        <v>33.27</v>
      </c>
      <c r="S61" t="n">
        <v>27.17</v>
      </c>
      <c r="T61" t="n">
        <v>3274.26</v>
      </c>
      <c r="U61" t="n">
        <v>0.82</v>
      </c>
      <c r="V61" t="n">
        <v>0.97</v>
      </c>
      <c r="W61" t="n">
        <v>0.12</v>
      </c>
      <c r="X61" t="n">
        <v>0.19</v>
      </c>
      <c r="Y61" t="n">
        <v>1</v>
      </c>
      <c r="Z61" t="n">
        <v>10</v>
      </c>
    </row>
    <row r="62">
      <c r="A62" t="n">
        <v>36</v>
      </c>
      <c r="B62" t="n">
        <v>140</v>
      </c>
      <c r="C62" t="inlineStr">
        <is>
          <t xml:space="preserve">CONCLUIDO	</t>
        </is>
      </c>
      <c r="D62" t="n">
        <v>8.7813</v>
      </c>
      <c r="E62" t="n">
        <v>11.39</v>
      </c>
      <c r="F62" t="n">
        <v>8.02</v>
      </c>
      <c r="G62" t="n">
        <v>53.44</v>
      </c>
      <c r="H62" t="n">
        <v>0.61</v>
      </c>
      <c r="I62" t="n">
        <v>9</v>
      </c>
      <c r="J62" t="n">
        <v>291.98</v>
      </c>
      <c r="K62" t="n">
        <v>60.56</v>
      </c>
      <c r="L62" t="n">
        <v>10</v>
      </c>
      <c r="M62" t="n">
        <v>7</v>
      </c>
      <c r="N62" t="n">
        <v>81.42</v>
      </c>
      <c r="O62" t="n">
        <v>36244.71</v>
      </c>
      <c r="P62" t="n">
        <v>109.85</v>
      </c>
      <c r="Q62" t="n">
        <v>942.24</v>
      </c>
      <c r="R62" t="n">
        <v>32.36</v>
      </c>
      <c r="S62" t="n">
        <v>27.17</v>
      </c>
      <c r="T62" t="n">
        <v>2821.58</v>
      </c>
      <c r="U62" t="n">
        <v>0.84</v>
      </c>
      <c r="V62" t="n">
        <v>0.97</v>
      </c>
      <c r="W62" t="n">
        <v>0.12</v>
      </c>
      <c r="X62" t="n">
        <v>0.16</v>
      </c>
      <c r="Y62" t="n">
        <v>1</v>
      </c>
      <c r="Z62" t="n">
        <v>10</v>
      </c>
    </row>
    <row r="63">
      <c r="A63" t="n">
        <v>37</v>
      </c>
      <c r="B63" t="n">
        <v>140</v>
      </c>
      <c r="C63" t="inlineStr">
        <is>
          <t xml:space="preserve">CONCLUIDO	</t>
        </is>
      </c>
      <c r="D63" t="n">
        <v>8.7865</v>
      </c>
      <c r="E63" t="n">
        <v>11.38</v>
      </c>
      <c r="F63" t="n">
        <v>8.01</v>
      </c>
      <c r="G63" t="n">
        <v>53.4</v>
      </c>
      <c r="H63" t="n">
        <v>0.62</v>
      </c>
      <c r="I63" t="n">
        <v>9</v>
      </c>
      <c r="J63" t="n">
        <v>292.49</v>
      </c>
      <c r="K63" t="n">
        <v>60.56</v>
      </c>
      <c r="L63" t="n">
        <v>10.25</v>
      </c>
      <c r="M63" t="n">
        <v>7</v>
      </c>
      <c r="N63" t="n">
        <v>81.68000000000001</v>
      </c>
      <c r="O63" t="n">
        <v>36307.88</v>
      </c>
      <c r="P63" t="n">
        <v>109.58</v>
      </c>
      <c r="Q63" t="n">
        <v>942.26</v>
      </c>
      <c r="R63" t="n">
        <v>32.14</v>
      </c>
      <c r="S63" t="n">
        <v>27.17</v>
      </c>
      <c r="T63" t="n">
        <v>2712.46</v>
      </c>
      <c r="U63" t="n">
        <v>0.85</v>
      </c>
      <c r="V63" t="n">
        <v>0.97</v>
      </c>
      <c r="W63" t="n">
        <v>0.12</v>
      </c>
      <c r="X63" t="n">
        <v>0.16</v>
      </c>
      <c r="Y63" t="n">
        <v>1</v>
      </c>
      <c r="Z63" t="n">
        <v>10</v>
      </c>
    </row>
    <row r="64">
      <c r="A64" t="n">
        <v>38</v>
      </c>
      <c r="B64" t="n">
        <v>140</v>
      </c>
      <c r="C64" t="inlineStr">
        <is>
          <t xml:space="preserve">CONCLUIDO	</t>
        </is>
      </c>
      <c r="D64" t="n">
        <v>8.7781</v>
      </c>
      <c r="E64" t="n">
        <v>11.39</v>
      </c>
      <c r="F64" t="n">
        <v>8.02</v>
      </c>
      <c r="G64" t="n">
        <v>53.47</v>
      </c>
      <c r="H64" t="n">
        <v>0.64</v>
      </c>
      <c r="I64" t="n">
        <v>9</v>
      </c>
      <c r="J64" t="n">
        <v>293</v>
      </c>
      <c r="K64" t="n">
        <v>60.56</v>
      </c>
      <c r="L64" t="n">
        <v>10.5</v>
      </c>
      <c r="M64" t="n">
        <v>7</v>
      </c>
      <c r="N64" t="n">
        <v>81.95</v>
      </c>
      <c r="O64" t="n">
        <v>36371.17</v>
      </c>
      <c r="P64" t="n">
        <v>109.18</v>
      </c>
      <c r="Q64" t="n">
        <v>942.3099999999999</v>
      </c>
      <c r="R64" t="n">
        <v>32.49</v>
      </c>
      <c r="S64" t="n">
        <v>27.17</v>
      </c>
      <c r="T64" t="n">
        <v>2887.17</v>
      </c>
      <c r="U64" t="n">
        <v>0.84</v>
      </c>
      <c r="V64" t="n">
        <v>0.97</v>
      </c>
      <c r="W64" t="n">
        <v>0.12</v>
      </c>
      <c r="X64" t="n">
        <v>0.17</v>
      </c>
      <c r="Y64" t="n">
        <v>1</v>
      </c>
      <c r="Z64" t="n">
        <v>10</v>
      </c>
    </row>
    <row r="65">
      <c r="A65" t="n">
        <v>39</v>
      </c>
      <c r="B65" t="n">
        <v>140</v>
      </c>
      <c r="C65" t="inlineStr">
        <is>
          <t xml:space="preserve">CONCLUIDO	</t>
        </is>
      </c>
      <c r="D65" t="n">
        <v>8.7811</v>
      </c>
      <c r="E65" t="n">
        <v>11.39</v>
      </c>
      <c r="F65" t="n">
        <v>8.02</v>
      </c>
      <c r="G65" t="n">
        <v>53.45</v>
      </c>
      <c r="H65" t="n">
        <v>0.65</v>
      </c>
      <c r="I65" t="n">
        <v>9</v>
      </c>
      <c r="J65" t="n">
        <v>293.52</v>
      </c>
      <c r="K65" t="n">
        <v>60.56</v>
      </c>
      <c r="L65" t="n">
        <v>10.75</v>
      </c>
      <c r="M65" t="n">
        <v>6</v>
      </c>
      <c r="N65" t="n">
        <v>82.20999999999999</v>
      </c>
      <c r="O65" t="n">
        <v>36434.56</v>
      </c>
      <c r="P65" t="n">
        <v>107.84</v>
      </c>
      <c r="Q65" t="n">
        <v>942.24</v>
      </c>
      <c r="R65" t="n">
        <v>32.29</v>
      </c>
      <c r="S65" t="n">
        <v>27.17</v>
      </c>
      <c r="T65" t="n">
        <v>2787.06</v>
      </c>
      <c r="U65" t="n">
        <v>0.84</v>
      </c>
      <c r="V65" t="n">
        <v>0.97</v>
      </c>
      <c r="W65" t="n">
        <v>0.13</v>
      </c>
      <c r="X65" t="n">
        <v>0.16</v>
      </c>
      <c r="Y65" t="n">
        <v>1</v>
      </c>
      <c r="Z65" t="n">
        <v>10</v>
      </c>
    </row>
    <row r="66">
      <c r="A66" t="n">
        <v>40</v>
      </c>
      <c r="B66" t="n">
        <v>140</v>
      </c>
      <c r="C66" t="inlineStr">
        <is>
          <t xml:space="preserve">CONCLUIDO	</t>
        </is>
      </c>
      <c r="D66" t="n">
        <v>8.8385</v>
      </c>
      <c r="E66" t="n">
        <v>11.31</v>
      </c>
      <c r="F66" t="n">
        <v>8</v>
      </c>
      <c r="G66" t="n">
        <v>59.96</v>
      </c>
      <c r="H66" t="n">
        <v>0.67</v>
      </c>
      <c r="I66" t="n">
        <v>8</v>
      </c>
      <c r="J66" t="n">
        <v>294.03</v>
      </c>
      <c r="K66" t="n">
        <v>60.56</v>
      </c>
      <c r="L66" t="n">
        <v>11</v>
      </c>
      <c r="M66" t="n">
        <v>4</v>
      </c>
      <c r="N66" t="n">
        <v>82.48</v>
      </c>
      <c r="O66" t="n">
        <v>36498.06</v>
      </c>
      <c r="P66" t="n">
        <v>106.31</v>
      </c>
      <c r="Q66" t="n">
        <v>942.24</v>
      </c>
      <c r="R66" t="n">
        <v>31.66</v>
      </c>
      <c r="S66" t="n">
        <v>27.17</v>
      </c>
      <c r="T66" t="n">
        <v>2478.91</v>
      </c>
      <c r="U66" t="n">
        <v>0.86</v>
      </c>
      <c r="V66" t="n">
        <v>0.98</v>
      </c>
      <c r="W66" t="n">
        <v>0.12</v>
      </c>
      <c r="X66" t="n">
        <v>0.14</v>
      </c>
      <c r="Y66" t="n">
        <v>1</v>
      </c>
      <c r="Z66" t="n">
        <v>10</v>
      </c>
    </row>
    <row r="67">
      <c r="A67" t="n">
        <v>41</v>
      </c>
      <c r="B67" t="n">
        <v>140</v>
      </c>
      <c r="C67" t="inlineStr">
        <is>
          <t xml:space="preserve">CONCLUIDO	</t>
        </is>
      </c>
      <c r="D67" t="n">
        <v>8.842000000000001</v>
      </c>
      <c r="E67" t="n">
        <v>11.31</v>
      </c>
      <c r="F67" t="n">
        <v>7.99</v>
      </c>
      <c r="G67" t="n">
        <v>59.93</v>
      </c>
      <c r="H67" t="n">
        <v>0.68</v>
      </c>
      <c r="I67" t="n">
        <v>8</v>
      </c>
      <c r="J67" t="n">
        <v>294.55</v>
      </c>
      <c r="K67" t="n">
        <v>60.56</v>
      </c>
      <c r="L67" t="n">
        <v>11.25</v>
      </c>
      <c r="M67" t="n">
        <v>1</v>
      </c>
      <c r="N67" t="n">
        <v>82.73999999999999</v>
      </c>
      <c r="O67" t="n">
        <v>36561.67</v>
      </c>
      <c r="P67" t="n">
        <v>106.06</v>
      </c>
      <c r="Q67" t="n">
        <v>942.24</v>
      </c>
      <c r="R67" t="n">
        <v>31.17</v>
      </c>
      <c r="S67" t="n">
        <v>27.17</v>
      </c>
      <c r="T67" t="n">
        <v>2231.37</v>
      </c>
      <c r="U67" t="n">
        <v>0.87</v>
      </c>
      <c r="V67" t="n">
        <v>0.98</v>
      </c>
      <c r="W67" t="n">
        <v>0.13</v>
      </c>
      <c r="X67" t="n">
        <v>0.14</v>
      </c>
      <c r="Y67" t="n">
        <v>1</v>
      </c>
      <c r="Z67" t="n">
        <v>10</v>
      </c>
    </row>
    <row r="68">
      <c r="A68" t="n">
        <v>42</v>
      </c>
      <c r="B68" t="n">
        <v>140</v>
      </c>
      <c r="C68" t="inlineStr">
        <is>
          <t xml:space="preserve">CONCLUIDO	</t>
        </is>
      </c>
      <c r="D68" t="n">
        <v>8.841100000000001</v>
      </c>
      <c r="E68" t="n">
        <v>11.31</v>
      </c>
      <c r="F68" t="n">
        <v>7.99</v>
      </c>
      <c r="G68" t="n">
        <v>59.94</v>
      </c>
      <c r="H68" t="n">
        <v>0.6899999999999999</v>
      </c>
      <c r="I68" t="n">
        <v>8</v>
      </c>
      <c r="J68" t="n">
        <v>295.06</v>
      </c>
      <c r="K68" t="n">
        <v>60.56</v>
      </c>
      <c r="L68" t="n">
        <v>11.5</v>
      </c>
      <c r="M68" t="n">
        <v>0</v>
      </c>
      <c r="N68" t="n">
        <v>83.01000000000001</v>
      </c>
      <c r="O68" t="n">
        <v>36625.39</v>
      </c>
      <c r="P68" t="n">
        <v>106.26</v>
      </c>
      <c r="Q68" t="n">
        <v>942.24</v>
      </c>
      <c r="R68" t="n">
        <v>31.15</v>
      </c>
      <c r="S68" t="n">
        <v>27.17</v>
      </c>
      <c r="T68" t="n">
        <v>2224.85</v>
      </c>
      <c r="U68" t="n">
        <v>0.87</v>
      </c>
      <c r="V68" t="n">
        <v>0.98</v>
      </c>
      <c r="W68" t="n">
        <v>0.13</v>
      </c>
      <c r="X68" t="n">
        <v>0.14</v>
      </c>
      <c r="Y68" t="n">
        <v>1</v>
      </c>
      <c r="Z68" t="n">
        <v>10</v>
      </c>
    </row>
    <row r="69">
      <c r="A69" t="n">
        <v>0</v>
      </c>
      <c r="B69" t="n">
        <v>40</v>
      </c>
      <c r="C69" t="inlineStr">
        <is>
          <t xml:space="preserve">CONCLUIDO	</t>
        </is>
      </c>
      <c r="D69" t="n">
        <v>8.595800000000001</v>
      </c>
      <c r="E69" t="n">
        <v>11.63</v>
      </c>
      <c r="F69" t="n">
        <v>8.789999999999999</v>
      </c>
      <c r="G69" t="n">
        <v>10.98</v>
      </c>
      <c r="H69" t="n">
        <v>0.2</v>
      </c>
      <c r="I69" t="n">
        <v>48</v>
      </c>
      <c r="J69" t="n">
        <v>89.87</v>
      </c>
      <c r="K69" t="n">
        <v>37.55</v>
      </c>
      <c r="L69" t="n">
        <v>1</v>
      </c>
      <c r="M69" t="n">
        <v>46</v>
      </c>
      <c r="N69" t="n">
        <v>11.32</v>
      </c>
      <c r="O69" t="n">
        <v>11317.98</v>
      </c>
      <c r="P69" t="n">
        <v>65.31999999999999</v>
      </c>
      <c r="Q69" t="n">
        <v>942.33</v>
      </c>
      <c r="R69" t="n">
        <v>56.45</v>
      </c>
      <c r="S69" t="n">
        <v>27.17</v>
      </c>
      <c r="T69" t="n">
        <v>14675.1</v>
      </c>
      <c r="U69" t="n">
        <v>0.48</v>
      </c>
      <c r="V69" t="n">
        <v>0.89</v>
      </c>
      <c r="W69" t="n">
        <v>0.18</v>
      </c>
      <c r="X69" t="n">
        <v>0.93</v>
      </c>
      <c r="Y69" t="n">
        <v>1</v>
      </c>
      <c r="Z69" t="n">
        <v>10</v>
      </c>
    </row>
    <row r="70">
      <c r="A70" t="n">
        <v>1</v>
      </c>
      <c r="B70" t="n">
        <v>40</v>
      </c>
      <c r="C70" t="inlineStr">
        <is>
          <t xml:space="preserve">CONCLUIDO	</t>
        </is>
      </c>
      <c r="D70" t="n">
        <v>9.0246</v>
      </c>
      <c r="E70" t="n">
        <v>11.08</v>
      </c>
      <c r="F70" t="n">
        <v>8.460000000000001</v>
      </c>
      <c r="G70" t="n">
        <v>14.1</v>
      </c>
      <c r="H70" t="n">
        <v>0.24</v>
      </c>
      <c r="I70" t="n">
        <v>36</v>
      </c>
      <c r="J70" t="n">
        <v>90.18000000000001</v>
      </c>
      <c r="K70" t="n">
        <v>37.55</v>
      </c>
      <c r="L70" t="n">
        <v>1.25</v>
      </c>
      <c r="M70" t="n">
        <v>34</v>
      </c>
      <c r="N70" t="n">
        <v>11.37</v>
      </c>
      <c r="O70" t="n">
        <v>11355.7</v>
      </c>
      <c r="P70" t="n">
        <v>59.79</v>
      </c>
      <c r="Q70" t="n">
        <v>942.24</v>
      </c>
      <c r="R70" t="n">
        <v>46.23</v>
      </c>
      <c r="S70" t="n">
        <v>27.17</v>
      </c>
      <c r="T70" t="n">
        <v>9624.83</v>
      </c>
      <c r="U70" t="n">
        <v>0.59</v>
      </c>
      <c r="V70" t="n">
        <v>0.92</v>
      </c>
      <c r="W70" t="n">
        <v>0.15</v>
      </c>
      <c r="X70" t="n">
        <v>0.61</v>
      </c>
      <c r="Y70" t="n">
        <v>1</v>
      </c>
      <c r="Z70" t="n">
        <v>10</v>
      </c>
    </row>
    <row r="71">
      <c r="A71" t="n">
        <v>2</v>
      </c>
      <c r="B71" t="n">
        <v>40</v>
      </c>
      <c r="C71" t="inlineStr">
        <is>
          <t xml:space="preserve">CONCLUIDO	</t>
        </is>
      </c>
      <c r="D71" t="n">
        <v>9.192299999999999</v>
      </c>
      <c r="E71" t="n">
        <v>10.88</v>
      </c>
      <c r="F71" t="n">
        <v>8.41</v>
      </c>
      <c r="G71" t="n">
        <v>18.02</v>
      </c>
      <c r="H71" t="n">
        <v>0.29</v>
      </c>
      <c r="I71" t="n">
        <v>28</v>
      </c>
      <c r="J71" t="n">
        <v>90.48</v>
      </c>
      <c r="K71" t="n">
        <v>37.55</v>
      </c>
      <c r="L71" t="n">
        <v>1.5</v>
      </c>
      <c r="M71" t="n">
        <v>25</v>
      </c>
      <c r="N71" t="n">
        <v>11.43</v>
      </c>
      <c r="O71" t="n">
        <v>11393.43</v>
      </c>
      <c r="P71" t="n">
        <v>56.42</v>
      </c>
      <c r="Q71" t="n">
        <v>942.3200000000001</v>
      </c>
      <c r="R71" t="n">
        <v>44.71</v>
      </c>
      <c r="S71" t="n">
        <v>27.17</v>
      </c>
      <c r="T71" t="n">
        <v>8902.01</v>
      </c>
      <c r="U71" t="n">
        <v>0.61</v>
      </c>
      <c r="V71" t="n">
        <v>0.93</v>
      </c>
      <c r="W71" t="n">
        <v>0.15</v>
      </c>
      <c r="X71" t="n">
        <v>0.5600000000000001</v>
      </c>
      <c r="Y71" t="n">
        <v>1</v>
      </c>
      <c r="Z71" t="n">
        <v>10</v>
      </c>
    </row>
    <row r="72">
      <c r="A72" t="n">
        <v>3</v>
      </c>
      <c r="B72" t="n">
        <v>40</v>
      </c>
      <c r="C72" t="inlineStr">
        <is>
          <t xml:space="preserve">CONCLUIDO	</t>
        </is>
      </c>
      <c r="D72" t="n">
        <v>9.279500000000001</v>
      </c>
      <c r="E72" t="n">
        <v>10.78</v>
      </c>
      <c r="F72" t="n">
        <v>8.359999999999999</v>
      </c>
      <c r="G72" t="n">
        <v>20.07</v>
      </c>
      <c r="H72" t="n">
        <v>0.34</v>
      </c>
      <c r="I72" t="n">
        <v>25</v>
      </c>
      <c r="J72" t="n">
        <v>90.79000000000001</v>
      </c>
      <c r="K72" t="n">
        <v>37.55</v>
      </c>
      <c r="L72" t="n">
        <v>1.75</v>
      </c>
      <c r="M72" t="n">
        <v>2</v>
      </c>
      <c r="N72" t="n">
        <v>11.49</v>
      </c>
      <c r="O72" t="n">
        <v>11431.19</v>
      </c>
      <c r="P72" t="n">
        <v>54.36</v>
      </c>
      <c r="Q72" t="n">
        <v>942.3099999999999</v>
      </c>
      <c r="R72" t="n">
        <v>42.39</v>
      </c>
      <c r="S72" t="n">
        <v>27.17</v>
      </c>
      <c r="T72" t="n">
        <v>7757.79</v>
      </c>
      <c r="U72" t="n">
        <v>0.64</v>
      </c>
      <c r="V72" t="n">
        <v>0.93</v>
      </c>
      <c r="W72" t="n">
        <v>0.17</v>
      </c>
      <c r="X72" t="n">
        <v>0.51</v>
      </c>
      <c r="Y72" t="n">
        <v>1</v>
      </c>
      <c r="Z72" t="n">
        <v>10</v>
      </c>
    </row>
    <row r="73">
      <c r="A73" t="n">
        <v>4</v>
      </c>
      <c r="B73" t="n">
        <v>40</v>
      </c>
      <c r="C73" t="inlineStr">
        <is>
          <t xml:space="preserve">CONCLUIDO	</t>
        </is>
      </c>
      <c r="D73" t="n">
        <v>9.2781</v>
      </c>
      <c r="E73" t="n">
        <v>10.78</v>
      </c>
      <c r="F73" t="n">
        <v>8.369999999999999</v>
      </c>
      <c r="G73" t="n">
        <v>20.08</v>
      </c>
      <c r="H73" t="n">
        <v>0.39</v>
      </c>
      <c r="I73" t="n">
        <v>25</v>
      </c>
      <c r="J73" t="n">
        <v>91.09999999999999</v>
      </c>
      <c r="K73" t="n">
        <v>37.55</v>
      </c>
      <c r="L73" t="n">
        <v>2</v>
      </c>
      <c r="M73" t="n">
        <v>0</v>
      </c>
      <c r="N73" t="n">
        <v>11.54</v>
      </c>
      <c r="O73" t="n">
        <v>11468.97</v>
      </c>
      <c r="P73" t="n">
        <v>54.49</v>
      </c>
      <c r="Q73" t="n">
        <v>942.29</v>
      </c>
      <c r="R73" t="n">
        <v>42.25</v>
      </c>
      <c r="S73" t="n">
        <v>27.17</v>
      </c>
      <c r="T73" t="n">
        <v>7690.13</v>
      </c>
      <c r="U73" t="n">
        <v>0.64</v>
      </c>
      <c r="V73" t="n">
        <v>0.93</v>
      </c>
      <c r="W73" t="n">
        <v>0.18</v>
      </c>
      <c r="X73" t="n">
        <v>0.51</v>
      </c>
      <c r="Y73" t="n">
        <v>1</v>
      </c>
      <c r="Z73" t="n">
        <v>10</v>
      </c>
    </row>
    <row r="74">
      <c r="A74" t="n">
        <v>0</v>
      </c>
      <c r="B74" t="n">
        <v>125</v>
      </c>
      <c r="C74" t="inlineStr">
        <is>
          <t xml:space="preserve">CONCLUIDO	</t>
        </is>
      </c>
      <c r="D74" t="n">
        <v>5.3967</v>
      </c>
      <c r="E74" t="n">
        <v>18.53</v>
      </c>
      <c r="F74" t="n">
        <v>10.25</v>
      </c>
      <c r="G74" t="n">
        <v>5.26</v>
      </c>
      <c r="H74" t="n">
        <v>0.07000000000000001</v>
      </c>
      <c r="I74" t="n">
        <v>117</v>
      </c>
      <c r="J74" t="n">
        <v>242.64</v>
      </c>
      <c r="K74" t="n">
        <v>58.47</v>
      </c>
      <c r="L74" t="n">
        <v>1</v>
      </c>
      <c r="M74" t="n">
        <v>115</v>
      </c>
      <c r="N74" t="n">
        <v>58.17</v>
      </c>
      <c r="O74" t="n">
        <v>30160.1</v>
      </c>
      <c r="P74" t="n">
        <v>161.47</v>
      </c>
      <c r="Q74" t="n">
        <v>942.83</v>
      </c>
      <c r="R74" t="n">
        <v>102.01</v>
      </c>
      <c r="S74" t="n">
        <v>27.17</v>
      </c>
      <c r="T74" t="n">
        <v>37109.37</v>
      </c>
      <c r="U74" t="n">
        <v>0.27</v>
      </c>
      <c r="V74" t="n">
        <v>0.76</v>
      </c>
      <c r="W74" t="n">
        <v>0.29</v>
      </c>
      <c r="X74" t="n">
        <v>2.39</v>
      </c>
      <c r="Y74" t="n">
        <v>1</v>
      </c>
      <c r="Z74" t="n">
        <v>10</v>
      </c>
    </row>
    <row r="75">
      <c r="A75" t="n">
        <v>1</v>
      </c>
      <c r="B75" t="n">
        <v>125</v>
      </c>
      <c r="C75" t="inlineStr">
        <is>
          <t xml:space="preserve">CONCLUIDO	</t>
        </is>
      </c>
      <c r="D75" t="n">
        <v>6.0413</v>
      </c>
      <c r="E75" t="n">
        <v>16.55</v>
      </c>
      <c r="F75" t="n">
        <v>9.640000000000001</v>
      </c>
      <c r="G75" t="n">
        <v>6.57</v>
      </c>
      <c r="H75" t="n">
        <v>0.09</v>
      </c>
      <c r="I75" t="n">
        <v>88</v>
      </c>
      <c r="J75" t="n">
        <v>243.08</v>
      </c>
      <c r="K75" t="n">
        <v>58.47</v>
      </c>
      <c r="L75" t="n">
        <v>1.25</v>
      </c>
      <c r="M75" t="n">
        <v>86</v>
      </c>
      <c r="N75" t="n">
        <v>58.36</v>
      </c>
      <c r="O75" t="n">
        <v>30214.33</v>
      </c>
      <c r="P75" t="n">
        <v>150.96</v>
      </c>
      <c r="Q75" t="n">
        <v>942.46</v>
      </c>
      <c r="R75" t="n">
        <v>83</v>
      </c>
      <c r="S75" t="n">
        <v>27.17</v>
      </c>
      <c r="T75" t="n">
        <v>27746.64</v>
      </c>
      <c r="U75" t="n">
        <v>0.33</v>
      </c>
      <c r="V75" t="n">
        <v>0.8100000000000001</v>
      </c>
      <c r="W75" t="n">
        <v>0.25</v>
      </c>
      <c r="X75" t="n">
        <v>1.78</v>
      </c>
      <c r="Y75" t="n">
        <v>1</v>
      </c>
      <c r="Z75" t="n">
        <v>10</v>
      </c>
    </row>
    <row r="76">
      <c r="A76" t="n">
        <v>2</v>
      </c>
      <c r="B76" t="n">
        <v>125</v>
      </c>
      <c r="C76" t="inlineStr">
        <is>
          <t xml:space="preserve">CONCLUIDO	</t>
        </is>
      </c>
      <c r="D76" t="n">
        <v>6.5351</v>
      </c>
      <c r="E76" t="n">
        <v>15.3</v>
      </c>
      <c r="F76" t="n">
        <v>9.24</v>
      </c>
      <c r="G76" t="n">
        <v>7.92</v>
      </c>
      <c r="H76" t="n">
        <v>0.11</v>
      </c>
      <c r="I76" t="n">
        <v>70</v>
      </c>
      <c r="J76" t="n">
        <v>243.52</v>
      </c>
      <c r="K76" t="n">
        <v>58.47</v>
      </c>
      <c r="L76" t="n">
        <v>1.5</v>
      </c>
      <c r="M76" t="n">
        <v>68</v>
      </c>
      <c r="N76" t="n">
        <v>58.55</v>
      </c>
      <c r="O76" t="n">
        <v>30268.64</v>
      </c>
      <c r="P76" t="n">
        <v>143.75</v>
      </c>
      <c r="Q76" t="n">
        <v>942.36</v>
      </c>
      <c r="R76" t="n">
        <v>70.31999999999999</v>
      </c>
      <c r="S76" t="n">
        <v>27.17</v>
      </c>
      <c r="T76" t="n">
        <v>21495.81</v>
      </c>
      <c r="U76" t="n">
        <v>0.39</v>
      </c>
      <c r="V76" t="n">
        <v>0.84</v>
      </c>
      <c r="W76" t="n">
        <v>0.22</v>
      </c>
      <c r="X76" t="n">
        <v>1.39</v>
      </c>
      <c r="Y76" t="n">
        <v>1</v>
      </c>
      <c r="Z76" t="n">
        <v>10</v>
      </c>
    </row>
    <row r="77">
      <c r="A77" t="n">
        <v>3</v>
      </c>
      <c r="B77" t="n">
        <v>125</v>
      </c>
      <c r="C77" t="inlineStr">
        <is>
          <t xml:space="preserve">CONCLUIDO	</t>
        </is>
      </c>
      <c r="D77" t="n">
        <v>6.8999</v>
      </c>
      <c r="E77" t="n">
        <v>14.49</v>
      </c>
      <c r="F77" t="n">
        <v>9</v>
      </c>
      <c r="G77" t="n">
        <v>9.31</v>
      </c>
      <c r="H77" t="n">
        <v>0.13</v>
      </c>
      <c r="I77" t="n">
        <v>58</v>
      </c>
      <c r="J77" t="n">
        <v>243.96</v>
      </c>
      <c r="K77" t="n">
        <v>58.47</v>
      </c>
      <c r="L77" t="n">
        <v>1.75</v>
      </c>
      <c r="M77" t="n">
        <v>56</v>
      </c>
      <c r="N77" t="n">
        <v>58.74</v>
      </c>
      <c r="O77" t="n">
        <v>30323.01</v>
      </c>
      <c r="P77" t="n">
        <v>139.16</v>
      </c>
      <c r="Q77" t="n">
        <v>942.47</v>
      </c>
      <c r="R77" t="n">
        <v>62.9</v>
      </c>
      <c r="S77" t="n">
        <v>27.17</v>
      </c>
      <c r="T77" t="n">
        <v>17846.78</v>
      </c>
      <c r="U77" t="n">
        <v>0.43</v>
      </c>
      <c r="V77" t="n">
        <v>0.87</v>
      </c>
      <c r="W77" t="n">
        <v>0.2</v>
      </c>
      <c r="X77" t="n">
        <v>1.14</v>
      </c>
      <c r="Y77" t="n">
        <v>1</v>
      </c>
      <c r="Z77" t="n">
        <v>10</v>
      </c>
    </row>
    <row r="78">
      <c r="A78" t="n">
        <v>4</v>
      </c>
      <c r="B78" t="n">
        <v>125</v>
      </c>
      <c r="C78" t="inlineStr">
        <is>
          <t xml:space="preserve">CONCLUIDO	</t>
        </is>
      </c>
      <c r="D78" t="n">
        <v>7.1655</v>
      </c>
      <c r="E78" t="n">
        <v>13.96</v>
      </c>
      <c r="F78" t="n">
        <v>8.84</v>
      </c>
      <c r="G78" t="n">
        <v>10.61</v>
      </c>
      <c r="H78" t="n">
        <v>0.15</v>
      </c>
      <c r="I78" t="n">
        <v>50</v>
      </c>
      <c r="J78" t="n">
        <v>244.41</v>
      </c>
      <c r="K78" t="n">
        <v>58.47</v>
      </c>
      <c r="L78" t="n">
        <v>2</v>
      </c>
      <c r="M78" t="n">
        <v>48</v>
      </c>
      <c r="N78" t="n">
        <v>58.93</v>
      </c>
      <c r="O78" t="n">
        <v>30377.45</v>
      </c>
      <c r="P78" t="n">
        <v>135.91</v>
      </c>
      <c r="Q78" t="n">
        <v>942.5700000000001</v>
      </c>
      <c r="R78" t="n">
        <v>58.03</v>
      </c>
      <c r="S78" t="n">
        <v>27.17</v>
      </c>
      <c r="T78" t="n">
        <v>15451.4</v>
      </c>
      <c r="U78" t="n">
        <v>0.47</v>
      </c>
      <c r="V78" t="n">
        <v>0.88</v>
      </c>
      <c r="W78" t="n">
        <v>0.19</v>
      </c>
      <c r="X78" t="n">
        <v>0.98</v>
      </c>
      <c r="Y78" t="n">
        <v>1</v>
      </c>
      <c r="Z78" t="n">
        <v>10</v>
      </c>
    </row>
    <row r="79">
      <c r="A79" t="n">
        <v>5</v>
      </c>
      <c r="B79" t="n">
        <v>125</v>
      </c>
      <c r="C79" t="inlineStr">
        <is>
          <t xml:space="preserve">CONCLUIDO	</t>
        </is>
      </c>
      <c r="D79" t="n">
        <v>7.3819</v>
      </c>
      <c r="E79" t="n">
        <v>13.55</v>
      </c>
      <c r="F79" t="n">
        <v>8.710000000000001</v>
      </c>
      <c r="G79" t="n">
        <v>11.88</v>
      </c>
      <c r="H79" t="n">
        <v>0.16</v>
      </c>
      <c r="I79" t="n">
        <v>44</v>
      </c>
      <c r="J79" t="n">
        <v>244.85</v>
      </c>
      <c r="K79" t="n">
        <v>58.47</v>
      </c>
      <c r="L79" t="n">
        <v>2.25</v>
      </c>
      <c r="M79" t="n">
        <v>42</v>
      </c>
      <c r="N79" t="n">
        <v>59.12</v>
      </c>
      <c r="O79" t="n">
        <v>30431.96</v>
      </c>
      <c r="P79" t="n">
        <v>133.02</v>
      </c>
      <c r="Q79" t="n">
        <v>942.28</v>
      </c>
      <c r="R79" t="n">
        <v>53.99</v>
      </c>
      <c r="S79" t="n">
        <v>27.17</v>
      </c>
      <c r="T79" t="n">
        <v>13460.6</v>
      </c>
      <c r="U79" t="n">
        <v>0.5</v>
      </c>
      <c r="V79" t="n">
        <v>0.9</v>
      </c>
      <c r="W79" t="n">
        <v>0.18</v>
      </c>
      <c r="X79" t="n">
        <v>0.86</v>
      </c>
      <c r="Y79" t="n">
        <v>1</v>
      </c>
      <c r="Z79" t="n">
        <v>10</v>
      </c>
    </row>
    <row r="80">
      <c r="A80" t="n">
        <v>6</v>
      </c>
      <c r="B80" t="n">
        <v>125</v>
      </c>
      <c r="C80" t="inlineStr">
        <is>
          <t xml:space="preserve">CONCLUIDO	</t>
        </is>
      </c>
      <c r="D80" t="n">
        <v>7.5876</v>
      </c>
      <c r="E80" t="n">
        <v>13.18</v>
      </c>
      <c r="F80" t="n">
        <v>8.58</v>
      </c>
      <c r="G80" t="n">
        <v>13.2</v>
      </c>
      <c r="H80" t="n">
        <v>0.18</v>
      </c>
      <c r="I80" t="n">
        <v>39</v>
      </c>
      <c r="J80" t="n">
        <v>245.29</v>
      </c>
      <c r="K80" t="n">
        <v>58.47</v>
      </c>
      <c r="L80" t="n">
        <v>2.5</v>
      </c>
      <c r="M80" t="n">
        <v>37</v>
      </c>
      <c r="N80" t="n">
        <v>59.32</v>
      </c>
      <c r="O80" t="n">
        <v>30486.54</v>
      </c>
      <c r="P80" t="n">
        <v>130.29</v>
      </c>
      <c r="Q80" t="n">
        <v>942.25</v>
      </c>
      <c r="R80" t="n">
        <v>49.7</v>
      </c>
      <c r="S80" t="n">
        <v>27.17</v>
      </c>
      <c r="T80" t="n">
        <v>11344.19</v>
      </c>
      <c r="U80" t="n">
        <v>0.55</v>
      </c>
      <c r="V80" t="n">
        <v>0.91</v>
      </c>
      <c r="W80" t="n">
        <v>0.17</v>
      </c>
      <c r="X80" t="n">
        <v>0.73</v>
      </c>
      <c r="Y80" t="n">
        <v>1</v>
      </c>
      <c r="Z80" t="n">
        <v>10</v>
      </c>
    </row>
    <row r="81">
      <c r="A81" t="n">
        <v>7</v>
      </c>
      <c r="B81" t="n">
        <v>125</v>
      </c>
      <c r="C81" t="inlineStr">
        <is>
          <t xml:space="preserve">CONCLUIDO	</t>
        </is>
      </c>
      <c r="D81" t="n">
        <v>7.7315</v>
      </c>
      <c r="E81" t="n">
        <v>12.93</v>
      </c>
      <c r="F81" t="n">
        <v>8.52</v>
      </c>
      <c r="G81" t="n">
        <v>14.61</v>
      </c>
      <c r="H81" t="n">
        <v>0.2</v>
      </c>
      <c r="I81" t="n">
        <v>35</v>
      </c>
      <c r="J81" t="n">
        <v>245.73</v>
      </c>
      <c r="K81" t="n">
        <v>58.47</v>
      </c>
      <c r="L81" t="n">
        <v>2.75</v>
      </c>
      <c r="M81" t="n">
        <v>33</v>
      </c>
      <c r="N81" t="n">
        <v>59.51</v>
      </c>
      <c r="O81" t="n">
        <v>30541.19</v>
      </c>
      <c r="P81" t="n">
        <v>128.59</v>
      </c>
      <c r="Q81" t="n">
        <v>942.28</v>
      </c>
      <c r="R81" t="n">
        <v>48.89</v>
      </c>
      <c r="S81" t="n">
        <v>27.17</v>
      </c>
      <c r="T81" t="n">
        <v>10956.75</v>
      </c>
      <c r="U81" t="n">
        <v>0.5600000000000001</v>
      </c>
      <c r="V81" t="n">
        <v>0.91</v>
      </c>
      <c r="W81" t="n">
        <v>0.14</v>
      </c>
      <c r="X81" t="n">
        <v>0.67</v>
      </c>
      <c r="Y81" t="n">
        <v>1</v>
      </c>
      <c r="Z81" t="n">
        <v>10</v>
      </c>
    </row>
    <row r="82">
      <c r="A82" t="n">
        <v>8</v>
      </c>
      <c r="B82" t="n">
        <v>125</v>
      </c>
      <c r="C82" t="inlineStr">
        <is>
          <t xml:space="preserve">CONCLUIDO	</t>
        </is>
      </c>
      <c r="D82" t="n">
        <v>7.8285</v>
      </c>
      <c r="E82" t="n">
        <v>12.77</v>
      </c>
      <c r="F82" t="n">
        <v>8.51</v>
      </c>
      <c r="G82" t="n">
        <v>15.95</v>
      </c>
      <c r="H82" t="n">
        <v>0.22</v>
      </c>
      <c r="I82" t="n">
        <v>32</v>
      </c>
      <c r="J82" t="n">
        <v>246.18</v>
      </c>
      <c r="K82" t="n">
        <v>58.47</v>
      </c>
      <c r="L82" t="n">
        <v>3</v>
      </c>
      <c r="M82" t="n">
        <v>30</v>
      </c>
      <c r="N82" t="n">
        <v>59.7</v>
      </c>
      <c r="O82" t="n">
        <v>30595.91</v>
      </c>
      <c r="P82" t="n">
        <v>127.53</v>
      </c>
      <c r="Q82" t="n">
        <v>942.38</v>
      </c>
      <c r="R82" t="n">
        <v>47.65</v>
      </c>
      <c r="S82" t="n">
        <v>27.17</v>
      </c>
      <c r="T82" t="n">
        <v>10353.18</v>
      </c>
      <c r="U82" t="n">
        <v>0.57</v>
      </c>
      <c r="V82" t="n">
        <v>0.92</v>
      </c>
      <c r="W82" t="n">
        <v>0.16</v>
      </c>
      <c r="X82" t="n">
        <v>0.65</v>
      </c>
      <c r="Y82" t="n">
        <v>1</v>
      </c>
      <c r="Z82" t="n">
        <v>10</v>
      </c>
    </row>
    <row r="83">
      <c r="A83" t="n">
        <v>9</v>
      </c>
      <c r="B83" t="n">
        <v>125</v>
      </c>
      <c r="C83" t="inlineStr">
        <is>
          <t xml:space="preserve">CONCLUIDO	</t>
        </is>
      </c>
      <c r="D83" t="n">
        <v>7.9614</v>
      </c>
      <c r="E83" t="n">
        <v>12.56</v>
      </c>
      <c r="F83" t="n">
        <v>8.43</v>
      </c>
      <c r="G83" t="n">
        <v>17.45</v>
      </c>
      <c r="H83" t="n">
        <v>0.23</v>
      </c>
      <c r="I83" t="n">
        <v>29</v>
      </c>
      <c r="J83" t="n">
        <v>246.62</v>
      </c>
      <c r="K83" t="n">
        <v>58.47</v>
      </c>
      <c r="L83" t="n">
        <v>3.25</v>
      </c>
      <c r="M83" t="n">
        <v>27</v>
      </c>
      <c r="N83" t="n">
        <v>59.9</v>
      </c>
      <c r="O83" t="n">
        <v>30650.7</v>
      </c>
      <c r="P83" t="n">
        <v>125.61</v>
      </c>
      <c r="Q83" t="n">
        <v>942.24</v>
      </c>
      <c r="R83" t="n">
        <v>45.48</v>
      </c>
      <c r="S83" t="n">
        <v>27.17</v>
      </c>
      <c r="T83" t="n">
        <v>9285.1</v>
      </c>
      <c r="U83" t="n">
        <v>0.6</v>
      </c>
      <c r="V83" t="n">
        <v>0.92</v>
      </c>
      <c r="W83" t="n">
        <v>0.15</v>
      </c>
      <c r="X83" t="n">
        <v>0.58</v>
      </c>
      <c r="Y83" t="n">
        <v>1</v>
      </c>
      <c r="Z83" t="n">
        <v>10</v>
      </c>
    </row>
    <row r="84">
      <c r="A84" t="n">
        <v>10</v>
      </c>
      <c r="B84" t="n">
        <v>125</v>
      </c>
      <c r="C84" t="inlineStr">
        <is>
          <t xml:space="preserve">CONCLUIDO	</t>
        </is>
      </c>
      <c r="D84" t="n">
        <v>8.053000000000001</v>
      </c>
      <c r="E84" t="n">
        <v>12.42</v>
      </c>
      <c r="F84" t="n">
        <v>8.390000000000001</v>
      </c>
      <c r="G84" t="n">
        <v>18.64</v>
      </c>
      <c r="H84" t="n">
        <v>0.25</v>
      </c>
      <c r="I84" t="n">
        <v>27</v>
      </c>
      <c r="J84" t="n">
        <v>247.07</v>
      </c>
      <c r="K84" t="n">
        <v>58.47</v>
      </c>
      <c r="L84" t="n">
        <v>3.5</v>
      </c>
      <c r="M84" t="n">
        <v>25</v>
      </c>
      <c r="N84" t="n">
        <v>60.09</v>
      </c>
      <c r="O84" t="n">
        <v>30705.56</v>
      </c>
      <c r="P84" t="n">
        <v>123.98</v>
      </c>
      <c r="Q84" t="n">
        <v>942.3200000000001</v>
      </c>
      <c r="R84" t="n">
        <v>44.08</v>
      </c>
      <c r="S84" t="n">
        <v>27.17</v>
      </c>
      <c r="T84" t="n">
        <v>8593.52</v>
      </c>
      <c r="U84" t="n">
        <v>0.62</v>
      </c>
      <c r="V84" t="n">
        <v>0.93</v>
      </c>
      <c r="W84" t="n">
        <v>0.15</v>
      </c>
      <c r="X84" t="n">
        <v>0.53</v>
      </c>
      <c r="Y84" t="n">
        <v>1</v>
      </c>
      <c r="Z84" t="n">
        <v>10</v>
      </c>
    </row>
    <row r="85">
      <c r="A85" t="n">
        <v>11</v>
      </c>
      <c r="B85" t="n">
        <v>125</v>
      </c>
      <c r="C85" t="inlineStr">
        <is>
          <t xml:space="preserve">CONCLUIDO	</t>
        </is>
      </c>
      <c r="D85" t="n">
        <v>8.145200000000001</v>
      </c>
      <c r="E85" t="n">
        <v>12.28</v>
      </c>
      <c r="F85" t="n">
        <v>8.34</v>
      </c>
      <c r="G85" t="n">
        <v>20.02</v>
      </c>
      <c r="H85" t="n">
        <v>0.27</v>
      </c>
      <c r="I85" t="n">
        <v>25</v>
      </c>
      <c r="J85" t="n">
        <v>247.51</v>
      </c>
      <c r="K85" t="n">
        <v>58.47</v>
      </c>
      <c r="L85" t="n">
        <v>3.75</v>
      </c>
      <c r="M85" t="n">
        <v>23</v>
      </c>
      <c r="N85" t="n">
        <v>60.29</v>
      </c>
      <c r="O85" t="n">
        <v>30760.49</v>
      </c>
      <c r="P85" t="n">
        <v>122.69</v>
      </c>
      <c r="Q85" t="n">
        <v>942.3099999999999</v>
      </c>
      <c r="R85" t="n">
        <v>42.46</v>
      </c>
      <c r="S85" t="n">
        <v>27.17</v>
      </c>
      <c r="T85" t="n">
        <v>7790.5</v>
      </c>
      <c r="U85" t="n">
        <v>0.64</v>
      </c>
      <c r="V85" t="n">
        <v>0.9399999999999999</v>
      </c>
      <c r="W85" t="n">
        <v>0.15</v>
      </c>
      <c r="X85" t="n">
        <v>0.49</v>
      </c>
      <c r="Y85" t="n">
        <v>1</v>
      </c>
      <c r="Z85" t="n">
        <v>10</v>
      </c>
    </row>
    <row r="86">
      <c r="A86" t="n">
        <v>12</v>
      </c>
      <c r="B86" t="n">
        <v>125</v>
      </c>
      <c r="C86" t="inlineStr">
        <is>
          <t xml:space="preserve">CONCLUIDO	</t>
        </is>
      </c>
      <c r="D86" t="n">
        <v>8.231</v>
      </c>
      <c r="E86" t="n">
        <v>12.15</v>
      </c>
      <c r="F86" t="n">
        <v>8.31</v>
      </c>
      <c r="G86" t="n">
        <v>21.67</v>
      </c>
      <c r="H86" t="n">
        <v>0.29</v>
      </c>
      <c r="I86" t="n">
        <v>23</v>
      </c>
      <c r="J86" t="n">
        <v>247.96</v>
      </c>
      <c r="K86" t="n">
        <v>58.47</v>
      </c>
      <c r="L86" t="n">
        <v>4</v>
      </c>
      <c r="M86" t="n">
        <v>21</v>
      </c>
      <c r="N86" t="n">
        <v>60.48</v>
      </c>
      <c r="O86" t="n">
        <v>30815.5</v>
      </c>
      <c r="P86" t="n">
        <v>121.23</v>
      </c>
      <c r="Q86" t="n">
        <v>942.3</v>
      </c>
      <c r="R86" t="n">
        <v>41.41</v>
      </c>
      <c r="S86" t="n">
        <v>27.17</v>
      </c>
      <c r="T86" t="n">
        <v>7277.9</v>
      </c>
      <c r="U86" t="n">
        <v>0.66</v>
      </c>
      <c r="V86" t="n">
        <v>0.9399999999999999</v>
      </c>
      <c r="W86" t="n">
        <v>0.14</v>
      </c>
      <c r="X86" t="n">
        <v>0.45</v>
      </c>
      <c r="Y86" t="n">
        <v>1</v>
      </c>
      <c r="Z86" t="n">
        <v>10</v>
      </c>
    </row>
    <row r="87">
      <c r="A87" t="n">
        <v>13</v>
      </c>
      <c r="B87" t="n">
        <v>125</v>
      </c>
      <c r="C87" t="inlineStr">
        <is>
          <t xml:space="preserve">CONCLUIDO	</t>
        </is>
      </c>
      <c r="D87" t="n">
        <v>8.276199999999999</v>
      </c>
      <c r="E87" t="n">
        <v>12.08</v>
      </c>
      <c r="F87" t="n">
        <v>8.289999999999999</v>
      </c>
      <c r="G87" t="n">
        <v>22.6</v>
      </c>
      <c r="H87" t="n">
        <v>0.3</v>
      </c>
      <c r="I87" t="n">
        <v>22</v>
      </c>
      <c r="J87" t="n">
        <v>248.4</v>
      </c>
      <c r="K87" t="n">
        <v>58.47</v>
      </c>
      <c r="L87" t="n">
        <v>4.25</v>
      </c>
      <c r="M87" t="n">
        <v>20</v>
      </c>
      <c r="N87" t="n">
        <v>60.68</v>
      </c>
      <c r="O87" t="n">
        <v>30870.57</v>
      </c>
      <c r="P87" t="n">
        <v>120.19</v>
      </c>
      <c r="Q87" t="n">
        <v>942.26</v>
      </c>
      <c r="R87" t="n">
        <v>40.8</v>
      </c>
      <c r="S87" t="n">
        <v>27.17</v>
      </c>
      <c r="T87" t="n">
        <v>6979.79</v>
      </c>
      <c r="U87" t="n">
        <v>0.67</v>
      </c>
      <c r="V87" t="n">
        <v>0.9399999999999999</v>
      </c>
      <c r="W87" t="n">
        <v>0.14</v>
      </c>
      <c r="X87" t="n">
        <v>0.43</v>
      </c>
      <c r="Y87" t="n">
        <v>1</v>
      </c>
      <c r="Z87" t="n">
        <v>10</v>
      </c>
    </row>
    <row r="88">
      <c r="A88" t="n">
        <v>14</v>
      </c>
      <c r="B88" t="n">
        <v>125</v>
      </c>
      <c r="C88" t="inlineStr">
        <is>
          <t xml:space="preserve">CONCLUIDO	</t>
        </is>
      </c>
      <c r="D88" t="n">
        <v>8.382199999999999</v>
      </c>
      <c r="E88" t="n">
        <v>11.93</v>
      </c>
      <c r="F88" t="n">
        <v>8.23</v>
      </c>
      <c r="G88" t="n">
        <v>24.69</v>
      </c>
      <c r="H88" t="n">
        <v>0.32</v>
      </c>
      <c r="I88" t="n">
        <v>20</v>
      </c>
      <c r="J88" t="n">
        <v>248.85</v>
      </c>
      <c r="K88" t="n">
        <v>58.47</v>
      </c>
      <c r="L88" t="n">
        <v>4.5</v>
      </c>
      <c r="M88" t="n">
        <v>18</v>
      </c>
      <c r="N88" t="n">
        <v>60.88</v>
      </c>
      <c r="O88" t="n">
        <v>30925.72</v>
      </c>
      <c r="P88" t="n">
        <v>118.41</v>
      </c>
      <c r="Q88" t="n">
        <v>942.3099999999999</v>
      </c>
      <c r="R88" t="n">
        <v>38.97</v>
      </c>
      <c r="S88" t="n">
        <v>27.17</v>
      </c>
      <c r="T88" t="n">
        <v>6071.12</v>
      </c>
      <c r="U88" t="n">
        <v>0.7</v>
      </c>
      <c r="V88" t="n">
        <v>0.95</v>
      </c>
      <c r="W88" t="n">
        <v>0.14</v>
      </c>
      <c r="X88" t="n">
        <v>0.38</v>
      </c>
      <c r="Y88" t="n">
        <v>1</v>
      </c>
      <c r="Z88" t="n">
        <v>10</v>
      </c>
    </row>
    <row r="89">
      <c r="A89" t="n">
        <v>15</v>
      </c>
      <c r="B89" t="n">
        <v>125</v>
      </c>
      <c r="C89" t="inlineStr">
        <is>
          <t xml:space="preserve">CONCLUIDO	</t>
        </is>
      </c>
      <c r="D89" t="n">
        <v>8.447900000000001</v>
      </c>
      <c r="E89" t="n">
        <v>11.84</v>
      </c>
      <c r="F89" t="n">
        <v>8.18</v>
      </c>
      <c r="G89" t="n">
        <v>25.84</v>
      </c>
      <c r="H89" t="n">
        <v>0.34</v>
      </c>
      <c r="I89" t="n">
        <v>19</v>
      </c>
      <c r="J89" t="n">
        <v>249.3</v>
      </c>
      <c r="K89" t="n">
        <v>58.47</v>
      </c>
      <c r="L89" t="n">
        <v>4.75</v>
      </c>
      <c r="M89" t="n">
        <v>17</v>
      </c>
      <c r="N89" t="n">
        <v>61.07</v>
      </c>
      <c r="O89" t="n">
        <v>30980.93</v>
      </c>
      <c r="P89" t="n">
        <v>116.88</v>
      </c>
      <c r="Q89" t="n">
        <v>942.28</v>
      </c>
      <c r="R89" t="n">
        <v>37.2</v>
      </c>
      <c r="S89" t="n">
        <v>27.17</v>
      </c>
      <c r="T89" t="n">
        <v>5192.58</v>
      </c>
      <c r="U89" t="n">
        <v>0.73</v>
      </c>
      <c r="V89" t="n">
        <v>0.95</v>
      </c>
      <c r="W89" t="n">
        <v>0.14</v>
      </c>
      <c r="X89" t="n">
        <v>0.33</v>
      </c>
      <c r="Y89" t="n">
        <v>1</v>
      </c>
      <c r="Z89" t="n">
        <v>10</v>
      </c>
    </row>
    <row r="90">
      <c r="A90" t="n">
        <v>16</v>
      </c>
      <c r="B90" t="n">
        <v>125</v>
      </c>
      <c r="C90" t="inlineStr">
        <is>
          <t xml:space="preserve">CONCLUIDO	</t>
        </is>
      </c>
      <c r="D90" t="n">
        <v>8.466799999999999</v>
      </c>
      <c r="E90" t="n">
        <v>11.81</v>
      </c>
      <c r="F90" t="n">
        <v>8.199999999999999</v>
      </c>
      <c r="G90" t="n">
        <v>27.35</v>
      </c>
      <c r="H90" t="n">
        <v>0.36</v>
      </c>
      <c r="I90" t="n">
        <v>18</v>
      </c>
      <c r="J90" t="n">
        <v>249.75</v>
      </c>
      <c r="K90" t="n">
        <v>58.47</v>
      </c>
      <c r="L90" t="n">
        <v>5</v>
      </c>
      <c r="M90" t="n">
        <v>16</v>
      </c>
      <c r="N90" t="n">
        <v>61.27</v>
      </c>
      <c r="O90" t="n">
        <v>31036.22</v>
      </c>
      <c r="P90" t="n">
        <v>116.5</v>
      </c>
      <c r="Q90" t="n">
        <v>942.24</v>
      </c>
      <c r="R90" t="n">
        <v>38.63</v>
      </c>
      <c r="S90" t="n">
        <v>27.17</v>
      </c>
      <c r="T90" t="n">
        <v>5915.32</v>
      </c>
      <c r="U90" t="n">
        <v>0.7</v>
      </c>
      <c r="V90" t="n">
        <v>0.95</v>
      </c>
      <c r="W90" t="n">
        <v>0.13</v>
      </c>
      <c r="X90" t="n">
        <v>0.35</v>
      </c>
      <c r="Y90" t="n">
        <v>1</v>
      </c>
      <c r="Z90" t="n">
        <v>10</v>
      </c>
    </row>
    <row r="91">
      <c r="A91" t="n">
        <v>17</v>
      </c>
      <c r="B91" t="n">
        <v>125</v>
      </c>
      <c r="C91" t="inlineStr">
        <is>
          <t xml:space="preserve">CONCLUIDO	</t>
        </is>
      </c>
      <c r="D91" t="n">
        <v>8.514900000000001</v>
      </c>
      <c r="E91" t="n">
        <v>11.74</v>
      </c>
      <c r="F91" t="n">
        <v>8.18</v>
      </c>
      <c r="G91" t="n">
        <v>28.89</v>
      </c>
      <c r="H91" t="n">
        <v>0.37</v>
      </c>
      <c r="I91" t="n">
        <v>17</v>
      </c>
      <c r="J91" t="n">
        <v>250.2</v>
      </c>
      <c r="K91" t="n">
        <v>58.47</v>
      </c>
      <c r="L91" t="n">
        <v>5.25</v>
      </c>
      <c r="M91" t="n">
        <v>15</v>
      </c>
      <c r="N91" t="n">
        <v>61.47</v>
      </c>
      <c r="O91" t="n">
        <v>31091.59</v>
      </c>
      <c r="P91" t="n">
        <v>115.08</v>
      </c>
      <c r="Q91" t="n">
        <v>942.34</v>
      </c>
      <c r="R91" t="n">
        <v>37.58</v>
      </c>
      <c r="S91" t="n">
        <v>27.17</v>
      </c>
      <c r="T91" t="n">
        <v>5392.75</v>
      </c>
      <c r="U91" t="n">
        <v>0.72</v>
      </c>
      <c r="V91" t="n">
        <v>0.95</v>
      </c>
      <c r="W91" t="n">
        <v>0.14</v>
      </c>
      <c r="X91" t="n">
        <v>0.33</v>
      </c>
      <c r="Y91" t="n">
        <v>1</v>
      </c>
      <c r="Z91" t="n">
        <v>10</v>
      </c>
    </row>
    <row r="92">
      <c r="A92" t="n">
        <v>18</v>
      </c>
      <c r="B92" t="n">
        <v>125</v>
      </c>
      <c r="C92" t="inlineStr">
        <is>
          <t xml:space="preserve">CONCLUIDO	</t>
        </is>
      </c>
      <c r="D92" t="n">
        <v>8.565099999999999</v>
      </c>
      <c r="E92" t="n">
        <v>11.68</v>
      </c>
      <c r="F92" t="n">
        <v>8.16</v>
      </c>
      <c r="G92" t="n">
        <v>30.61</v>
      </c>
      <c r="H92" t="n">
        <v>0.39</v>
      </c>
      <c r="I92" t="n">
        <v>16</v>
      </c>
      <c r="J92" t="n">
        <v>250.64</v>
      </c>
      <c r="K92" t="n">
        <v>58.47</v>
      </c>
      <c r="L92" t="n">
        <v>5.5</v>
      </c>
      <c r="M92" t="n">
        <v>14</v>
      </c>
      <c r="N92" t="n">
        <v>61.67</v>
      </c>
      <c r="O92" t="n">
        <v>31147.02</v>
      </c>
      <c r="P92" t="n">
        <v>113.96</v>
      </c>
      <c r="Q92" t="n">
        <v>942.25</v>
      </c>
      <c r="R92" t="n">
        <v>36.94</v>
      </c>
      <c r="S92" t="n">
        <v>27.17</v>
      </c>
      <c r="T92" t="n">
        <v>5080.25</v>
      </c>
      <c r="U92" t="n">
        <v>0.74</v>
      </c>
      <c r="V92" t="n">
        <v>0.96</v>
      </c>
      <c r="W92" t="n">
        <v>0.13</v>
      </c>
      <c r="X92" t="n">
        <v>0.31</v>
      </c>
      <c r="Y92" t="n">
        <v>1</v>
      </c>
      <c r="Z92" t="n">
        <v>10</v>
      </c>
    </row>
    <row r="93">
      <c r="A93" t="n">
        <v>19</v>
      </c>
      <c r="B93" t="n">
        <v>125</v>
      </c>
      <c r="C93" t="inlineStr">
        <is>
          <t xml:space="preserve">CONCLUIDO	</t>
        </is>
      </c>
      <c r="D93" t="n">
        <v>8.620100000000001</v>
      </c>
      <c r="E93" t="n">
        <v>11.6</v>
      </c>
      <c r="F93" t="n">
        <v>8.140000000000001</v>
      </c>
      <c r="G93" t="n">
        <v>32.54</v>
      </c>
      <c r="H93" t="n">
        <v>0.41</v>
      </c>
      <c r="I93" t="n">
        <v>15</v>
      </c>
      <c r="J93" t="n">
        <v>251.09</v>
      </c>
      <c r="K93" t="n">
        <v>58.47</v>
      </c>
      <c r="L93" t="n">
        <v>5.75</v>
      </c>
      <c r="M93" t="n">
        <v>13</v>
      </c>
      <c r="N93" t="n">
        <v>61.87</v>
      </c>
      <c r="O93" t="n">
        <v>31202.53</v>
      </c>
      <c r="P93" t="n">
        <v>112.45</v>
      </c>
      <c r="Q93" t="n">
        <v>942.29</v>
      </c>
      <c r="R93" t="n">
        <v>36.03</v>
      </c>
      <c r="S93" t="n">
        <v>27.17</v>
      </c>
      <c r="T93" t="n">
        <v>4627.5</v>
      </c>
      <c r="U93" t="n">
        <v>0.75</v>
      </c>
      <c r="V93" t="n">
        <v>0.96</v>
      </c>
      <c r="W93" t="n">
        <v>0.13</v>
      </c>
      <c r="X93" t="n">
        <v>0.28</v>
      </c>
      <c r="Y93" t="n">
        <v>1</v>
      </c>
      <c r="Z93" t="n">
        <v>10</v>
      </c>
    </row>
    <row r="94">
      <c r="A94" t="n">
        <v>20</v>
      </c>
      <c r="B94" t="n">
        <v>125</v>
      </c>
      <c r="C94" t="inlineStr">
        <is>
          <t xml:space="preserve">CONCLUIDO	</t>
        </is>
      </c>
      <c r="D94" t="n">
        <v>8.616400000000001</v>
      </c>
      <c r="E94" t="n">
        <v>11.61</v>
      </c>
      <c r="F94" t="n">
        <v>8.140000000000001</v>
      </c>
      <c r="G94" t="n">
        <v>32.56</v>
      </c>
      <c r="H94" t="n">
        <v>0.42</v>
      </c>
      <c r="I94" t="n">
        <v>15</v>
      </c>
      <c r="J94" t="n">
        <v>251.55</v>
      </c>
      <c r="K94" t="n">
        <v>58.47</v>
      </c>
      <c r="L94" t="n">
        <v>6</v>
      </c>
      <c r="M94" t="n">
        <v>13</v>
      </c>
      <c r="N94" t="n">
        <v>62.07</v>
      </c>
      <c r="O94" t="n">
        <v>31258.11</v>
      </c>
      <c r="P94" t="n">
        <v>111.83</v>
      </c>
      <c r="Q94" t="n">
        <v>942.28</v>
      </c>
      <c r="R94" t="n">
        <v>36.22</v>
      </c>
      <c r="S94" t="n">
        <v>27.17</v>
      </c>
      <c r="T94" t="n">
        <v>4722.07</v>
      </c>
      <c r="U94" t="n">
        <v>0.75</v>
      </c>
      <c r="V94" t="n">
        <v>0.96</v>
      </c>
      <c r="W94" t="n">
        <v>0.13</v>
      </c>
      <c r="X94" t="n">
        <v>0.29</v>
      </c>
      <c r="Y94" t="n">
        <v>1</v>
      </c>
      <c r="Z94" t="n">
        <v>10</v>
      </c>
    </row>
    <row r="95">
      <c r="A95" t="n">
        <v>21</v>
      </c>
      <c r="B95" t="n">
        <v>125</v>
      </c>
      <c r="C95" t="inlineStr">
        <is>
          <t xml:space="preserve">CONCLUIDO	</t>
        </is>
      </c>
      <c r="D95" t="n">
        <v>8.6732</v>
      </c>
      <c r="E95" t="n">
        <v>11.53</v>
      </c>
      <c r="F95" t="n">
        <v>8.109999999999999</v>
      </c>
      <c r="G95" t="n">
        <v>34.76</v>
      </c>
      <c r="H95" t="n">
        <v>0.44</v>
      </c>
      <c r="I95" t="n">
        <v>14</v>
      </c>
      <c r="J95" t="n">
        <v>252</v>
      </c>
      <c r="K95" t="n">
        <v>58.47</v>
      </c>
      <c r="L95" t="n">
        <v>6.25</v>
      </c>
      <c r="M95" t="n">
        <v>12</v>
      </c>
      <c r="N95" t="n">
        <v>62.27</v>
      </c>
      <c r="O95" t="n">
        <v>31313.77</v>
      </c>
      <c r="P95" t="n">
        <v>110.49</v>
      </c>
      <c r="Q95" t="n">
        <v>942.24</v>
      </c>
      <c r="R95" t="n">
        <v>35.38</v>
      </c>
      <c r="S95" t="n">
        <v>27.17</v>
      </c>
      <c r="T95" t="n">
        <v>4307.85</v>
      </c>
      <c r="U95" t="n">
        <v>0.77</v>
      </c>
      <c r="V95" t="n">
        <v>0.96</v>
      </c>
      <c r="W95" t="n">
        <v>0.13</v>
      </c>
      <c r="X95" t="n">
        <v>0.26</v>
      </c>
      <c r="Y95" t="n">
        <v>1</v>
      </c>
      <c r="Z95" t="n">
        <v>10</v>
      </c>
    </row>
    <row r="96">
      <c r="A96" t="n">
        <v>22</v>
      </c>
      <c r="B96" t="n">
        <v>125</v>
      </c>
      <c r="C96" t="inlineStr">
        <is>
          <t xml:space="preserve">CONCLUIDO	</t>
        </is>
      </c>
      <c r="D96" t="n">
        <v>8.7311</v>
      </c>
      <c r="E96" t="n">
        <v>11.45</v>
      </c>
      <c r="F96" t="n">
        <v>8.08</v>
      </c>
      <c r="G96" t="n">
        <v>37.3</v>
      </c>
      <c r="H96" t="n">
        <v>0.46</v>
      </c>
      <c r="I96" t="n">
        <v>13</v>
      </c>
      <c r="J96" t="n">
        <v>252.45</v>
      </c>
      <c r="K96" t="n">
        <v>58.47</v>
      </c>
      <c r="L96" t="n">
        <v>6.5</v>
      </c>
      <c r="M96" t="n">
        <v>11</v>
      </c>
      <c r="N96" t="n">
        <v>62.47</v>
      </c>
      <c r="O96" t="n">
        <v>31369.49</v>
      </c>
      <c r="P96" t="n">
        <v>108.91</v>
      </c>
      <c r="Q96" t="n">
        <v>942.25</v>
      </c>
      <c r="R96" t="n">
        <v>34.31</v>
      </c>
      <c r="S96" t="n">
        <v>27.17</v>
      </c>
      <c r="T96" t="n">
        <v>3780.19</v>
      </c>
      <c r="U96" t="n">
        <v>0.79</v>
      </c>
      <c r="V96" t="n">
        <v>0.96</v>
      </c>
      <c r="W96" t="n">
        <v>0.13</v>
      </c>
      <c r="X96" t="n">
        <v>0.23</v>
      </c>
      <c r="Y96" t="n">
        <v>1</v>
      </c>
      <c r="Z96" t="n">
        <v>10</v>
      </c>
    </row>
    <row r="97">
      <c r="A97" t="n">
        <v>23</v>
      </c>
      <c r="B97" t="n">
        <v>125</v>
      </c>
      <c r="C97" t="inlineStr">
        <is>
          <t xml:space="preserve">CONCLUIDO	</t>
        </is>
      </c>
      <c r="D97" t="n">
        <v>8.7523</v>
      </c>
      <c r="E97" t="n">
        <v>11.43</v>
      </c>
      <c r="F97" t="n">
        <v>8.050000000000001</v>
      </c>
      <c r="G97" t="n">
        <v>37.18</v>
      </c>
      <c r="H97" t="n">
        <v>0.47</v>
      </c>
      <c r="I97" t="n">
        <v>13</v>
      </c>
      <c r="J97" t="n">
        <v>252.9</v>
      </c>
      <c r="K97" t="n">
        <v>58.47</v>
      </c>
      <c r="L97" t="n">
        <v>6.75</v>
      </c>
      <c r="M97" t="n">
        <v>11</v>
      </c>
      <c r="N97" t="n">
        <v>62.68</v>
      </c>
      <c r="O97" t="n">
        <v>31425.3</v>
      </c>
      <c r="P97" t="n">
        <v>107.87</v>
      </c>
      <c r="Q97" t="n">
        <v>942.25</v>
      </c>
      <c r="R97" t="n">
        <v>33.28</v>
      </c>
      <c r="S97" t="n">
        <v>27.17</v>
      </c>
      <c r="T97" t="n">
        <v>3263.95</v>
      </c>
      <c r="U97" t="n">
        <v>0.82</v>
      </c>
      <c r="V97" t="n">
        <v>0.97</v>
      </c>
      <c r="W97" t="n">
        <v>0.13</v>
      </c>
      <c r="X97" t="n">
        <v>0.2</v>
      </c>
      <c r="Y97" t="n">
        <v>1</v>
      </c>
      <c r="Z97" t="n">
        <v>10</v>
      </c>
    </row>
    <row r="98">
      <c r="A98" t="n">
        <v>24</v>
      </c>
      <c r="B98" t="n">
        <v>125</v>
      </c>
      <c r="C98" t="inlineStr">
        <is>
          <t xml:space="preserve">CONCLUIDO	</t>
        </is>
      </c>
      <c r="D98" t="n">
        <v>8.7529</v>
      </c>
      <c r="E98" t="n">
        <v>11.42</v>
      </c>
      <c r="F98" t="n">
        <v>8.1</v>
      </c>
      <c r="G98" t="n">
        <v>40.51</v>
      </c>
      <c r="H98" t="n">
        <v>0.49</v>
      </c>
      <c r="I98" t="n">
        <v>12</v>
      </c>
      <c r="J98" t="n">
        <v>253.35</v>
      </c>
      <c r="K98" t="n">
        <v>58.47</v>
      </c>
      <c r="L98" t="n">
        <v>7</v>
      </c>
      <c r="M98" t="n">
        <v>10</v>
      </c>
      <c r="N98" t="n">
        <v>62.88</v>
      </c>
      <c r="O98" t="n">
        <v>31481.17</v>
      </c>
      <c r="P98" t="n">
        <v>107.09</v>
      </c>
      <c r="Q98" t="n">
        <v>942.24</v>
      </c>
      <c r="R98" t="n">
        <v>35.06</v>
      </c>
      <c r="S98" t="n">
        <v>27.17</v>
      </c>
      <c r="T98" t="n">
        <v>4156.18</v>
      </c>
      <c r="U98" t="n">
        <v>0.77</v>
      </c>
      <c r="V98" t="n">
        <v>0.96</v>
      </c>
      <c r="W98" t="n">
        <v>0.13</v>
      </c>
      <c r="X98" t="n">
        <v>0.25</v>
      </c>
      <c r="Y98" t="n">
        <v>1</v>
      </c>
      <c r="Z98" t="n">
        <v>10</v>
      </c>
    </row>
    <row r="99">
      <c r="A99" t="n">
        <v>25</v>
      </c>
      <c r="B99" t="n">
        <v>125</v>
      </c>
      <c r="C99" t="inlineStr">
        <is>
          <t xml:space="preserve">CONCLUIDO	</t>
        </is>
      </c>
      <c r="D99" t="n">
        <v>8.7698</v>
      </c>
      <c r="E99" t="n">
        <v>11.4</v>
      </c>
      <c r="F99" t="n">
        <v>8.08</v>
      </c>
      <c r="G99" t="n">
        <v>40.4</v>
      </c>
      <c r="H99" t="n">
        <v>0.51</v>
      </c>
      <c r="I99" t="n">
        <v>12</v>
      </c>
      <c r="J99" t="n">
        <v>253.81</v>
      </c>
      <c r="K99" t="n">
        <v>58.47</v>
      </c>
      <c r="L99" t="n">
        <v>7.25</v>
      </c>
      <c r="M99" t="n">
        <v>10</v>
      </c>
      <c r="N99" t="n">
        <v>63.08</v>
      </c>
      <c r="O99" t="n">
        <v>31537.13</v>
      </c>
      <c r="P99" t="n">
        <v>105.89</v>
      </c>
      <c r="Q99" t="n">
        <v>942.24</v>
      </c>
      <c r="R99" t="n">
        <v>34.36</v>
      </c>
      <c r="S99" t="n">
        <v>27.17</v>
      </c>
      <c r="T99" t="n">
        <v>3810.48</v>
      </c>
      <c r="U99" t="n">
        <v>0.79</v>
      </c>
      <c r="V99" t="n">
        <v>0.97</v>
      </c>
      <c r="W99" t="n">
        <v>0.13</v>
      </c>
      <c r="X99" t="n">
        <v>0.23</v>
      </c>
      <c r="Y99" t="n">
        <v>1</v>
      </c>
      <c r="Z99" t="n">
        <v>10</v>
      </c>
    </row>
    <row r="100">
      <c r="A100" t="n">
        <v>26</v>
      </c>
      <c r="B100" t="n">
        <v>125</v>
      </c>
      <c r="C100" t="inlineStr">
        <is>
          <t xml:space="preserve">CONCLUIDO	</t>
        </is>
      </c>
      <c r="D100" t="n">
        <v>8.822699999999999</v>
      </c>
      <c r="E100" t="n">
        <v>11.33</v>
      </c>
      <c r="F100" t="n">
        <v>8.06</v>
      </c>
      <c r="G100" t="n">
        <v>43.95</v>
      </c>
      <c r="H100" t="n">
        <v>0.52</v>
      </c>
      <c r="I100" t="n">
        <v>11</v>
      </c>
      <c r="J100" t="n">
        <v>254.26</v>
      </c>
      <c r="K100" t="n">
        <v>58.47</v>
      </c>
      <c r="L100" t="n">
        <v>7.5</v>
      </c>
      <c r="M100" t="n">
        <v>9</v>
      </c>
      <c r="N100" t="n">
        <v>63.29</v>
      </c>
      <c r="O100" t="n">
        <v>31593.16</v>
      </c>
      <c r="P100" t="n">
        <v>104.46</v>
      </c>
      <c r="Q100" t="n">
        <v>942.33</v>
      </c>
      <c r="R100" t="n">
        <v>33.7</v>
      </c>
      <c r="S100" t="n">
        <v>27.17</v>
      </c>
      <c r="T100" t="n">
        <v>3484.61</v>
      </c>
      <c r="U100" t="n">
        <v>0.8100000000000001</v>
      </c>
      <c r="V100" t="n">
        <v>0.97</v>
      </c>
      <c r="W100" t="n">
        <v>0.12</v>
      </c>
      <c r="X100" t="n">
        <v>0.2</v>
      </c>
      <c r="Y100" t="n">
        <v>1</v>
      </c>
      <c r="Z100" t="n">
        <v>10</v>
      </c>
    </row>
    <row r="101">
      <c r="A101" t="n">
        <v>27</v>
      </c>
      <c r="B101" t="n">
        <v>125</v>
      </c>
      <c r="C101" t="inlineStr">
        <is>
          <t xml:space="preserve">CONCLUIDO	</t>
        </is>
      </c>
      <c r="D101" t="n">
        <v>8.828099999999999</v>
      </c>
      <c r="E101" t="n">
        <v>11.33</v>
      </c>
      <c r="F101" t="n">
        <v>8.050000000000001</v>
      </c>
      <c r="G101" t="n">
        <v>43.92</v>
      </c>
      <c r="H101" t="n">
        <v>0.54</v>
      </c>
      <c r="I101" t="n">
        <v>11</v>
      </c>
      <c r="J101" t="n">
        <v>254.72</v>
      </c>
      <c r="K101" t="n">
        <v>58.47</v>
      </c>
      <c r="L101" t="n">
        <v>7.75</v>
      </c>
      <c r="M101" t="n">
        <v>9</v>
      </c>
      <c r="N101" t="n">
        <v>63.49</v>
      </c>
      <c r="O101" t="n">
        <v>31649.26</v>
      </c>
      <c r="P101" t="n">
        <v>103.74</v>
      </c>
      <c r="Q101" t="n">
        <v>942.24</v>
      </c>
      <c r="R101" t="n">
        <v>33.39</v>
      </c>
      <c r="S101" t="n">
        <v>27.17</v>
      </c>
      <c r="T101" t="n">
        <v>3327.79</v>
      </c>
      <c r="U101" t="n">
        <v>0.8100000000000001</v>
      </c>
      <c r="V101" t="n">
        <v>0.97</v>
      </c>
      <c r="W101" t="n">
        <v>0.13</v>
      </c>
      <c r="X101" t="n">
        <v>0.2</v>
      </c>
      <c r="Y101" t="n">
        <v>1</v>
      </c>
      <c r="Z101" t="n">
        <v>10</v>
      </c>
    </row>
    <row r="102">
      <c r="A102" t="n">
        <v>28</v>
      </c>
      <c r="B102" t="n">
        <v>125</v>
      </c>
      <c r="C102" t="inlineStr">
        <is>
          <t xml:space="preserve">CONCLUIDO	</t>
        </is>
      </c>
      <c r="D102" t="n">
        <v>8.818300000000001</v>
      </c>
      <c r="E102" t="n">
        <v>11.34</v>
      </c>
      <c r="F102" t="n">
        <v>8.06</v>
      </c>
      <c r="G102" t="n">
        <v>43.98</v>
      </c>
      <c r="H102" t="n">
        <v>0.5600000000000001</v>
      </c>
      <c r="I102" t="n">
        <v>11</v>
      </c>
      <c r="J102" t="n">
        <v>255.17</v>
      </c>
      <c r="K102" t="n">
        <v>58.47</v>
      </c>
      <c r="L102" t="n">
        <v>8</v>
      </c>
      <c r="M102" t="n">
        <v>9</v>
      </c>
      <c r="N102" t="n">
        <v>63.7</v>
      </c>
      <c r="O102" t="n">
        <v>31705.44</v>
      </c>
      <c r="P102" t="n">
        <v>102.57</v>
      </c>
      <c r="Q102" t="n">
        <v>942.3</v>
      </c>
      <c r="R102" t="n">
        <v>33.85</v>
      </c>
      <c r="S102" t="n">
        <v>27.17</v>
      </c>
      <c r="T102" t="n">
        <v>3558.02</v>
      </c>
      <c r="U102" t="n">
        <v>0.8</v>
      </c>
      <c r="V102" t="n">
        <v>0.97</v>
      </c>
      <c r="W102" t="n">
        <v>0.13</v>
      </c>
      <c r="X102" t="n">
        <v>0.21</v>
      </c>
      <c r="Y102" t="n">
        <v>1</v>
      </c>
      <c r="Z102" t="n">
        <v>10</v>
      </c>
    </row>
    <row r="103">
      <c r="A103" t="n">
        <v>29</v>
      </c>
      <c r="B103" t="n">
        <v>125</v>
      </c>
      <c r="C103" t="inlineStr">
        <is>
          <t xml:space="preserve">CONCLUIDO	</t>
        </is>
      </c>
      <c r="D103" t="n">
        <v>8.891500000000001</v>
      </c>
      <c r="E103" t="n">
        <v>11.25</v>
      </c>
      <c r="F103" t="n">
        <v>8.02</v>
      </c>
      <c r="G103" t="n">
        <v>48.11</v>
      </c>
      <c r="H103" t="n">
        <v>0.57</v>
      </c>
      <c r="I103" t="n">
        <v>10</v>
      </c>
      <c r="J103" t="n">
        <v>255.63</v>
      </c>
      <c r="K103" t="n">
        <v>58.47</v>
      </c>
      <c r="L103" t="n">
        <v>8.25</v>
      </c>
      <c r="M103" t="n">
        <v>8</v>
      </c>
      <c r="N103" t="n">
        <v>63.91</v>
      </c>
      <c r="O103" t="n">
        <v>31761.69</v>
      </c>
      <c r="P103" t="n">
        <v>101.28</v>
      </c>
      <c r="Q103" t="n">
        <v>942.38</v>
      </c>
      <c r="R103" t="n">
        <v>32.17</v>
      </c>
      <c r="S103" t="n">
        <v>27.17</v>
      </c>
      <c r="T103" t="n">
        <v>2722.34</v>
      </c>
      <c r="U103" t="n">
        <v>0.84</v>
      </c>
      <c r="V103" t="n">
        <v>0.97</v>
      </c>
      <c r="W103" t="n">
        <v>0.13</v>
      </c>
      <c r="X103" t="n">
        <v>0.16</v>
      </c>
      <c r="Y103" t="n">
        <v>1</v>
      </c>
      <c r="Z103" t="n">
        <v>10</v>
      </c>
    </row>
    <row r="104">
      <c r="A104" t="n">
        <v>30</v>
      </c>
      <c r="B104" t="n">
        <v>125</v>
      </c>
      <c r="C104" t="inlineStr">
        <is>
          <t xml:space="preserve">CONCLUIDO	</t>
        </is>
      </c>
      <c r="D104" t="n">
        <v>8.879899999999999</v>
      </c>
      <c r="E104" t="n">
        <v>11.26</v>
      </c>
      <c r="F104" t="n">
        <v>8.029999999999999</v>
      </c>
      <c r="G104" t="n">
        <v>48.19</v>
      </c>
      <c r="H104" t="n">
        <v>0.59</v>
      </c>
      <c r="I104" t="n">
        <v>10</v>
      </c>
      <c r="J104" t="n">
        <v>256.09</v>
      </c>
      <c r="K104" t="n">
        <v>58.47</v>
      </c>
      <c r="L104" t="n">
        <v>8.5</v>
      </c>
      <c r="M104" t="n">
        <v>8</v>
      </c>
      <c r="N104" t="n">
        <v>64.11</v>
      </c>
      <c r="O104" t="n">
        <v>31818.02</v>
      </c>
      <c r="P104" t="n">
        <v>100.11</v>
      </c>
      <c r="Q104" t="n">
        <v>942.27</v>
      </c>
      <c r="R104" t="n">
        <v>33.01</v>
      </c>
      <c r="S104" t="n">
        <v>27.17</v>
      </c>
      <c r="T104" t="n">
        <v>3142.79</v>
      </c>
      <c r="U104" t="n">
        <v>0.82</v>
      </c>
      <c r="V104" t="n">
        <v>0.97</v>
      </c>
      <c r="W104" t="n">
        <v>0.12</v>
      </c>
      <c r="X104" t="n">
        <v>0.18</v>
      </c>
      <c r="Y104" t="n">
        <v>1</v>
      </c>
      <c r="Z104" t="n">
        <v>10</v>
      </c>
    </row>
    <row r="105">
      <c r="A105" t="n">
        <v>31</v>
      </c>
      <c r="B105" t="n">
        <v>125</v>
      </c>
      <c r="C105" t="inlineStr">
        <is>
          <t xml:space="preserve">CONCLUIDO	</t>
        </is>
      </c>
      <c r="D105" t="n">
        <v>8.917299999999999</v>
      </c>
      <c r="E105" t="n">
        <v>11.21</v>
      </c>
      <c r="F105" t="n">
        <v>8.029999999999999</v>
      </c>
      <c r="G105" t="n">
        <v>53.55</v>
      </c>
      <c r="H105" t="n">
        <v>0.61</v>
      </c>
      <c r="I105" t="n">
        <v>9</v>
      </c>
      <c r="J105" t="n">
        <v>256.54</v>
      </c>
      <c r="K105" t="n">
        <v>58.47</v>
      </c>
      <c r="L105" t="n">
        <v>8.75</v>
      </c>
      <c r="M105" t="n">
        <v>5</v>
      </c>
      <c r="N105" t="n">
        <v>64.31999999999999</v>
      </c>
      <c r="O105" t="n">
        <v>31874.43</v>
      </c>
      <c r="P105" t="n">
        <v>97.68000000000001</v>
      </c>
      <c r="Q105" t="n">
        <v>942.28</v>
      </c>
      <c r="R105" t="n">
        <v>32.86</v>
      </c>
      <c r="S105" t="n">
        <v>27.17</v>
      </c>
      <c r="T105" t="n">
        <v>3073.21</v>
      </c>
      <c r="U105" t="n">
        <v>0.83</v>
      </c>
      <c r="V105" t="n">
        <v>0.97</v>
      </c>
      <c r="W105" t="n">
        <v>0.12</v>
      </c>
      <c r="X105" t="n">
        <v>0.18</v>
      </c>
      <c r="Y105" t="n">
        <v>1</v>
      </c>
      <c r="Z105" t="n">
        <v>10</v>
      </c>
    </row>
    <row r="106">
      <c r="A106" t="n">
        <v>32</v>
      </c>
      <c r="B106" t="n">
        <v>125</v>
      </c>
      <c r="C106" t="inlineStr">
        <is>
          <t xml:space="preserve">CONCLUIDO	</t>
        </is>
      </c>
      <c r="D106" t="n">
        <v>8.9292</v>
      </c>
      <c r="E106" t="n">
        <v>11.2</v>
      </c>
      <c r="F106" t="n">
        <v>8.02</v>
      </c>
      <c r="G106" t="n">
        <v>53.45</v>
      </c>
      <c r="H106" t="n">
        <v>0.62</v>
      </c>
      <c r="I106" t="n">
        <v>9</v>
      </c>
      <c r="J106" t="n">
        <v>257</v>
      </c>
      <c r="K106" t="n">
        <v>58.47</v>
      </c>
      <c r="L106" t="n">
        <v>9</v>
      </c>
      <c r="M106" t="n">
        <v>3</v>
      </c>
      <c r="N106" t="n">
        <v>64.53</v>
      </c>
      <c r="O106" t="n">
        <v>31931.04</v>
      </c>
      <c r="P106" t="n">
        <v>97.56999999999999</v>
      </c>
      <c r="Q106" t="n">
        <v>942.24</v>
      </c>
      <c r="R106" t="n">
        <v>32.19</v>
      </c>
      <c r="S106" t="n">
        <v>27.17</v>
      </c>
      <c r="T106" t="n">
        <v>2739.23</v>
      </c>
      <c r="U106" t="n">
        <v>0.84</v>
      </c>
      <c r="V106" t="n">
        <v>0.97</v>
      </c>
      <c r="W106" t="n">
        <v>0.13</v>
      </c>
      <c r="X106" t="n">
        <v>0.16</v>
      </c>
      <c r="Y106" t="n">
        <v>1</v>
      </c>
      <c r="Z106" t="n">
        <v>10</v>
      </c>
    </row>
    <row r="107">
      <c r="A107" t="n">
        <v>33</v>
      </c>
      <c r="B107" t="n">
        <v>125</v>
      </c>
      <c r="C107" t="inlineStr">
        <is>
          <t xml:space="preserve">CONCLUIDO	</t>
        </is>
      </c>
      <c r="D107" t="n">
        <v>8.9259</v>
      </c>
      <c r="E107" t="n">
        <v>11.2</v>
      </c>
      <c r="F107" t="n">
        <v>8.02</v>
      </c>
      <c r="G107" t="n">
        <v>53.48</v>
      </c>
      <c r="H107" t="n">
        <v>0.64</v>
      </c>
      <c r="I107" t="n">
        <v>9</v>
      </c>
      <c r="J107" t="n">
        <v>257.46</v>
      </c>
      <c r="K107" t="n">
        <v>58.47</v>
      </c>
      <c r="L107" t="n">
        <v>9.25</v>
      </c>
      <c r="M107" t="n">
        <v>1</v>
      </c>
      <c r="N107" t="n">
        <v>64.73999999999999</v>
      </c>
      <c r="O107" t="n">
        <v>31987.61</v>
      </c>
      <c r="P107" t="n">
        <v>97.56</v>
      </c>
      <c r="Q107" t="n">
        <v>942.24</v>
      </c>
      <c r="R107" t="n">
        <v>32.3</v>
      </c>
      <c r="S107" t="n">
        <v>27.17</v>
      </c>
      <c r="T107" t="n">
        <v>2795.37</v>
      </c>
      <c r="U107" t="n">
        <v>0.84</v>
      </c>
      <c r="V107" t="n">
        <v>0.97</v>
      </c>
      <c r="W107" t="n">
        <v>0.13</v>
      </c>
      <c r="X107" t="n">
        <v>0.17</v>
      </c>
      <c r="Y107" t="n">
        <v>1</v>
      </c>
      <c r="Z107" t="n">
        <v>10</v>
      </c>
    </row>
    <row r="108">
      <c r="A108" t="n">
        <v>34</v>
      </c>
      <c r="B108" t="n">
        <v>125</v>
      </c>
      <c r="C108" t="inlineStr">
        <is>
          <t xml:space="preserve">CONCLUIDO	</t>
        </is>
      </c>
      <c r="D108" t="n">
        <v>8.9224</v>
      </c>
      <c r="E108" t="n">
        <v>11.21</v>
      </c>
      <c r="F108" t="n">
        <v>8.029999999999999</v>
      </c>
      <c r="G108" t="n">
        <v>53.51</v>
      </c>
      <c r="H108" t="n">
        <v>0.66</v>
      </c>
      <c r="I108" t="n">
        <v>9</v>
      </c>
      <c r="J108" t="n">
        <v>257.92</v>
      </c>
      <c r="K108" t="n">
        <v>58.47</v>
      </c>
      <c r="L108" t="n">
        <v>9.5</v>
      </c>
      <c r="M108" t="n">
        <v>1</v>
      </c>
      <c r="N108" t="n">
        <v>64.95</v>
      </c>
      <c r="O108" t="n">
        <v>32044.25</v>
      </c>
      <c r="P108" t="n">
        <v>97.79000000000001</v>
      </c>
      <c r="Q108" t="n">
        <v>942.4</v>
      </c>
      <c r="R108" t="n">
        <v>32.42</v>
      </c>
      <c r="S108" t="n">
        <v>27.17</v>
      </c>
      <c r="T108" t="n">
        <v>2851.17</v>
      </c>
      <c r="U108" t="n">
        <v>0.84</v>
      </c>
      <c r="V108" t="n">
        <v>0.97</v>
      </c>
      <c r="W108" t="n">
        <v>0.13</v>
      </c>
      <c r="X108" t="n">
        <v>0.17</v>
      </c>
      <c r="Y108" t="n">
        <v>1</v>
      </c>
      <c r="Z108" t="n">
        <v>10</v>
      </c>
    </row>
    <row r="109">
      <c r="A109" t="n">
        <v>35</v>
      </c>
      <c r="B109" t="n">
        <v>125</v>
      </c>
      <c r="C109" t="inlineStr">
        <is>
          <t xml:space="preserve">CONCLUIDO	</t>
        </is>
      </c>
      <c r="D109" t="n">
        <v>8.9191</v>
      </c>
      <c r="E109" t="n">
        <v>11.21</v>
      </c>
      <c r="F109" t="n">
        <v>8.029999999999999</v>
      </c>
      <c r="G109" t="n">
        <v>53.53</v>
      </c>
      <c r="H109" t="n">
        <v>0.67</v>
      </c>
      <c r="I109" t="n">
        <v>9</v>
      </c>
      <c r="J109" t="n">
        <v>258.38</v>
      </c>
      <c r="K109" t="n">
        <v>58.47</v>
      </c>
      <c r="L109" t="n">
        <v>9.75</v>
      </c>
      <c r="M109" t="n">
        <v>0</v>
      </c>
      <c r="N109" t="n">
        <v>65.16</v>
      </c>
      <c r="O109" t="n">
        <v>32100.97</v>
      </c>
      <c r="P109" t="n">
        <v>98.03</v>
      </c>
      <c r="Q109" t="n">
        <v>942.28</v>
      </c>
      <c r="R109" t="n">
        <v>32.51</v>
      </c>
      <c r="S109" t="n">
        <v>27.17</v>
      </c>
      <c r="T109" t="n">
        <v>2900.43</v>
      </c>
      <c r="U109" t="n">
        <v>0.84</v>
      </c>
      <c r="V109" t="n">
        <v>0.97</v>
      </c>
      <c r="W109" t="n">
        <v>0.13</v>
      </c>
      <c r="X109" t="n">
        <v>0.18</v>
      </c>
      <c r="Y109" t="n">
        <v>1</v>
      </c>
      <c r="Z109" t="n">
        <v>10</v>
      </c>
    </row>
    <row r="110">
      <c r="A110" t="n">
        <v>0</v>
      </c>
      <c r="B110" t="n">
        <v>30</v>
      </c>
      <c r="C110" t="inlineStr">
        <is>
          <t xml:space="preserve">CONCLUIDO	</t>
        </is>
      </c>
      <c r="D110" t="n">
        <v>9.1774</v>
      </c>
      <c r="E110" t="n">
        <v>10.9</v>
      </c>
      <c r="F110" t="n">
        <v>8.48</v>
      </c>
      <c r="G110" t="n">
        <v>13.75</v>
      </c>
      <c r="H110" t="n">
        <v>0.24</v>
      </c>
      <c r="I110" t="n">
        <v>37</v>
      </c>
      <c r="J110" t="n">
        <v>71.52</v>
      </c>
      <c r="K110" t="n">
        <v>32.27</v>
      </c>
      <c r="L110" t="n">
        <v>1</v>
      </c>
      <c r="M110" t="n">
        <v>27</v>
      </c>
      <c r="N110" t="n">
        <v>8.25</v>
      </c>
      <c r="O110" t="n">
        <v>9054.6</v>
      </c>
      <c r="P110" t="n">
        <v>49.41</v>
      </c>
      <c r="Q110" t="n">
        <v>942.3200000000001</v>
      </c>
      <c r="R110" t="n">
        <v>46.01</v>
      </c>
      <c r="S110" t="n">
        <v>27.17</v>
      </c>
      <c r="T110" t="n">
        <v>9507.76</v>
      </c>
      <c r="U110" t="n">
        <v>0.59</v>
      </c>
      <c r="V110" t="n">
        <v>0.92</v>
      </c>
      <c r="W110" t="n">
        <v>0.17</v>
      </c>
      <c r="X110" t="n">
        <v>0.62</v>
      </c>
      <c r="Y110" t="n">
        <v>1</v>
      </c>
      <c r="Z110" t="n">
        <v>10</v>
      </c>
    </row>
    <row r="111">
      <c r="A111" t="n">
        <v>1</v>
      </c>
      <c r="B111" t="n">
        <v>30</v>
      </c>
      <c r="C111" t="inlineStr">
        <is>
          <t xml:space="preserve">CONCLUIDO	</t>
        </is>
      </c>
      <c r="D111" t="n">
        <v>9.202</v>
      </c>
      <c r="E111" t="n">
        <v>10.87</v>
      </c>
      <c r="F111" t="n">
        <v>8.51</v>
      </c>
      <c r="G111" t="n">
        <v>15.47</v>
      </c>
      <c r="H111" t="n">
        <v>0.3</v>
      </c>
      <c r="I111" t="n">
        <v>33</v>
      </c>
      <c r="J111" t="n">
        <v>71.81</v>
      </c>
      <c r="K111" t="n">
        <v>32.27</v>
      </c>
      <c r="L111" t="n">
        <v>1.25</v>
      </c>
      <c r="M111" t="n">
        <v>0</v>
      </c>
      <c r="N111" t="n">
        <v>8.289999999999999</v>
      </c>
      <c r="O111" t="n">
        <v>9090.98</v>
      </c>
      <c r="P111" t="n">
        <v>48.42</v>
      </c>
      <c r="Q111" t="n">
        <v>942.3099999999999</v>
      </c>
      <c r="R111" t="n">
        <v>46.58</v>
      </c>
      <c r="S111" t="n">
        <v>27.17</v>
      </c>
      <c r="T111" t="n">
        <v>9813.76</v>
      </c>
      <c r="U111" t="n">
        <v>0.58</v>
      </c>
      <c r="V111" t="n">
        <v>0.92</v>
      </c>
      <c r="W111" t="n">
        <v>0.19</v>
      </c>
      <c r="X111" t="n">
        <v>0.66</v>
      </c>
      <c r="Y111" t="n">
        <v>1</v>
      </c>
      <c r="Z111" t="n">
        <v>10</v>
      </c>
    </row>
    <row r="112">
      <c r="A112" t="n">
        <v>0</v>
      </c>
      <c r="B112" t="n">
        <v>15</v>
      </c>
      <c r="C112" t="inlineStr">
        <is>
          <t xml:space="preserve">CONCLUIDO	</t>
        </is>
      </c>
      <c r="D112" t="n">
        <v>8.6135</v>
      </c>
      <c r="E112" t="n">
        <v>11.61</v>
      </c>
      <c r="F112" t="n">
        <v>9.199999999999999</v>
      </c>
      <c r="G112" t="n">
        <v>8.619999999999999</v>
      </c>
      <c r="H112" t="n">
        <v>0.43</v>
      </c>
      <c r="I112" t="n">
        <v>64</v>
      </c>
      <c r="J112" t="n">
        <v>39.78</v>
      </c>
      <c r="K112" t="n">
        <v>19.54</v>
      </c>
      <c r="L112" t="n">
        <v>1</v>
      </c>
      <c r="M112" t="n">
        <v>0</v>
      </c>
      <c r="N112" t="n">
        <v>4.24</v>
      </c>
      <c r="O112" t="n">
        <v>5140</v>
      </c>
      <c r="P112" t="n">
        <v>36.1</v>
      </c>
      <c r="Q112" t="n">
        <v>942.74</v>
      </c>
      <c r="R112" t="n">
        <v>66.62</v>
      </c>
      <c r="S112" t="n">
        <v>27.17</v>
      </c>
      <c r="T112" t="n">
        <v>19675.51</v>
      </c>
      <c r="U112" t="n">
        <v>0.41</v>
      </c>
      <c r="V112" t="n">
        <v>0.85</v>
      </c>
      <c r="W112" t="n">
        <v>0.29</v>
      </c>
      <c r="X112" t="n">
        <v>1.34</v>
      </c>
      <c r="Y112" t="n">
        <v>1</v>
      </c>
      <c r="Z112" t="n">
        <v>10</v>
      </c>
    </row>
    <row r="113">
      <c r="A113" t="n">
        <v>0</v>
      </c>
      <c r="B113" t="n">
        <v>70</v>
      </c>
      <c r="C113" t="inlineStr">
        <is>
          <t xml:space="preserve">CONCLUIDO	</t>
        </is>
      </c>
      <c r="D113" t="n">
        <v>7.2944</v>
      </c>
      <c r="E113" t="n">
        <v>13.71</v>
      </c>
      <c r="F113" t="n">
        <v>9.34</v>
      </c>
      <c r="G113" t="n">
        <v>7.58</v>
      </c>
      <c r="H113" t="n">
        <v>0.12</v>
      </c>
      <c r="I113" t="n">
        <v>74</v>
      </c>
      <c r="J113" t="n">
        <v>141.81</v>
      </c>
      <c r="K113" t="n">
        <v>47.83</v>
      </c>
      <c r="L113" t="n">
        <v>1</v>
      </c>
      <c r="M113" t="n">
        <v>72</v>
      </c>
      <c r="N113" t="n">
        <v>22.98</v>
      </c>
      <c r="O113" t="n">
        <v>17723.39</v>
      </c>
      <c r="P113" t="n">
        <v>101.22</v>
      </c>
      <c r="Q113" t="n">
        <v>942.58</v>
      </c>
      <c r="R113" t="n">
        <v>73.61</v>
      </c>
      <c r="S113" t="n">
        <v>27.17</v>
      </c>
      <c r="T113" t="n">
        <v>23123.14</v>
      </c>
      <c r="U113" t="n">
        <v>0.37</v>
      </c>
      <c r="V113" t="n">
        <v>0.84</v>
      </c>
      <c r="W113" t="n">
        <v>0.23</v>
      </c>
      <c r="X113" t="n">
        <v>1.49</v>
      </c>
      <c r="Y113" t="n">
        <v>1</v>
      </c>
      <c r="Z113" t="n">
        <v>10</v>
      </c>
    </row>
    <row r="114">
      <c r="A114" t="n">
        <v>1</v>
      </c>
      <c r="B114" t="n">
        <v>70</v>
      </c>
      <c r="C114" t="inlineStr">
        <is>
          <t xml:space="preserve">CONCLUIDO	</t>
        </is>
      </c>
      <c r="D114" t="n">
        <v>7.8084</v>
      </c>
      <c r="E114" t="n">
        <v>12.81</v>
      </c>
      <c r="F114" t="n">
        <v>8.960000000000001</v>
      </c>
      <c r="G114" t="n">
        <v>9.6</v>
      </c>
      <c r="H114" t="n">
        <v>0.16</v>
      </c>
      <c r="I114" t="n">
        <v>56</v>
      </c>
      <c r="J114" t="n">
        <v>142.15</v>
      </c>
      <c r="K114" t="n">
        <v>47.83</v>
      </c>
      <c r="L114" t="n">
        <v>1.25</v>
      </c>
      <c r="M114" t="n">
        <v>54</v>
      </c>
      <c r="N114" t="n">
        <v>23.07</v>
      </c>
      <c r="O114" t="n">
        <v>17765.46</v>
      </c>
      <c r="P114" t="n">
        <v>95.42</v>
      </c>
      <c r="Q114" t="n">
        <v>942.5</v>
      </c>
      <c r="R114" t="n">
        <v>61.73</v>
      </c>
      <c r="S114" t="n">
        <v>27.17</v>
      </c>
      <c r="T114" t="n">
        <v>17271.94</v>
      </c>
      <c r="U114" t="n">
        <v>0.44</v>
      </c>
      <c r="V114" t="n">
        <v>0.87</v>
      </c>
      <c r="W114" t="n">
        <v>0.2</v>
      </c>
      <c r="X114" t="n">
        <v>1.11</v>
      </c>
      <c r="Y114" t="n">
        <v>1</v>
      </c>
      <c r="Z114" t="n">
        <v>10</v>
      </c>
    </row>
    <row r="115">
      <c r="A115" t="n">
        <v>2</v>
      </c>
      <c r="B115" t="n">
        <v>70</v>
      </c>
      <c r="C115" t="inlineStr">
        <is>
          <t xml:space="preserve">CONCLUIDO	</t>
        </is>
      </c>
      <c r="D115" t="n">
        <v>8.1572</v>
      </c>
      <c r="E115" t="n">
        <v>12.26</v>
      </c>
      <c r="F115" t="n">
        <v>8.73</v>
      </c>
      <c r="G115" t="n">
        <v>11.64</v>
      </c>
      <c r="H115" t="n">
        <v>0.19</v>
      </c>
      <c r="I115" t="n">
        <v>45</v>
      </c>
      <c r="J115" t="n">
        <v>142.49</v>
      </c>
      <c r="K115" t="n">
        <v>47.83</v>
      </c>
      <c r="L115" t="n">
        <v>1.5</v>
      </c>
      <c r="M115" t="n">
        <v>43</v>
      </c>
      <c r="N115" t="n">
        <v>23.16</v>
      </c>
      <c r="O115" t="n">
        <v>17807.56</v>
      </c>
      <c r="P115" t="n">
        <v>91.45999999999999</v>
      </c>
      <c r="Q115" t="n">
        <v>942.37</v>
      </c>
      <c r="R115" t="n">
        <v>54.54</v>
      </c>
      <c r="S115" t="n">
        <v>27.17</v>
      </c>
      <c r="T115" t="n">
        <v>13732.94</v>
      </c>
      <c r="U115" t="n">
        <v>0.5</v>
      </c>
      <c r="V115" t="n">
        <v>0.89</v>
      </c>
      <c r="W115" t="n">
        <v>0.18</v>
      </c>
      <c r="X115" t="n">
        <v>0.88</v>
      </c>
      <c r="Y115" t="n">
        <v>1</v>
      </c>
      <c r="Z115" t="n">
        <v>10</v>
      </c>
    </row>
    <row r="116">
      <c r="A116" t="n">
        <v>3</v>
      </c>
      <c r="B116" t="n">
        <v>70</v>
      </c>
      <c r="C116" t="inlineStr">
        <is>
          <t xml:space="preserve">CONCLUIDO	</t>
        </is>
      </c>
      <c r="D116" t="n">
        <v>8.4994</v>
      </c>
      <c r="E116" t="n">
        <v>11.77</v>
      </c>
      <c r="F116" t="n">
        <v>8.470000000000001</v>
      </c>
      <c r="G116" t="n">
        <v>13.73</v>
      </c>
      <c r="H116" t="n">
        <v>0.22</v>
      </c>
      <c r="I116" t="n">
        <v>37</v>
      </c>
      <c r="J116" t="n">
        <v>142.83</v>
      </c>
      <c r="K116" t="n">
        <v>47.83</v>
      </c>
      <c r="L116" t="n">
        <v>1.75</v>
      </c>
      <c r="M116" t="n">
        <v>35</v>
      </c>
      <c r="N116" t="n">
        <v>23.25</v>
      </c>
      <c r="O116" t="n">
        <v>17849.7</v>
      </c>
      <c r="P116" t="n">
        <v>86.93000000000001</v>
      </c>
      <c r="Q116" t="n">
        <v>942.33</v>
      </c>
      <c r="R116" t="n">
        <v>46.04</v>
      </c>
      <c r="S116" t="n">
        <v>27.17</v>
      </c>
      <c r="T116" t="n">
        <v>9523.690000000001</v>
      </c>
      <c r="U116" t="n">
        <v>0.59</v>
      </c>
      <c r="V116" t="n">
        <v>0.92</v>
      </c>
      <c r="W116" t="n">
        <v>0.16</v>
      </c>
      <c r="X116" t="n">
        <v>0.61</v>
      </c>
      <c r="Y116" t="n">
        <v>1</v>
      </c>
      <c r="Z116" t="n">
        <v>10</v>
      </c>
    </row>
    <row r="117">
      <c r="A117" t="n">
        <v>4</v>
      </c>
      <c r="B117" t="n">
        <v>70</v>
      </c>
      <c r="C117" t="inlineStr">
        <is>
          <t xml:space="preserve">CONCLUIDO	</t>
        </is>
      </c>
      <c r="D117" t="n">
        <v>8.556800000000001</v>
      </c>
      <c r="E117" t="n">
        <v>11.69</v>
      </c>
      <c r="F117" t="n">
        <v>8.529999999999999</v>
      </c>
      <c r="G117" t="n">
        <v>16</v>
      </c>
      <c r="H117" t="n">
        <v>0.25</v>
      </c>
      <c r="I117" t="n">
        <v>32</v>
      </c>
      <c r="J117" t="n">
        <v>143.17</v>
      </c>
      <c r="K117" t="n">
        <v>47.83</v>
      </c>
      <c r="L117" t="n">
        <v>2</v>
      </c>
      <c r="M117" t="n">
        <v>30</v>
      </c>
      <c r="N117" t="n">
        <v>23.34</v>
      </c>
      <c r="O117" t="n">
        <v>17891.86</v>
      </c>
      <c r="P117" t="n">
        <v>86.38</v>
      </c>
      <c r="Q117" t="n">
        <v>942.25</v>
      </c>
      <c r="R117" t="n">
        <v>48.8</v>
      </c>
      <c r="S117" t="n">
        <v>27.17</v>
      </c>
      <c r="T117" t="n">
        <v>10929.35</v>
      </c>
      <c r="U117" t="n">
        <v>0.5600000000000001</v>
      </c>
      <c r="V117" t="n">
        <v>0.91</v>
      </c>
      <c r="W117" t="n">
        <v>0.16</v>
      </c>
      <c r="X117" t="n">
        <v>0.68</v>
      </c>
      <c r="Y117" t="n">
        <v>1</v>
      </c>
      <c r="Z117" t="n">
        <v>10</v>
      </c>
    </row>
    <row r="118">
      <c r="A118" t="n">
        <v>5</v>
      </c>
      <c r="B118" t="n">
        <v>70</v>
      </c>
      <c r="C118" t="inlineStr">
        <is>
          <t xml:space="preserve">CONCLUIDO	</t>
        </is>
      </c>
      <c r="D118" t="n">
        <v>8.7379</v>
      </c>
      <c r="E118" t="n">
        <v>11.44</v>
      </c>
      <c r="F118" t="n">
        <v>8.41</v>
      </c>
      <c r="G118" t="n">
        <v>18.02</v>
      </c>
      <c r="H118" t="n">
        <v>0.28</v>
      </c>
      <c r="I118" t="n">
        <v>28</v>
      </c>
      <c r="J118" t="n">
        <v>143.51</v>
      </c>
      <c r="K118" t="n">
        <v>47.83</v>
      </c>
      <c r="L118" t="n">
        <v>2.25</v>
      </c>
      <c r="M118" t="n">
        <v>26</v>
      </c>
      <c r="N118" t="n">
        <v>23.44</v>
      </c>
      <c r="O118" t="n">
        <v>17934.06</v>
      </c>
      <c r="P118" t="n">
        <v>83.2</v>
      </c>
      <c r="Q118" t="n">
        <v>942.24</v>
      </c>
      <c r="R118" t="n">
        <v>44.53</v>
      </c>
      <c r="S118" t="n">
        <v>27.17</v>
      </c>
      <c r="T118" t="n">
        <v>8814.209999999999</v>
      </c>
      <c r="U118" t="n">
        <v>0.61</v>
      </c>
      <c r="V118" t="n">
        <v>0.93</v>
      </c>
      <c r="W118" t="n">
        <v>0.15</v>
      </c>
      <c r="X118" t="n">
        <v>0.55</v>
      </c>
      <c r="Y118" t="n">
        <v>1</v>
      </c>
      <c r="Z118" t="n">
        <v>10</v>
      </c>
    </row>
    <row r="119">
      <c r="A119" t="n">
        <v>6</v>
      </c>
      <c r="B119" t="n">
        <v>70</v>
      </c>
      <c r="C119" t="inlineStr">
        <is>
          <t xml:space="preserve">CONCLUIDO	</t>
        </is>
      </c>
      <c r="D119" t="n">
        <v>8.849600000000001</v>
      </c>
      <c r="E119" t="n">
        <v>11.3</v>
      </c>
      <c r="F119" t="n">
        <v>8.35</v>
      </c>
      <c r="G119" t="n">
        <v>20.04</v>
      </c>
      <c r="H119" t="n">
        <v>0.31</v>
      </c>
      <c r="I119" t="n">
        <v>25</v>
      </c>
      <c r="J119" t="n">
        <v>143.86</v>
      </c>
      <c r="K119" t="n">
        <v>47.83</v>
      </c>
      <c r="L119" t="n">
        <v>2.5</v>
      </c>
      <c r="M119" t="n">
        <v>23</v>
      </c>
      <c r="N119" t="n">
        <v>23.53</v>
      </c>
      <c r="O119" t="n">
        <v>17976.29</v>
      </c>
      <c r="P119" t="n">
        <v>80.83</v>
      </c>
      <c r="Q119" t="n">
        <v>942.45</v>
      </c>
      <c r="R119" t="n">
        <v>42.74</v>
      </c>
      <c r="S119" t="n">
        <v>27.17</v>
      </c>
      <c r="T119" t="n">
        <v>7933.27</v>
      </c>
      <c r="U119" t="n">
        <v>0.64</v>
      </c>
      <c r="V119" t="n">
        <v>0.93</v>
      </c>
      <c r="W119" t="n">
        <v>0.15</v>
      </c>
      <c r="X119" t="n">
        <v>0.49</v>
      </c>
      <c r="Y119" t="n">
        <v>1</v>
      </c>
      <c r="Z119" t="n">
        <v>10</v>
      </c>
    </row>
    <row r="120">
      <c r="A120" t="n">
        <v>7</v>
      </c>
      <c r="B120" t="n">
        <v>70</v>
      </c>
      <c r="C120" t="inlineStr">
        <is>
          <t xml:space="preserve">CONCLUIDO	</t>
        </is>
      </c>
      <c r="D120" t="n">
        <v>8.9749</v>
      </c>
      <c r="E120" t="n">
        <v>11.14</v>
      </c>
      <c r="F120" t="n">
        <v>8.279999999999999</v>
      </c>
      <c r="G120" t="n">
        <v>22.58</v>
      </c>
      <c r="H120" t="n">
        <v>0.34</v>
      </c>
      <c r="I120" t="n">
        <v>22</v>
      </c>
      <c r="J120" t="n">
        <v>144.2</v>
      </c>
      <c r="K120" t="n">
        <v>47.83</v>
      </c>
      <c r="L120" t="n">
        <v>2.75</v>
      </c>
      <c r="M120" t="n">
        <v>20</v>
      </c>
      <c r="N120" t="n">
        <v>23.62</v>
      </c>
      <c r="O120" t="n">
        <v>18018.55</v>
      </c>
      <c r="P120" t="n">
        <v>78.39</v>
      </c>
      <c r="Q120" t="n">
        <v>942.27</v>
      </c>
      <c r="R120" t="n">
        <v>40.62</v>
      </c>
      <c r="S120" t="n">
        <v>27.17</v>
      </c>
      <c r="T120" t="n">
        <v>6889.69</v>
      </c>
      <c r="U120" t="n">
        <v>0.67</v>
      </c>
      <c r="V120" t="n">
        <v>0.9399999999999999</v>
      </c>
      <c r="W120" t="n">
        <v>0.14</v>
      </c>
      <c r="X120" t="n">
        <v>0.43</v>
      </c>
      <c r="Y120" t="n">
        <v>1</v>
      </c>
      <c r="Z120" t="n">
        <v>10</v>
      </c>
    </row>
    <row r="121">
      <c r="A121" t="n">
        <v>8</v>
      </c>
      <c r="B121" t="n">
        <v>70</v>
      </c>
      <c r="C121" t="inlineStr">
        <is>
          <t xml:space="preserve">CONCLUIDO	</t>
        </is>
      </c>
      <c r="D121" t="n">
        <v>9.120900000000001</v>
      </c>
      <c r="E121" t="n">
        <v>10.96</v>
      </c>
      <c r="F121" t="n">
        <v>8.19</v>
      </c>
      <c r="G121" t="n">
        <v>25.85</v>
      </c>
      <c r="H121" t="n">
        <v>0.37</v>
      </c>
      <c r="I121" t="n">
        <v>19</v>
      </c>
      <c r="J121" t="n">
        <v>144.54</v>
      </c>
      <c r="K121" t="n">
        <v>47.83</v>
      </c>
      <c r="L121" t="n">
        <v>3</v>
      </c>
      <c r="M121" t="n">
        <v>17</v>
      </c>
      <c r="N121" t="n">
        <v>23.71</v>
      </c>
      <c r="O121" t="n">
        <v>18060.85</v>
      </c>
      <c r="P121" t="n">
        <v>75.2</v>
      </c>
      <c r="Q121" t="n">
        <v>942.26</v>
      </c>
      <c r="R121" t="n">
        <v>37.48</v>
      </c>
      <c r="S121" t="n">
        <v>27.17</v>
      </c>
      <c r="T121" t="n">
        <v>5334.66</v>
      </c>
      <c r="U121" t="n">
        <v>0.72</v>
      </c>
      <c r="V121" t="n">
        <v>0.95</v>
      </c>
      <c r="W121" t="n">
        <v>0.14</v>
      </c>
      <c r="X121" t="n">
        <v>0.33</v>
      </c>
      <c r="Y121" t="n">
        <v>1</v>
      </c>
      <c r="Z121" t="n">
        <v>10</v>
      </c>
    </row>
    <row r="122">
      <c r="A122" t="n">
        <v>9</v>
      </c>
      <c r="B122" t="n">
        <v>70</v>
      </c>
      <c r="C122" t="inlineStr">
        <is>
          <t xml:space="preserve">CONCLUIDO	</t>
        </is>
      </c>
      <c r="D122" t="n">
        <v>9.1052</v>
      </c>
      <c r="E122" t="n">
        <v>10.98</v>
      </c>
      <c r="F122" t="n">
        <v>8.23</v>
      </c>
      <c r="G122" t="n">
        <v>27.45</v>
      </c>
      <c r="H122" t="n">
        <v>0.4</v>
      </c>
      <c r="I122" t="n">
        <v>18</v>
      </c>
      <c r="J122" t="n">
        <v>144.89</v>
      </c>
      <c r="K122" t="n">
        <v>47.83</v>
      </c>
      <c r="L122" t="n">
        <v>3.25</v>
      </c>
      <c r="M122" t="n">
        <v>16</v>
      </c>
      <c r="N122" t="n">
        <v>23.81</v>
      </c>
      <c r="O122" t="n">
        <v>18103.18</v>
      </c>
      <c r="P122" t="n">
        <v>74.23</v>
      </c>
      <c r="Q122" t="n">
        <v>942.27</v>
      </c>
      <c r="R122" t="n">
        <v>39.27</v>
      </c>
      <c r="S122" t="n">
        <v>27.17</v>
      </c>
      <c r="T122" t="n">
        <v>6232.19</v>
      </c>
      <c r="U122" t="n">
        <v>0.6899999999999999</v>
      </c>
      <c r="V122" t="n">
        <v>0.95</v>
      </c>
      <c r="W122" t="n">
        <v>0.14</v>
      </c>
      <c r="X122" t="n">
        <v>0.38</v>
      </c>
      <c r="Y122" t="n">
        <v>1</v>
      </c>
      <c r="Z122" t="n">
        <v>10</v>
      </c>
    </row>
    <row r="123">
      <c r="A123" t="n">
        <v>10</v>
      </c>
      <c r="B123" t="n">
        <v>70</v>
      </c>
      <c r="C123" t="inlineStr">
        <is>
          <t xml:space="preserve">CONCLUIDO	</t>
        </is>
      </c>
      <c r="D123" t="n">
        <v>9.212300000000001</v>
      </c>
      <c r="E123" t="n">
        <v>10.86</v>
      </c>
      <c r="F123" t="n">
        <v>8.16</v>
      </c>
      <c r="G123" t="n">
        <v>30.62</v>
      </c>
      <c r="H123" t="n">
        <v>0.43</v>
      </c>
      <c r="I123" t="n">
        <v>16</v>
      </c>
      <c r="J123" t="n">
        <v>145.23</v>
      </c>
      <c r="K123" t="n">
        <v>47.83</v>
      </c>
      <c r="L123" t="n">
        <v>3.5</v>
      </c>
      <c r="M123" t="n">
        <v>12</v>
      </c>
      <c r="N123" t="n">
        <v>23.9</v>
      </c>
      <c r="O123" t="n">
        <v>18145.54</v>
      </c>
      <c r="P123" t="n">
        <v>71.11</v>
      </c>
      <c r="Q123" t="n">
        <v>942.28</v>
      </c>
      <c r="R123" t="n">
        <v>36.99</v>
      </c>
      <c r="S123" t="n">
        <v>27.17</v>
      </c>
      <c r="T123" t="n">
        <v>5105.14</v>
      </c>
      <c r="U123" t="n">
        <v>0.73</v>
      </c>
      <c r="V123" t="n">
        <v>0.96</v>
      </c>
      <c r="W123" t="n">
        <v>0.14</v>
      </c>
      <c r="X123" t="n">
        <v>0.31</v>
      </c>
      <c r="Y123" t="n">
        <v>1</v>
      </c>
      <c r="Z123" t="n">
        <v>10</v>
      </c>
    </row>
    <row r="124">
      <c r="A124" t="n">
        <v>11</v>
      </c>
      <c r="B124" t="n">
        <v>70</v>
      </c>
      <c r="C124" t="inlineStr">
        <is>
          <t xml:space="preserve">CONCLUIDO	</t>
        </is>
      </c>
      <c r="D124" t="n">
        <v>9.244999999999999</v>
      </c>
      <c r="E124" t="n">
        <v>10.82</v>
      </c>
      <c r="F124" t="n">
        <v>8.15</v>
      </c>
      <c r="G124" t="n">
        <v>32.62</v>
      </c>
      <c r="H124" t="n">
        <v>0.46</v>
      </c>
      <c r="I124" t="n">
        <v>15</v>
      </c>
      <c r="J124" t="n">
        <v>145.57</v>
      </c>
      <c r="K124" t="n">
        <v>47.83</v>
      </c>
      <c r="L124" t="n">
        <v>3.75</v>
      </c>
      <c r="M124" t="n">
        <v>4</v>
      </c>
      <c r="N124" t="n">
        <v>23.99</v>
      </c>
      <c r="O124" t="n">
        <v>18187.93</v>
      </c>
      <c r="P124" t="n">
        <v>69.95</v>
      </c>
      <c r="Q124" t="n">
        <v>942.36</v>
      </c>
      <c r="R124" t="n">
        <v>36.37</v>
      </c>
      <c r="S124" t="n">
        <v>27.17</v>
      </c>
      <c r="T124" t="n">
        <v>4799.75</v>
      </c>
      <c r="U124" t="n">
        <v>0.75</v>
      </c>
      <c r="V124" t="n">
        <v>0.96</v>
      </c>
      <c r="W124" t="n">
        <v>0.14</v>
      </c>
      <c r="X124" t="n">
        <v>0.3</v>
      </c>
      <c r="Y124" t="n">
        <v>1</v>
      </c>
      <c r="Z124" t="n">
        <v>10</v>
      </c>
    </row>
    <row r="125">
      <c r="A125" t="n">
        <v>12</v>
      </c>
      <c r="B125" t="n">
        <v>70</v>
      </c>
      <c r="C125" t="inlineStr">
        <is>
          <t xml:space="preserve">CONCLUIDO	</t>
        </is>
      </c>
      <c r="D125" t="n">
        <v>9.2362</v>
      </c>
      <c r="E125" t="n">
        <v>10.83</v>
      </c>
      <c r="F125" t="n">
        <v>8.17</v>
      </c>
      <c r="G125" t="n">
        <v>32.66</v>
      </c>
      <c r="H125" t="n">
        <v>0.49</v>
      </c>
      <c r="I125" t="n">
        <v>15</v>
      </c>
      <c r="J125" t="n">
        <v>145.92</v>
      </c>
      <c r="K125" t="n">
        <v>47.83</v>
      </c>
      <c r="L125" t="n">
        <v>4</v>
      </c>
      <c r="M125" t="n">
        <v>0</v>
      </c>
      <c r="N125" t="n">
        <v>24.09</v>
      </c>
      <c r="O125" t="n">
        <v>18230.35</v>
      </c>
      <c r="P125" t="n">
        <v>69.81</v>
      </c>
      <c r="Q125" t="n">
        <v>942.24</v>
      </c>
      <c r="R125" t="n">
        <v>36.47</v>
      </c>
      <c r="S125" t="n">
        <v>27.17</v>
      </c>
      <c r="T125" t="n">
        <v>4847.46</v>
      </c>
      <c r="U125" t="n">
        <v>0.74</v>
      </c>
      <c r="V125" t="n">
        <v>0.96</v>
      </c>
      <c r="W125" t="n">
        <v>0.15</v>
      </c>
      <c r="X125" t="n">
        <v>0.31</v>
      </c>
      <c r="Y125" t="n">
        <v>1</v>
      </c>
      <c r="Z125" t="n">
        <v>10</v>
      </c>
    </row>
    <row r="126">
      <c r="A126" t="n">
        <v>0</v>
      </c>
      <c r="B126" t="n">
        <v>90</v>
      </c>
      <c r="C126" t="inlineStr">
        <is>
          <t xml:space="preserve">CONCLUIDO	</t>
        </is>
      </c>
      <c r="D126" t="n">
        <v>6.5619</v>
      </c>
      <c r="E126" t="n">
        <v>15.24</v>
      </c>
      <c r="F126" t="n">
        <v>9.65</v>
      </c>
      <c r="G126" t="n">
        <v>6.51</v>
      </c>
      <c r="H126" t="n">
        <v>0.1</v>
      </c>
      <c r="I126" t="n">
        <v>89</v>
      </c>
      <c r="J126" t="n">
        <v>176.73</v>
      </c>
      <c r="K126" t="n">
        <v>52.44</v>
      </c>
      <c r="L126" t="n">
        <v>1</v>
      </c>
      <c r="M126" t="n">
        <v>87</v>
      </c>
      <c r="N126" t="n">
        <v>33.29</v>
      </c>
      <c r="O126" t="n">
        <v>22031.19</v>
      </c>
      <c r="P126" t="n">
        <v>122.61</v>
      </c>
      <c r="Q126" t="n">
        <v>942.3</v>
      </c>
      <c r="R126" t="n">
        <v>83.43000000000001</v>
      </c>
      <c r="S126" t="n">
        <v>27.17</v>
      </c>
      <c r="T126" t="n">
        <v>27955.84</v>
      </c>
      <c r="U126" t="n">
        <v>0.33</v>
      </c>
      <c r="V126" t="n">
        <v>0.8100000000000001</v>
      </c>
      <c r="W126" t="n">
        <v>0.25</v>
      </c>
      <c r="X126" t="n">
        <v>1.8</v>
      </c>
      <c r="Y126" t="n">
        <v>1</v>
      </c>
      <c r="Z126" t="n">
        <v>10</v>
      </c>
    </row>
    <row r="127">
      <c r="A127" t="n">
        <v>1</v>
      </c>
      <c r="B127" t="n">
        <v>90</v>
      </c>
      <c r="C127" t="inlineStr">
        <is>
          <t xml:space="preserve">CONCLUIDO	</t>
        </is>
      </c>
      <c r="D127" t="n">
        <v>7.1545</v>
      </c>
      <c r="E127" t="n">
        <v>13.98</v>
      </c>
      <c r="F127" t="n">
        <v>9.17</v>
      </c>
      <c r="G127" t="n">
        <v>8.220000000000001</v>
      </c>
      <c r="H127" t="n">
        <v>0.13</v>
      </c>
      <c r="I127" t="n">
        <v>67</v>
      </c>
      <c r="J127" t="n">
        <v>177.1</v>
      </c>
      <c r="K127" t="n">
        <v>52.44</v>
      </c>
      <c r="L127" t="n">
        <v>1.25</v>
      </c>
      <c r="M127" t="n">
        <v>65</v>
      </c>
      <c r="N127" t="n">
        <v>33.41</v>
      </c>
      <c r="O127" t="n">
        <v>22076.81</v>
      </c>
      <c r="P127" t="n">
        <v>115.23</v>
      </c>
      <c r="Q127" t="n">
        <v>942.49</v>
      </c>
      <c r="R127" t="n">
        <v>68.45999999999999</v>
      </c>
      <c r="S127" t="n">
        <v>27.17</v>
      </c>
      <c r="T127" t="n">
        <v>20580.81</v>
      </c>
      <c r="U127" t="n">
        <v>0.4</v>
      </c>
      <c r="V127" t="n">
        <v>0.85</v>
      </c>
      <c r="W127" t="n">
        <v>0.21</v>
      </c>
      <c r="X127" t="n">
        <v>1.32</v>
      </c>
      <c r="Y127" t="n">
        <v>1</v>
      </c>
      <c r="Z127" t="n">
        <v>10</v>
      </c>
    </row>
    <row r="128">
      <c r="A128" t="n">
        <v>2</v>
      </c>
      <c r="B128" t="n">
        <v>90</v>
      </c>
      <c r="C128" t="inlineStr">
        <is>
          <t xml:space="preserve">CONCLUIDO	</t>
        </is>
      </c>
      <c r="D128" t="n">
        <v>7.5476</v>
      </c>
      <c r="E128" t="n">
        <v>13.25</v>
      </c>
      <c r="F128" t="n">
        <v>8.91</v>
      </c>
      <c r="G128" t="n">
        <v>9.9</v>
      </c>
      <c r="H128" t="n">
        <v>0.15</v>
      </c>
      <c r="I128" t="n">
        <v>54</v>
      </c>
      <c r="J128" t="n">
        <v>177.47</v>
      </c>
      <c r="K128" t="n">
        <v>52.44</v>
      </c>
      <c r="L128" t="n">
        <v>1.5</v>
      </c>
      <c r="M128" t="n">
        <v>52</v>
      </c>
      <c r="N128" t="n">
        <v>33.53</v>
      </c>
      <c r="O128" t="n">
        <v>22122.46</v>
      </c>
      <c r="P128" t="n">
        <v>110.68</v>
      </c>
      <c r="Q128" t="n">
        <v>942.41</v>
      </c>
      <c r="R128" t="n">
        <v>60.1</v>
      </c>
      <c r="S128" t="n">
        <v>27.17</v>
      </c>
      <c r="T128" t="n">
        <v>16469.03</v>
      </c>
      <c r="U128" t="n">
        <v>0.45</v>
      </c>
      <c r="V128" t="n">
        <v>0.88</v>
      </c>
      <c r="W128" t="n">
        <v>0.19</v>
      </c>
      <c r="X128" t="n">
        <v>1.05</v>
      </c>
      <c r="Y128" t="n">
        <v>1</v>
      </c>
      <c r="Z128" t="n">
        <v>10</v>
      </c>
    </row>
    <row r="129">
      <c r="A129" t="n">
        <v>3</v>
      </c>
      <c r="B129" t="n">
        <v>90</v>
      </c>
      <c r="C129" t="inlineStr">
        <is>
          <t xml:space="preserve">CONCLUIDO	</t>
        </is>
      </c>
      <c r="D129" t="n">
        <v>7.8472</v>
      </c>
      <c r="E129" t="n">
        <v>12.74</v>
      </c>
      <c r="F129" t="n">
        <v>8.720000000000001</v>
      </c>
      <c r="G129" t="n">
        <v>11.63</v>
      </c>
      <c r="H129" t="n">
        <v>0.17</v>
      </c>
      <c r="I129" t="n">
        <v>45</v>
      </c>
      <c r="J129" t="n">
        <v>177.84</v>
      </c>
      <c r="K129" t="n">
        <v>52.44</v>
      </c>
      <c r="L129" t="n">
        <v>1.75</v>
      </c>
      <c r="M129" t="n">
        <v>43</v>
      </c>
      <c r="N129" t="n">
        <v>33.65</v>
      </c>
      <c r="O129" t="n">
        <v>22168.15</v>
      </c>
      <c r="P129" t="n">
        <v>107.05</v>
      </c>
      <c r="Q129" t="n">
        <v>942.36</v>
      </c>
      <c r="R129" t="n">
        <v>54.22</v>
      </c>
      <c r="S129" t="n">
        <v>27.17</v>
      </c>
      <c r="T129" t="n">
        <v>13574.93</v>
      </c>
      <c r="U129" t="n">
        <v>0.5</v>
      </c>
      <c r="V129" t="n">
        <v>0.89</v>
      </c>
      <c r="W129" t="n">
        <v>0.18</v>
      </c>
      <c r="X129" t="n">
        <v>0.87</v>
      </c>
      <c r="Y129" t="n">
        <v>1</v>
      </c>
      <c r="Z129" t="n">
        <v>10</v>
      </c>
    </row>
    <row r="130">
      <c r="A130" t="n">
        <v>4</v>
      </c>
      <c r="B130" t="n">
        <v>90</v>
      </c>
      <c r="C130" t="inlineStr">
        <is>
          <t xml:space="preserve">CONCLUIDO	</t>
        </is>
      </c>
      <c r="D130" t="n">
        <v>8.073399999999999</v>
      </c>
      <c r="E130" t="n">
        <v>12.39</v>
      </c>
      <c r="F130" t="n">
        <v>8.58</v>
      </c>
      <c r="G130" t="n">
        <v>13.2</v>
      </c>
      <c r="H130" t="n">
        <v>0.2</v>
      </c>
      <c r="I130" t="n">
        <v>39</v>
      </c>
      <c r="J130" t="n">
        <v>178.21</v>
      </c>
      <c r="K130" t="n">
        <v>52.44</v>
      </c>
      <c r="L130" t="n">
        <v>2</v>
      </c>
      <c r="M130" t="n">
        <v>37</v>
      </c>
      <c r="N130" t="n">
        <v>33.77</v>
      </c>
      <c r="O130" t="n">
        <v>22213.89</v>
      </c>
      <c r="P130" t="n">
        <v>104.13</v>
      </c>
      <c r="Q130" t="n">
        <v>942.36</v>
      </c>
      <c r="R130" t="n">
        <v>49.5</v>
      </c>
      <c r="S130" t="n">
        <v>27.17</v>
      </c>
      <c r="T130" t="n">
        <v>11244.76</v>
      </c>
      <c r="U130" t="n">
        <v>0.55</v>
      </c>
      <c r="V130" t="n">
        <v>0.91</v>
      </c>
      <c r="W130" t="n">
        <v>0.17</v>
      </c>
      <c r="X130" t="n">
        <v>0.73</v>
      </c>
      <c r="Y130" t="n">
        <v>1</v>
      </c>
      <c r="Z130" t="n">
        <v>10</v>
      </c>
    </row>
    <row r="131">
      <c r="A131" t="n">
        <v>5</v>
      </c>
      <c r="B131" t="n">
        <v>90</v>
      </c>
      <c r="C131" t="inlineStr">
        <is>
          <t xml:space="preserve">CONCLUIDO	</t>
        </is>
      </c>
      <c r="D131" t="n">
        <v>8.093</v>
      </c>
      <c r="E131" t="n">
        <v>12.36</v>
      </c>
      <c r="F131" t="n">
        <v>8.69</v>
      </c>
      <c r="G131" t="n">
        <v>14.9</v>
      </c>
      <c r="H131" t="n">
        <v>0.22</v>
      </c>
      <c r="I131" t="n">
        <v>35</v>
      </c>
      <c r="J131" t="n">
        <v>178.59</v>
      </c>
      <c r="K131" t="n">
        <v>52.44</v>
      </c>
      <c r="L131" t="n">
        <v>2.25</v>
      </c>
      <c r="M131" t="n">
        <v>33</v>
      </c>
      <c r="N131" t="n">
        <v>33.89</v>
      </c>
      <c r="O131" t="n">
        <v>22259.66</v>
      </c>
      <c r="P131" t="n">
        <v>104.47</v>
      </c>
      <c r="Q131" t="n">
        <v>942.26</v>
      </c>
      <c r="R131" t="n">
        <v>54.88</v>
      </c>
      <c r="S131" t="n">
        <v>27.17</v>
      </c>
      <c r="T131" t="n">
        <v>13950.87</v>
      </c>
      <c r="U131" t="n">
        <v>0.5</v>
      </c>
      <c r="V131" t="n">
        <v>0.9</v>
      </c>
      <c r="W131" t="n">
        <v>0.14</v>
      </c>
      <c r="X131" t="n">
        <v>0.84</v>
      </c>
      <c r="Y131" t="n">
        <v>1</v>
      </c>
      <c r="Z131" t="n">
        <v>10</v>
      </c>
    </row>
    <row r="132">
      <c r="A132" t="n">
        <v>6</v>
      </c>
      <c r="B132" t="n">
        <v>90</v>
      </c>
      <c r="C132" t="inlineStr">
        <is>
          <t xml:space="preserve">CONCLUIDO	</t>
        </is>
      </c>
      <c r="D132" t="n">
        <v>8.370100000000001</v>
      </c>
      <c r="E132" t="n">
        <v>11.95</v>
      </c>
      <c r="F132" t="n">
        <v>8.460000000000001</v>
      </c>
      <c r="G132" t="n">
        <v>16.92</v>
      </c>
      <c r="H132" t="n">
        <v>0.25</v>
      </c>
      <c r="I132" t="n">
        <v>30</v>
      </c>
      <c r="J132" t="n">
        <v>178.96</v>
      </c>
      <c r="K132" t="n">
        <v>52.44</v>
      </c>
      <c r="L132" t="n">
        <v>2.5</v>
      </c>
      <c r="M132" t="n">
        <v>28</v>
      </c>
      <c r="N132" t="n">
        <v>34.02</v>
      </c>
      <c r="O132" t="n">
        <v>22305.48</v>
      </c>
      <c r="P132" t="n">
        <v>100.32</v>
      </c>
      <c r="Q132" t="n">
        <v>942.47</v>
      </c>
      <c r="R132" t="n">
        <v>46.24</v>
      </c>
      <c r="S132" t="n">
        <v>27.17</v>
      </c>
      <c r="T132" t="n">
        <v>9658.540000000001</v>
      </c>
      <c r="U132" t="n">
        <v>0.59</v>
      </c>
      <c r="V132" t="n">
        <v>0.92</v>
      </c>
      <c r="W132" t="n">
        <v>0.16</v>
      </c>
      <c r="X132" t="n">
        <v>0.61</v>
      </c>
      <c r="Y132" t="n">
        <v>1</v>
      </c>
      <c r="Z132" t="n">
        <v>10</v>
      </c>
    </row>
    <row r="133">
      <c r="A133" t="n">
        <v>7</v>
      </c>
      <c r="B133" t="n">
        <v>90</v>
      </c>
      <c r="C133" t="inlineStr">
        <is>
          <t xml:space="preserve">CONCLUIDO	</t>
        </is>
      </c>
      <c r="D133" t="n">
        <v>8.5016</v>
      </c>
      <c r="E133" t="n">
        <v>11.76</v>
      </c>
      <c r="F133" t="n">
        <v>8.380000000000001</v>
      </c>
      <c r="G133" t="n">
        <v>18.63</v>
      </c>
      <c r="H133" t="n">
        <v>0.27</v>
      </c>
      <c r="I133" t="n">
        <v>27</v>
      </c>
      <c r="J133" t="n">
        <v>179.33</v>
      </c>
      <c r="K133" t="n">
        <v>52.44</v>
      </c>
      <c r="L133" t="n">
        <v>2.75</v>
      </c>
      <c r="M133" t="n">
        <v>25</v>
      </c>
      <c r="N133" t="n">
        <v>34.14</v>
      </c>
      <c r="O133" t="n">
        <v>22351.34</v>
      </c>
      <c r="P133" t="n">
        <v>98.01000000000001</v>
      </c>
      <c r="Q133" t="n">
        <v>942.24</v>
      </c>
      <c r="R133" t="n">
        <v>43.84</v>
      </c>
      <c r="S133" t="n">
        <v>27.17</v>
      </c>
      <c r="T133" t="n">
        <v>8475.120000000001</v>
      </c>
      <c r="U133" t="n">
        <v>0.62</v>
      </c>
      <c r="V133" t="n">
        <v>0.93</v>
      </c>
      <c r="W133" t="n">
        <v>0.15</v>
      </c>
      <c r="X133" t="n">
        <v>0.53</v>
      </c>
      <c r="Y133" t="n">
        <v>1</v>
      </c>
      <c r="Z133" t="n">
        <v>10</v>
      </c>
    </row>
    <row r="134">
      <c r="A134" t="n">
        <v>8</v>
      </c>
      <c r="B134" t="n">
        <v>90</v>
      </c>
      <c r="C134" t="inlineStr">
        <is>
          <t xml:space="preserve">CONCLUIDO	</t>
        </is>
      </c>
      <c r="D134" t="n">
        <v>8.628299999999999</v>
      </c>
      <c r="E134" t="n">
        <v>11.59</v>
      </c>
      <c r="F134" t="n">
        <v>8.32</v>
      </c>
      <c r="G134" t="n">
        <v>20.79</v>
      </c>
      <c r="H134" t="n">
        <v>0.3</v>
      </c>
      <c r="I134" t="n">
        <v>24</v>
      </c>
      <c r="J134" t="n">
        <v>179.7</v>
      </c>
      <c r="K134" t="n">
        <v>52.44</v>
      </c>
      <c r="L134" t="n">
        <v>3</v>
      </c>
      <c r="M134" t="n">
        <v>22</v>
      </c>
      <c r="N134" t="n">
        <v>34.26</v>
      </c>
      <c r="O134" t="n">
        <v>22397.24</v>
      </c>
      <c r="P134" t="n">
        <v>96</v>
      </c>
      <c r="Q134" t="n">
        <v>942.3</v>
      </c>
      <c r="R134" t="n">
        <v>41.83</v>
      </c>
      <c r="S134" t="n">
        <v>27.17</v>
      </c>
      <c r="T134" t="n">
        <v>7483.32</v>
      </c>
      <c r="U134" t="n">
        <v>0.65</v>
      </c>
      <c r="V134" t="n">
        <v>0.9399999999999999</v>
      </c>
      <c r="W134" t="n">
        <v>0.14</v>
      </c>
      <c r="X134" t="n">
        <v>0.46</v>
      </c>
      <c r="Y134" t="n">
        <v>1</v>
      </c>
      <c r="Z134" t="n">
        <v>10</v>
      </c>
    </row>
    <row r="135">
      <c r="A135" t="n">
        <v>9</v>
      </c>
      <c r="B135" t="n">
        <v>90</v>
      </c>
      <c r="C135" t="inlineStr">
        <is>
          <t xml:space="preserve">CONCLUIDO	</t>
        </is>
      </c>
      <c r="D135" t="n">
        <v>8.711600000000001</v>
      </c>
      <c r="E135" t="n">
        <v>11.48</v>
      </c>
      <c r="F135" t="n">
        <v>8.279999999999999</v>
      </c>
      <c r="G135" t="n">
        <v>22.57</v>
      </c>
      <c r="H135" t="n">
        <v>0.32</v>
      </c>
      <c r="I135" t="n">
        <v>22</v>
      </c>
      <c r="J135" t="n">
        <v>180.07</v>
      </c>
      <c r="K135" t="n">
        <v>52.44</v>
      </c>
      <c r="L135" t="n">
        <v>3.25</v>
      </c>
      <c r="M135" t="n">
        <v>20</v>
      </c>
      <c r="N135" t="n">
        <v>34.38</v>
      </c>
      <c r="O135" t="n">
        <v>22443.18</v>
      </c>
      <c r="P135" t="n">
        <v>94.13</v>
      </c>
      <c r="Q135" t="n">
        <v>942.36</v>
      </c>
      <c r="R135" t="n">
        <v>40.38</v>
      </c>
      <c r="S135" t="n">
        <v>27.17</v>
      </c>
      <c r="T135" t="n">
        <v>6767.39</v>
      </c>
      <c r="U135" t="n">
        <v>0.67</v>
      </c>
      <c r="V135" t="n">
        <v>0.9399999999999999</v>
      </c>
      <c r="W135" t="n">
        <v>0.14</v>
      </c>
      <c r="X135" t="n">
        <v>0.42</v>
      </c>
      <c r="Y135" t="n">
        <v>1</v>
      </c>
      <c r="Z135" t="n">
        <v>10</v>
      </c>
    </row>
    <row r="136">
      <c r="A136" t="n">
        <v>10</v>
      </c>
      <c r="B136" t="n">
        <v>90</v>
      </c>
      <c r="C136" t="inlineStr">
        <is>
          <t xml:space="preserve">CONCLUIDO	</t>
        </is>
      </c>
      <c r="D136" t="n">
        <v>8.802</v>
      </c>
      <c r="E136" t="n">
        <v>11.36</v>
      </c>
      <c r="F136" t="n">
        <v>8.23</v>
      </c>
      <c r="G136" t="n">
        <v>24.69</v>
      </c>
      <c r="H136" t="n">
        <v>0.34</v>
      </c>
      <c r="I136" t="n">
        <v>20</v>
      </c>
      <c r="J136" t="n">
        <v>180.45</v>
      </c>
      <c r="K136" t="n">
        <v>52.44</v>
      </c>
      <c r="L136" t="n">
        <v>3.5</v>
      </c>
      <c r="M136" t="n">
        <v>18</v>
      </c>
      <c r="N136" t="n">
        <v>34.51</v>
      </c>
      <c r="O136" t="n">
        <v>22489.16</v>
      </c>
      <c r="P136" t="n">
        <v>92.23999999999999</v>
      </c>
      <c r="Q136" t="n">
        <v>942.29</v>
      </c>
      <c r="R136" t="n">
        <v>38.95</v>
      </c>
      <c r="S136" t="n">
        <v>27.17</v>
      </c>
      <c r="T136" t="n">
        <v>6063.82</v>
      </c>
      <c r="U136" t="n">
        <v>0.7</v>
      </c>
      <c r="V136" t="n">
        <v>0.95</v>
      </c>
      <c r="W136" t="n">
        <v>0.14</v>
      </c>
      <c r="X136" t="n">
        <v>0.38</v>
      </c>
      <c r="Y136" t="n">
        <v>1</v>
      </c>
      <c r="Z136" t="n">
        <v>10</v>
      </c>
    </row>
    <row r="137">
      <c r="A137" t="n">
        <v>11</v>
      </c>
      <c r="B137" t="n">
        <v>90</v>
      </c>
      <c r="C137" t="inlineStr">
        <is>
          <t xml:space="preserve">CONCLUIDO	</t>
        </is>
      </c>
      <c r="D137" t="n">
        <v>8.887600000000001</v>
      </c>
      <c r="E137" t="n">
        <v>11.25</v>
      </c>
      <c r="F137" t="n">
        <v>8.16</v>
      </c>
      <c r="G137" t="n">
        <v>25.75</v>
      </c>
      <c r="H137" t="n">
        <v>0.37</v>
      </c>
      <c r="I137" t="n">
        <v>19</v>
      </c>
      <c r="J137" t="n">
        <v>180.82</v>
      </c>
      <c r="K137" t="n">
        <v>52.44</v>
      </c>
      <c r="L137" t="n">
        <v>3.75</v>
      </c>
      <c r="M137" t="n">
        <v>17</v>
      </c>
      <c r="N137" t="n">
        <v>34.63</v>
      </c>
      <c r="O137" t="n">
        <v>22535.19</v>
      </c>
      <c r="P137" t="n">
        <v>89.89</v>
      </c>
      <c r="Q137" t="n">
        <v>942.24</v>
      </c>
      <c r="R137" t="n">
        <v>36.48</v>
      </c>
      <c r="S137" t="n">
        <v>27.17</v>
      </c>
      <c r="T137" t="n">
        <v>4832.13</v>
      </c>
      <c r="U137" t="n">
        <v>0.74</v>
      </c>
      <c r="V137" t="n">
        <v>0.96</v>
      </c>
      <c r="W137" t="n">
        <v>0.14</v>
      </c>
      <c r="X137" t="n">
        <v>0.3</v>
      </c>
      <c r="Y137" t="n">
        <v>1</v>
      </c>
      <c r="Z137" t="n">
        <v>10</v>
      </c>
    </row>
    <row r="138">
      <c r="A138" t="n">
        <v>12</v>
      </c>
      <c r="B138" t="n">
        <v>90</v>
      </c>
      <c r="C138" t="inlineStr">
        <is>
          <t xml:space="preserve">CONCLUIDO	</t>
        </is>
      </c>
      <c r="D138" t="n">
        <v>8.9008</v>
      </c>
      <c r="E138" t="n">
        <v>11.24</v>
      </c>
      <c r="F138" t="n">
        <v>8.210000000000001</v>
      </c>
      <c r="G138" t="n">
        <v>28.98</v>
      </c>
      <c r="H138" t="n">
        <v>0.39</v>
      </c>
      <c r="I138" t="n">
        <v>17</v>
      </c>
      <c r="J138" t="n">
        <v>181.19</v>
      </c>
      <c r="K138" t="n">
        <v>52.44</v>
      </c>
      <c r="L138" t="n">
        <v>4</v>
      </c>
      <c r="M138" t="n">
        <v>15</v>
      </c>
      <c r="N138" t="n">
        <v>34.75</v>
      </c>
      <c r="O138" t="n">
        <v>22581.25</v>
      </c>
      <c r="P138" t="n">
        <v>89.28</v>
      </c>
      <c r="Q138" t="n">
        <v>942.27</v>
      </c>
      <c r="R138" t="n">
        <v>38.52</v>
      </c>
      <c r="S138" t="n">
        <v>27.17</v>
      </c>
      <c r="T138" t="n">
        <v>5862.83</v>
      </c>
      <c r="U138" t="n">
        <v>0.71</v>
      </c>
      <c r="V138" t="n">
        <v>0.95</v>
      </c>
      <c r="W138" t="n">
        <v>0.14</v>
      </c>
      <c r="X138" t="n">
        <v>0.36</v>
      </c>
      <c r="Y138" t="n">
        <v>1</v>
      </c>
      <c r="Z138" t="n">
        <v>10</v>
      </c>
    </row>
    <row r="139">
      <c r="A139" t="n">
        <v>13</v>
      </c>
      <c r="B139" t="n">
        <v>90</v>
      </c>
      <c r="C139" t="inlineStr">
        <is>
          <t xml:space="preserve">CONCLUIDO	</t>
        </is>
      </c>
      <c r="D139" t="n">
        <v>8.9717</v>
      </c>
      <c r="E139" t="n">
        <v>11.15</v>
      </c>
      <c r="F139" t="n">
        <v>8.16</v>
      </c>
      <c r="G139" t="n">
        <v>30.59</v>
      </c>
      <c r="H139" t="n">
        <v>0.42</v>
      </c>
      <c r="I139" t="n">
        <v>16</v>
      </c>
      <c r="J139" t="n">
        <v>181.57</v>
      </c>
      <c r="K139" t="n">
        <v>52.44</v>
      </c>
      <c r="L139" t="n">
        <v>4.25</v>
      </c>
      <c r="M139" t="n">
        <v>14</v>
      </c>
      <c r="N139" t="n">
        <v>34.88</v>
      </c>
      <c r="O139" t="n">
        <v>22627.36</v>
      </c>
      <c r="P139" t="n">
        <v>87.23</v>
      </c>
      <c r="Q139" t="n">
        <v>942.36</v>
      </c>
      <c r="R139" t="n">
        <v>36.69</v>
      </c>
      <c r="S139" t="n">
        <v>27.17</v>
      </c>
      <c r="T139" t="n">
        <v>4953.36</v>
      </c>
      <c r="U139" t="n">
        <v>0.74</v>
      </c>
      <c r="V139" t="n">
        <v>0.96</v>
      </c>
      <c r="W139" t="n">
        <v>0.13</v>
      </c>
      <c r="X139" t="n">
        <v>0.3</v>
      </c>
      <c r="Y139" t="n">
        <v>1</v>
      </c>
      <c r="Z139" t="n">
        <v>10</v>
      </c>
    </row>
    <row r="140">
      <c r="A140" t="n">
        <v>14</v>
      </c>
      <c r="B140" t="n">
        <v>90</v>
      </c>
      <c r="C140" t="inlineStr">
        <is>
          <t xml:space="preserve">CONCLUIDO	</t>
        </is>
      </c>
      <c r="D140" t="n">
        <v>9.0059</v>
      </c>
      <c r="E140" t="n">
        <v>11.1</v>
      </c>
      <c r="F140" t="n">
        <v>8.15</v>
      </c>
      <c r="G140" t="n">
        <v>32.6</v>
      </c>
      <c r="H140" t="n">
        <v>0.44</v>
      </c>
      <c r="I140" t="n">
        <v>15</v>
      </c>
      <c r="J140" t="n">
        <v>181.94</v>
      </c>
      <c r="K140" t="n">
        <v>52.44</v>
      </c>
      <c r="L140" t="n">
        <v>4.5</v>
      </c>
      <c r="M140" t="n">
        <v>13</v>
      </c>
      <c r="N140" t="n">
        <v>35</v>
      </c>
      <c r="O140" t="n">
        <v>22673.63</v>
      </c>
      <c r="P140" t="n">
        <v>85.65000000000001</v>
      </c>
      <c r="Q140" t="n">
        <v>942.26</v>
      </c>
      <c r="R140" t="n">
        <v>36.53</v>
      </c>
      <c r="S140" t="n">
        <v>27.17</v>
      </c>
      <c r="T140" t="n">
        <v>4878.15</v>
      </c>
      <c r="U140" t="n">
        <v>0.74</v>
      </c>
      <c r="V140" t="n">
        <v>0.96</v>
      </c>
      <c r="W140" t="n">
        <v>0.13</v>
      </c>
      <c r="X140" t="n">
        <v>0.3</v>
      </c>
      <c r="Y140" t="n">
        <v>1</v>
      </c>
      <c r="Z140" t="n">
        <v>10</v>
      </c>
    </row>
    <row r="141">
      <c r="A141" t="n">
        <v>15</v>
      </c>
      <c r="B141" t="n">
        <v>90</v>
      </c>
      <c r="C141" t="inlineStr">
        <is>
          <t xml:space="preserve">CONCLUIDO	</t>
        </is>
      </c>
      <c r="D141" t="n">
        <v>9.0571</v>
      </c>
      <c r="E141" t="n">
        <v>11.04</v>
      </c>
      <c r="F141" t="n">
        <v>8.119999999999999</v>
      </c>
      <c r="G141" t="n">
        <v>34.81</v>
      </c>
      <c r="H141" t="n">
        <v>0.46</v>
      </c>
      <c r="I141" t="n">
        <v>14</v>
      </c>
      <c r="J141" t="n">
        <v>182.32</v>
      </c>
      <c r="K141" t="n">
        <v>52.44</v>
      </c>
      <c r="L141" t="n">
        <v>4.75</v>
      </c>
      <c r="M141" t="n">
        <v>12</v>
      </c>
      <c r="N141" t="n">
        <v>35.12</v>
      </c>
      <c r="O141" t="n">
        <v>22719.83</v>
      </c>
      <c r="P141" t="n">
        <v>83.81999999999999</v>
      </c>
      <c r="Q141" t="n">
        <v>942.24</v>
      </c>
      <c r="R141" t="n">
        <v>35.66</v>
      </c>
      <c r="S141" t="n">
        <v>27.17</v>
      </c>
      <c r="T141" t="n">
        <v>4447.63</v>
      </c>
      <c r="U141" t="n">
        <v>0.76</v>
      </c>
      <c r="V141" t="n">
        <v>0.96</v>
      </c>
      <c r="W141" t="n">
        <v>0.13</v>
      </c>
      <c r="X141" t="n">
        <v>0.27</v>
      </c>
      <c r="Y141" t="n">
        <v>1</v>
      </c>
      <c r="Z141" t="n">
        <v>10</v>
      </c>
    </row>
    <row r="142">
      <c r="A142" t="n">
        <v>16</v>
      </c>
      <c r="B142" t="n">
        <v>90</v>
      </c>
      <c r="C142" t="inlineStr">
        <is>
          <t xml:space="preserve">CONCLUIDO	</t>
        </is>
      </c>
      <c r="D142" t="n">
        <v>9.130100000000001</v>
      </c>
      <c r="E142" t="n">
        <v>10.95</v>
      </c>
      <c r="F142" t="n">
        <v>8.07</v>
      </c>
      <c r="G142" t="n">
        <v>37.25</v>
      </c>
      <c r="H142" t="n">
        <v>0.49</v>
      </c>
      <c r="I142" t="n">
        <v>13</v>
      </c>
      <c r="J142" t="n">
        <v>182.69</v>
      </c>
      <c r="K142" t="n">
        <v>52.44</v>
      </c>
      <c r="L142" t="n">
        <v>5</v>
      </c>
      <c r="M142" t="n">
        <v>11</v>
      </c>
      <c r="N142" t="n">
        <v>35.25</v>
      </c>
      <c r="O142" t="n">
        <v>22766.06</v>
      </c>
      <c r="P142" t="n">
        <v>81.75</v>
      </c>
      <c r="Q142" t="n">
        <v>942.37</v>
      </c>
      <c r="R142" t="n">
        <v>33.9</v>
      </c>
      <c r="S142" t="n">
        <v>27.17</v>
      </c>
      <c r="T142" t="n">
        <v>3572.58</v>
      </c>
      <c r="U142" t="n">
        <v>0.8</v>
      </c>
      <c r="V142" t="n">
        <v>0.97</v>
      </c>
      <c r="W142" t="n">
        <v>0.13</v>
      </c>
      <c r="X142" t="n">
        <v>0.22</v>
      </c>
      <c r="Y142" t="n">
        <v>1</v>
      </c>
      <c r="Z142" t="n">
        <v>10</v>
      </c>
    </row>
    <row r="143">
      <c r="A143" t="n">
        <v>17</v>
      </c>
      <c r="B143" t="n">
        <v>90</v>
      </c>
      <c r="C143" t="inlineStr">
        <is>
          <t xml:space="preserve">CONCLUIDO	</t>
        </is>
      </c>
      <c r="D143" t="n">
        <v>9.1419</v>
      </c>
      <c r="E143" t="n">
        <v>10.94</v>
      </c>
      <c r="F143" t="n">
        <v>8.09</v>
      </c>
      <c r="G143" t="n">
        <v>40.46</v>
      </c>
      <c r="H143" t="n">
        <v>0.51</v>
      </c>
      <c r="I143" t="n">
        <v>12</v>
      </c>
      <c r="J143" t="n">
        <v>183.07</v>
      </c>
      <c r="K143" t="n">
        <v>52.44</v>
      </c>
      <c r="L143" t="n">
        <v>5.25</v>
      </c>
      <c r="M143" t="n">
        <v>6</v>
      </c>
      <c r="N143" t="n">
        <v>35.37</v>
      </c>
      <c r="O143" t="n">
        <v>22812.34</v>
      </c>
      <c r="P143" t="n">
        <v>79.88</v>
      </c>
      <c r="Q143" t="n">
        <v>942.26</v>
      </c>
      <c r="R143" t="n">
        <v>34.69</v>
      </c>
      <c r="S143" t="n">
        <v>27.17</v>
      </c>
      <c r="T143" t="n">
        <v>3974.07</v>
      </c>
      <c r="U143" t="n">
        <v>0.78</v>
      </c>
      <c r="V143" t="n">
        <v>0.96</v>
      </c>
      <c r="W143" t="n">
        <v>0.13</v>
      </c>
      <c r="X143" t="n">
        <v>0.24</v>
      </c>
      <c r="Y143" t="n">
        <v>1</v>
      </c>
      <c r="Z143" t="n">
        <v>10</v>
      </c>
    </row>
    <row r="144">
      <c r="A144" t="n">
        <v>18</v>
      </c>
      <c r="B144" t="n">
        <v>90</v>
      </c>
      <c r="C144" t="inlineStr">
        <is>
          <t xml:space="preserve">CONCLUIDO	</t>
        </is>
      </c>
      <c r="D144" t="n">
        <v>9.150499999999999</v>
      </c>
      <c r="E144" t="n">
        <v>10.93</v>
      </c>
      <c r="F144" t="n">
        <v>8.08</v>
      </c>
      <c r="G144" t="n">
        <v>40.41</v>
      </c>
      <c r="H144" t="n">
        <v>0.53</v>
      </c>
      <c r="I144" t="n">
        <v>12</v>
      </c>
      <c r="J144" t="n">
        <v>183.44</v>
      </c>
      <c r="K144" t="n">
        <v>52.44</v>
      </c>
      <c r="L144" t="n">
        <v>5.5</v>
      </c>
      <c r="M144" t="n">
        <v>3</v>
      </c>
      <c r="N144" t="n">
        <v>35.5</v>
      </c>
      <c r="O144" t="n">
        <v>22858.66</v>
      </c>
      <c r="P144" t="n">
        <v>79.61</v>
      </c>
      <c r="Q144" t="n">
        <v>942.26</v>
      </c>
      <c r="R144" t="n">
        <v>34.06</v>
      </c>
      <c r="S144" t="n">
        <v>27.17</v>
      </c>
      <c r="T144" t="n">
        <v>3658.51</v>
      </c>
      <c r="U144" t="n">
        <v>0.8</v>
      </c>
      <c r="V144" t="n">
        <v>0.97</v>
      </c>
      <c r="W144" t="n">
        <v>0.14</v>
      </c>
      <c r="X144" t="n">
        <v>0.23</v>
      </c>
      <c r="Y144" t="n">
        <v>1</v>
      </c>
      <c r="Z144" t="n">
        <v>10</v>
      </c>
    </row>
    <row r="145">
      <c r="A145" t="n">
        <v>19</v>
      </c>
      <c r="B145" t="n">
        <v>90</v>
      </c>
      <c r="C145" t="inlineStr">
        <is>
          <t xml:space="preserve">CONCLUIDO	</t>
        </is>
      </c>
      <c r="D145" t="n">
        <v>9.151899999999999</v>
      </c>
      <c r="E145" t="n">
        <v>10.93</v>
      </c>
      <c r="F145" t="n">
        <v>8.08</v>
      </c>
      <c r="G145" t="n">
        <v>40.4</v>
      </c>
      <c r="H145" t="n">
        <v>0.55</v>
      </c>
      <c r="I145" t="n">
        <v>12</v>
      </c>
      <c r="J145" t="n">
        <v>183.82</v>
      </c>
      <c r="K145" t="n">
        <v>52.44</v>
      </c>
      <c r="L145" t="n">
        <v>5.75</v>
      </c>
      <c r="M145" t="n">
        <v>0</v>
      </c>
      <c r="N145" t="n">
        <v>35.63</v>
      </c>
      <c r="O145" t="n">
        <v>22905.03</v>
      </c>
      <c r="P145" t="n">
        <v>79.52</v>
      </c>
      <c r="Q145" t="n">
        <v>942.26</v>
      </c>
      <c r="R145" t="n">
        <v>33.87</v>
      </c>
      <c r="S145" t="n">
        <v>27.17</v>
      </c>
      <c r="T145" t="n">
        <v>3562.25</v>
      </c>
      <c r="U145" t="n">
        <v>0.8</v>
      </c>
      <c r="V145" t="n">
        <v>0.97</v>
      </c>
      <c r="W145" t="n">
        <v>0.14</v>
      </c>
      <c r="X145" t="n">
        <v>0.23</v>
      </c>
      <c r="Y145" t="n">
        <v>1</v>
      </c>
      <c r="Z145" t="n">
        <v>10</v>
      </c>
    </row>
    <row r="146">
      <c r="A146" t="n">
        <v>0</v>
      </c>
      <c r="B146" t="n">
        <v>110</v>
      </c>
      <c r="C146" t="inlineStr">
        <is>
          <t xml:space="preserve">CONCLUIDO	</t>
        </is>
      </c>
      <c r="D146" t="n">
        <v>5.8667</v>
      </c>
      <c r="E146" t="n">
        <v>17.05</v>
      </c>
      <c r="F146" t="n">
        <v>10</v>
      </c>
      <c r="G146" t="n">
        <v>5.71</v>
      </c>
      <c r="H146" t="n">
        <v>0.08</v>
      </c>
      <c r="I146" t="n">
        <v>105</v>
      </c>
      <c r="J146" t="n">
        <v>213.37</v>
      </c>
      <c r="K146" t="n">
        <v>56.13</v>
      </c>
      <c r="L146" t="n">
        <v>1</v>
      </c>
      <c r="M146" t="n">
        <v>103</v>
      </c>
      <c r="N146" t="n">
        <v>46.25</v>
      </c>
      <c r="O146" t="n">
        <v>26550.29</v>
      </c>
      <c r="P146" t="n">
        <v>144.52</v>
      </c>
      <c r="Q146" t="n">
        <v>942.49</v>
      </c>
      <c r="R146" t="n">
        <v>94.61</v>
      </c>
      <c r="S146" t="n">
        <v>27.17</v>
      </c>
      <c r="T146" t="n">
        <v>33466.2</v>
      </c>
      <c r="U146" t="n">
        <v>0.29</v>
      </c>
      <c r="V146" t="n">
        <v>0.78</v>
      </c>
      <c r="W146" t="n">
        <v>0.27</v>
      </c>
      <c r="X146" t="n">
        <v>2.14</v>
      </c>
      <c r="Y146" t="n">
        <v>1</v>
      </c>
      <c r="Z146" t="n">
        <v>10</v>
      </c>
    </row>
    <row r="147">
      <c r="A147" t="n">
        <v>1</v>
      </c>
      <c r="B147" t="n">
        <v>110</v>
      </c>
      <c r="C147" t="inlineStr">
        <is>
          <t xml:space="preserve">CONCLUIDO	</t>
        </is>
      </c>
      <c r="D147" t="n">
        <v>6.4954</v>
      </c>
      <c r="E147" t="n">
        <v>15.4</v>
      </c>
      <c r="F147" t="n">
        <v>9.449999999999999</v>
      </c>
      <c r="G147" t="n">
        <v>7.18</v>
      </c>
      <c r="H147" t="n">
        <v>0.1</v>
      </c>
      <c r="I147" t="n">
        <v>79</v>
      </c>
      <c r="J147" t="n">
        <v>213.78</v>
      </c>
      <c r="K147" t="n">
        <v>56.13</v>
      </c>
      <c r="L147" t="n">
        <v>1.25</v>
      </c>
      <c r="M147" t="n">
        <v>77</v>
      </c>
      <c r="N147" t="n">
        <v>46.4</v>
      </c>
      <c r="O147" t="n">
        <v>26600.32</v>
      </c>
      <c r="P147" t="n">
        <v>135.54</v>
      </c>
      <c r="Q147" t="n">
        <v>942.61</v>
      </c>
      <c r="R147" t="n">
        <v>76.89</v>
      </c>
      <c r="S147" t="n">
        <v>27.17</v>
      </c>
      <c r="T147" t="n">
        <v>24738.28</v>
      </c>
      <c r="U147" t="n">
        <v>0.35</v>
      </c>
      <c r="V147" t="n">
        <v>0.83</v>
      </c>
      <c r="W147" t="n">
        <v>0.24</v>
      </c>
      <c r="X147" t="n">
        <v>1.59</v>
      </c>
      <c r="Y147" t="n">
        <v>1</v>
      </c>
      <c r="Z147" t="n">
        <v>10</v>
      </c>
    </row>
    <row r="148">
      <c r="A148" t="n">
        <v>2</v>
      </c>
      <c r="B148" t="n">
        <v>110</v>
      </c>
      <c r="C148" t="inlineStr">
        <is>
          <t xml:space="preserve">CONCLUIDO	</t>
        </is>
      </c>
      <c r="D148" t="n">
        <v>6.9494</v>
      </c>
      <c r="E148" t="n">
        <v>14.39</v>
      </c>
      <c r="F148" t="n">
        <v>9.119999999999999</v>
      </c>
      <c r="G148" t="n">
        <v>8.68</v>
      </c>
      <c r="H148" t="n">
        <v>0.12</v>
      </c>
      <c r="I148" t="n">
        <v>63</v>
      </c>
      <c r="J148" t="n">
        <v>214.19</v>
      </c>
      <c r="K148" t="n">
        <v>56.13</v>
      </c>
      <c r="L148" t="n">
        <v>1.5</v>
      </c>
      <c r="M148" t="n">
        <v>61</v>
      </c>
      <c r="N148" t="n">
        <v>46.56</v>
      </c>
      <c r="O148" t="n">
        <v>26650.41</v>
      </c>
      <c r="P148" t="n">
        <v>129.69</v>
      </c>
      <c r="Q148" t="n">
        <v>942.41</v>
      </c>
      <c r="R148" t="n">
        <v>66.73999999999999</v>
      </c>
      <c r="S148" t="n">
        <v>27.17</v>
      </c>
      <c r="T148" t="n">
        <v>19744.74</v>
      </c>
      <c r="U148" t="n">
        <v>0.41</v>
      </c>
      <c r="V148" t="n">
        <v>0.86</v>
      </c>
      <c r="W148" t="n">
        <v>0.21</v>
      </c>
      <c r="X148" t="n">
        <v>1.26</v>
      </c>
      <c r="Y148" t="n">
        <v>1</v>
      </c>
      <c r="Z148" t="n">
        <v>10</v>
      </c>
    </row>
    <row r="149">
      <c r="A149" t="n">
        <v>3</v>
      </c>
      <c r="B149" t="n">
        <v>110</v>
      </c>
      <c r="C149" t="inlineStr">
        <is>
          <t xml:space="preserve">CONCLUIDO	</t>
        </is>
      </c>
      <c r="D149" t="n">
        <v>7.268</v>
      </c>
      <c r="E149" t="n">
        <v>13.76</v>
      </c>
      <c r="F149" t="n">
        <v>8.91</v>
      </c>
      <c r="G149" t="n">
        <v>10.08</v>
      </c>
      <c r="H149" t="n">
        <v>0.14</v>
      </c>
      <c r="I149" t="n">
        <v>53</v>
      </c>
      <c r="J149" t="n">
        <v>214.59</v>
      </c>
      <c r="K149" t="n">
        <v>56.13</v>
      </c>
      <c r="L149" t="n">
        <v>1.75</v>
      </c>
      <c r="M149" t="n">
        <v>51</v>
      </c>
      <c r="N149" t="n">
        <v>46.72</v>
      </c>
      <c r="O149" t="n">
        <v>26700.55</v>
      </c>
      <c r="P149" t="n">
        <v>125.8</v>
      </c>
      <c r="Q149" t="n">
        <v>942.3200000000001</v>
      </c>
      <c r="R149" t="n">
        <v>60.29</v>
      </c>
      <c r="S149" t="n">
        <v>27.17</v>
      </c>
      <c r="T149" t="n">
        <v>16568.43</v>
      </c>
      <c r="U149" t="n">
        <v>0.45</v>
      </c>
      <c r="V149" t="n">
        <v>0.88</v>
      </c>
      <c r="W149" t="n">
        <v>0.19</v>
      </c>
      <c r="X149" t="n">
        <v>1.05</v>
      </c>
      <c r="Y149" t="n">
        <v>1</v>
      </c>
      <c r="Z149" t="n">
        <v>10</v>
      </c>
    </row>
    <row r="150">
      <c r="A150" t="n">
        <v>4</v>
      </c>
      <c r="B150" t="n">
        <v>110</v>
      </c>
      <c r="C150" t="inlineStr">
        <is>
          <t xml:space="preserve">CONCLUIDO	</t>
        </is>
      </c>
      <c r="D150" t="n">
        <v>7.5559</v>
      </c>
      <c r="E150" t="n">
        <v>13.23</v>
      </c>
      <c r="F150" t="n">
        <v>8.720000000000001</v>
      </c>
      <c r="G150" t="n">
        <v>11.63</v>
      </c>
      <c r="H150" t="n">
        <v>0.17</v>
      </c>
      <c r="I150" t="n">
        <v>45</v>
      </c>
      <c r="J150" t="n">
        <v>215</v>
      </c>
      <c r="K150" t="n">
        <v>56.13</v>
      </c>
      <c r="L150" t="n">
        <v>2</v>
      </c>
      <c r="M150" t="n">
        <v>43</v>
      </c>
      <c r="N150" t="n">
        <v>46.87</v>
      </c>
      <c r="O150" t="n">
        <v>26750.75</v>
      </c>
      <c r="P150" t="n">
        <v>122.14</v>
      </c>
      <c r="Q150" t="n">
        <v>942.37</v>
      </c>
      <c r="R150" t="n">
        <v>54.26</v>
      </c>
      <c r="S150" t="n">
        <v>27.17</v>
      </c>
      <c r="T150" t="n">
        <v>13592.87</v>
      </c>
      <c r="U150" t="n">
        <v>0.5</v>
      </c>
      <c r="V150" t="n">
        <v>0.89</v>
      </c>
      <c r="W150" t="n">
        <v>0.18</v>
      </c>
      <c r="X150" t="n">
        <v>0.87</v>
      </c>
      <c r="Y150" t="n">
        <v>1</v>
      </c>
      <c r="Z150" t="n">
        <v>10</v>
      </c>
    </row>
    <row r="151">
      <c r="A151" t="n">
        <v>5</v>
      </c>
      <c r="B151" t="n">
        <v>110</v>
      </c>
      <c r="C151" t="inlineStr">
        <is>
          <t xml:space="preserve">CONCLUIDO	</t>
        </is>
      </c>
      <c r="D151" t="n">
        <v>7.7888</v>
      </c>
      <c r="E151" t="n">
        <v>12.84</v>
      </c>
      <c r="F151" t="n">
        <v>8.58</v>
      </c>
      <c r="G151" t="n">
        <v>13.2</v>
      </c>
      <c r="H151" t="n">
        <v>0.19</v>
      </c>
      <c r="I151" t="n">
        <v>39</v>
      </c>
      <c r="J151" t="n">
        <v>215.41</v>
      </c>
      <c r="K151" t="n">
        <v>56.13</v>
      </c>
      <c r="L151" t="n">
        <v>2.25</v>
      </c>
      <c r="M151" t="n">
        <v>37</v>
      </c>
      <c r="N151" t="n">
        <v>47.03</v>
      </c>
      <c r="O151" t="n">
        <v>26801</v>
      </c>
      <c r="P151" t="n">
        <v>119.2</v>
      </c>
      <c r="Q151" t="n">
        <v>942.46</v>
      </c>
      <c r="R151" t="n">
        <v>49.67</v>
      </c>
      <c r="S151" t="n">
        <v>27.17</v>
      </c>
      <c r="T151" t="n">
        <v>11328.67</v>
      </c>
      <c r="U151" t="n">
        <v>0.55</v>
      </c>
      <c r="V151" t="n">
        <v>0.91</v>
      </c>
      <c r="W151" t="n">
        <v>0.17</v>
      </c>
      <c r="X151" t="n">
        <v>0.72</v>
      </c>
      <c r="Y151" t="n">
        <v>1</v>
      </c>
      <c r="Z151" t="n">
        <v>10</v>
      </c>
    </row>
    <row r="152">
      <c r="A152" t="n">
        <v>6</v>
      </c>
      <c r="B152" t="n">
        <v>110</v>
      </c>
      <c r="C152" t="inlineStr">
        <is>
          <t xml:space="preserve">CONCLUIDO	</t>
        </is>
      </c>
      <c r="D152" t="n">
        <v>7.9421</v>
      </c>
      <c r="E152" t="n">
        <v>12.59</v>
      </c>
      <c r="F152" t="n">
        <v>8.5</v>
      </c>
      <c r="G152" t="n">
        <v>14.57</v>
      </c>
      <c r="H152" t="n">
        <v>0.21</v>
      </c>
      <c r="I152" t="n">
        <v>35</v>
      </c>
      <c r="J152" t="n">
        <v>215.82</v>
      </c>
      <c r="K152" t="n">
        <v>56.13</v>
      </c>
      <c r="L152" t="n">
        <v>2.5</v>
      </c>
      <c r="M152" t="n">
        <v>33</v>
      </c>
      <c r="N152" t="n">
        <v>47.19</v>
      </c>
      <c r="O152" t="n">
        <v>26851.31</v>
      </c>
      <c r="P152" t="n">
        <v>117.12</v>
      </c>
      <c r="Q152" t="n">
        <v>942.4299999999999</v>
      </c>
      <c r="R152" t="n">
        <v>48.02</v>
      </c>
      <c r="S152" t="n">
        <v>27.17</v>
      </c>
      <c r="T152" t="n">
        <v>10523.9</v>
      </c>
      <c r="U152" t="n">
        <v>0.57</v>
      </c>
      <c r="V152" t="n">
        <v>0.92</v>
      </c>
      <c r="W152" t="n">
        <v>0.14</v>
      </c>
      <c r="X152" t="n">
        <v>0.65</v>
      </c>
      <c r="Y152" t="n">
        <v>1</v>
      </c>
      <c r="Z152" t="n">
        <v>10</v>
      </c>
    </row>
    <row r="153">
      <c r="A153" t="n">
        <v>7</v>
      </c>
      <c r="B153" t="n">
        <v>110</v>
      </c>
      <c r="C153" t="inlineStr">
        <is>
          <t xml:space="preserve">CONCLUIDO	</t>
        </is>
      </c>
      <c r="D153" t="n">
        <v>8.0214</v>
      </c>
      <c r="E153" t="n">
        <v>12.47</v>
      </c>
      <c r="F153" t="n">
        <v>8.5</v>
      </c>
      <c r="G153" t="n">
        <v>15.94</v>
      </c>
      <c r="H153" t="n">
        <v>0.23</v>
      </c>
      <c r="I153" t="n">
        <v>32</v>
      </c>
      <c r="J153" t="n">
        <v>216.22</v>
      </c>
      <c r="K153" t="n">
        <v>56.13</v>
      </c>
      <c r="L153" t="n">
        <v>2.75</v>
      </c>
      <c r="M153" t="n">
        <v>30</v>
      </c>
      <c r="N153" t="n">
        <v>47.35</v>
      </c>
      <c r="O153" t="n">
        <v>26901.66</v>
      </c>
      <c r="P153" t="n">
        <v>116.27</v>
      </c>
      <c r="Q153" t="n">
        <v>942.4</v>
      </c>
      <c r="R153" t="n">
        <v>47.66</v>
      </c>
      <c r="S153" t="n">
        <v>27.17</v>
      </c>
      <c r="T153" t="n">
        <v>10359.52</v>
      </c>
      <c r="U153" t="n">
        <v>0.57</v>
      </c>
      <c r="V153" t="n">
        <v>0.92</v>
      </c>
      <c r="W153" t="n">
        <v>0.16</v>
      </c>
      <c r="X153" t="n">
        <v>0.65</v>
      </c>
      <c r="Y153" t="n">
        <v>1</v>
      </c>
      <c r="Z153" t="n">
        <v>10</v>
      </c>
    </row>
    <row r="154">
      <c r="A154" t="n">
        <v>8</v>
      </c>
      <c r="B154" t="n">
        <v>110</v>
      </c>
      <c r="C154" t="inlineStr">
        <is>
          <t xml:space="preserve">CONCLUIDO	</t>
        </is>
      </c>
      <c r="D154" t="n">
        <v>8.15</v>
      </c>
      <c r="E154" t="n">
        <v>12.27</v>
      </c>
      <c r="F154" t="n">
        <v>8.43</v>
      </c>
      <c r="G154" t="n">
        <v>17.45</v>
      </c>
      <c r="H154" t="n">
        <v>0.25</v>
      </c>
      <c r="I154" t="n">
        <v>29</v>
      </c>
      <c r="J154" t="n">
        <v>216.63</v>
      </c>
      <c r="K154" t="n">
        <v>56.13</v>
      </c>
      <c r="L154" t="n">
        <v>3</v>
      </c>
      <c r="M154" t="n">
        <v>27</v>
      </c>
      <c r="N154" t="n">
        <v>47.51</v>
      </c>
      <c r="O154" t="n">
        <v>26952.08</v>
      </c>
      <c r="P154" t="n">
        <v>114.41</v>
      </c>
      <c r="Q154" t="n">
        <v>942.3099999999999</v>
      </c>
      <c r="R154" t="n">
        <v>45.38</v>
      </c>
      <c r="S154" t="n">
        <v>27.17</v>
      </c>
      <c r="T154" t="n">
        <v>9234.74</v>
      </c>
      <c r="U154" t="n">
        <v>0.6</v>
      </c>
      <c r="V154" t="n">
        <v>0.92</v>
      </c>
      <c r="W154" t="n">
        <v>0.15</v>
      </c>
      <c r="X154" t="n">
        <v>0.58</v>
      </c>
      <c r="Y154" t="n">
        <v>1</v>
      </c>
      <c r="Z154" t="n">
        <v>10</v>
      </c>
    </row>
    <row r="155">
      <c r="A155" t="n">
        <v>9</v>
      </c>
      <c r="B155" t="n">
        <v>110</v>
      </c>
      <c r="C155" t="inlineStr">
        <is>
          <t xml:space="preserve">CONCLUIDO	</t>
        </is>
      </c>
      <c r="D155" t="n">
        <v>8.2827</v>
      </c>
      <c r="E155" t="n">
        <v>12.07</v>
      </c>
      <c r="F155" t="n">
        <v>8.359999999999999</v>
      </c>
      <c r="G155" t="n">
        <v>19.3</v>
      </c>
      <c r="H155" t="n">
        <v>0.27</v>
      </c>
      <c r="I155" t="n">
        <v>26</v>
      </c>
      <c r="J155" t="n">
        <v>217.04</v>
      </c>
      <c r="K155" t="n">
        <v>56.13</v>
      </c>
      <c r="L155" t="n">
        <v>3.25</v>
      </c>
      <c r="M155" t="n">
        <v>24</v>
      </c>
      <c r="N155" t="n">
        <v>47.66</v>
      </c>
      <c r="O155" t="n">
        <v>27002.55</v>
      </c>
      <c r="P155" t="n">
        <v>112.22</v>
      </c>
      <c r="Q155" t="n">
        <v>942.24</v>
      </c>
      <c r="R155" t="n">
        <v>43.18</v>
      </c>
      <c r="S155" t="n">
        <v>27.17</v>
      </c>
      <c r="T155" t="n">
        <v>8146.1</v>
      </c>
      <c r="U155" t="n">
        <v>0.63</v>
      </c>
      <c r="V155" t="n">
        <v>0.93</v>
      </c>
      <c r="W155" t="n">
        <v>0.15</v>
      </c>
      <c r="X155" t="n">
        <v>0.51</v>
      </c>
      <c r="Y155" t="n">
        <v>1</v>
      </c>
      <c r="Z155" t="n">
        <v>10</v>
      </c>
    </row>
    <row r="156">
      <c r="A156" t="n">
        <v>10</v>
      </c>
      <c r="B156" t="n">
        <v>110</v>
      </c>
      <c r="C156" t="inlineStr">
        <is>
          <t xml:space="preserve">CONCLUIDO	</t>
        </is>
      </c>
      <c r="D156" t="n">
        <v>8.3622</v>
      </c>
      <c r="E156" t="n">
        <v>11.96</v>
      </c>
      <c r="F156" t="n">
        <v>8.33</v>
      </c>
      <c r="G156" t="n">
        <v>20.83</v>
      </c>
      <c r="H156" t="n">
        <v>0.29</v>
      </c>
      <c r="I156" t="n">
        <v>24</v>
      </c>
      <c r="J156" t="n">
        <v>217.45</v>
      </c>
      <c r="K156" t="n">
        <v>56.13</v>
      </c>
      <c r="L156" t="n">
        <v>3.5</v>
      </c>
      <c r="M156" t="n">
        <v>22</v>
      </c>
      <c r="N156" t="n">
        <v>47.82</v>
      </c>
      <c r="O156" t="n">
        <v>27053.07</v>
      </c>
      <c r="P156" t="n">
        <v>111</v>
      </c>
      <c r="Q156" t="n">
        <v>942.29</v>
      </c>
      <c r="R156" t="n">
        <v>42.19</v>
      </c>
      <c r="S156" t="n">
        <v>27.17</v>
      </c>
      <c r="T156" t="n">
        <v>7663.18</v>
      </c>
      <c r="U156" t="n">
        <v>0.64</v>
      </c>
      <c r="V156" t="n">
        <v>0.9399999999999999</v>
      </c>
      <c r="W156" t="n">
        <v>0.15</v>
      </c>
      <c r="X156" t="n">
        <v>0.48</v>
      </c>
      <c r="Y156" t="n">
        <v>1</v>
      </c>
      <c r="Z156" t="n">
        <v>10</v>
      </c>
    </row>
    <row r="157">
      <c r="A157" t="n">
        <v>11</v>
      </c>
      <c r="B157" t="n">
        <v>110</v>
      </c>
      <c r="C157" t="inlineStr">
        <is>
          <t xml:space="preserve">CONCLUIDO	</t>
        </is>
      </c>
      <c r="D157" t="n">
        <v>8.4636</v>
      </c>
      <c r="E157" t="n">
        <v>11.82</v>
      </c>
      <c r="F157" t="n">
        <v>8.27</v>
      </c>
      <c r="G157" t="n">
        <v>22.56</v>
      </c>
      <c r="H157" t="n">
        <v>0.31</v>
      </c>
      <c r="I157" t="n">
        <v>22</v>
      </c>
      <c r="J157" t="n">
        <v>217.86</v>
      </c>
      <c r="K157" t="n">
        <v>56.13</v>
      </c>
      <c r="L157" t="n">
        <v>3.75</v>
      </c>
      <c r="M157" t="n">
        <v>20</v>
      </c>
      <c r="N157" t="n">
        <v>47.98</v>
      </c>
      <c r="O157" t="n">
        <v>27103.65</v>
      </c>
      <c r="P157" t="n">
        <v>109.04</v>
      </c>
      <c r="Q157" t="n">
        <v>942.3099999999999</v>
      </c>
      <c r="R157" t="n">
        <v>40.27</v>
      </c>
      <c r="S157" t="n">
        <v>27.17</v>
      </c>
      <c r="T157" t="n">
        <v>6715.31</v>
      </c>
      <c r="U157" t="n">
        <v>0.67</v>
      </c>
      <c r="V157" t="n">
        <v>0.9399999999999999</v>
      </c>
      <c r="W157" t="n">
        <v>0.14</v>
      </c>
      <c r="X157" t="n">
        <v>0.42</v>
      </c>
      <c r="Y157" t="n">
        <v>1</v>
      </c>
      <c r="Z157" t="n">
        <v>10</v>
      </c>
    </row>
    <row r="158">
      <c r="A158" t="n">
        <v>12</v>
      </c>
      <c r="B158" t="n">
        <v>110</v>
      </c>
      <c r="C158" t="inlineStr">
        <is>
          <t xml:space="preserve">CONCLUIDO	</t>
        </is>
      </c>
      <c r="D158" t="n">
        <v>8.510199999999999</v>
      </c>
      <c r="E158" t="n">
        <v>11.75</v>
      </c>
      <c r="F158" t="n">
        <v>8.25</v>
      </c>
      <c r="G158" t="n">
        <v>23.57</v>
      </c>
      <c r="H158" t="n">
        <v>0.33</v>
      </c>
      <c r="I158" t="n">
        <v>21</v>
      </c>
      <c r="J158" t="n">
        <v>218.27</v>
      </c>
      <c r="K158" t="n">
        <v>56.13</v>
      </c>
      <c r="L158" t="n">
        <v>4</v>
      </c>
      <c r="M158" t="n">
        <v>19</v>
      </c>
      <c r="N158" t="n">
        <v>48.15</v>
      </c>
      <c r="O158" t="n">
        <v>27154.29</v>
      </c>
      <c r="P158" t="n">
        <v>107.87</v>
      </c>
      <c r="Q158" t="n">
        <v>942.26</v>
      </c>
      <c r="R158" t="n">
        <v>39.65</v>
      </c>
      <c r="S158" t="n">
        <v>27.17</v>
      </c>
      <c r="T158" t="n">
        <v>6409.2</v>
      </c>
      <c r="U158" t="n">
        <v>0.6899999999999999</v>
      </c>
      <c r="V158" t="n">
        <v>0.95</v>
      </c>
      <c r="W158" t="n">
        <v>0.14</v>
      </c>
      <c r="X158" t="n">
        <v>0.4</v>
      </c>
      <c r="Y158" t="n">
        <v>1</v>
      </c>
      <c r="Z158" t="n">
        <v>10</v>
      </c>
    </row>
    <row r="159">
      <c r="A159" t="n">
        <v>13</v>
      </c>
      <c r="B159" t="n">
        <v>110</v>
      </c>
      <c r="C159" t="inlineStr">
        <is>
          <t xml:space="preserve">CONCLUIDO	</t>
        </is>
      </c>
      <c r="D159" t="n">
        <v>8.6174</v>
      </c>
      <c r="E159" t="n">
        <v>11.6</v>
      </c>
      <c r="F159" t="n">
        <v>8.19</v>
      </c>
      <c r="G159" t="n">
        <v>25.86</v>
      </c>
      <c r="H159" t="n">
        <v>0.35</v>
      </c>
      <c r="I159" t="n">
        <v>19</v>
      </c>
      <c r="J159" t="n">
        <v>218.68</v>
      </c>
      <c r="K159" t="n">
        <v>56.13</v>
      </c>
      <c r="L159" t="n">
        <v>4.25</v>
      </c>
      <c r="M159" t="n">
        <v>17</v>
      </c>
      <c r="N159" t="n">
        <v>48.31</v>
      </c>
      <c r="O159" t="n">
        <v>27204.98</v>
      </c>
      <c r="P159" t="n">
        <v>105.88</v>
      </c>
      <c r="Q159" t="n">
        <v>942.26</v>
      </c>
      <c r="R159" t="n">
        <v>37.58</v>
      </c>
      <c r="S159" t="n">
        <v>27.17</v>
      </c>
      <c r="T159" t="n">
        <v>5382.16</v>
      </c>
      <c r="U159" t="n">
        <v>0.72</v>
      </c>
      <c r="V159" t="n">
        <v>0.95</v>
      </c>
      <c r="W159" t="n">
        <v>0.14</v>
      </c>
      <c r="X159" t="n">
        <v>0.34</v>
      </c>
      <c r="Y159" t="n">
        <v>1</v>
      </c>
      <c r="Z159" t="n">
        <v>10</v>
      </c>
    </row>
    <row r="160">
      <c r="A160" t="n">
        <v>14</v>
      </c>
      <c r="B160" t="n">
        <v>110</v>
      </c>
      <c r="C160" t="inlineStr">
        <is>
          <t xml:space="preserve">CONCLUIDO	</t>
        </is>
      </c>
      <c r="D160" t="n">
        <v>8.6503</v>
      </c>
      <c r="E160" t="n">
        <v>11.56</v>
      </c>
      <c r="F160" t="n">
        <v>8.19</v>
      </c>
      <c r="G160" t="n">
        <v>27.29</v>
      </c>
      <c r="H160" t="n">
        <v>0.36</v>
      </c>
      <c r="I160" t="n">
        <v>18</v>
      </c>
      <c r="J160" t="n">
        <v>219.09</v>
      </c>
      <c r="K160" t="n">
        <v>56.13</v>
      </c>
      <c r="L160" t="n">
        <v>4.5</v>
      </c>
      <c r="M160" t="n">
        <v>16</v>
      </c>
      <c r="N160" t="n">
        <v>48.47</v>
      </c>
      <c r="O160" t="n">
        <v>27255.72</v>
      </c>
      <c r="P160" t="n">
        <v>105.03</v>
      </c>
      <c r="Q160" t="n">
        <v>942.28</v>
      </c>
      <c r="R160" t="n">
        <v>38.01</v>
      </c>
      <c r="S160" t="n">
        <v>27.17</v>
      </c>
      <c r="T160" t="n">
        <v>5604.4</v>
      </c>
      <c r="U160" t="n">
        <v>0.71</v>
      </c>
      <c r="V160" t="n">
        <v>0.95</v>
      </c>
      <c r="W160" t="n">
        <v>0.13</v>
      </c>
      <c r="X160" t="n">
        <v>0.33</v>
      </c>
      <c r="Y160" t="n">
        <v>1</v>
      </c>
      <c r="Z160" t="n">
        <v>10</v>
      </c>
    </row>
    <row r="161">
      <c r="A161" t="n">
        <v>15</v>
      </c>
      <c r="B161" t="n">
        <v>110</v>
      </c>
      <c r="C161" t="inlineStr">
        <is>
          <t xml:space="preserve">CONCLUIDO	</t>
        </is>
      </c>
      <c r="D161" t="n">
        <v>8.686199999999999</v>
      </c>
      <c r="E161" t="n">
        <v>11.51</v>
      </c>
      <c r="F161" t="n">
        <v>8.18</v>
      </c>
      <c r="G161" t="n">
        <v>28.88</v>
      </c>
      <c r="H161" t="n">
        <v>0.38</v>
      </c>
      <c r="I161" t="n">
        <v>17</v>
      </c>
      <c r="J161" t="n">
        <v>219.51</v>
      </c>
      <c r="K161" t="n">
        <v>56.13</v>
      </c>
      <c r="L161" t="n">
        <v>4.75</v>
      </c>
      <c r="M161" t="n">
        <v>15</v>
      </c>
      <c r="N161" t="n">
        <v>48.63</v>
      </c>
      <c r="O161" t="n">
        <v>27306.53</v>
      </c>
      <c r="P161" t="n">
        <v>103.56</v>
      </c>
      <c r="Q161" t="n">
        <v>942.3</v>
      </c>
      <c r="R161" t="n">
        <v>37.61</v>
      </c>
      <c r="S161" t="n">
        <v>27.17</v>
      </c>
      <c r="T161" t="n">
        <v>5409.28</v>
      </c>
      <c r="U161" t="n">
        <v>0.72</v>
      </c>
      <c r="V161" t="n">
        <v>0.95</v>
      </c>
      <c r="W161" t="n">
        <v>0.13</v>
      </c>
      <c r="X161" t="n">
        <v>0.33</v>
      </c>
      <c r="Y161" t="n">
        <v>1</v>
      </c>
      <c r="Z161" t="n">
        <v>10</v>
      </c>
    </row>
    <row r="162">
      <c r="A162" t="n">
        <v>16</v>
      </c>
      <c r="B162" t="n">
        <v>110</v>
      </c>
      <c r="C162" t="inlineStr">
        <is>
          <t xml:space="preserve">CONCLUIDO	</t>
        </is>
      </c>
      <c r="D162" t="n">
        <v>8.738099999999999</v>
      </c>
      <c r="E162" t="n">
        <v>11.44</v>
      </c>
      <c r="F162" t="n">
        <v>8.16</v>
      </c>
      <c r="G162" t="n">
        <v>30.58</v>
      </c>
      <c r="H162" t="n">
        <v>0.4</v>
      </c>
      <c r="I162" t="n">
        <v>16</v>
      </c>
      <c r="J162" t="n">
        <v>219.92</v>
      </c>
      <c r="K162" t="n">
        <v>56.13</v>
      </c>
      <c r="L162" t="n">
        <v>5</v>
      </c>
      <c r="M162" t="n">
        <v>14</v>
      </c>
      <c r="N162" t="n">
        <v>48.79</v>
      </c>
      <c r="O162" t="n">
        <v>27357.39</v>
      </c>
      <c r="P162" t="n">
        <v>102.41</v>
      </c>
      <c r="Q162" t="n">
        <v>942.38</v>
      </c>
      <c r="R162" t="n">
        <v>36.7</v>
      </c>
      <c r="S162" t="n">
        <v>27.17</v>
      </c>
      <c r="T162" t="n">
        <v>4957.5</v>
      </c>
      <c r="U162" t="n">
        <v>0.74</v>
      </c>
      <c r="V162" t="n">
        <v>0.96</v>
      </c>
      <c r="W162" t="n">
        <v>0.13</v>
      </c>
      <c r="X162" t="n">
        <v>0.3</v>
      </c>
      <c r="Y162" t="n">
        <v>1</v>
      </c>
      <c r="Z162" t="n">
        <v>10</v>
      </c>
    </row>
    <row r="163">
      <c r="A163" t="n">
        <v>17</v>
      </c>
      <c r="B163" t="n">
        <v>110</v>
      </c>
      <c r="C163" t="inlineStr">
        <is>
          <t xml:space="preserve">CONCLUIDO	</t>
        </is>
      </c>
      <c r="D163" t="n">
        <v>8.785</v>
      </c>
      <c r="E163" t="n">
        <v>11.38</v>
      </c>
      <c r="F163" t="n">
        <v>8.140000000000001</v>
      </c>
      <c r="G163" t="n">
        <v>32.55</v>
      </c>
      <c r="H163" t="n">
        <v>0.42</v>
      </c>
      <c r="I163" t="n">
        <v>15</v>
      </c>
      <c r="J163" t="n">
        <v>220.33</v>
      </c>
      <c r="K163" t="n">
        <v>56.13</v>
      </c>
      <c r="L163" t="n">
        <v>5.25</v>
      </c>
      <c r="M163" t="n">
        <v>13</v>
      </c>
      <c r="N163" t="n">
        <v>48.95</v>
      </c>
      <c r="O163" t="n">
        <v>27408.3</v>
      </c>
      <c r="P163" t="n">
        <v>100.9</v>
      </c>
      <c r="Q163" t="n">
        <v>942.24</v>
      </c>
      <c r="R163" t="n">
        <v>36.14</v>
      </c>
      <c r="S163" t="n">
        <v>27.17</v>
      </c>
      <c r="T163" t="n">
        <v>4681.67</v>
      </c>
      <c r="U163" t="n">
        <v>0.75</v>
      </c>
      <c r="V163" t="n">
        <v>0.96</v>
      </c>
      <c r="W163" t="n">
        <v>0.13</v>
      </c>
      <c r="X163" t="n">
        <v>0.28</v>
      </c>
      <c r="Y163" t="n">
        <v>1</v>
      </c>
      <c r="Z163" t="n">
        <v>10</v>
      </c>
    </row>
    <row r="164">
      <c r="A164" t="n">
        <v>18</v>
      </c>
      <c r="B164" t="n">
        <v>110</v>
      </c>
      <c r="C164" t="inlineStr">
        <is>
          <t xml:space="preserve">CONCLUIDO	</t>
        </is>
      </c>
      <c r="D164" t="n">
        <v>8.8383</v>
      </c>
      <c r="E164" t="n">
        <v>11.31</v>
      </c>
      <c r="F164" t="n">
        <v>8.109999999999999</v>
      </c>
      <c r="G164" t="n">
        <v>34.76</v>
      </c>
      <c r="H164" t="n">
        <v>0.44</v>
      </c>
      <c r="I164" t="n">
        <v>14</v>
      </c>
      <c r="J164" t="n">
        <v>220.74</v>
      </c>
      <c r="K164" t="n">
        <v>56.13</v>
      </c>
      <c r="L164" t="n">
        <v>5.5</v>
      </c>
      <c r="M164" t="n">
        <v>12</v>
      </c>
      <c r="N164" t="n">
        <v>49.12</v>
      </c>
      <c r="O164" t="n">
        <v>27459.27</v>
      </c>
      <c r="P164" t="n">
        <v>99.42</v>
      </c>
      <c r="Q164" t="n">
        <v>942.36</v>
      </c>
      <c r="R164" t="n">
        <v>35.2</v>
      </c>
      <c r="S164" t="n">
        <v>27.17</v>
      </c>
      <c r="T164" t="n">
        <v>4216.78</v>
      </c>
      <c r="U164" t="n">
        <v>0.77</v>
      </c>
      <c r="V164" t="n">
        <v>0.96</v>
      </c>
      <c r="W164" t="n">
        <v>0.13</v>
      </c>
      <c r="X164" t="n">
        <v>0.26</v>
      </c>
      <c r="Y164" t="n">
        <v>1</v>
      </c>
      <c r="Z164" t="n">
        <v>10</v>
      </c>
    </row>
    <row r="165">
      <c r="A165" t="n">
        <v>19</v>
      </c>
      <c r="B165" t="n">
        <v>110</v>
      </c>
      <c r="C165" t="inlineStr">
        <is>
          <t xml:space="preserve">CONCLUIDO	</t>
        </is>
      </c>
      <c r="D165" t="n">
        <v>8.8344</v>
      </c>
      <c r="E165" t="n">
        <v>11.32</v>
      </c>
      <c r="F165" t="n">
        <v>8.119999999999999</v>
      </c>
      <c r="G165" t="n">
        <v>34.78</v>
      </c>
      <c r="H165" t="n">
        <v>0.46</v>
      </c>
      <c r="I165" t="n">
        <v>14</v>
      </c>
      <c r="J165" t="n">
        <v>221.16</v>
      </c>
      <c r="K165" t="n">
        <v>56.13</v>
      </c>
      <c r="L165" t="n">
        <v>5.75</v>
      </c>
      <c r="M165" t="n">
        <v>12</v>
      </c>
      <c r="N165" t="n">
        <v>49.28</v>
      </c>
      <c r="O165" t="n">
        <v>27510.3</v>
      </c>
      <c r="P165" t="n">
        <v>98.26000000000001</v>
      </c>
      <c r="Q165" t="n">
        <v>942.25</v>
      </c>
      <c r="R165" t="n">
        <v>35.44</v>
      </c>
      <c r="S165" t="n">
        <v>27.17</v>
      </c>
      <c r="T165" t="n">
        <v>4340.41</v>
      </c>
      <c r="U165" t="n">
        <v>0.77</v>
      </c>
      <c r="V165" t="n">
        <v>0.96</v>
      </c>
      <c r="W165" t="n">
        <v>0.13</v>
      </c>
      <c r="X165" t="n">
        <v>0.26</v>
      </c>
      <c r="Y165" t="n">
        <v>1</v>
      </c>
      <c r="Z165" t="n">
        <v>10</v>
      </c>
    </row>
    <row r="166">
      <c r="A166" t="n">
        <v>20</v>
      </c>
      <c r="B166" t="n">
        <v>110</v>
      </c>
      <c r="C166" t="inlineStr">
        <is>
          <t xml:space="preserve">CONCLUIDO	</t>
        </is>
      </c>
      <c r="D166" t="n">
        <v>8.9056</v>
      </c>
      <c r="E166" t="n">
        <v>11.23</v>
      </c>
      <c r="F166" t="n">
        <v>8.07</v>
      </c>
      <c r="G166" t="n">
        <v>37.23</v>
      </c>
      <c r="H166" t="n">
        <v>0.48</v>
      </c>
      <c r="I166" t="n">
        <v>13</v>
      </c>
      <c r="J166" t="n">
        <v>221.57</v>
      </c>
      <c r="K166" t="n">
        <v>56.13</v>
      </c>
      <c r="L166" t="n">
        <v>6</v>
      </c>
      <c r="M166" t="n">
        <v>11</v>
      </c>
      <c r="N166" t="n">
        <v>49.45</v>
      </c>
      <c r="O166" t="n">
        <v>27561.39</v>
      </c>
      <c r="P166" t="n">
        <v>96.81999999999999</v>
      </c>
      <c r="Q166" t="n">
        <v>942.3</v>
      </c>
      <c r="R166" t="n">
        <v>33.82</v>
      </c>
      <c r="S166" t="n">
        <v>27.17</v>
      </c>
      <c r="T166" t="n">
        <v>3532.42</v>
      </c>
      <c r="U166" t="n">
        <v>0.8</v>
      </c>
      <c r="V166" t="n">
        <v>0.97</v>
      </c>
      <c r="W166" t="n">
        <v>0.13</v>
      </c>
      <c r="X166" t="n">
        <v>0.21</v>
      </c>
      <c r="Y166" t="n">
        <v>1</v>
      </c>
      <c r="Z166" t="n">
        <v>10</v>
      </c>
    </row>
    <row r="167">
      <c r="A167" t="n">
        <v>21</v>
      </c>
      <c r="B167" t="n">
        <v>110</v>
      </c>
      <c r="C167" t="inlineStr">
        <is>
          <t xml:space="preserve">CONCLUIDO	</t>
        </is>
      </c>
      <c r="D167" t="n">
        <v>8.918799999999999</v>
      </c>
      <c r="E167" t="n">
        <v>11.21</v>
      </c>
      <c r="F167" t="n">
        <v>8.09</v>
      </c>
      <c r="G167" t="n">
        <v>40.46</v>
      </c>
      <c r="H167" t="n">
        <v>0.5</v>
      </c>
      <c r="I167" t="n">
        <v>12</v>
      </c>
      <c r="J167" t="n">
        <v>221.99</v>
      </c>
      <c r="K167" t="n">
        <v>56.13</v>
      </c>
      <c r="L167" t="n">
        <v>6.25</v>
      </c>
      <c r="M167" t="n">
        <v>10</v>
      </c>
      <c r="N167" t="n">
        <v>49.61</v>
      </c>
      <c r="O167" t="n">
        <v>27612.53</v>
      </c>
      <c r="P167" t="n">
        <v>95.37</v>
      </c>
      <c r="Q167" t="n">
        <v>942.24</v>
      </c>
      <c r="R167" t="n">
        <v>34.8</v>
      </c>
      <c r="S167" t="n">
        <v>27.17</v>
      </c>
      <c r="T167" t="n">
        <v>4026.47</v>
      </c>
      <c r="U167" t="n">
        <v>0.78</v>
      </c>
      <c r="V167" t="n">
        <v>0.96</v>
      </c>
      <c r="W167" t="n">
        <v>0.13</v>
      </c>
      <c r="X167" t="n">
        <v>0.24</v>
      </c>
      <c r="Y167" t="n">
        <v>1</v>
      </c>
      <c r="Z167" t="n">
        <v>10</v>
      </c>
    </row>
    <row r="168">
      <c r="A168" t="n">
        <v>22</v>
      </c>
      <c r="B168" t="n">
        <v>110</v>
      </c>
      <c r="C168" t="inlineStr">
        <is>
          <t xml:space="preserve">CONCLUIDO	</t>
        </is>
      </c>
      <c r="D168" t="n">
        <v>8.9255</v>
      </c>
      <c r="E168" t="n">
        <v>11.2</v>
      </c>
      <c r="F168" t="n">
        <v>8.08</v>
      </c>
      <c r="G168" t="n">
        <v>40.42</v>
      </c>
      <c r="H168" t="n">
        <v>0.52</v>
      </c>
      <c r="I168" t="n">
        <v>12</v>
      </c>
      <c r="J168" t="n">
        <v>222.4</v>
      </c>
      <c r="K168" t="n">
        <v>56.13</v>
      </c>
      <c r="L168" t="n">
        <v>6.5</v>
      </c>
      <c r="M168" t="n">
        <v>10</v>
      </c>
      <c r="N168" t="n">
        <v>49.78</v>
      </c>
      <c r="O168" t="n">
        <v>27663.85</v>
      </c>
      <c r="P168" t="n">
        <v>94.23</v>
      </c>
      <c r="Q168" t="n">
        <v>942.24</v>
      </c>
      <c r="R168" t="n">
        <v>34.46</v>
      </c>
      <c r="S168" t="n">
        <v>27.17</v>
      </c>
      <c r="T168" t="n">
        <v>3857.95</v>
      </c>
      <c r="U168" t="n">
        <v>0.79</v>
      </c>
      <c r="V168" t="n">
        <v>0.96</v>
      </c>
      <c r="W168" t="n">
        <v>0.13</v>
      </c>
      <c r="X168" t="n">
        <v>0.23</v>
      </c>
      <c r="Y168" t="n">
        <v>1</v>
      </c>
      <c r="Z168" t="n">
        <v>10</v>
      </c>
    </row>
    <row r="169">
      <c r="A169" t="n">
        <v>23</v>
      </c>
      <c r="B169" t="n">
        <v>110</v>
      </c>
      <c r="C169" t="inlineStr">
        <is>
          <t xml:space="preserve">CONCLUIDO	</t>
        </is>
      </c>
      <c r="D169" t="n">
        <v>8.9793</v>
      </c>
      <c r="E169" t="n">
        <v>11.14</v>
      </c>
      <c r="F169" t="n">
        <v>8.06</v>
      </c>
      <c r="G169" t="n">
        <v>43.96</v>
      </c>
      <c r="H169" t="n">
        <v>0.54</v>
      </c>
      <c r="I169" t="n">
        <v>11</v>
      </c>
      <c r="J169" t="n">
        <v>222.82</v>
      </c>
      <c r="K169" t="n">
        <v>56.13</v>
      </c>
      <c r="L169" t="n">
        <v>6.75</v>
      </c>
      <c r="M169" t="n">
        <v>9</v>
      </c>
      <c r="N169" t="n">
        <v>49.94</v>
      </c>
      <c r="O169" t="n">
        <v>27715.11</v>
      </c>
      <c r="P169" t="n">
        <v>92.48</v>
      </c>
      <c r="Q169" t="n">
        <v>942.24</v>
      </c>
      <c r="R169" t="n">
        <v>33.69</v>
      </c>
      <c r="S169" t="n">
        <v>27.17</v>
      </c>
      <c r="T169" t="n">
        <v>3476.89</v>
      </c>
      <c r="U169" t="n">
        <v>0.8100000000000001</v>
      </c>
      <c r="V169" t="n">
        <v>0.97</v>
      </c>
      <c r="W169" t="n">
        <v>0.13</v>
      </c>
      <c r="X169" t="n">
        <v>0.21</v>
      </c>
      <c r="Y169" t="n">
        <v>1</v>
      </c>
      <c r="Z169" t="n">
        <v>10</v>
      </c>
    </row>
    <row r="170">
      <c r="A170" t="n">
        <v>24</v>
      </c>
      <c r="B170" t="n">
        <v>110</v>
      </c>
      <c r="C170" t="inlineStr">
        <is>
          <t xml:space="preserve">CONCLUIDO	</t>
        </is>
      </c>
      <c r="D170" t="n">
        <v>8.978199999999999</v>
      </c>
      <c r="E170" t="n">
        <v>11.14</v>
      </c>
      <c r="F170" t="n">
        <v>8.06</v>
      </c>
      <c r="G170" t="n">
        <v>43.97</v>
      </c>
      <c r="H170" t="n">
        <v>0.5600000000000001</v>
      </c>
      <c r="I170" t="n">
        <v>11</v>
      </c>
      <c r="J170" t="n">
        <v>223.23</v>
      </c>
      <c r="K170" t="n">
        <v>56.13</v>
      </c>
      <c r="L170" t="n">
        <v>7</v>
      </c>
      <c r="M170" t="n">
        <v>9</v>
      </c>
      <c r="N170" t="n">
        <v>50.11</v>
      </c>
      <c r="O170" t="n">
        <v>27766.43</v>
      </c>
      <c r="P170" t="n">
        <v>91.34999999999999</v>
      </c>
      <c r="Q170" t="n">
        <v>942.27</v>
      </c>
      <c r="R170" t="n">
        <v>33.74</v>
      </c>
      <c r="S170" t="n">
        <v>27.17</v>
      </c>
      <c r="T170" t="n">
        <v>3503.14</v>
      </c>
      <c r="U170" t="n">
        <v>0.8100000000000001</v>
      </c>
      <c r="V170" t="n">
        <v>0.97</v>
      </c>
      <c r="W170" t="n">
        <v>0.13</v>
      </c>
      <c r="X170" t="n">
        <v>0.21</v>
      </c>
      <c r="Y170" t="n">
        <v>1</v>
      </c>
      <c r="Z170" t="n">
        <v>10</v>
      </c>
    </row>
    <row r="171">
      <c r="A171" t="n">
        <v>25</v>
      </c>
      <c r="B171" t="n">
        <v>110</v>
      </c>
      <c r="C171" t="inlineStr">
        <is>
          <t xml:space="preserve">CONCLUIDO	</t>
        </is>
      </c>
      <c r="D171" t="n">
        <v>9.0312</v>
      </c>
      <c r="E171" t="n">
        <v>11.07</v>
      </c>
      <c r="F171" t="n">
        <v>8.039999999999999</v>
      </c>
      <c r="G171" t="n">
        <v>48.23</v>
      </c>
      <c r="H171" t="n">
        <v>0.58</v>
      </c>
      <c r="I171" t="n">
        <v>10</v>
      </c>
      <c r="J171" t="n">
        <v>223.65</v>
      </c>
      <c r="K171" t="n">
        <v>56.13</v>
      </c>
      <c r="L171" t="n">
        <v>7.25</v>
      </c>
      <c r="M171" t="n">
        <v>6</v>
      </c>
      <c r="N171" t="n">
        <v>50.27</v>
      </c>
      <c r="O171" t="n">
        <v>27817.81</v>
      </c>
      <c r="P171" t="n">
        <v>89.81</v>
      </c>
      <c r="Q171" t="n">
        <v>942.25</v>
      </c>
      <c r="R171" t="n">
        <v>32.96</v>
      </c>
      <c r="S171" t="n">
        <v>27.17</v>
      </c>
      <c r="T171" t="n">
        <v>3115.92</v>
      </c>
      <c r="U171" t="n">
        <v>0.82</v>
      </c>
      <c r="V171" t="n">
        <v>0.97</v>
      </c>
      <c r="W171" t="n">
        <v>0.13</v>
      </c>
      <c r="X171" t="n">
        <v>0.18</v>
      </c>
      <c r="Y171" t="n">
        <v>1</v>
      </c>
      <c r="Z171" t="n">
        <v>10</v>
      </c>
    </row>
    <row r="172">
      <c r="A172" t="n">
        <v>26</v>
      </c>
      <c r="B172" t="n">
        <v>110</v>
      </c>
      <c r="C172" t="inlineStr">
        <is>
          <t xml:space="preserve">CONCLUIDO	</t>
        </is>
      </c>
      <c r="D172" t="n">
        <v>9.020300000000001</v>
      </c>
      <c r="E172" t="n">
        <v>11.09</v>
      </c>
      <c r="F172" t="n">
        <v>8.050000000000001</v>
      </c>
      <c r="G172" t="n">
        <v>48.31</v>
      </c>
      <c r="H172" t="n">
        <v>0.59</v>
      </c>
      <c r="I172" t="n">
        <v>10</v>
      </c>
      <c r="J172" t="n">
        <v>224.07</v>
      </c>
      <c r="K172" t="n">
        <v>56.13</v>
      </c>
      <c r="L172" t="n">
        <v>7.5</v>
      </c>
      <c r="M172" t="n">
        <v>2</v>
      </c>
      <c r="N172" t="n">
        <v>50.44</v>
      </c>
      <c r="O172" t="n">
        <v>27869.24</v>
      </c>
      <c r="P172" t="n">
        <v>89.95999999999999</v>
      </c>
      <c r="Q172" t="n">
        <v>942.27</v>
      </c>
      <c r="R172" t="n">
        <v>33.23</v>
      </c>
      <c r="S172" t="n">
        <v>27.17</v>
      </c>
      <c r="T172" t="n">
        <v>3250.54</v>
      </c>
      <c r="U172" t="n">
        <v>0.82</v>
      </c>
      <c r="V172" t="n">
        <v>0.97</v>
      </c>
      <c r="W172" t="n">
        <v>0.13</v>
      </c>
      <c r="X172" t="n">
        <v>0.2</v>
      </c>
      <c r="Y172" t="n">
        <v>1</v>
      </c>
      <c r="Z172" t="n">
        <v>10</v>
      </c>
    </row>
    <row r="173">
      <c r="A173" t="n">
        <v>27</v>
      </c>
      <c r="B173" t="n">
        <v>110</v>
      </c>
      <c r="C173" t="inlineStr">
        <is>
          <t xml:space="preserve">CONCLUIDO	</t>
        </is>
      </c>
      <c r="D173" t="n">
        <v>9.0169</v>
      </c>
      <c r="E173" t="n">
        <v>11.09</v>
      </c>
      <c r="F173" t="n">
        <v>8.06</v>
      </c>
      <c r="G173" t="n">
        <v>48.33</v>
      </c>
      <c r="H173" t="n">
        <v>0.61</v>
      </c>
      <c r="I173" t="n">
        <v>10</v>
      </c>
      <c r="J173" t="n">
        <v>224.49</v>
      </c>
      <c r="K173" t="n">
        <v>56.13</v>
      </c>
      <c r="L173" t="n">
        <v>7.75</v>
      </c>
      <c r="M173" t="n">
        <v>0</v>
      </c>
      <c r="N173" t="n">
        <v>50.61</v>
      </c>
      <c r="O173" t="n">
        <v>27920.73</v>
      </c>
      <c r="P173" t="n">
        <v>90.13</v>
      </c>
      <c r="Q173" t="n">
        <v>942.34</v>
      </c>
      <c r="R173" t="n">
        <v>33.28</v>
      </c>
      <c r="S173" t="n">
        <v>27.17</v>
      </c>
      <c r="T173" t="n">
        <v>3277.15</v>
      </c>
      <c r="U173" t="n">
        <v>0.82</v>
      </c>
      <c r="V173" t="n">
        <v>0.97</v>
      </c>
      <c r="W173" t="n">
        <v>0.13</v>
      </c>
      <c r="X173" t="n">
        <v>0.2</v>
      </c>
      <c r="Y173" t="n">
        <v>1</v>
      </c>
      <c r="Z173" t="n">
        <v>10</v>
      </c>
    </row>
    <row r="174">
      <c r="A174" t="n">
        <v>0</v>
      </c>
      <c r="B174" t="n">
        <v>150</v>
      </c>
      <c r="C174" t="inlineStr">
        <is>
          <t xml:space="preserve">CONCLUIDO	</t>
        </is>
      </c>
      <c r="D174" t="n">
        <v>4.6452</v>
      </c>
      <c r="E174" t="n">
        <v>21.53</v>
      </c>
      <c r="F174" t="n">
        <v>10.75</v>
      </c>
      <c r="G174" t="n">
        <v>4.61</v>
      </c>
      <c r="H174" t="n">
        <v>0.06</v>
      </c>
      <c r="I174" t="n">
        <v>140</v>
      </c>
      <c r="J174" t="n">
        <v>296.65</v>
      </c>
      <c r="K174" t="n">
        <v>61.82</v>
      </c>
      <c r="L174" t="n">
        <v>1</v>
      </c>
      <c r="M174" t="n">
        <v>138</v>
      </c>
      <c r="N174" t="n">
        <v>83.83</v>
      </c>
      <c r="O174" t="n">
        <v>36821.52</v>
      </c>
      <c r="P174" t="n">
        <v>193.21</v>
      </c>
      <c r="Q174" t="n">
        <v>942.62</v>
      </c>
      <c r="R174" t="n">
        <v>117.95</v>
      </c>
      <c r="S174" t="n">
        <v>27.17</v>
      </c>
      <c r="T174" t="n">
        <v>44964.52</v>
      </c>
      <c r="U174" t="n">
        <v>0.23</v>
      </c>
      <c r="V174" t="n">
        <v>0.73</v>
      </c>
      <c r="W174" t="n">
        <v>0.33</v>
      </c>
      <c r="X174" t="n">
        <v>2.9</v>
      </c>
      <c r="Y174" t="n">
        <v>1</v>
      </c>
      <c r="Z174" t="n">
        <v>10</v>
      </c>
    </row>
    <row r="175">
      <c r="A175" t="n">
        <v>1</v>
      </c>
      <c r="B175" t="n">
        <v>150</v>
      </c>
      <c r="C175" t="inlineStr">
        <is>
          <t xml:space="preserve">CONCLUIDO	</t>
        </is>
      </c>
      <c r="D175" t="n">
        <v>5.3596</v>
      </c>
      <c r="E175" t="n">
        <v>18.66</v>
      </c>
      <c r="F175" t="n">
        <v>9.94</v>
      </c>
      <c r="G175" t="n">
        <v>5.79</v>
      </c>
      <c r="H175" t="n">
        <v>0.07000000000000001</v>
      </c>
      <c r="I175" t="n">
        <v>103</v>
      </c>
      <c r="J175" t="n">
        <v>297.17</v>
      </c>
      <c r="K175" t="n">
        <v>61.82</v>
      </c>
      <c r="L175" t="n">
        <v>1.25</v>
      </c>
      <c r="M175" t="n">
        <v>101</v>
      </c>
      <c r="N175" t="n">
        <v>84.09999999999999</v>
      </c>
      <c r="O175" t="n">
        <v>36885.7</v>
      </c>
      <c r="P175" t="n">
        <v>177.77</v>
      </c>
      <c r="Q175" t="n">
        <v>942.58</v>
      </c>
      <c r="R175" t="n">
        <v>92.36</v>
      </c>
      <c r="S175" t="n">
        <v>27.17</v>
      </c>
      <c r="T175" t="n">
        <v>32351.25</v>
      </c>
      <c r="U175" t="n">
        <v>0.29</v>
      </c>
      <c r="V175" t="n">
        <v>0.79</v>
      </c>
      <c r="W175" t="n">
        <v>0.27</v>
      </c>
      <c r="X175" t="n">
        <v>2.08</v>
      </c>
      <c r="Y175" t="n">
        <v>1</v>
      </c>
      <c r="Z175" t="n">
        <v>10</v>
      </c>
    </row>
    <row r="176">
      <c r="A176" t="n">
        <v>2</v>
      </c>
      <c r="B176" t="n">
        <v>150</v>
      </c>
      <c r="C176" t="inlineStr">
        <is>
          <t xml:space="preserve">CONCLUIDO	</t>
        </is>
      </c>
      <c r="D176" t="n">
        <v>5.8638</v>
      </c>
      <c r="E176" t="n">
        <v>17.05</v>
      </c>
      <c r="F176" t="n">
        <v>9.5</v>
      </c>
      <c r="G176" t="n">
        <v>6.95</v>
      </c>
      <c r="H176" t="n">
        <v>0.09</v>
      </c>
      <c r="I176" t="n">
        <v>82</v>
      </c>
      <c r="J176" t="n">
        <v>297.7</v>
      </c>
      <c r="K176" t="n">
        <v>61.82</v>
      </c>
      <c r="L176" t="n">
        <v>1.5</v>
      </c>
      <c r="M176" t="n">
        <v>80</v>
      </c>
      <c r="N176" t="n">
        <v>84.37</v>
      </c>
      <c r="O176" t="n">
        <v>36949.99</v>
      </c>
      <c r="P176" t="n">
        <v>169.28</v>
      </c>
      <c r="Q176" t="n">
        <v>942.58</v>
      </c>
      <c r="R176" t="n">
        <v>78.75</v>
      </c>
      <c r="S176" t="n">
        <v>27.17</v>
      </c>
      <c r="T176" t="n">
        <v>25652.84</v>
      </c>
      <c r="U176" t="n">
        <v>0.34</v>
      </c>
      <c r="V176" t="n">
        <v>0.82</v>
      </c>
      <c r="W176" t="n">
        <v>0.23</v>
      </c>
      <c r="X176" t="n">
        <v>1.65</v>
      </c>
      <c r="Y176" t="n">
        <v>1</v>
      </c>
      <c r="Z176" t="n">
        <v>10</v>
      </c>
    </row>
    <row r="177">
      <c r="A177" t="n">
        <v>3</v>
      </c>
      <c r="B177" t="n">
        <v>150</v>
      </c>
      <c r="C177" t="inlineStr">
        <is>
          <t xml:space="preserve">CONCLUIDO	</t>
        </is>
      </c>
      <c r="D177" t="n">
        <v>6.2578</v>
      </c>
      <c r="E177" t="n">
        <v>15.98</v>
      </c>
      <c r="F177" t="n">
        <v>9.210000000000001</v>
      </c>
      <c r="G177" t="n">
        <v>8.119999999999999</v>
      </c>
      <c r="H177" t="n">
        <v>0.1</v>
      </c>
      <c r="I177" t="n">
        <v>68</v>
      </c>
      <c r="J177" t="n">
        <v>298.22</v>
      </c>
      <c r="K177" t="n">
        <v>61.82</v>
      </c>
      <c r="L177" t="n">
        <v>1.75</v>
      </c>
      <c r="M177" t="n">
        <v>66</v>
      </c>
      <c r="N177" t="n">
        <v>84.65000000000001</v>
      </c>
      <c r="O177" t="n">
        <v>37014.39</v>
      </c>
      <c r="P177" t="n">
        <v>163.29</v>
      </c>
      <c r="Q177" t="n">
        <v>942.3099999999999</v>
      </c>
      <c r="R177" t="n">
        <v>69.52</v>
      </c>
      <c r="S177" t="n">
        <v>27.17</v>
      </c>
      <c r="T177" t="n">
        <v>21107.84</v>
      </c>
      <c r="U177" t="n">
        <v>0.39</v>
      </c>
      <c r="V177" t="n">
        <v>0.85</v>
      </c>
      <c r="W177" t="n">
        <v>0.21</v>
      </c>
      <c r="X177" t="n">
        <v>1.35</v>
      </c>
      <c r="Y177" t="n">
        <v>1</v>
      </c>
      <c r="Z177" t="n">
        <v>10</v>
      </c>
    </row>
    <row r="178">
      <c r="A178" t="n">
        <v>4</v>
      </c>
      <c r="B178" t="n">
        <v>150</v>
      </c>
      <c r="C178" t="inlineStr">
        <is>
          <t xml:space="preserve">CONCLUIDO	</t>
        </is>
      </c>
      <c r="D178" t="n">
        <v>6.572</v>
      </c>
      <c r="E178" t="n">
        <v>15.22</v>
      </c>
      <c r="F178" t="n">
        <v>9</v>
      </c>
      <c r="G178" t="n">
        <v>9.31</v>
      </c>
      <c r="H178" t="n">
        <v>0.12</v>
      </c>
      <c r="I178" t="n">
        <v>58</v>
      </c>
      <c r="J178" t="n">
        <v>298.74</v>
      </c>
      <c r="K178" t="n">
        <v>61.82</v>
      </c>
      <c r="L178" t="n">
        <v>2</v>
      </c>
      <c r="M178" t="n">
        <v>56</v>
      </c>
      <c r="N178" t="n">
        <v>84.92</v>
      </c>
      <c r="O178" t="n">
        <v>37078.91</v>
      </c>
      <c r="P178" t="n">
        <v>158.98</v>
      </c>
      <c r="Q178" t="n">
        <v>942.33</v>
      </c>
      <c r="R178" t="n">
        <v>62.94</v>
      </c>
      <c r="S178" t="n">
        <v>27.17</v>
      </c>
      <c r="T178" t="n">
        <v>17868.87</v>
      </c>
      <c r="U178" t="n">
        <v>0.43</v>
      </c>
      <c r="V178" t="n">
        <v>0.87</v>
      </c>
      <c r="W178" t="n">
        <v>0.2</v>
      </c>
      <c r="X178" t="n">
        <v>1.14</v>
      </c>
      <c r="Y178" t="n">
        <v>1</v>
      </c>
      <c r="Z178" t="n">
        <v>10</v>
      </c>
    </row>
    <row r="179">
      <c r="A179" t="n">
        <v>5</v>
      </c>
      <c r="B179" t="n">
        <v>150</v>
      </c>
      <c r="C179" t="inlineStr">
        <is>
          <t xml:space="preserve">CONCLUIDO	</t>
        </is>
      </c>
      <c r="D179" t="n">
        <v>6.8083</v>
      </c>
      <c r="E179" t="n">
        <v>14.69</v>
      </c>
      <c r="F179" t="n">
        <v>8.859999999999999</v>
      </c>
      <c r="G179" t="n">
        <v>10.42</v>
      </c>
      <c r="H179" t="n">
        <v>0.13</v>
      </c>
      <c r="I179" t="n">
        <v>51</v>
      </c>
      <c r="J179" t="n">
        <v>299.26</v>
      </c>
      <c r="K179" t="n">
        <v>61.82</v>
      </c>
      <c r="L179" t="n">
        <v>2.25</v>
      </c>
      <c r="M179" t="n">
        <v>49</v>
      </c>
      <c r="N179" t="n">
        <v>85.19</v>
      </c>
      <c r="O179" t="n">
        <v>37143.54</v>
      </c>
      <c r="P179" t="n">
        <v>155.92</v>
      </c>
      <c r="Q179" t="n">
        <v>942.4400000000001</v>
      </c>
      <c r="R179" t="n">
        <v>58.46</v>
      </c>
      <c r="S179" t="n">
        <v>27.17</v>
      </c>
      <c r="T179" t="n">
        <v>15660.49</v>
      </c>
      <c r="U179" t="n">
        <v>0.46</v>
      </c>
      <c r="V179" t="n">
        <v>0.88</v>
      </c>
      <c r="W179" t="n">
        <v>0.19</v>
      </c>
      <c r="X179" t="n">
        <v>1</v>
      </c>
      <c r="Y179" t="n">
        <v>1</v>
      </c>
      <c r="Z179" t="n">
        <v>10</v>
      </c>
    </row>
    <row r="180">
      <c r="A180" t="n">
        <v>6</v>
      </c>
      <c r="B180" t="n">
        <v>150</v>
      </c>
      <c r="C180" t="inlineStr">
        <is>
          <t xml:space="preserve">CONCLUIDO	</t>
        </is>
      </c>
      <c r="D180" t="n">
        <v>7.0326</v>
      </c>
      <c r="E180" t="n">
        <v>14.22</v>
      </c>
      <c r="F180" t="n">
        <v>8.720000000000001</v>
      </c>
      <c r="G180" t="n">
        <v>11.63</v>
      </c>
      <c r="H180" t="n">
        <v>0.15</v>
      </c>
      <c r="I180" t="n">
        <v>45</v>
      </c>
      <c r="J180" t="n">
        <v>299.79</v>
      </c>
      <c r="K180" t="n">
        <v>61.82</v>
      </c>
      <c r="L180" t="n">
        <v>2.5</v>
      </c>
      <c r="M180" t="n">
        <v>43</v>
      </c>
      <c r="N180" t="n">
        <v>85.47</v>
      </c>
      <c r="O180" t="n">
        <v>37208.42</v>
      </c>
      <c r="P180" t="n">
        <v>152.83</v>
      </c>
      <c r="Q180" t="n">
        <v>942.29</v>
      </c>
      <c r="R180" t="n">
        <v>54.25</v>
      </c>
      <c r="S180" t="n">
        <v>27.17</v>
      </c>
      <c r="T180" t="n">
        <v>13588.1</v>
      </c>
      <c r="U180" t="n">
        <v>0.5</v>
      </c>
      <c r="V180" t="n">
        <v>0.89</v>
      </c>
      <c r="W180" t="n">
        <v>0.18</v>
      </c>
      <c r="X180" t="n">
        <v>0.87</v>
      </c>
      <c r="Y180" t="n">
        <v>1</v>
      </c>
      <c r="Z180" t="n">
        <v>10</v>
      </c>
    </row>
    <row r="181">
      <c r="A181" t="n">
        <v>7</v>
      </c>
      <c r="B181" t="n">
        <v>150</v>
      </c>
      <c r="C181" t="inlineStr">
        <is>
          <t xml:space="preserve">CONCLUIDO	</t>
        </is>
      </c>
      <c r="D181" t="n">
        <v>7.1832</v>
      </c>
      <c r="E181" t="n">
        <v>13.92</v>
      </c>
      <c r="F181" t="n">
        <v>8.65</v>
      </c>
      <c r="G181" t="n">
        <v>12.65</v>
      </c>
      <c r="H181" t="n">
        <v>0.16</v>
      </c>
      <c r="I181" t="n">
        <v>41</v>
      </c>
      <c r="J181" t="n">
        <v>300.32</v>
      </c>
      <c r="K181" t="n">
        <v>61.82</v>
      </c>
      <c r="L181" t="n">
        <v>2.75</v>
      </c>
      <c r="M181" t="n">
        <v>39</v>
      </c>
      <c r="N181" t="n">
        <v>85.73999999999999</v>
      </c>
      <c r="O181" t="n">
        <v>37273.29</v>
      </c>
      <c r="P181" t="n">
        <v>150.95</v>
      </c>
      <c r="Q181" t="n">
        <v>942.47</v>
      </c>
      <c r="R181" t="n">
        <v>51.78</v>
      </c>
      <c r="S181" t="n">
        <v>27.17</v>
      </c>
      <c r="T181" t="n">
        <v>12375.43</v>
      </c>
      <c r="U181" t="n">
        <v>0.52</v>
      </c>
      <c r="V181" t="n">
        <v>0.9</v>
      </c>
      <c r="W181" t="n">
        <v>0.18</v>
      </c>
      <c r="X181" t="n">
        <v>0.79</v>
      </c>
      <c r="Y181" t="n">
        <v>1</v>
      </c>
      <c r="Z181" t="n">
        <v>10</v>
      </c>
    </row>
    <row r="182">
      <c r="A182" t="n">
        <v>8</v>
      </c>
      <c r="B182" t="n">
        <v>150</v>
      </c>
      <c r="C182" t="inlineStr">
        <is>
          <t xml:space="preserve">CONCLUIDO	</t>
        </is>
      </c>
      <c r="D182" t="n">
        <v>7.4491</v>
      </c>
      <c r="E182" t="n">
        <v>13.42</v>
      </c>
      <c r="F182" t="n">
        <v>8.43</v>
      </c>
      <c r="G182" t="n">
        <v>14.05</v>
      </c>
      <c r="H182" t="n">
        <v>0.18</v>
      </c>
      <c r="I182" t="n">
        <v>36</v>
      </c>
      <c r="J182" t="n">
        <v>300.84</v>
      </c>
      <c r="K182" t="n">
        <v>61.82</v>
      </c>
      <c r="L182" t="n">
        <v>3</v>
      </c>
      <c r="M182" t="n">
        <v>34</v>
      </c>
      <c r="N182" t="n">
        <v>86.02</v>
      </c>
      <c r="O182" t="n">
        <v>37338.27</v>
      </c>
      <c r="P182" t="n">
        <v>146.3</v>
      </c>
      <c r="Q182" t="n">
        <v>942.36</v>
      </c>
      <c r="R182" t="n">
        <v>44.67</v>
      </c>
      <c r="S182" t="n">
        <v>27.17</v>
      </c>
      <c r="T182" t="n">
        <v>8843.5</v>
      </c>
      <c r="U182" t="n">
        <v>0.61</v>
      </c>
      <c r="V182" t="n">
        <v>0.93</v>
      </c>
      <c r="W182" t="n">
        <v>0.16</v>
      </c>
      <c r="X182" t="n">
        <v>0.57</v>
      </c>
      <c r="Y182" t="n">
        <v>1</v>
      </c>
      <c r="Z182" t="n">
        <v>10</v>
      </c>
    </row>
    <row r="183">
      <c r="A183" t="n">
        <v>9</v>
      </c>
      <c r="B183" t="n">
        <v>150</v>
      </c>
      <c r="C183" t="inlineStr">
        <is>
          <t xml:space="preserve">CONCLUIDO	</t>
        </is>
      </c>
      <c r="D183" t="n">
        <v>7.3329</v>
      </c>
      <c r="E183" t="n">
        <v>13.64</v>
      </c>
      <c r="F183" t="n">
        <v>8.699999999999999</v>
      </c>
      <c r="G183" t="n">
        <v>14.91</v>
      </c>
      <c r="H183" t="n">
        <v>0.19</v>
      </c>
      <c r="I183" t="n">
        <v>35</v>
      </c>
      <c r="J183" t="n">
        <v>301.37</v>
      </c>
      <c r="K183" t="n">
        <v>61.82</v>
      </c>
      <c r="L183" t="n">
        <v>3.25</v>
      </c>
      <c r="M183" t="n">
        <v>33</v>
      </c>
      <c r="N183" t="n">
        <v>86.3</v>
      </c>
      <c r="O183" t="n">
        <v>37403.38</v>
      </c>
      <c r="P183" t="n">
        <v>150.75</v>
      </c>
      <c r="Q183" t="n">
        <v>942.28</v>
      </c>
      <c r="R183" t="n">
        <v>55.02</v>
      </c>
      <c r="S183" t="n">
        <v>27.17</v>
      </c>
      <c r="T183" t="n">
        <v>14022.05</v>
      </c>
      <c r="U183" t="n">
        <v>0.49</v>
      </c>
      <c r="V183" t="n">
        <v>0.9</v>
      </c>
      <c r="W183" t="n">
        <v>0.14</v>
      </c>
      <c r="X183" t="n">
        <v>0.84</v>
      </c>
      <c r="Y183" t="n">
        <v>1</v>
      </c>
      <c r="Z183" t="n">
        <v>10</v>
      </c>
    </row>
    <row r="184">
      <c r="A184" t="n">
        <v>10</v>
      </c>
      <c r="B184" t="n">
        <v>150</v>
      </c>
      <c r="C184" t="inlineStr">
        <is>
          <t xml:space="preserve">CONCLUIDO	</t>
        </is>
      </c>
      <c r="D184" t="n">
        <v>7.5732</v>
      </c>
      <c r="E184" t="n">
        <v>13.2</v>
      </c>
      <c r="F184" t="n">
        <v>8.48</v>
      </c>
      <c r="G184" t="n">
        <v>16.42</v>
      </c>
      <c r="H184" t="n">
        <v>0.21</v>
      </c>
      <c r="I184" t="n">
        <v>31</v>
      </c>
      <c r="J184" t="n">
        <v>301.9</v>
      </c>
      <c r="K184" t="n">
        <v>61.82</v>
      </c>
      <c r="L184" t="n">
        <v>3.5</v>
      </c>
      <c r="M184" t="n">
        <v>29</v>
      </c>
      <c r="N184" t="n">
        <v>86.58</v>
      </c>
      <c r="O184" t="n">
        <v>37468.6</v>
      </c>
      <c r="P184" t="n">
        <v>146.27</v>
      </c>
      <c r="Q184" t="n">
        <v>942.29</v>
      </c>
      <c r="R184" t="n">
        <v>47.25</v>
      </c>
      <c r="S184" t="n">
        <v>27.17</v>
      </c>
      <c r="T184" t="n">
        <v>10159.01</v>
      </c>
      <c r="U184" t="n">
        <v>0.57</v>
      </c>
      <c r="V184" t="n">
        <v>0.92</v>
      </c>
      <c r="W184" t="n">
        <v>0.15</v>
      </c>
      <c r="X184" t="n">
        <v>0.63</v>
      </c>
      <c r="Y184" t="n">
        <v>1</v>
      </c>
      <c r="Z184" t="n">
        <v>10</v>
      </c>
    </row>
    <row r="185">
      <c r="A185" t="n">
        <v>11</v>
      </c>
      <c r="B185" t="n">
        <v>150</v>
      </c>
      <c r="C185" t="inlineStr">
        <is>
          <t xml:space="preserve">CONCLUIDO	</t>
        </is>
      </c>
      <c r="D185" t="n">
        <v>7.6668</v>
      </c>
      <c r="E185" t="n">
        <v>13.04</v>
      </c>
      <c r="F185" t="n">
        <v>8.44</v>
      </c>
      <c r="G185" t="n">
        <v>17.45</v>
      </c>
      <c r="H185" t="n">
        <v>0.22</v>
      </c>
      <c r="I185" t="n">
        <v>29</v>
      </c>
      <c r="J185" t="n">
        <v>302.43</v>
      </c>
      <c r="K185" t="n">
        <v>61.82</v>
      </c>
      <c r="L185" t="n">
        <v>3.75</v>
      </c>
      <c r="M185" t="n">
        <v>27</v>
      </c>
      <c r="N185" t="n">
        <v>86.86</v>
      </c>
      <c r="O185" t="n">
        <v>37533.94</v>
      </c>
      <c r="P185" t="n">
        <v>144.83</v>
      </c>
      <c r="Q185" t="n">
        <v>942.24</v>
      </c>
      <c r="R185" t="n">
        <v>45.48</v>
      </c>
      <c r="S185" t="n">
        <v>27.17</v>
      </c>
      <c r="T185" t="n">
        <v>9284.889999999999</v>
      </c>
      <c r="U185" t="n">
        <v>0.6</v>
      </c>
      <c r="V185" t="n">
        <v>0.92</v>
      </c>
      <c r="W185" t="n">
        <v>0.15</v>
      </c>
      <c r="X185" t="n">
        <v>0.58</v>
      </c>
      <c r="Y185" t="n">
        <v>1</v>
      </c>
      <c r="Z185" t="n">
        <v>10</v>
      </c>
    </row>
    <row r="186">
      <c r="A186" t="n">
        <v>12</v>
      </c>
      <c r="B186" t="n">
        <v>150</v>
      </c>
      <c r="C186" t="inlineStr">
        <is>
          <t xml:space="preserve">CONCLUIDO	</t>
        </is>
      </c>
      <c r="D186" t="n">
        <v>7.7651</v>
      </c>
      <c r="E186" t="n">
        <v>12.88</v>
      </c>
      <c r="F186" t="n">
        <v>8.380000000000001</v>
      </c>
      <c r="G186" t="n">
        <v>18.62</v>
      </c>
      <c r="H186" t="n">
        <v>0.24</v>
      </c>
      <c r="I186" t="n">
        <v>27</v>
      </c>
      <c r="J186" t="n">
        <v>302.96</v>
      </c>
      <c r="K186" t="n">
        <v>61.82</v>
      </c>
      <c r="L186" t="n">
        <v>4</v>
      </c>
      <c r="M186" t="n">
        <v>25</v>
      </c>
      <c r="N186" t="n">
        <v>87.14</v>
      </c>
      <c r="O186" t="n">
        <v>37599.4</v>
      </c>
      <c r="P186" t="n">
        <v>143.27</v>
      </c>
      <c r="Q186" t="n">
        <v>942.35</v>
      </c>
      <c r="R186" t="n">
        <v>43.74</v>
      </c>
      <c r="S186" t="n">
        <v>27.17</v>
      </c>
      <c r="T186" t="n">
        <v>8421.139999999999</v>
      </c>
      <c r="U186" t="n">
        <v>0.62</v>
      </c>
      <c r="V186" t="n">
        <v>0.93</v>
      </c>
      <c r="W186" t="n">
        <v>0.15</v>
      </c>
      <c r="X186" t="n">
        <v>0.53</v>
      </c>
      <c r="Y186" t="n">
        <v>1</v>
      </c>
      <c r="Z186" t="n">
        <v>10</v>
      </c>
    </row>
    <row r="187">
      <c r="A187" t="n">
        <v>13</v>
      </c>
      <c r="B187" t="n">
        <v>150</v>
      </c>
      <c r="C187" t="inlineStr">
        <is>
          <t xml:space="preserve">CONCLUIDO	</t>
        </is>
      </c>
      <c r="D187" t="n">
        <v>7.8596</v>
      </c>
      <c r="E187" t="n">
        <v>12.72</v>
      </c>
      <c r="F187" t="n">
        <v>8.34</v>
      </c>
      <c r="G187" t="n">
        <v>20.01</v>
      </c>
      <c r="H187" t="n">
        <v>0.25</v>
      </c>
      <c r="I187" t="n">
        <v>25</v>
      </c>
      <c r="J187" t="n">
        <v>303.49</v>
      </c>
      <c r="K187" t="n">
        <v>61.82</v>
      </c>
      <c r="L187" t="n">
        <v>4.25</v>
      </c>
      <c r="M187" t="n">
        <v>23</v>
      </c>
      <c r="N187" t="n">
        <v>87.42</v>
      </c>
      <c r="O187" t="n">
        <v>37664.98</v>
      </c>
      <c r="P187" t="n">
        <v>141.82</v>
      </c>
      <c r="Q187" t="n">
        <v>942.24</v>
      </c>
      <c r="R187" t="n">
        <v>42.44</v>
      </c>
      <c r="S187" t="n">
        <v>27.17</v>
      </c>
      <c r="T187" t="n">
        <v>7784.34</v>
      </c>
      <c r="U187" t="n">
        <v>0.64</v>
      </c>
      <c r="V187" t="n">
        <v>0.9399999999999999</v>
      </c>
      <c r="W187" t="n">
        <v>0.15</v>
      </c>
      <c r="X187" t="n">
        <v>0.48</v>
      </c>
      <c r="Y187" t="n">
        <v>1</v>
      </c>
      <c r="Z187" t="n">
        <v>10</v>
      </c>
    </row>
    <row r="188">
      <c r="A188" t="n">
        <v>14</v>
      </c>
      <c r="B188" t="n">
        <v>150</v>
      </c>
      <c r="C188" t="inlineStr">
        <is>
          <t xml:space="preserve">CONCLUIDO	</t>
        </is>
      </c>
      <c r="D188" t="n">
        <v>7.9079</v>
      </c>
      <c r="E188" t="n">
        <v>12.65</v>
      </c>
      <c r="F188" t="n">
        <v>8.31</v>
      </c>
      <c r="G188" t="n">
        <v>20.79</v>
      </c>
      <c r="H188" t="n">
        <v>0.26</v>
      </c>
      <c r="I188" t="n">
        <v>24</v>
      </c>
      <c r="J188" t="n">
        <v>304.03</v>
      </c>
      <c r="K188" t="n">
        <v>61.82</v>
      </c>
      <c r="L188" t="n">
        <v>4.5</v>
      </c>
      <c r="M188" t="n">
        <v>22</v>
      </c>
      <c r="N188" t="n">
        <v>87.7</v>
      </c>
      <c r="O188" t="n">
        <v>37730.68</v>
      </c>
      <c r="P188" t="n">
        <v>140.92</v>
      </c>
      <c r="Q188" t="n">
        <v>942.39</v>
      </c>
      <c r="R188" t="n">
        <v>41.56</v>
      </c>
      <c r="S188" t="n">
        <v>27.17</v>
      </c>
      <c r="T188" t="n">
        <v>7349.88</v>
      </c>
      <c r="U188" t="n">
        <v>0.65</v>
      </c>
      <c r="V188" t="n">
        <v>0.9399999999999999</v>
      </c>
      <c r="W188" t="n">
        <v>0.15</v>
      </c>
      <c r="X188" t="n">
        <v>0.46</v>
      </c>
      <c r="Y188" t="n">
        <v>1</v>
      </c>
      <c r="Z188" t="n">
        <v>10</v>
      </c>
    </row>
    <row r="189">
      <c r="A189" t="n">
        <v>15</v>
      </c>
      <c r="B189" t="n">
        <v>150</v>
      </c>
      <c r="C189" t="inlineStr">
        <is>
          <t xml:space="preserve">CONCLUIDO	</t>
        </is>
      </c>
      <c r="D189" t="n">
        <v>8.0046</v>
      </c>
      <c r="E189" t="n">
        <v>12.49</v>
      </c>
      <c r="F189" t="n">
        <v>8.27</v>
      </c>
      <c r="G189" t="n">
        <v>22.56</v>
      </c>
      <c r="H189" t="n">
        <v>0.28</v>
      </c>
      <c r="I189" t="n">
        <v>22</v>
      </c>
      <c r="J189" t="n">
        <v>304.56</v>
      </c>
      <c r="K189" t="n">
        <v>61.82</v>
      </c>
      <c r="L189" t="n">
        <v>4.75</v>
      </c>
      <c r="M189" t="n">
        <v>20</v>
      </c>
      <c r="N189" t="n">
        <v>87.98999999999999</v>
      </c>
      <c r="O189" t="n">
        <v>37796.51</v>
      </c>
      <c r="P189" t="n">
        <v>139.44</v>
      </c>
      <c r="Q189" t="n">
        <v>942.41</v>
      </c>
      <c r="R189" t="n">
        <v>40.24</v>
      </c>
      <c r="S189" t="n">
        <v>27.17</v>
      </c>
      <c r="T189" t="n">
        <v>6697.58</v>
      </c>
      <c r="U189" t="n">
        <v>0.68</v>
      </c>
      <c r="V189" t="n">
        <v>0.9399999999999999</v>
      </c>
      <c r="W189" t="n">
        <v>0.15</v>
      </c>
      <c r="X189" t="n">
        <v>0.42</v>
      </c>
      <c r="Y189" t="n">
        <v>1</v>
      </c>
      <c r="Z189" t="n">
        <v>10</v>
      </c>
    </row>
    <row r="190">
      <c r="A190" t="n">
        <v>16</v>
      </c>
      <c r="B190" t="n">
        <v>150</v>
      </c>
      <c r="C190" t="inlineStr">
        <is>
          <t xml:space="preserve">CONCLUIDO	</t>
        </is>
      </c>
      <c r="D190" t="n">
        <v>8.050599999999999</v>
      </c>
      <c r="E190" t="n">
        <v>12.42</v>
      </c>
      <c r="F190" t="n">
        <v>8.26</v>
      </c>
      <c r="G190" t="n">
        <v>23.59</v>
      </c>
      <c r="H190" t="n">
        <v>0.29</v>
      </c>
      <c r="I190" t="n">
        <v>21</v>
      </c>
      <c r="J190" t="n">
        <v>305.09</v>
      </c>
      <c r="K190" t="n">
        <v>61.82</v>
      </c>
      <c r="L190" t="n">
        <v>5</v>
      </c>
      <c r="M190" t="n">
        <v>19</v>
      </c>
      <c r="N190" t="n">
        <v>88.27</v>
      </c>
      <c r="O190" t="n">
        <v>37862.45</v>
      </c>
      <c r="P190" t="n">
        <v>138.65</v>
      </c>
      <c r="Q190" t="n">
        <v>942.28</v>
      </c>
      <c r="R190" t="n">
        <v>39.84</v>
      </c>
      <c r="S190" t="n">
        <v>27.17</v>
      </c>
      <c r="T190" t="n">
        <v>6501.15</v>
      </c>
      <c r="U190" t="n">
        <v>0.68</v>
      </c>
      <c r="V190" t="n">
        <v>0.9399999999999999</v>
      </c>
      <c r="W190" t="n">
        <v>0.14</v>
      </c>
      <c r="X190" t="n">
        <v>0.4</v>
      </c>
      <c r="Y190" t="n">
        <v>1</v>
      </c>
      <c r="Z190" t="n">
        <v>10</v>
      </c>
    </row>
    <row r="191">
      <c r="A191" t="n">
        <v>17</v>
      </c>
      <c r="B191" t="n">
        <v>150</v>
      </c>
      <c r="C191" t="inlineStr">
        <is>
          <t xml:space="preserve">CONCLUIDO	</t>
        </is>
      </c>
      <c r="D191" t="n">
        <v>8.104100000000001</v>
      </c>
      <c r="E191" t="n">
        <v>12.34</v>
      </c>
      <c r="F191" t="n">
        <v>8.23</v>
      </c>
      <c r="G191" t="n">
        <v>24.69</v>
      </c>
      <c r="H191" t="n">
        <v>0.31</v>
      </c>
      <c r="I191" t="n">
        <v>20</v>
      </c>
      <c r="J191" t="n">
        <v>305.63</v>
      </c>
      <c r="K191" t="n">
        <v>61.82</v>
      </c>
      <c r="L191" t="n">
        <v>5.25</v>
      </c>
      <c r="M191" t="n">
        <v>18</v>
      </c>
      <c r="N191" t="n">
        <v>88.56</v>
      </c>
      <c r="O191" t="n">
        <v>37928.52</v>
      </c>
      <c r="P191" t="n">
        <v>137.72</v>
      </c>
      <c r="Q191" t="n">
        <v>942.26</v>
      </c>
      <c r="R191" t="n">
        <v>39.08</v>
      </c>
      <c r="S191" t="n">
        <v>27.17</v>
      </c>
      <c r="T191" t="n">
        <v>6129.79</v>
      </c>
      <c r="U191" t="n">
        <v>0.7</v>
      </c>
      <c r="V191" t="n">
        <v>0.95</v>
      </c>
      <c r="W191" t="n">
        <v>0.14</v>
      </c>
      <c r="X191" t="n">
        <v>0.38</v>
      </c>
      <c r="Y191" t="n">
        <v>1</v>
      </c>
      <c r="Z191" t="n">
        <v>10</v>
      </c>
    </row>
    <row r="192">
      <c r="A192" t="n">
        <v>18</v>
      </c>
      <c r="B192" t="n">
        <v>150</v>
      </c>
      <c r="C192" t="inlineStr">
        <is>
          <t xml:space="preserve">CONCLUIDO	</t>
        </is>
      </c>
      <c r="D192" t="n">
        <v>8.165699999999999</v>
      </c>
      <c r="E192" t="n">
        <v>12.25</v>
      </c>
      <c r="F192" t="n">
        <v>8.19</v>
      </c>
      <c r="G192" t="n">
        <v>25.87</v>
      </c>
      <c r="H192" t="n">
        <v>0.32</v>
      </c>
      <c r="I192" t="n">
        <v>19</v>
      </c>
      <c r="J192" t="n">
        <v>306.17</v>
      </c>
      <c r="K192" t="n">
        <v>61.82</v>
      </c>
      <c r="L192" t="n">
        <v>5.5</v>
      </c>
      <c r="M192" t="n">
        <v>17</v>
      </c>
      <c r="N192" t="n">
        <v>88.84</v>
      </c>
      <c r="O192" t="n">
        <v>37994.72</v>
      </c>
      <c r="P192" t="n">
        <v>136.42</v>
      </c>
      <c r="Q192" t="n">
        <v>942.24</v>
      </c>
      <c r="R192" t="n">
        <v>37.69</v>
      </c>
      <c r="S192" t="n">
        <v>27.17</v>
      </c>
      <c r="T192" t="n">
        <v>5439.18</v>
      </c>
      <c r="U192" t="n">
        <v>0.72</v>
      </c>
      <c r="V192" t="n">
        <v>0.95</v>
      </c>
      <c r="W192" t="n">
        <v>0.14</v>
      </c>
      <c r="X192" t="n">
        <v>0.34</v>
      </c>
      <c r="Y192" t="n">
        <v>1</v>
      </c>
      <c r="Z192" t="n">
        <v>10</v>
      </c>
    </row>
    <row r="193">
      <c r="A193" t="n">
        <v>19</v>
      </c>
      <c r="B193" t="n">
        <v>150</v>
      </c>
      <c r="C193" t="inlineStr">
        <is>
          <t xml:space="preserve">CONCLUIDO	</t>
        </is>
      </c>
      <c r="D193" t="n">
        <v>8.2384</v>
      </c>
      <c r="E193" t="n">
        <v>12.14</v>
      </c>
      <c r="F193" t="n">
        <v>8.140000000000001</v>
      </c>
      <c r="G193" t="n">
        <v>27.14</v>
      </c>
      <c r="H193" t="n">
        <v>0.33</v>
      </c>
      <c r="I193" t="n">
        <v>18</v>
      </c>
      <c r="J193" t="n">
        <v>306.7</v>
      </c>
      <c r="K193" t="n">
        <v>61.82</v>
      </c>
      <c r="L193" t="n">
        <v>5.75</v>
      </c>
      <c r="M193" t="n">
        <v>16</v>
      </c>
      <c r="N193" t="n">
        <v>89.13</v>
      </c>
      <c r="O193" t="n">
        <v>38061.04</v>
      </c>
      <c r="P193" t="n">
        <v>134.74</v>
      </c>
      <c r="Q193" t="n">
        <v>942.26</v>
      </c>
      <c r="R193" t="n">
        <v>36.31</v>
      </c>
      <c r="S193" t="n">
        <v>27.17</v>
      </c>
      <c r="T193" t="n">
        <v>4754.61</v>
      </c>
      <c r="U193" t="n">
        <v>0.75</v>
      </c>
      <c r="V193" t="n">
        <v>0.96</v>
      </c>
      <c r="W193" t="n">
        <v>0.13</v>
      </c>
      <c r="X193" t="n">
        <v>0.29</v>
      </c>
      <c r="Y193" t="n">
        <v>1</v>
      </c>
      <c r="Z193" t="n">
        <v>10</v>
      </c>
    </row>
    <row r="194">
      <c r="A194" t="n">
        <v>20</v>
      </c>
      <c r="B194" t="n">
        <v>150</v>
      </c>
      <c r="C194" t="inlineStr">
        <is>
          <t xml:space="preserve">CONCLUIDO	</t>
        </is>
      </c>
      <c r="D194" t="n">
        <v>8.190200000000001</v>
      </c>
      <c r="E194" t="n">
        <v>12.21</v>
      </c>
      <c r="F194" t="n">
        <v>8.210000000000001</v>
      </c>
      <c r="G194" t="n">
        <v>27.38</v>
      </c>
      <c r="H194" t="n">
        <v>0.35</v>
      </c>
      <c r="I194" t="n">
        <v>18</v>
      </c>
      <c r="J194" t="n">
        <v>307.24</v>
      </c>
      <c r="K194" t="n">
        <v>61.82</v>
      </c>
      <c r="L194" t="n">
        <v>6</v>
      </c>
      <c r="M194" t="n">
        <v>16</v>
      </c>
      <c r="N194" t="n">
        <v>89.42</v>
      </c>
      <c r="O194" t="n">
        <v>38127.48</v>
      </c>
      <c r="P194" t="n">
        <v>135.44</v>
      </c>
      <c r="Q194" t="n">
        <v>942.29</v>
      </c>
      <c r="R194" t="n">
        <v>38.64</v>
      </c>
      <c r="S194" t="n">
        <v>27.17</v>
      </c>
      <c r="T194" t="n">
        <v>5918.78</v>
      </c>
      <c r="U194" t="n">
        <v>0.7</v>
      </c>
      <c r="V194" t="n">
        <v>0.95</v>
      </c>
      <c r="W194" t="n">
        <v>0.13</v>
      </c>
      <c r="X194" t="n">
        <v>0.36</v>
      </c>
      <c r="Y194" t="n">
        <v>1</v>
      </c>
      <c r="Z194" t="n">
        <v>10</v>
      </c>
    </row>
    <row r="195">
      <c r="A195" t="n">
        <v>21</v>
      </c>
      <c r="B195" t="n">
        <v>150</v>
      </c>
      <c r="C195" t="inlineStr">
        <is>
          <t xml:space="preserve">CONCLUIDO	</t>
        </is>
      </c>
      <c r="D195" t="n">
        <v>8.242900000000001</v>
      </c>
      <c r="E195" t="n">
        <v>12.13</v>
      </c>
      <c r="F195" t="n">
        <v>8.19</v>
      </c>
      <c r="G195" t="n">
        <v>28.91</v>
      </c>
      <c r="H195" t="n">
        <v>0.36</v>
      </c>
      <c r="I195" t="n">
        <v>17</v>
      </c>
      <c r="J195" t="n">
        <v>307.78</v>
      </c>
      <c r="K195" t="n">
        <v>61.82</v>
      </c>
      <c r="L195" t="n">
        <v>6.25</v>
      </c>
      <c r="M195" t="n">
        <v>15</v>
      </c>
      <c r="N195" t="n">
        <v>89.70999999999999</v>
      </c>
      <c r="O195" t="n">
        <v>38194.05</v>
      </c>
      <c r="P195" t="n">
        <v>134.59</v>
      </c>
      <c r="Q195" t="n">
        <v>942.24</v>
      </c>
      <c r="R195" t="n">
        <v>37.87</v>
      </c>
      <c r="S195" t="n">
        <v>27.17</v>
      </c>
      <c r="T195" t="n">
        <v>5536.63</v>
      </c>
      <c r="U195" t="n">
        <v>0.72</v>
      </c>
      <c r="V195" t="n">
        <v>0.95</v>
      </c>
      <c r="W195" t="n">
        <v>0.13</v>
      </c>
      <c r="X195" t="n">
        <v>0.34</v>
      </c>
      <c r="Y195" t="n">
        <v>1</v>
      </c>
      <c r="Z195" t="n">
        <v>10</v>
      </c>
    </row>
    <row r="196">
      <c r="A196" t="n">
        <v>22</v>
      </c>
      <c r="B196" t="n">
        <v>150</v>
      </c>
      <c r="C196" t="inlineStr">
        <is>
          <t xml:space="preserve">CONCLUIDO	</t>
        </is>
      </c>
      <c r="D196" t="n">
        <v>8.3012</v>
      </c>
      <c r="E196" t="n">
        <v>12.05</v>
      </c>
      <c r="F196" t="n">
        <v>8.16</v>
      </c>
      <c r="G196" t="n">
        <v>30.6</v>
      </c>
      <c r="H196" t="n">
        <v>0.38</v>
      </c>
      <c r="I196" t="n">
        <v>16</v>
      </c>
      <c r="J196" t="n">
        <v>308.32</v>
      </c>
      <c r="K196" t="n">
        <v>61.82</v>
      </c>
      <c r="L196" t="n">
        <v>6.5</v>
      </c>
      <c r="M196" t="n">
        <v>14</v>
      </c>
      <c r="N196" t="n">
        <v>90</v>
      </c>
      <c r="O196" t="n">
        <v>38260.74</v>
      </c>
      <c r="P196" t="n">
        <v>133.4</v>
      </c>
      <c r="Q196" t="n">
        <v>942.3200000000001</v>
      </c>
      <c r="R196" t="n">
        <v>36.73</v>
      </c>
      <c r="S196" t="n">
        <v>27.17</v>
      </c>
      <c r="T196" t="n">
        <v>4975.24</v>
      </c>
      <c r="U196" t="n">
        <v>0.74</v>
      </c>
      <c r="V196" t="n">
        <v>0.96</v>
      </c>
      <c r="W196" t="n">
        <v>0.14</v>
      </c>
      <c r="X196" t="n">
        <v>0.31</v>
      </c>
      <c r="Y196" t="n">
        <v>1</v>
      </c>
      <c r="Z196" t="n">
        <v>10</v>
      </c>
    </row>
    <row r="197">
      <c r="A197" t="n">
        <v>23</v>
      </c>
      <c r="B197" t="n">
        <v>150</v>
      </c>
      <c r="C197" t="inlineStr">
        <is>
          <t xml:space="preserve">CONCLUIDO	</t>
        </is>
      </c>
      <c r="D197" t="n">
        <v>8.359299999999999</v>
      </c>
      <c r="E197" t="n">
        <v>11.96</v>
      </c>
      <c r="F197" t="n">
        <v>8.130000000000001</v>
      </c>
      <c r="G197" t="n">
        <v>32.53</v>
      </c>
      <c r="H197" t="n">
        <v>0.39</v>
      </c>
      <c r="I197" t="n">
        <v>15</v>
      </c>
      <c r="J197" t="n">
        <v>308.86</v>
      </c>
      <c r="K197" t="n">
        <v>61.82</v>
      </c>
      <c r="L197" t="n">
        <v>6.75</v>
      </c>
      <c r="M197" t="n">
        <v>13</v>
      </c>
      <c r="N197" t="n">
        <v>90.29000000000001</v>
      </c>
      <c r="O197" t="n">
        <v>38327.57</v>
      </c>
      <c r="P197" t="n">
        <v>132</v>
      </c>
      <c r="Q197" t="n">
        <v>942.26</v>
      </c>
      <c r="R197" t="n">
        <v>36.01</v>
      </c>
      <c r="S197" t="n">
        <v>27.17</v>
      </c>
      <c r="T197" t="n">
        <v>4619.62</v>
      </c>
      <c r="U197" t="n">
        <v>0.75</v>
      </c>
      <c r="V197" t="n">
        <v>0.96</v>
      </c>
      <c r="W197" t="n">
        <v>0.13</v>
      </c>
      <c r="X197" t="n">
        <v>0.28</v>
      </c>
      <c r="Y197" t="n">
        <v>1</v>
      </c>
      <c r="Z197" t="n">
        <v>10</v>
      </c>
    </row>
    <row r="198">
      <c r="A198" t="n">
        <v>24</v>
      </c>
      <c r="B198" t="n">
        <v>150</v>
      </c>
      <c r="C198" t="inlineStr">
        <is>
          <t xml:space="preserve">CONCLUIDO	</t>
        </is>
      </c>
      <c r="D198" t="n">
        <v>8.351100000000001</v>
      </c>
      <c r="E198" t="n">
        <v>11.97</v>
      </c>
      <c r="F198" t="n">
        <v>8.140000000000001</v>
      </c>
      <c r="G198" t="n">
        <v>32.58</v>
      </c>
      <c r="H198" t="n">
        <v>0.4</v>
      </c>
      <c r="I198" t="n">
        <v>15</v>
      </c>
      <c r="J198" t="n">
        <v>309.41</v>
      </c>
      <c r="K198" t="n">
        <v>61.82</v>
      </c>
      <c r="L198" t="n">
        <v>7</v>
      </c>
      <c r="M198" t="n">
        <v>13</v>
      </c>
      <c r="N198" t="n">
        <v>90.59</v>
      </c>
      <c r="O198" t="n">
        <v>38394.52</v>
      </c>
      <c r="P198" t="n">
        <v>131.75</v>
      </c>
      <c r="Q198" t="n">
        <v>942.3200000000001</v>
      </c>
      <c r="R198" t="n">
        <v>36.31</v>
      </c>
      <c r="S198" t="n">
        <v>27.17</v>
      </c>
      <c r="T198" t="n">
        <v>4769.09</v>
      </c>
      <c r="U198" t="n">
        <v>0.75</v>
      </c>
      <c r="V198" t="n">
        <v>0.96</v>
      </c>
      <c r="W198" t="n">
        <v>0.13</v>
      </c>
      <c r="X198" t="n">
        <v>0.29</v>
      </c>
      <c r="Y198" t="n">
        <v>1</v>
      </c>
      <c r="Z198" t="n">
        <v>10</v>
      </c>
    </row>
    <row r="199">
      <c r="A199" t="n">
        <v>25</v>
      </c>
      <c r="B199" t="n">
        <v>150</v>
      </c>
      <c r="C199" t="inlineStr">
        <is>
          <t xml:space="preserve">CONCLUIDO	</t>
        </is>
      </c>
      <c r="D199" t="n">
        <v>8.413600000000001</v>
      </c>
      <c r="E199" t="n">
        <v>11.89</v>
      </c>
      <c r="F199" t="n">
        <v>8.109999999999999</v>
      </c>
      <c r="G199" t="n">
        <v>34.76</v>
      </c>
      <c r="H199" t="n">
        <v>0.42</v>
      </c>
      <c r="I199" t="n">
        <v>14</v>
      </c>
      <c r="J199" t="n">
        <v>309.95</v>
      </c>
      <c r="K199" t="n">
        <v>61.82</v>
      </c>
      <c r="L199" t="n">
        <v>7.25</v>
      </c>
      <c r="M199" t="n">
        <v>12</v>
      </c>
      <c r="N199" t="n">
        <v>90.88</v>
      </c>
      <c r="O199" t="n">
        <v>38461.6</v>
      </c>
      <c r="P199" t="n">
        <v>130.41</v>
      </c>
      <c r="Q199" t="n">
        <v>942.24</v>
      </c>
      <c r="R199" t="n">
        <v>35.27</v>
      </c>
      <c r="S199" t="n">
        <v>27.17</v>
      </c>
      <c r="T199" t="n">
        <v>4250.57</v>
      </c>
      <c r="U199" t="n">
        <v>0.77</v>
      </c>
      <c r="V199" t="n">
        <v>0.96</v>
      </c>
      <c r="W199" t="n">
        <v>0.13</v>
      </c>
      <c r="X199" t="n">
        <v>0.26</v>
      </c>
      <c r="Y199" t="n">
        <v>1</v>
      </c>
      <c r="Z199" t="n">
        <v>10</v>
      </c>
    </row>
    <row r="200">
      <c r="A200" t="n">
        <v>26</v>
      </c>
      <c r="B200" t="n">
        <v>150</v>
      </c>
      <c r="C200" t="inlineStr">
        <is>
          <t xml:space="preserve">CONCLUIDO	</t>
        </is>
      </c>
      <c r="D200" t="n">
        <v>8.4057</v>
      </c>
      <c r="E200" t="n">
        <v>11.9</v>
      </c>
      <c r="F200" t="n">
        <v>8.119999999999999</v>
      </c>
      <c r="G200" t="n">
        <v>34.81</v>
      </c>
      <c r="H200" t="n">
        <v>0.43</v>
      </c>
      <c r="I200" t="n">
        <v>14</v>
      </c>
      <c r="J200" t="n">
        <v>310.5</v>
      </c>
      <c r="K200" t="n">
        <v>61.82</v>
      </c>
      <c r="L200" t="n">
        <v>7.5</v>
      </c>
      <c r="M200" t="n">
        <v>12</v>
      </c>
      <c r="N200" t="n">
        <v>91.18000000000001</v>
      </c>
      <c r="O200" t="n">
        <v>38528.81</v>
      </c>
      <c r="P200" t="n">
        <v>130.17</v>
      </c>
      <c r="Q200" t="n">
        <v>942.34</v>
      </c>
      <c r="R200" t="n">
        <v>35.59</v>
      </c>
      <c r="S200" t="n">
        <v>27.17</v>
      </c>
      <c r="T200" t="n">
        <v>4414.32</v>
      </c>
      <c r="U200" t="n">
        <v>0.76</v>
      </c>
      <c r="V200" t="n">
        <v>0.96</v>
      </c>
      <c r="W200" t="n">
        <v>0.13</v>
      </c>
      <c r="X200" t="n">
        <v>0.27</v>
      </c>
      <c r="Y200" t="n">
        <v>1</v>
      </c>
      <c r="Z200" t="n">
        <v>10</v>
      </c>
    </row>
    <row r="201">
      <c r="A201" t="n">
        <v>27</v>
      </c>
      <c r="B201" t="n">
        <v>150</v>
      </c>
      <c r="C201" t="inlineStr">
        <is>
          <t xml:space="preserve">CONCLUIDO	</t>
        </is>
      </c>
      <c r="D201" t="n">
        <v>8.4718</v>
      </c>
      <c r="E201" t="n">
        <v>11.8</v>
      </c>
      <c r="F201" t="n">
        <v>8.08</v>
      </c>
      <c r="G201" t="n">
        <v>37.31</v>
      </c>
      <c r="H201" t="n">
        <v>0.44</v>
      </c>
      <c r="I201" t="n">
        <v>13</v>
      </c>
      <c r="J201" t="n">
        <v>311.04</v>
      </c>
      <c r="K201" t="n">
        <v>61.82</v>
      </c>
      <c r="L201" t="n">
        <v>7.75</v>
      </c>
      <c r="M201" t="n">
        <v>11</v>
      </c>
      <c r="N201" t="n">
        <v>91.47</v>
      </c>
      <c r="O201" t="n">
        <v>38596.15</v>
      </c>
      <c r="P201" t="n">
        <v>128.89</v>
      </c>
      <c r="Q201" t="n">
        <v>942.34</v>
      </c>
      <c r="R201" t="n">
        <v>34.37</v>
      </c>
      <c r="S201" t="n">
        <v>27.17</v>
      </c>
      <c r="T201" t="n">
        <v>3807.25</v>
      </c>
      <c r="U201" t="n">
        <v>0.79</v>
      </c>
      <c r="V201" t="n">
        <v>0.96</v>
      </c>
      <c r="W201" t="n">
        <v>0.13</v>
      </c>
      <c r="X201" t="n">
        <v>0.23</v>
      </c>
      <c r="Y201" t="n">
        <v>1</v>
      </c>
      <c r="Z201" t="n">
        <v>10</v>
      </c>
    </row>
    <row r="202">
      <c r="A202" t="n">
        <v>28</v>
      </c>
      <c r="B202" t="n">
        <v>150</v>
      </c>
      <c r="C202" t="inlineStr">
        <is>
          <t xml:space="preserve">CONCLUIDO	</t>
        </is>
      </c>
      <c r="D202" t="n">
        <v>8.495200000000001</v>
      </c>
      <c r="E202" t="n">
        <v>11.77</v>
      </c>
      <c r="F202" t="n">
        <v>8.050000000000001</v>
      </c>
      <c r="G202" t="n">
        <v>37.16</v>
      </c>
      <c r="H202" t="n">
        <v>0.46</v>
      </c>
      <c r="I202" t="n">
        <v>13</v>
      </c>
      <c r="J202" t="n">
        <v>311.59</v>
      </c>
      <c r="K202" t="n">
        <v>61.82</v>
      </c>
      <c r="L202" t="n">
        <v>8</v>
      </c>
      <c r="M202" t="n">
        <v>11</v>
      </c>
      <c r="N202" t="n">
        <v>91.77</v>
      </c>
      <c r="O202" t="n">
        <v>38663.62</v>
      </c>
      <c r="P202" t="n">
        <v>127.64</v>
      </c>
      <c r="Q202" t="n">
        <v>942.25</v>
      </c>
      <c r="R202" t="n">
        <v>33.23</v>
      </c>
      <c r="S202" t="n">
        <v>27.17</v>
      </c>
      <c r="T202" t="n">
        <v>3238.82</v>
      </c>
      <c r="U202" t="n">
        <v>0.82</v>
      </c>
      <c r="V202" t="n">
        <v>0.97</v>
      </c>
      <c r="W202" t="n">
        <v>0.13</v>
      </c>
      <c r="X202" t="n">
        <v>0.2</v>
      </c>
      <c r="Y202" t="n">
        <v>1</v>
      </c>
      <c r="Z202" t="n">
        <v>10</v>
      </c>
    </row>
    <row r="203">
      <c r="A203" t="n">
        <v>29</v>
      </c>
      <c r="B203" t="n">
        <v>150</v>
      </c>
      <c r="C203" t="inlineStr">
        <is>
          <t xml:space="preserve">CONCLUIDO	</t>
        </is>
      </c>
      <c r="D203" t="n">
        <v>8.441599999999999</v>
      </c>
      <c r="E203" t="n">
        <v>11.85</v>
      </c>
      <c r="F203" t="n">
        <v>8.130000000000001</v>
      </c>
      <c r="G203" t="n">
        <v>37.51</v>
      </c>
      <c r="H203" t="n">
        <v>0.47</v>
      </c>
      <c r="I203" t="n">
        <v>13</v>
      </c>
      <c r="J203" t="n">
        <v>312.14</v>
      </c>
      <c r="K203" t="n">
        <v>61.82</v>
      </c>
      <c r="L203" t="n">
        <v>8.25</v>
      </c>
      <c r="M203" t="n">
        <v>11</v>
      </c>
      <c r="N203" t="n">
        <v>92.06999999999999</v>
      </c>
      <c r="O203" t="n">
        <v>38731.35</v>
      </c>
      <c r="P203" t="n">
        <v>127.92</v>
      </c>
      <c r="Q203" t="n">
        <v>942.26</v>
      </c>
      <c r="R203" t="n">
        <v>36.16</v>
      </c>
      <c r="S203" t="n">
        <v>27.17</v>
      </c>
      <c r="T203" t="n">
        <v>4700.72</v>
      </c>
      <c r="U203" t="n">
        <v>0.75</v>
      </c>
      <c r="V203" t="n">
        <v>0.96</v>
      </c>
      <c r="W203" t="n">
        <v>0.12</v>
      </c>
      <c r="X203" t="n">
        <v>0.27</v>
      </c>
      <c r="Y203" t="n">
        <v>1</v>
      </c>
      <c r="Z203" t="n">
        <v>10</v>
      </c>
    </row>
    <row r="204">
      <c r="A204" t="n">
        <v>30</v>
      </c>
      <c r="B204" t="n">
        <v>150</v>
      </c>
      <c r="C204" t="inlineStr">
        <is>
          <t xml:space="preserve">CONCLUIDO	</t>
        </is>
      </c>
      <c r="D204" t="n">
        <v>8.5082</v>
      </c>
      <c r="E204" t="n">
        <v>11.75</v>
      </c>
      <c r="F204" t="n">
        <v>8.09</v>
      </c>
      <c r="G204" t="n">
        <v>40.45</v>
      </c>
      <c r="H204" t="n">
        <v>0.48</v>
      </c>
      <c r="I204" t="n">
        <v>12</v>
      </c>
      <c r="J204" t="n">
        <v>312.69</v>
      </c>
      <c r="K204" t="n">
        <v>61.82</v>
      </c>
      <c r="L204" t="n">
        <v>8.5</v>
      </c>
      <c r="M204" t="n">
        <v>10</v>
      </c>
      <c r="N204" t="n">
        <v>92.37</v>
      </c>
      <c r="O204" t="n">
        <v>38799.09</v>
      </c>
      <c r="P204" t="n">
        <v>126.92</v>
      </c>
      <c r="Q204" t="n">
        <v>942.24</v>
      </c>
      <c r="R204" t="n">
        <v>34.74</v>
      </c>
      <c r="S204" t="n">
        <v>27.17</v>
      </c>
      <c r="T204" t="n">
        <v>3998.85</v>
      </c>
      <c r="U204" t="n">
        <v>0.78</v>
      </c>
      <c r="V204" t="n">
        <v>0.96</v>
      </c>
      <c r="W204" t="n">
        <v>0.13</v>
      </c>
      <c r="X204" t="n">
        <v>0.24</v>
      </c>
      <c r="Y204" t="n">
        <v>1</v>
      </c>
      <c r="Z204" t="n">
        <v>10</v>
      </c>
    </row>
    <row r="205">
      <c r="A205" t="n">
        <v>31</v>
      </c>
      <c r="B205" t="n">
        <v>150</v>
      </c>
      <c r="C205" t="inlineStr">
        <is>
          <t xml:space="preserve">CONCLUIDO	</t>
        </is>
      </c>
      <c r="D205" t="n">
        <v>8.5139</v>
      </c>
      <c r="E205" t="n">
        <v>11.75</v>
      </c>
      <c r="F205" t="n">
        <v>8.08</v>
      </c>
      <c r="G205" t="n">
        <v>40.41</v>
      </c>
      <c r="H205" t="n">
        <v>0.5</v>
      </c>
      <c r="I205" t="n">
        <v>12</v>
      </c>
      <c r="J205" t="n">
        <v>313.24</v>
      </c>
      <c r="K205" t="n">
        <v>61.82</v>
      </c>
      <c r="L205" t="n">
        <v>8.75</v>
      </c>
      <c r="M205" t="n">
        <v>10</v>
      </c>
      <c r="N205" t="n">
        <v>92.67</v>
      </c>
      <c r="O205" t="n">
        <v>38866.96</v>
      </c>
      <c r="P205" t="n">
        <v>125.98</v>
      </c>
      <c r="Q205" t="n">
        <v>942.24</v>
      </c>
      <c r="R205" t="n">
        <v>34.4</v>
      </c>
      <c r="S205" t="n">
        <v>27.17</v>
      </c>
      <c r="T205" t="n">
        <v>3827.6</v>
      </c>
      <c r="U205" t="n">
        <v>0.79</v>
      </c>
      <c r="V205" t="n">
        <v>0.97</v>
      </c>
      <c r="W205" t="n">
        <v>0.13</v>
      </c>
      <c r="X205" t="n">
        <v>0.23</v>
      </c>
      <c r="Y205" t="n">
        <v>1</v>
      </c>
      <c r="Z205" t="n">
        <v>10</v>
      </c>
    </row>
    <row r="206">
      <c r="A206" t="n">
        <v>32</v>
      </c>
      <c r="B206" t="n">
        <v>150</v>
      </c>
      <c r="C206" t="inlineStr">
        <is>
          <t xml:space="preserve">CONCLUIDO	</t>
        </is>
      </c>
      <c r="D206" t="n">
        <v>8.5686</v>
      </c>
      <c r="E206" t="n">
        <v>11.67</v>
      </c>
      <c r="F206" t="n">
        <v>8.06</v>
      </c>
      <c r="G206" t="n">
        <v>43.98</v>
      </c>
      <c r="H206" t="n">
        <v>0.51</v>
      </c>
      <c r="I206" t="n">
        <v>11</v>
      </c>
      <c r="J206" t="n">
        <v>313.79</v>
      </c>
      <c r="K206" t="n">
        <v>61.82</v>
      </c>
      <c r="L206" t="n">
        <v>9</v>
      </c>
      <c r="M206" t="n">
        <v>9</v>
      </c>
      <c r="N206" t="n">
        <v>92.97</v>
      </c>
      <c r="O206" t="n">
        <v>38934.97</v>
      </c>
      <c r="P206" t="n">
        <v>124.77</v>
      </c>
      <c r="Q206" t="n">
        <v>942.24</v>
      </c>
      <c r="R206" t="n">
        <v>33.83</v>
      </c>
      <c r="S206" t="n">
        <v>27.17</v>
      </c>
      <c r="T206" t="n">
        <v>3548.88</v>
      </c>
      <c r="U206" t="n">
        <v>0.8</v>
      </c>
      <c r="V206" t="n">
        <v>0.97</v>
      </c>
      <c r="W206" t="n">
        <v>0.13</v>
      </c>
      <c r="X206" t="n">
        <v>0.21</v>
      </c>
      <c r="Y206" t="n">
        <v>1</v>
      </c>
      <c r="Z206" t="n">
        <v>10</v>
      </c>
    </row>
    <row r="207">
      <c r="A207" t="n">
        <v>33</v>
      </c>
      <c r="B207" t="n">
        <v>150</v>
      </c>
      <c r="C207" t="inlineStr">
        <is>
          <t xml:space="preserve">CONCLUIDO	</t>
        </is>
      </c>
      <c r="D207" t="n">
        <v>8.5763</v>
      </c>
      <c r="E207" t="n">
        <v>11.66</v>
      </c>
      <c r="F207" t="n">
        <v>8.050000000000001</v>
      </c>
      <c r="G207" t="n">
        <v>43.92</v>
      </c>
      <c r="H207" t="n">
        <v>0.52</v>
      </c>
      <c r="I207" t="n">
        <v>11</v>
      </c>
      <c r="J207" t="n">
        <v>314.34</v>
      </c>
      <c r="K207" t="n">
        <v>61.82</v>
      </c>
      <c r="L207" t="n">
        <v>9.25</v>
      </c>
      <c r="M207" t="n">
        <v>9</v>
      </c>
      <c r="N207" t="n">
        <v>93.27</v>
      </c>
      <c r="O207" t="n">
        <v>39003.11</v>
      </c>
      <c r="P207" t="n">
        <v>124.12</v>
      </c>
      <c r="Q207" t="n">
        <v>942.29</v>
      </c>
      <c r="R207" t="n">
        <v>33.41</v>
      </c>
      <c r="S207" t="n">
        <v>27.17</v>
      </c>
      <c r="T207" t="n">
        <v>3337.1</v>
      </c>
      <c r="U207" t="n">
        <v>0.8100000000000001</v>
      </c>
      <c r="V207" t="n">
        <v>0.97</v>
      </c>
      <c r="W207" t="n">
        <v>0.13</v>
      </c>
      <c r="X207" t="n">
        <v>0.2</v>
      </c>
      <c r="Y207" t="n">
        <v>1</v>
      </c>
      <c r="Z207" t="n">
        <v>10</v>
      </c>
    </row>
    <row r="208">
      <c r="A208" t="n">
        <v>34</v>
      </c>
      <c r="B208" t="n">
        <v>150</v>
      </c>
      <c r="C208" t="inlineStr">
        <is>
          <t xml:space="preserve">CONCLUIDO	</t>
        </is>
      </c>
      <c r="D208" t="n">
        <v>8.571199999999999</v>
      </c>
      <c r="E208" t="n">
        <v>11.67</v>
      </c>
      <c r="F208" t="n">
        <v>8.06</v>
      </c>
      <c r="G208" t="n">
        <v>43.96</v>
      </c>
      <c r="H208" t="n">
        <v>0.54</v>
      </c>
      <c r="I208" t="n">
        <v>11</v>
      </c>
      <c r="J208" t="n">
        <v>314.9</v>
      </c>
      <c r="K208" t="n">
        <v>61.82</v>
      </c>
      <c r="L208" t="n">
        <v>9.5</v>
      </c>
      <c r="M208" t="n">
        <v>9</v>
      </c>
      <c r="N208" t="n">
        <v>93.56999999999999</v>
      </c>
      <c r="O208" t="n">
        <v>39071.38</v>
      </c>
      <c r="P208" t="n">
        <v>123.62</v>
      </c>
      <c r="Q208" t="n">
        <v>942.29</v>
      </c>
      <c r="R208" t="n">
        <v>33.7</v>
      </c>
      <c r="S208" t="n">
        <v>27.17</v>
      </c>
      <c r="T208" t="n">
        <v>3481.39</v>
      </c>
      <c r="U208" t="n">
        <v>0.8100000000000001</v>
      </c>
      <c r="V208" t="n">
        <v>0.97</v>
      </c>
      <c r="W208" t="n">
        <v>0.13</v>
      </c>
      <c r="X208" t="n">
        <v>0.21</v>
      </c>
      <c r="Y208" t="n">
        <v>1</v>
      </c>
      <c r="Z208" t="n">
        <v>10</v>
      </c>
    </row>
    <row r="209">
      <c r="A209" t="n">
        <v>35</v>
      </c>
      <c r="B209" t="n">
        <v>150</v>
      </c>
      <c r="C209" t="inlineStr">
        <is>
          <t xml:space="preserve">CONCLUIDO	</t>
        </is>
      </c>
      <c r="D209" t="n">
        <v>8.635400000000001</v>
      </c>
      <c r="E209" t="n">
        <v>11.58</v>
      </c>
      <c r="F209" t="n">
        <v>8.029999999999999</v>
      </c>
      <c r="G209" t="n">
        <v>48.16</v>
      </c>
      <c r="H209" t="n">
        <v>0.55</v>
      </c>
      <c r="I209" t="n">
        <v>10</v>
      </c>
      <c r="J209" t="n">
        <v>315.45</v>
      </c>
      <c r="K209" t="n">
        <v>61.82</v>
      </c>
      <c r="L209" t="n">
        <v>9.75</v>
      </c>
      <c r="M209" t="n">
        <v>8</v>
      </c>
      <c r="N209" t="n">
        <v>93.88</v>
      </c>
      <c r="O209" t="n">
        <v>39139.8</v>
      </c>
      <c r="P209" t="n">
        <v>121.88</v>
      </c>
      <c r="Q209" t="n">
        <v>942.27</v>
      </c>
      <c r="R209" t="n">
        <v>32.69</v>
      </c>
      <c r="S209" t="n">
        <v>27.17</v>
      </c>
      <c r="T209" t="n">
        <v>2980.74</v>
      </c>
      <c r="U209" t="n">
        <v>0.83</v>
      </c>
      <c r="V209" t="n">
        <v>0.97</v>
      </c>
      <c r="W209" t="n">
        <v>0.12</v>
      </c>
      <c r="X209" t="n">
        <v>0.17</v>
      </c>
      <c r="Y209" t="n">
        <v>1</v>
      </c>
      <c r="Z209" t="n">
        <v>10</v>
      </c>
    </row>
    <row r="210">
      <c r="A210" t="n">
        <v>36</v>
      </c>
      <c r="B210" t="n">
        <v>150</v>
      </c>
      <c r="C210" t="inlineStr">
        <is>
          <t xml:space="preserve">CONCLUIDO	</t>
        </is>
      </c>
      <c r="D210" t="n">
        <v>8.644299999999999</v>
      </c>
      <c r="E210" t="n">
        <v>11.57</v>
      </c>
      <c r="F210" t="n">
        <v>8.02</v>
      </c>
      <c r="G210" t="n">
        <v>48.09</v>
      </c>
      <c r="H210" t="n">
        <v>0.5600000000000001</v>
      </c>
      <c r="I210" t="n">
        <v>10</v>
      </c>
      <c r="J210" t="n">
        <v>316.01</v>
      </c>
      <c r="K210" t="n">
        <v>61.82</v>
      </c>
      <c r="L210" t="n">
        <v>10</v>
      </c>
      <c r="M210" t="n">
        <v>8</v>
      </c>
      <c r="N210" t="n">
        <v>94.18000000000001</v>
      </c>
      <c r="O210" t="n">
        <v>39208.35</v>
      </c>
      <c r="P210" t="n">
        <v>121.7</v>
      </c>
      <c r="Q210" t="n">
        <v>942.3200000000001</v>
      </c>
      <c r="R210" t="n">
        <v>32.22</v>
      </c>
      <c r="S210" t="n">
        <v>27.17</v>
      </c>
      <c r="T210" t="n">
        <v>2747.83</v>
      </c>
      <c r="U210" t="n">
        <v>0.84</v>
      </c>
      <c r="V210" t="n">
        <v>0.97</v>
      </c>
      <c r="W210" t="n">
        <v>0.12</v>
      </c>
      <c r="X210" t="n">
        <v>0.16</v>
      </c>
      <c r="Y210" t="n">
        <v>1</v>
      </c>
      <c r="Z210" t="n">
        <v>10</v>
      </c>
    </row>
    <row r="211">
      <c r="A211" t="n">
        <v>37</v>
      </c>
      <c r="B211" t="n">
        <v>150</v>
      </c>
      <c r="C211" t="inlineStr">
        <is>
          <t xml:space="preserve">CONCLUIDO	</t>
        </is>
      </c>
      <c r="D211" t="n">
        <v>8.6432</v>
      </c>
      <c r="E211" t="n">
        <v>11.57</v>
      </c>
      <c r="F211" t="n">
        <v>8.02</v>
      </c>
      <c r="G211" t="n">
        <v>48.1</v>
      </c>
      <c r="H211" t="n">
        <v>0.58</v>
      </c>
      <c r="I211" t="n">
        <v>10</v>
      </c>
      <c r="J211" t="n">
        <v>316.56</v>
      </c>
      <c r="K211" t="n">
        <v>61.82</v>
      </c>
      <c r="L211" t="n">
        <v>10.25</v>
      </c>
      <c r="M211" t="n">
        <v>8</v>
      </c>
      <c r="N211" t="n">
        <v>94.48999999999999</v>
      </c>
      <c r="O211" t="n">
        <v>39277.04</v>
      </c>
      <c r="P211" t="n">
        <v>120.66</v>
      </c>
      <c r="Q211" t="n">
        <v>942.38</v>
      </c>
      <c r="R211" t="n">
        <v>32.44</v>
      </c>
      <c r="S211" t="n">
        <v>27.17</v>
      </c>
      <c r="T211" t="n">
        <v>2858.39</v>
      </c>
      <c r="U211" t="n">
        <v>0.84</v>
      </c>
      <c r="V211" t="n">
        <v>0.97</v>
      </c>
      <c r="W211" t="n">
        <v>0.12</v>
      </c>
      <c r="X211" t="n">
        <v>0.16</v>
      </c>
      <c r="Y211" t="n">
        <v>1</v>
      </c>
      <c r="Z211" t="n">
        <v>10</v>
      </c>
    </row>
    <row r="212">
      <c r="A212" t="n">
        <v>38</v>
      </c>
      <c r="B212" t="n">
        <v>150</v>
      </c>
      <c r="C212" t="inlineStr">
        <is>
          <t xml:space="preserve">CONCLUIDO	</t>
        </is>
      </c>
      <c r="D212" t="n">
        <v>8.6256</v>
      </c>
      <c r="E212" t="n">
        <v>11.59</v>
      </c>
      <c r="F212" t="n">
        <v>8.039999999999999</v>
      </c>
      <c r="G212" t="n">
        <v>48.24</v>
      </c>
      <c r="H212" t="n">
        <v>0.59</v>
      </c>
      <c r="I212" t="n">
        <v>10</v>
      </c>
      <c r="J212" t="n">
        <v>317.12</v>
      </c>
      <c r="K212" t="n">
        <v>61.82</v>
      </c>
      <c r="L212" t="n">
        <v>10.5</v>
      </c>
      <c r="M212" t="n">
        <v>8</v>
      </c>
      <c r="N212" t="n">
        <v>94.8</v>
      </c>
      <c r="O212" t="n">
        <v>39345.87</v>
      </c>
      <c r="P212" t="n">
        <v>119.42</v>
      </c>
      <c r="Q212" t="n">
        <v>942.24</v>
      </c>
      <c r="R212" t="n">
        <v>33.21</v>
      </c>
      <c r="S212" t="n">
        <v>27.17</v>
      </c>
      <c r="T212" t="n">
        <v>3241.12</v>
      </c>
      <c r="U212" t="n">
        <v>0.82</v>
      </c>
      <c r="V212" t="n">
        <v>0.97</v>
      </c>
      <c r="W212" t="n">
        <v>0.12</v>
      </c>
      <c r="X212" t="n">
        <v>0.19</v>
      </c>
      <c r="Y212" t="n">
        <v>1</v>
      </c>
      <c r="Z212" t="n">
        <v>10</v>
      </c>
    </row>
    <row r="213">
      <c r="A213" t="n">
        <v>39</v>
      </c>
      <c r="B213" t="n">
        <v>150</v>
      </c>
      <c r="C213" t="inlineStr">
        <is>
          <t xml:space="preserve">CONCLUIDO	</t>
        </is>
      </c>
      <c r="D213" t="n">
        <v>8.686</v>
      </c>
      <c r="E213" t="n">
        <v>11.51</v>
      </c>
      <c r="F213" t="n">
        <v>8.02</v>
      </c>
      <c r="G213" t="n">
        <v>53.44</v>
      </c>
      <c r="H213" t="n">
        <v>0.6</v>
      </c>
      <c r="I213" t="n">
        <v>9</v>
      </c>
      <c r="J213" t="n">
        <v>317.68</v>
      </c>
      <c r="K213" t="n">
        <v>61.82</v>
      </c>
      <c r="L213" t="n">
        <v>10.75</v>
      </c>
      <c r="M213" t="n">
        <v>7</v>
      </c>
      <c r="N213" t="n">
        <v>95.11</v>
      </c>
      <c r="O213" t="n">
        <v>39414.84</v>
      </c>
      <c r="P213" t="n">
        <v>118.47</v>
      </c>
      <c r="Q213" t="n">
        <v>942.24</v>
      </c>
      <c r="R213" t="n">
        <v>32.34</v>
      </c>
      <c r="S213" t="n">
        <v>27.17</v>
      </c>
      <c r="T213" t="n">
        <v>2811.85</v>
      </c>
      <c r="U213" t="n">
        <v>0.84</v>
      </c>
      <c r="V213" t="n">
        <v>0.97</v>
      </c>
      <c r="W213" t="n">
        <v>0.12</v>
      </c>
      <c r="X213" t="n">
        <v>0.16</v>
      </c>
      <c r="Y213" t="n">
        <v>1</v>
      </c>
      <c r="Z213" t="n">
        <v>10</v>
      </c>
    </row>
    <row r="214">
      <c r="A214" t="n">
        <v>40</v>
      </c>
      <c r="B214" t="n">
        <v>150</v>
      </c>
      <c r="C214" t="inlineStr">
        <is>
          <t xml:space="preserve">CONCLUIDO	</t>
        </is>
      </c>
      <c r="D214" t="n">
        <v>8.6839</v>
      </c>
      <c r="E214" t="n">
        <v>11.52</v>
      </c>
      <c r="F214" t="n">
        <v>8.02</v>
      </c>
      <c r="G214" t="n">
        <v>53.46</v>
      </c>
      <c r="H214" t="n">
        <v>0.62</v>
      </c>
      <c r="I214" t="n">
        <v>9</v>
      </c>
      <c r="J214" t="n">
        <v>318.24</v>
      </c>
      <c r="K214" t="n">
        <v>61.82</v>
      </c>
      <c r="L214" t="n">
        <v>11</v>
      </c>
      <c r="M214" t="n">
        <v>7</v>
      </c>
      <c r="N214" t="n">
        <v>95.42</v>
      </c>
      <c r="O214" t="n">
        <v>39483.95</v>
      </c>
      <c r="P214" t="n">
        <v>118.53</v>
      </c>
      <c r="Q214" t="n">
        <v>942.28</v>
      </c>
      <c r="R214" t="n">
        <v>32.41</v>
      </c>
      <c r="S214" t="n">
        <v>27.17</v>
      </c>
      <c r="T214" t="n">
        <v>2846.89</v>
      </c>
      <c r="U214" t="n">
        <v>0.84</v>
      </c>
      <c r="V214" t="n">
        <v>0.97</v>
      </c>
      <c r="W214" t="n">
        <v>0.12</v>
      </c>
      <c r="X214" t="n">
        <v>0.17</v>
      </c>
      <c r="Y214" t="n">
        <v>1</v>
      </c>
      <c r="Z214" t="n">
        <v>10</v>
      </c>
    </row>
    <row r="215">
      <c r="A215" t="n">
        <v>41</v>
      </c>
      <c r="B215" t="n">
        <v>150</v>
      </c>
      <c r="C215" t="inlineStr">
        <is>
          <t xml:space="preserve">CONCLUIDO	</t>
        </is>
      </c>
      <c r="D215" t="n">
        <v>8.6839</v>
      </c>
      <c r="E215" t="n">
        <v>11.52</v>
      </c>
      <c r="F215" t="n">
        <v>8.02</v>
      </c>
      <c r="G215" t="n">
        <v>53.46</v>
      </c>
      <c r="H215" t="n">
        <v>0.63</v>
      </c>
      <c r="I215" t="n">
        <v>9</v>
      </c>
      <c r="J215" t="n">
        <v>318.8</v>
      </c>
      <c r="K215" t="n">
        <v>61.82</v>
      </c>
      <c r="L215" t="n">
        <v>11.25</v>
      </c>
      <c r="M215" t="n">
        <v>7</v>
      </c>
      <c r="N215" t="n">
        <v>95.73</v>
      </c>
      <c r="O215" t="n">
        <v>39553.2</v>
      </c>
      <c r="P215" t="n">
        <v>118.14</v>
      </c>
      <c r="Q215" t="n">
        <v>942.26</v>
      </c>
      <c r="R215" t="n">
        <v>32.4</v>
      </c>
      <c r="S215" t="n">
        <v>27.17</v>
      </c>
      <c r="T215" t="n">
        <v>2844.54</v>
      </c>
      <c r="U215" t="n">
        <v>0.84</v>
      </c>
      <c r="V215" t="n">
        <v>0.97</v>
      </c>
      <c r="W215" t="n">
        <v>0.12</v>
      </c>
      <c r="X215" t="n">
        <v>0.17</v>
      </c>
      <c r="Y215" t="n">
        <v>1</v>
      </c>
      <c r="Z215" t="n">
        <v>10</v>
      </c>
    </row>
    <row r="216">
      <c r="A216" t="n">
        <v>42</v>
      </c>
      <c r="B216" t="n">
        <v>150</v>
      </c>
      <c r="C216" t="inlineStr">
        <is>
          <t xml:space="preserve">CONCLUIDO	</t>
        </is>
      </c>
      <c r="D216" t="n">
        <v>8.6852</v>
      </c>
      <c r="E216" t="n">
        <v>11.51</v>
      </c>
      <c r="F216" t="n">
        <v>8.02</v>
      </c>
      <c r="G216" t="n">
        <v>53.44</v>
      </c>
      <c r="H216" t="n">
        <v>0.64</v>
      </c>
      <c r="I216" t="n">
        <v>9</v>
      </c>
      <c r="J216" t="n">
        <v>319.36</v>
      </c>
      <c r="K216" t="n">
        <v>61.82</v>
      </c>
      <c r="L216" t="n">
        <v>11.5</v>
      </c>
      <c r="M216" t="n">
        <v>7</v>
      </c>
      <c r="N216" t="n">
        <v>96.04000000000001</v>
      </c>
      <c r="O216" t="n">
        <v>39622.59</v>
      </c>
      <c r="P216" t="n">
        <v>116.89</v>
      </c>
      <c r="Q216" t="n">
        <v>942.25</v>
      </c>
      <c r="R216" t="n">
        <v>32.38</v>
      </c>
      <c r="S216" t="n">
        <v>27.17</v>
      </c>
      <c r="T216" t="n">
        <v>2834.27</v>
      </c>
      <c r="U216" t="n">
        <v>0.84</v>
      </c>
      <c r="V216" t="n">
        <v>0.97</v>
      </c>
      <c r="W216" t="n">
        <v>0.12</v>
      </c>
      <c r="X216" t="n">
        <v>0.16</v>
      </c>
      <c r="Y216" t="n">
        <v>1</v>
      </c>
      <c r="Z216" t="n">
        <v>10</v>
      </c>
    </row>
    <row r="217">
      <c r="A217" t="n">
        <v>43</v>
      </c>
      <c r="B217" t="n">
        <v>150</v>
      </c>
      <c r="C217" t="inlineStr">
        <is>
          <t xml:space="preserve">CONCLUIDO	</t>
        </is>
      </c>
      <c r="D217" t="n">
        <v>8.755100000000001</v>
      </c>
      <c r="E217" t="n">
        <v>11.42</v>
      </c>
      <c r="F217" t="n">
        <v>7.98</v>
      </c>
      <c r="G217" t="n">
        <v>59.85</v>
      </c>
      <c r="H217" t="n">
        <v>0.65</v>
      </c>
      <c r="I217" t="n">
        <v>8</v>
      </c>
      <c r="J217" t="n">
        <v>319.93</v>
      </c>
      <c r="K217" t="n">
        <v>61.82</v>
      </c>
      <c r="L217" t="n">
        <v>11.75</v>
      </c>
      <c r="M217" t="n">
        <v>6</v>
      </c>
      <c r="N217" t="n">
        <v>96.36</v>
      </c>
      <c r="O217" t="n">
        <v>39692.13</v>
      </c>
      <c r="P217" t="n">
        <v>114.73</v>
      </c>
      <c r="Q217" t="n">
        <v>942.33</v>
      </c>
      <c r="R217" t="n">
        <v>31.1</v>
      </c>
      <c r="S217" t="n">
        <v>27.17</v>
      </c>
      <c r="T217" t="n">
        <v>2195.84</v>
      </c>
      <c r="U217" t="n">
        <v>0.87</v>
      </c>
      <c r="V217" t="n">
        <v>0.98</v>
      </c>
      <c r="W217" t="n">
        <v>0.12</v>
      </c>
      <c r="X217" t="n">
        <v>0.13</v>
      </c>
      <c r="Y217" t="n">
        <v>1</v>
      </c>
      <c r="Z217" t="n">
        <v>10</v>
      </c>
    </row>
    <row r="218">
      <c r="A218" t="n">
        <v>44</v>
      </c>
      <c r="B218" t="n">
        <v>150</v>
      </c>
      <c r="C218" t="inlineStr">
        <is>
          <t xml:space="preserve">CONCLUIDO	</t>
        </is>
      </c>
      <c r="D218" t="n">
        <v>8.7677</v>
      </c>
      <c r="E218" t="n">
        <v>11.41</v>
      </c>
      <c r="F218" t="n">
        <v>7.96</v>
      </c>
      <c r="G218" t="n">
        <v>59.73</v>
      </c>
      <c r="H218" t="n">
        <v>0.67</v>
      </c>
      <c r="I218" t="n">
        <v>8</v>
      </c>
      <c r="J218" t="n">
        <v>320.49</v>
      </c>
      <c r="K218" t="n">
        <v>61.82</v>
      </c>
      <c r="L218" t="n">
        <v>12</v>
      </c>
      <c r="M218" t="n">
        <v>6</v>
      </c>
      <c r="N218" t="n">
        <v>96.67</v>
      </c>
      <c r="O218" t="n">
        <v>39761.81</v>
      </c>
      <c r="P218" t="n">
        <v>114.39</v>
      </c>
      <c r="Q218" t="n">
        <v>942.26</v>
      </c>
      <c r="R218" t="n">
        <v>30.51</v>
      </c>
      <c r="S218" t="n">
        <v>27.17</v>
      </c>
      <c r="T218" t="n">
        <v>1902.78</v>
      </c>
      <c r="U218" t="n">
        <v>0.89</v>
      </c>
      <c r="V218" t="n">
        <v>0.98</v>
      </c>
      <c r="W218" t="n">
        <v>0.12</v>
      </c>
      <c r="X218" t="n">
        <v>0.11</v>
      </c>
      <c r="Y218" t="n">
        <v>1</v>
      </c>
      <c r="Z218" t="n">
        <v>10</v>
      </c>
    </row>
    <row r="219">
      <c r="A219" t="n">
        <v>45</v>
      </c>
      <c r="B219" t="n">
        <v>150</v>
      </c>
      <c r="C219" t="inlineStr">
        <is>
          <t xml:space="preserve">CONCLUIDO	</t>
        </is>
      </c>
      <c r="D219" t="n">
        <v>8.739800000000001</v>
      </c>
      <c r="E219" t="n">
        <v>11.44</v>
      </c>
      <c r="F219" t="n">
        <v>8</v>
      </c>
      <c r="G219" t="n">
        <v>60</v>
      </c>
      <c r="H219" t="n">
        <v>0.68</v>
      </c>
      <c r="I219" t="n">
        <v>8</v>
      </c>
      <c r="J219" t="n">
        <v>321.06</v>
      </c>
      <c r="K219" t="n">
        <v>61.82</v>
      </c>
      <c r="L219" t="n">
        <v>12.25</v>
      </c>
      <c r="M219" t="n">
        <v>5</v>
      </c>
      <c r="N219" t="n">
        <v>96.98999999999999</v>
      </c>
      <c r="O219" t="n">
        <v>39831.64</v>
      </c>
      <c r="P219" t="n">
        <v>114.52</v>
      </c>
      <c r="Q219" t="n">
        <v>942.27</v>
      </c>
      <c r="R219" t="n">
        <v>31.98</v>
      </c>
      <c r="S219" t="n">
        <v>27.17</v>
      </c>
      <c r="T219" t="n">
        <v>2636.56</v>
      </c>
      <c r="U219" t="n">
        <v>0.85</v>
      </c>
      <c r="V219" t="n">
        <v>0.97</v>
      </c>
      <c r="W219" t="n">
        <v>0.12</v>
      </c>
      <c r="X219" t="n">
        <v>0.15</v>
      </c>
      <c r="Y219" t="n">
        <v>1</v>
      </c>
      <c r="Z219" t="n">
        <v>10</v>
      </c>
    </row>
    <row r="220">
      <c r="A220" t="n">
        <v>46</v>
      </c>
      <c r="B220" t="n">
        <v>150</v>
      </c>
      <c r="C220" t="inlineStr">
        <is>
          <t xml:space="preserve">CONCLUIDO	</t>
        </is>
      </c>
      <c r="D220" t="n">
        <v>8.739800000000001</v>
      </c>
      <c r="E220" t="n">
        <v>11.44</v>
      </c>
      <c r="F220" t="n">
        <v>8</v>
      </c>
      <c r="G220" t="n">
        <v>60</v>
      </c>
      <c r="H220" t="n">
        <v>0.6899999999999999</v>
      </c>
      <c r="I220" t="n">
        <v>8</v>
      </c>
      <c r="J220" t="n">
        <v>321.63</v>
      </c>
      <c r="K220" t="n">
        <v>61.82</v>
      </c>
      <c r="L220" t="n">
        <v>12.5</v>
      </c>
      <c r="M220" t="n">
        <v>4</v>
      </c>
      <c r="N220" t="n">
        <v>97.31</v>
      </c>
      <c r="O220" t="n">
        <v>39901.61</v>
      </c>
      <c r="P220" t="n">
        <v>114</v>
      </c>
      <c r="Q220" t="n">
        <v>942.35</v>
      </c>
      <c r="R220" t="n">
        <v>31.81</v>
      </c>
      <c r="S220" t="n">
        <v>27.17</v>
      </c>
      <c r="T220" t="n">
        <v>2554.91</v>
      </c>
      <c r="U220" t="n">
        <v>0.85</v>
      </c>
      <c r="V220" t="n">
        <v>0.97</v>
      </c>
      <c r="W220" t="n">
        <v>0.12</v>
      </c>
      <c r="X220" t="n">
        <v>0.15</v>
      </c>
      <c r="Y220" t="n">
        <v>1</v>
      </c>
      <c r="Z220" t="n">
        <v>10</v>
      </c>
    </row>
    <row r="221">
      <c r="A221" t="n">
        <v>47</v>
      </c>
      <c r="B221" t="n">
        <v>150</v>
      </c>
      <c r="C221" t="inlineStr">
        <is>
          <t xml:space="preserve">CONCLUIDO	</t>
        </is>
      </c>
      <c r="D221" t="n">
        <v>8.7379</v>
      </c>
      <c r="E221" t="n">
        <v>11.44</v>
      </c>
      <c r="F221" t="n">
        <v>8</v>
      </c>
      <c r="G221" t="n">
        <v>60.02</v>
      </c>
      <c r="H221" t="n">
        <v>0.71</v>
      </c>
      <c r="I221" t="n">
        <v>8</v>
      </c>
      <c r="J221" t="n">
        <v>322.2</v>
      </c>
      <c r="K221" t="n">
        <v>61.82</v>
      </c>
      <c r="L221" t="n">
        <v>12.75</v>
      </c>
      <c r="M221" t="n">
        <v>2</v>
      </c>
      <c r="N221" t="n">
        <v>97.62</v>
      </c>
      <c r="O221" t="n">
        <v>39971.73</v>
      </c>
      <c r="P221" t="n">
        <v>113.59</v>
      </c>
      <c r="Q221" t="n">
        <v>942.3200000000001</v>
      </c>
      <c r="R221" t="n">
        <v>31.8</v>
      </c>
      <c r="S221" t="n">
        <v>27.17</v>
      </c>
      <c r="T221" t="n">
        <v>2548.87</v>
      </c>
      <c r="U221" t="n">
        <v>0.85</v>
      </c>
      <c r="V221" t="n">
        <v>0.97</v>
      </c>
      <c r="W221" t="n">
        <v>0.12</v>
      </c>
      <c r="X221" t="n">
        <v>0.15</v>
      </c>
      <c r="Y221" t="n">
        <v>1</v>
      </c>
      <c r="Z221" t="n">
        <v>10</v>
      </c>
    </row>
    <row r="222">
      <c r="A222" t="n">
        <v>48</v>
      </c>
      <c r="B222" t="n">
        <v>150</v>
      </c>
      <c r="C222" t="inlineStr">
        <is>
          <t xml:space="preserve">CONCLUIDO	</t>
        </is>
      </c>
      <c r="D222" t="n">
        <v>8.7379</v>
      </c>
      <c r="E222" t="n">
        <v>11.44</v>
      </c>
      <c r="F222" t="n">
        <v>8</v>
      </c>
      <c r="G222" t="n">
        <v>60.02</v>
      </c>
      <c r="H222" t="n">
        <v>0.72</v>
      </c>
      <c r="I222" t="n">
        <v>8</v>
      </c>
      <c r="J222" t="n">
        <v>322.77</v>
      </c>
      <c r="K222" t="n">
        <v>61.82</v>
      </c>
      <c r="L222" t="n">
        <v>13</v>
      </c>
      <c r="M222" t="n">
        <v>2</v>
      </c>
      <c r="N222" t="n">
        <v>97.94</v>
      </c>
      <c r="O222" t="n">
        <v>40042</v>
      </c>
      <c r="P222" t="n">
        <v>113.56</v>
      </c>
      <c r="Q222" t="n">
        <v>942.27</v>
      </c>
      <c r="R222" t="n">
        <v>31.78</v>
      </c>
      <c r="S222" t="n">
        <v>27.17</v>
      </c>
      <c r="T222" t="n">
        <v>2539.72</v>
      </c>
      <c r="U222" t="n">
        <v>0.85</v>
      </c>
      <c r="V222" t="n">
        <v>0.97</v>
      </c>
      <c r="W222" t="n">
        <v>0.13</v>
      </c>
      <c r="X222" t="n">
        <v>0.15</v>
      </c>
      <c r="Y222" t="n">
        <v>1</v>
      </c>
      <c r="Z222" t="n">
        <v>10</v>
      </c>
    </row>
    <row r="223">
      <c r="A223" t="n">
        <v>49</v>
      </c>
      <c r="B223" t="n">
        <v>150</v>
      </c>
      <c r="C223" t="inlineStr">
        <is>
          <t xml:space="preserve">CONCLUIDO	</t>
        </is>
      </c>
      <c r="D223" t="n">
        <v>8.7362</v>
      </c>
      <c r="E223" t="n">
        <v>11.45</v>
      </c>
      <c r="F223" t="n">
        <v>8.01</v>
      </c>
      <c r="G223" t="n">
        <v>60.04</v>
      </c>
      <c r="H223" t="n">
        <v>0.73</v>
      </c>
      <c r="I223" t="n">
        <v>8</v>
      </c>
      <c r="J223" t="n">
        <v>323.34</v>
      </c>
      <c r="K223" t="n">
        <v>61.82</v>
      </c>
      <c r="L223" t="n">
        <v>13.25</v>
      </c>
      <c r="M223" t="n">
        <v>0</v>
      </c>
      <c r="N223" t="n">
        <v>98.27</v>
      </c>
      <c r="O223" t="n">
        <v>40112.54</v>
      </c>
      <c r="P223" t="n">
        <v>113.76</v>
      </c>
      <c r="Q223" t="n">
        <v>942.27</v>
      </c>
      <c r="R223" t="n">
        <v>31.79</v>
      </c>
      <c r="S223" t="n">
        <v>27.17</v>
      </c>
      <c r="T223" t="n">
        <v>2541.66</v>
      </c>
      <c r="U223" t="n">
        <v>0.85</v>
      </c>
      <c r="V223" t="n">
        <v>0.97</v>
      </c>
      <c r="W223" t="n">
        <v>0.13</v>
      </c>
      <c r="X223" t="n">
        <v>0.15</v>
      </c>
      <c r="Y223" t="n">
        <v>1</v>
      </c>
      <c r="Z223" t="n">
        <v>10</v>
      </c>
    </row>
    <row r="224">
      <c r="A224" t="n">
        <v>0</v>
      </c>
      <c r="B224" t="n">
        <v>10</v>
      </c>
      <c r="C224" t="inlineStr">
        <is>
          <t xml:space="preserve">CONCLUIDO	</t>
        </is>
      </c>
      <c r="D224" t="n">
        <v>7.9252</v>
      </c>
      <c r="E224" t="n">
        <v>12.62</v>
      </c>
      <c r="F224" t="n">
        <v>9.9</v>
      </c>
      <c r="G224" t="n">
        <v>6.19</v>
      </c>
      <c r="H224" t="n">
        <v>0.64</v>
      </c>
      <c r="I224" t="n">
        <v>96</v>
      </c>
      <c r="J224" t="n">
        <v>26.11</v>
      </c>
      <c r="K224" t="n">
        <v>12.1</v>
      </c>
      <c r="L224" t="n">
        <v>1</v>
      </c>
      <c r="M224" t="n">
        <v>0</v>
      </c>
      <c r="N224" t="n">
        <v>3.01</v>
      </c>
      <c r="O224" t="n">
        <v>3454.41</v>
      </c>
      <c r="P224" t="n">
        <v>28.86</v>
      </c>
      <c r="Q224" t="n">
        <v>942.64</v>
      </c>
      <c r="R224" t="n">
        <v>87.40000000000001</v>
      </c>
      <c r="S224" t="n">
        <v>27.17</v>
      </c>
      <c r="T224" t="n">
        <v>29908.31</v>
      </c>
      <c r="U224" t="n">
        <v>0.31</v>
      </c>
      <c r="V224" t="n">
        <v>0.79</v>
      </c>
      <c r="W224" t="n">
        <v>0.38</v>
      </c>
      <c r="X224" t="n">
        <v>2.05</v>
      </c>
      <c r="Y224" t="n">
        <v>1</v>
      </c>
      <c r="Z224" t="n">
        <v>10</v>
      </c>
    </row>
    <row r="225">
      <c r="A225" t="n">
        <v>0</v>
      </c>
      <c r="B225" t="n">
        <v>45</v>
      </c>
      <c r="C225" t="inlineStr">
        <is>
          <t xml:space="preserve">CONCLUIDO	</t>
        </is>
      </c>
      <c r="D225" t="n">
        <v>8.3422</v>
      </c>
      <c r="E225" t="n">
        <v>11.99</v>
      </c>
      <c r="F225" t="n">
        <v>8.91</v>
      </c>
      <c r="G225" t="n">
        <v>10.09</v>
      </c>
      <c r="H225" t="n">
        <v>0.18</v>
      </c>
      <c r="I225" t="n">
        <v>53</v>
      </c>
      <c r="J225" t="n">
        <v>98.70999999999999</v>
      </c>
      <c r="K225" t="n">
        <v>39.72</v>
      </c>
      <c r="L225" t="n">
        <v>1</v>
      </c>
      <c r="M225" t="n">
        <v>51</v>
      </c>
      <c r="N225" t="n">
        <v>12.99</v>
      </c>
      <c r="O225" t="n">
        <v>12407.75</v>
      </c>
      <c r="P225" t="n">
        <v>72.15000000000001</v>
      </c>
      <c r="Q225" t="n">
        <v>942.3200000000001</v>
      </c>
      <c r="R225" t="n">
        <v>60.18</v>
      </c>
      <c r="S225" t="n">
        <v>27.17</v>
      </c>
      <c r="T225" t="n">
        <v>16511.23</v>
      </c>
      <c r="U225" t="n">
        <v>0.45</v>
      </c>
      <c r="V225" t="n">
        <v>0.88</v>
      </c>
      <c r="W225" t="n">
        <v>0.19</v>
      </c>
      <c r="X225" t="n">
        <v>1.06</v>
      </c>
      <c r="Y225" t="n">
        <v>1</v>
      </c>
      <c r="Z225" t="n">
        <v>10</v>
      </c>
    </row>
    <row r="226">
      <c r="A226" t="n">
        <v>1</v>
      </c>
      <c r="B226" t="n">
        <v>45</v>
      </c>
      <c r="C226" t="inlineStr">
        <is>
          <t xml:space="preserve">CONCLUIDO	</t>
        </is>
      </c>
      <c r="D226" t="n">
        <v>8.755699999999999</v>
      </c>
      <c r="E226" t="n">
        <v>11.42</v>
      </c>
      <c r="F226" t="n">
        <v>8.609999999999999</v>
      </c>
      <c r="G226" t="n">
        <v>12.92</v>
      </c>
      <c r="H226" t="n">
        <v>0.22</v>
      </c>
      <c r="I226" t="n">
        <v>40</v>
      </c>
      <c r="J226" t="n">
        <v>99.02</v>
      </c>
      <c r="K226" t="n">
        <v>39.72</v>
      </c>
      <c r="L226" t="n">
        <v>1.25</v>
      </c>
      <c r="M226" t="n">
        <v>38</v>
      </c>
      <c r="N226" t="n">
        <v>13.05</v>
      </c>
      <c r="O226" t="n">
        <v>12446.14</v>
      </c>
      <c r="P226" t="n">
        <v>67.15000000000001</v>
      </c>
      <c r="Q226" t="n">
        <v>942.35</v>
      </c>
      <c r="R226" t="n">
        <v>50.74</v>
      </c>
      <c r="S226" t="n">
        <v>27.17</v>
      </c>
      <c r="T226" t="n">
        <v>11858.18</v>
      </c>
      <c r="U226" t="n">
        <v>0.54</v>
      </c>
      <c r="V226" t="n">
        <v>0.91</v>
      </c>
      <c r="W226" t="n">
        <v>0.17</v>
      </c>
      <c r="X226" t="n">
        <v>0.76</v>
      </c>
      <c r="Y226" t="n">
        <v>1</v>
      </c>
      <c r="Z226" t="n">
        <v>10</v>
      </c>
    </row>
    <row r="227">
      <c r="A227" t="n">
        <v>2</v>
      </c>
      <c r="B227" t="n">
        <v>45</v>
      </c>
      <c r="C227" t="inlineStr">
        <is>
          <t xml:space="preserve">CONCLUIDO	</t>
        </is>
      </c>
      <c r="D227" t="n">
        <v>8.968400000000001</v>
      </c>
      <c r="E227" t="n">
        <v>11.15</v>
      </c>
      <c r="F227" t="n">
        <v>8.5</v>
      </c>
      <c r="G227" t="n">
        <v>15.95</v>
      </c>
      <c r="H227" t="n">
        <v>0.27</v>
      </c>
      <c r="I227" t="n">
        <v>32</v>
      </c>
      <c r="J227" t="n">
        <v>99.33</v>
      </c>
      <c r="K227" t="n">
        <v>39.72</v>
      </c>
      <c r="L227" t="n">
        <v>1.5</v>
      </c>
      <c r="M227" t="n">
        <v>30</v>
      </c>
      <c r="N227" t="n">
        <v>13.11</v>
      </c>
      <c r="O227" t="n">
        <v>12484.55</v>
      </c>
      <c r="P227" t="n">
        <v>63.69</v>
      </c>
      <c r="Q227" t="n">
        <v>942.3099999999999</v>
      </c>
      <c r="R227" t="n">
        <v>47.73</v>
      </c>
      <c r="S227" t="n">
        <v>27.17</v>
      </c>
      <c r="T227" t="n">
        <v>10393.16</v>
      </c>
      <c r="U227" t="n">
        <v>0.57</v>
      </c>
      <c r="V227" t="n">
        <v>0.92</v>
      </c>
      <c r="W227" t="n">
        <v>0.16</v>
      </c>
      <c r="X227" t="n">
        <v>0.65</v>
      </c>
      <c r="Y227" t="n">
        <v>1</v>
      </c>
      <c r="Z227" t="n">
        <v>10</v>
      </c>
    </row>
    <row r="228">
      <c r="A228" t="n">
        <v>3</v>
      </c>
      <c r="B228" t="n">
        <v>45</v>
      </c>
      <c r="C228" t="inlineStr">
        <is>
          <t xml:space="preserve">CONCLUIDO	</t>
        </is>
      </c>
      <c r="D228" t="n">
        <v>9.188599999999999</v>
      </c>
      <c r="E228" t="n">
        <v>10.88</v>
      </c>
      <c r="F228" t="n">
        <v>8.359999999999999</v>
      </c>
      <c r="G228" t="n">
        <v>19.29</v>
      </c>
      <c r="H228" t="n">
        <v>0.31</v>
      </c>
      <c r="I228" t="n">
        <v>26</v>
      </c>
      <c r="J228" t="n">
        <v>99.64</v>
      </c>
      <c r="K228" t="n">
        <v>39.72</v>
      </c>
      <c r="L228" t="n">
        <v>1.75</v>
      </c>
      <c r="M228" t="n">
        <v>24</v>
      </c>
      <c r="N228" t="n">
        <v>13.18</v>
      </c>
      <c r="O228" t="n">
        <v>12522.99</v>
      </c>
      <c r="P228" t="n">
        <v>59.78</v>
      </c>
      <c r="Q228" t="n">
        <v>942.24</v>
      </c>
      <c r="R228" t="n">
        <v>43.23</v>
      </c>
      <c r="S228" t="n">
        <v>27.17</v>
      </c>
      <c r="T228" t="n">
        <v>8171.83</v>
      </c>
      <c r="U228" t="n">
        <v>0.63</v>
      </c>
      <c r="V228" t="n">
        <v>0.93</v>
      </c>
      <c r="W228" t="n">
        <v>0.15</v>
      </c>
      <c r="X228" t="n">
        <v>0.51</v>
      </c>
      <c r="Y228" t="n">
        <v>1</v>
      </c>
      <c r="Z228" t="n">
        <v>10</v>
      </c>
    </row>
    <row r="229">
      <c r="A229" t="n">
        <v>4</v>
      </c>
      <c r="B229" t="n">
        <v>45</v>
      </c>
      <c r="C229" t="inlineStr">
        <is>
          <t xml:space="preserve">CONCLUIDO	</t>
        </is>
      </c>
      <c r="D229" t="n">
        <v>9.2829</v>
      </c>
      <c r="E229" t="n">
        <v>10.77</v>
      </c>
      <c r="F229" t="n">
        <v>8.31</v>
      </c>
      <c r="G229" t="n">
        <v>21.68</v>
      </c>
      <c r="H229" t="n">
        <v>0.35</v>
      </c>
      <c r="I229" t="n">
        <v>23</v>
      </c>
      <c r="J229" t="n">
        <v>99.95</v>
      </c>
      <c r="K229" t="n">
        <v>39.72</v>
      </c>
      <c r="L229" t="n">
        <v>2</v>
      </c>
      <c r="M229" t="n">
        <v>9</v>
      </c>
      <c r="N229" t="n">
        <v>13.24</v>
      </c>
      <c r="O229" t="n">
        <v>12561.45</v>
      </c>
      <c r="P229" t="n">
        <v>57.46</v>
      </c>
      <c r="Q229" t="n">
        <v>942.3099999999999</v>
      </c>
      <c r="R229" t="n">
        <v>41.11</v>
      </c>
      <c r="S229" t="n">
        <v>27.17</v>
      </c>
      <c r="T229" t="n">
        <v>7125.88</v>
      </c>
      <c r="U229" t="n">
        <v>0.66</v>
      </c>
      <c r="V229" t="n">
        <v>0.9399999999999999</v>
      </c>
      <c r="W229" t="n">
        <v>0.16</v>
      </c>
      <c r="X229" t="n">
        <v>0.46</v>
      </c>
      <c r="Y229" t="n">
        <v>1</v>
      </c>
      <c r="Z229" t="n">
        <v>10</v>
      </c>
    </row>
    <row r="230">
      <c r="A230" t="n">
        <v>5</v>
      </c>
      <c r="B230" t="n">
        <v>45</v>
      </c>
      <c r="C230" t="inlineStr">
        <is>
          <t xml:space="preserve">CONCLUIDO	</t>
        </is>
      </c>
      <c r="D230" t="n">
        <v>9.3185</v>
      </c>
      <c r="E230" t="n">
        <v>10.73</v>
      </c>
      <c r="F230" t="n">
        <v>8.289999999999999</v>
      </c>
      <c r="G230" t="n">
        <v>22.61</v>
      </c>
      <c r="H230" t="n">
        <v>0.39</v>
      </c>
      <c r="I230" t="n">
        <v>22</v>
      </c>
      <c r="J230" t="n">
        <v>100.27</v>
      </c>
      <c r="K230" t="n">
        <v>39.72</v>
      </c>
      <c r="L230" t="n">
        <v>2.25</v>
      </c>
      <c r="M230" t="n">
        <v>0</v>
      </c>
      <c r="N230" t="n">
        <v>13.3</v>
      </c>
      <c r="O230" t="n">
        <v>12599.94</v>
      </c>
      <c r="P230" t="n">
        <v>57.08</v>
      </c>
      <c r="Q230" t="n">
        <v>942.28</v>
      </c>
      <c r="R230" t="n">
        <v>40</v>
      </c>
      <c r="S230" t="n">
        <v>27.17</v>
      </c>
      <c r="T230" t="n">
        <v>6578.78</v>
      </c>
      <c r="U230" t="n">
        <v>0.68</v>
      </c>
      <c r="V230" t="n">
        <v>0.9399999999999999</v>
      </c>
      <c r="W230" t="n">
        <v>0.17</v>
      </c>
      <c r="X230" t="n">
        <v>0.44</v>
      </c>
      <c r="Y230" t="n">
        <v>1</v>
      </c>
      <c r="Z230" t="n">
        <v>10</v>
      </c>
    </row>
    <row r="231">
      <c r="A231" t="n">
        <v>0</v>
      </c>
      <c r="B231" t="n">
        <v>105</v>
      </c>
      <c r="C231" t="inlineStr">
        <is>
          <t xml:space="preserve">CONCLUIDO	</t>
        </is>
      </c>
      <c r="D231" t="n">
        <v>6.0351</v>
      </c>
      <c r="E231" t="n">
        <v>16.57</v>
      </c>
      <c r="F231" t="n">
        <v>9.91</v>
      </c>
      <c r="G231" t="n">
        <v>5.89</v>
      </c>
      <c r="H231" t="n">
        <v>0.09</v>
      </c>
      <c r="I231" t="n">
        <v>101</v>
      </c>
      <c r="J231" t="n">
        <v>204</v>
      </c>
      <c r="K231" t="n">
        <v>55.27</v>
      </c>
      <c r="L231" t="n">
        <v>1</v>
      </c>
      <c r="M231" t="n">
        <v>99</v>
      </c>
      <c r="N231" t="n">
        <v>42.72</v>
      </c>
      <c r="O231" t="n">
        <v>25393.6</v>
      </c>
      <c r="P231" t="n">
        <v>138.89</v>
      </c>
      <c r="Q231" t="n">
        <v>942.55</v>
      </c>
      <c r="R231" t="n">
        <v>91.66</v>
      </c>
      <c r="S231" t="n">
        <v>27.17</v>
      </c>
      <c r="T231" t="n">
        <v>32012.05</v>
      </c>
      <c r="U231" t="n">
        <v>0.3</v>
      </c>
      <c r="V231" t="n">
        <v>0.79</v>
      </c>
      <c r="W231" t="n">
        <v>0.26</v>
      </c>
      <c r="X231" t="n">
        <v>2.05</v>
      </c>
      <c r="Y231" t="n">
        <v>1</v>
      </c>
      <c r="Z231" t="n">
        <v>10</v>
      </c>
    </row>
    <row r="232">
      <c r="A232" t="n">
        <v>1</v>
      </c>
      <c r="B232" t="n">
        <v>105</v>
      </c>
      <c r="C232" t="inlineStr">
        <is>
          <t xml:space="preserve">CONCLUIDO	</t>
        </is>
      </c>
      <c r="D232" t="n">
        <v>6.655</v>
      </c>
      <c r="E232" t="n">
        <v>15.03</v>
      </c>
      <c r="F232" t="n">
        <v>9.380000000000001</v>
      </c>
      <c r="G232" t="n">
        <v>7.4</v>
      </c>
      <c r="H232" t="n">
        <v>0.11</v>
      </c>
      <c r="I232" t="n">
        <v>76</v>
      </c>
      <c r="J232" t="n">
        <v>204.39</v>
      </c>
      <c r="K232" t="n">
        <v>55.27</v>
      </c>
      <c r="L232" t="n">
        <v>1.25</v>
      </c>
      <c r="M232" t="n">
        <v>74</v>
      </c>
      <c r="N232" t="n">
        <v>42.87</v>
      </c>
      <c r="O232" t="n">
        <v>25442.42</v>
      </c>
      <c r="P232" t="n">
        <v>130.45</v>
      </c>
      <c r="Q232" t="n">
        <v>942.48</v>
      </c>
      <c r="R232" t="n">
        <v>74.75</v>
      </c>
      <c r="S232" t="n">
        <v>27.17</v>
      </c>
      <c r="T232" t="n">
        <v>23685.4</v>
      </c>
      <c r="U232" t="n">
        <v>0.36</v>
      </c>
      <c r="V232" t="n">
        <v>0.83</v>
      </c>
      <c r="W232" t="n">
        <v>0.23</v>
      </c>
      <c r="X232" t="n">
        <v>1.52</v>
      </c>
      <c r="Y232" t="n">
        <v>1</v>
      </c>
      <c r="Z232" t="n">
        <v>10</v>
      </c>
    </row>
    <row r="233">
      <c r="A233" t="n">
        <v>2</v>
      </c>
      <c r="B233" t="n">
        <v>105</v>
      </c>
      <c r="C233" t="inlineStr">
        <is>
          <t xml:space="preserve">CONCLUIDO	</t>
        </is>
      </c>
      <c r="D233" t="n">
        <v>7.0859</v>
      </c>
      <c r="E233" t="n">
        <v>14.11</v>
      </c>
      <c r="F233" t="n">
        <v>9.07</v>
      </c>
      <c r="G233" t="n">
        <v>8.93</v>
      </c>
      <c r="H233" t="n">
        <v>0.13</v>
      </c>
      <c r="I233" t="n">
        <v>61</v>
      </c>
      <c r="J233" t="n">
        <v>204.79</v>
      </c>
      <c r="K233" t="n">
        <v>55.27</v>
      </c>
      <c r="L233" t="n">
        <v>1.5</v>
      </c>
      <c r="M233" t="n">
        <v>59</v>
      </c>
      <c r="N233" t="n">
        <v>43.02</v>
      </c>
      <c r="O233" t="n">
        <v>25491.3</v>
      </c>
      <c r="P233" t="n">
        <v>125.07</v>
      </c>
      <c r="Q233" t="n">
        <v>942.62</v>
      </c>
      <c r="R233" t="n">
        <v>65.13</v>
      </c>
      <c r="S233" t="n">
        <v>27.17</v>
      </c>
      <c r="T233" t="n">
        <v>18948.86</v>
      </c>
      <c r="U233" t="n">
        <v>0.42</v>
      </c>
      <c r="V233" t="n">
        <v>0.86</v>
      </c>
      <c r="W233" t="n">
        <v>0.21</v>
      </c>
      <c r="X233" t="n">
        <v>1.22</v>
      </c>
      <c r="Y233" t="n">
        <v>1</v>
      </c>
      <c r="Z233" t="n">
        <v>10</v>
      </c>
    </row>
    <row r="234">
      <c r="A234" t="n">
        <v>3</v>
      </c>
      <c r="B234" t="n">
        <v>105</v>
      </c>
      <c r="C234" t="inlineStr">
        <is>
          <t xml:space="preserve">CONCLUIDO	</t>
        </is>
      </c>
      <c r="D234" t="n">
        <v>7.4121</v>
      </c>
      <c r="E234" t="n">
        <v>13.49</v>
      </c>
      <c r="F234" t="n">
        <v>8.859999999999999</v>
      </c>
      <c r="G234" t="n">
        <v>10.42</v>
      </c>
      <c r="H234" t="n">
        <v>0.15</v>
      </c>
      <c r="I234" t="n">
        <v>51</v>
      </c>
      <c r="J234" t="n">
        <v>205.18</v>
      </c>
      <c r="K234" t="n">
        <v>55.27</v>
      </c>
      <c r="L234" t="n">
        <v>1.75</v>
      </c>
      <c r="M234" t="n">
        <v>49</v>
      </c>
      <c r="N234" t="n">
        <v>43.16</v>
      </c>
      <c r="O234" t="n">
        <v>25540.22</v>
      </c>
      <c r="P234" t="n">
        <v>121.15</v>
      </c>
      <c r="Q234" t="n">
        <v>942.35</v>
      </c>
      <c r="R234" t="n">
        <v>58.67</v>
      </c>
      <c r="S234" t="n">
        <v>27.17</v>
      </c>
      <c r="T234" t="n">
        <v>15766.11</v>
      </c>
      <c r="U234" t="n">
        <v>0.46</v>
      </c>
      <c r="V234" t="n">
        <v>0.88</v>
      </c>
      <c r="W234" t="n">
        <v>0.18</v>
      </c>
      <c r="X234" t="n">
        <v>1</v>
      </c>
      <c r="Y234" t="n">
        <v>1</v>
      </c>
      <c r="Z234" t="n">
        <v>10</v>
      </c>
    </row>
    <row r="235">
      <c r="A235" t="n">
        <v>4</v>
      </c>
      <c r="B235" t="n">
        <v>105</v>
      </c>
      <c r="C235" t="inlineStr">
        <is>
          <t xml:space="preserve">CONCLUIDO	</t>
        </is>
      </c>
      <c r="D235" t="n">
        <v>7.655</v>
      </c>
      <c r="E235" t="n">
        <v>13.06</v>
      </c>
      <c r="F235" t="n">
        <v>8.710000000000001</v>
      </c>
      <c r="G235" t="n">
        <v>11.88</v>
      </c>
      <c r="H235" t="n">
        <v>0.17</v>
      </c>
      <c r="I235" t="n">
        <v>44</v>
      </c>
      <c r="J235" t="n">
        <v>205.58</v>
      </c>
      <c r="K235" t="n">
        <v>55.27</v>
      </c>
      <c r="L235" t="n">
        <v>2</v>
      </c>
      <c r="M235" t="n">
        <v>42</v>
      </c>
      <c r="N235" t="n">
        <v>43.31</v>
      </c>
      <c r="O235" t="n">
        <v>25589.2</v>
      </c>
      <c r="P235" t="n">
        <v>117.99</v>
      </c>
      <c r="Q235" t="n">
        <v>942.37</v>
      </c>
      <c r="R235" t="n">
        <v>53.96</v>
      </c>
      <c r="S235" t="n">
        <v>27.17</v>
      </c>
      <c r="T235" t="n">
        <v>13446.25</v>
      </c>
      <c r="U235" t="n">
        <v>0.5</v>
      </c>
      <c r="V235" t="n">
        <v>0.9</v>
      </c>
      <c r="W235" t="n">
        <v>0.18</v>
      </c>
      <c r="X235" t="n">
        <v>0.86</v>
      </c>
      <c r="Y235" t="n">
        <v>1</v>
      </c>
      <c r="Z235" t="n">
        <v>10</v>
      </c>
    </row>
    <row r="236">
      <c r="A236" t="n">
        <v>5</v>
      </c>
      <c r="B236" t="n">
        <v>105</v>
      </c>
      <c r="C236" t="inlineStr">
        <is>
          <t xml:space="preserve">CONCLUIDO	</t>
        </is>
      </c>
      <c r="D236" t="n">
        <v>7.9177</v>
      </c>
      <c r="E236" t="n">
        <v>12.63</v>
      </c>
      <c r="F236" t="n">
        <v>8.52</v>
      </c>
      <c r="G236" t="n">
        <v>13.46</v>
      </c>
      <c r="H236" t="n">
        <v>0.19</v>
      </c>
      <c r="I236" t="n">
        <v>38</v>
      </c>
      <c r="J236" t="n">
        <v>205.98</v>
      </c>
      <c r="K236" t="n">
        <v>55.27</v>
      </c>
      <c r="L236" t="n">
        <v>2.25</v>
      </c>
      <c r="M236" t="n">
        <v>36</v>
      </c>
      <c r="N236" t="n">
        <v>43.46</v>
      </c>
      <c r="O236" t="n">
        <v>25638.22</v>
      </c>
      <c r="P236" t="n">
        <v>114.37</v>
      </c>
      <c r="Q236" t="n">
        <v>942.34</v>
      </c>
      <c r="R236" t="n">
        <v>47.87</v>
      </c>
      <c r="S236" t="n">
        <v>27.17</v>
      </c>
      <c r="T236" t="n">
        <v>10434.22</v>
      </c>
      <c r="U236" t="n">
        <v>0.57</v>
      </c>
      <c r="V236" t="n">
        <v>0.92</v>
      </c>
      <c r="W236" t="n">
        <v>0.17</v>
      </c>
      <c r="X236" t="n">
        <v>0.67</v>
      </c>
      <c r="Y236" t="n">
        <v>1</v>
      </c>
      <c r="Z236" t="n">
        <v>10</v>
      </c>
    </row>
    <row r="237">
      <c r="A237" t="n">
        <v>6</v>
      </c>
      <c r="B237" t="n">
        <v>105</v>
      </c>
      <c r="C237" t="inlineStr">
        <is>
          <t xml:space="preserve">CONCLUIDO	</t>
        </is>
      </c>
      <c r="D237" t="n">
        <v>7.8854</v>
      </c>
      <c r="E237" t="n">
        <v>12.68</v>
      </c>
      <c r="F237" t="n">
        <v>8.699999999999999</v>
      </c>
      <c r="G237" t="n">
        <v>14.91</v>
      </c>
      <c r="H237" t="n">
        <v>0.22</v>
      </c>
      <c r="I237" t="n">
        <v>35</v>
      </c>
      <c r="J237" t="n">
        <v>206.38</v>
      </c>
      <c r="K237" t="n">
        <v>55.27</v>
      </c>
      <c r="L237" t="n">
        <v>2.5</v>
      </c>
      <c r="M237" t="n">
        <v>33</v>
      </c>
      <c r="N237" t="n">
        <v>43.6</v>
      </c>
      <c r="O237" t="n">
        <v>25687.3</v>
      </c>
      <c r="P237" t="n">
        <v>116.01</v>
      </c>
      <c r="Q237" t="n">
        <v>942.27</v>
      </c>
      <c r="R237" t="n">
        <v>55.09</v>
      </c>
      <c r="S237" t="n">
        <v>27.17</v>
      </c>
      <c r="T237" t="n">
        <v>14056.64</v>
      </c>
      <c r="U237" t="n">
        <v>0.49</v>
      </c>
      <c r="V237" t="n">
        <v>0.9</v>
      </c>
      <c r="W237" t="n">
        <v>0.14</v>
      </c>
      <c r="X237" t="n">
        <v>0.84</v>
      </c>
      <c r="Y237" t="n">
        <v>1</v>
      </c>
      <c r="Z237" t="n">
        <v>10</v>
      </c>
    </row>
    <row r="238">
      <c r="A238" t="n">
        <v>7</v>
      </c>
      <c r="B238" t="n">
        <v>105</v>
      </c>
      <c r="C238" t="inlineStr">
        <is>
          <t xml:space="preserve">CONCLUIDO	</t>
        </is>
      </c>
      <c r="D238" t="n">
        <v>8.173500000000001</v>
      </c>
      <c r="E238" t="n">
        <v>12.23</v>
      </c>
      <c r="F238" t="n">
        <v>8.449999999999999</v>
      </c>
      <c r="G238" t="n">
        <v>16.91</v>
      </c>
      <c r="H238" t="n">
        <v>0.24</v>
      </c>
      <c r="I238" t="n">
        <v>30</v>
      </c>
      <c r="J238" t="n">
        <v>206.78</v>
      </c>
      <c r="K238" t="n">
        <v>55.27</v>
      </c>
      <c r="L238" t="n">
        <v>2.75</v>
      </c>
      <c r="M238" t="n">
        <v>28</v>
      </c>
      <c r="N238" t="n">
        <v>43.75</v>
      </c>
      <c r="O238" t="n">
        <v>25736.42</v>
      </c>
      <c r="P238" t="n">
        <v>111.37</v>
      </c>
      <c r="Q238" t="n">
        <v>942.34</v>
      </c>
      <c r="R238" t="n">
        <v>45.99</v>
      </c>
      <c r="S238" t="n">
        <v>27.17</v>
      </c>
      <c r="T238" t="n">
        <v>9531.110000000001</v>
      </c>
      <c r="U238" t="n">
        <v>0.59</v>
      </c>
      <c r="V238" t="n">
        <v>0.92</v>
      </c>
      <c r="W238" t="n">
        <v>0.16</v>
      </c>
      <c r="X238" t="n">
        <v>0.6</v>
      </c>
      <c r="Y238" t="n">
        <v>1</v>
      </c>
      <c r="Z238" t="n">
        <v>10</v>
      </c>
    </row>
    <row r="239">
      <c r="A239" t="n">
        <v>8</v>
      </c>
      <c r="B239" t="n">
        <v>105</v>
      </c>
      <c r="C239" t="inlineStr">
        <is>
          <t xml:space="preserve">CONCLUIDO	</t>
        </is>
      </c>
      <c r="D239" t="n">
        <v>8.257400000000001</v>
      </c>
      <c r="E239" t="n">
        <v>12.11</v>
      </c>
      <c r="F239" t="n">
        <v>8.41</v>
      </c>
      <c r="G239" t="n">
        <v>18.02</v>
      </c>
      <c r="H239" t="n">
        <v>0.26</v>
      </c>
      <c r="I239" t="n">
        <v>28</v>
      </c>
      <c r="J239" t="n">
        <v>207.17</v>
      </c>
      <c r="K239" t="n">
        <v>55.27</v>
      </c>
      <c r="L239" t="n">
        <v>3</v>
      </c>
      <c r="M239" t="n">
        <v>26</v>
      </c>
      <c r="N239" t="n">
        <v>43.9</v>
      </c>
      <c r="O239" t="n">
        <v>25785.6</v>
      </c>
      <c r="P239" t="n">
        <v>109.85</v>
      </c>
      <c r="Q239" t="n">
        <v>942.3200000000001</v>
      </c>
      <c r="R239" t="n">
        <v>44.62</v>
      </c>
      <c r="S239" t="n">
        <v>27.17</v>
      </c>
      <c r="T239" t="n">
        <v>8856.799999999999</v>
      </c>
      <c r="U239" t="n">
        <v>0.61</v>
      </c>
      <c r="V239" t="n">
        <v>0.93</v>
      </c>
      <c r="W239" t="n">
        <v>0.16</v>
      </c>
      <c r="X239" t="n">
        <v>0.5600000000000001</v>
      </c>
      <c r="Y239" t="n">
        <v>1</v>
      </c>
      <c r="Z239" t="n">
        <v>10</v>
      </c>
    </row>
    <row r="240">
      <c r="A240" t="n">
        <v>9</v>
      </c>
      <c r="B240" t="n">
        <v>105</v>
      </c>
      <c r="C240" t="inlineStr">
        <is>
          <t xml:space="preserve">CONCLUIDO	</t>
        </is>
      </c>
      <c r="D240" t="n">
        <v>8.391</v>
      </c>
      <c r="E240" t="n">
        <v>11.92</v>
      </c>
      <c r="F240" t="n">
        <v>8.34</v>
      </c>
      <c r="G240" t="n">
        <v>20.01</v>
      </c>
      <c r="H240" t="n">
        <v>0.28</v>
      </c>
      <c r="I240" t="n">
        <v>25</v>
      </c>
      <c r="J240" t="n">
        <v>207.57</v>
      </c>
      <c r="K240" t="n">
        <v>55.27</v>
      </c>
      <c r="L240" t="n">
        <v>3.25</v>
      </c>
      <c r="M240" t="n">
        <v>23</v>
      </c>
      <c r="N240" t="n">
        <v>44.05</v>
      </c>
      <c r="O240" t="n">
        <v>25834.83</v>
      </c>
      <c r="P240" t="n">
        <v>108.06</v>
      </c>
      <c r="Q240" t="n">
        <v>942.37</v>
      </c>
      <c r="R240" t="n">
        <v>42.53</v>
      </c>
      <c r="S240" t="n">
        <v>27.17</v>
      </c>
      <c r="T240" t="n">
        <v>7826.05</v>
      </c>
      <c r="U240" t="n">
        <v>0.64</v>
      </c>
      <c r="V240" t="n">
        <v>0.9399999999999999</v>
      </c>
      <c r="W240" t="n">
        <v>0.15</v>
      </c>
      <c r="X240" t="n">
        <v>0.49</v>
      </c>
      <c r="Y240" t="n">
        <v>1</v>
      </c>
      <c r="Z240" t="n">
        <v>10</v>
      </c>
    </row>
    <row r="241">
      <c r="A241" t="n">
        <v>10</v>
      </c>
      <c r="B241" t="n">
        <v>105</v>
      </c>
      <c r="C241" t="inlineStr">
        <is>
          <t xml:space="preserve">CONCLUIDO	</t>
        </is>
      </c>
      <c r="D241" t="n">
        <v>8.474399999999999</v>
      </c>
      <c r="E241" t="n">
        <v>11.8</v>
      </c>
      <c r="F241" t="n">
        <v>8.300000000000001</v>
      </c>
      <c r="G241" t="n">
        <v>21.66</v>
      </c>
      <c r="H241" t="n">
        <v>0.3</v>
      </c>
      <c r="I241" t="n">
        <v>23</v>
      </c>
      <c r="J241" t="n">
        <v>207.97</v>
      </c>
      <c r="K241" t="n">
        <v>55.27</v>
      </c>
      <c r="L241" t="n">
        <v>3.5</v>
      </c>
      <c r="M241" t="n">
        <v>21</v>
      </c>
      <c r="N241" t="n">
        <v>44.2</v>
      </c>
      <c r="O241" t="n">
        <v>25884.1</v>
      </c>
      <c r="P241" t="n">
        <v>106.41</v>
      </c>
      <c r="Q241" t="n">
        <v>942.25</v>
      </c>
      <c r="R241" t="n">
        <v>41.32</v>
      </c>
      <c r="S241" t="n">
        <v>27.17</v>
      </c>
      <c r="T241" t="n">
        <v>7232.58</v>
      </c>
      <c r="U241" t="n">
        <v>0.66</v>
      </c>
      <c r="V241" t="n">
        <v>0.9399999999999999</v>
      </c>
      <c r="W241" t="n">
        <v>0.14</v>
      </c>
      <c r="X241" t="n">
        <v>0.45</v>
      </c>
      <c r="Y241" t="n">
        <v>1</v>
      </c>
      <c r="Z241" t="n">
        <v>10</v>
      </c>
    </row>
    <row r="242">
      <c r="A242" t="n">
        <v>11</v>
      </c>
      <c r="B242" t="n">
        <v>105</v>
      </c>
      <c r="C242" t="inlineStr">
        <is>
          <t xml:space="preserve">CONCLUIDO	</t>
        </is>
      </c>
      <c r="D242" t="n">
        <v>8.571999999999999</v>
      </c>
      <c r="E242" t="n">
        <v>11.67</v>
      </c>
      <c r="F242" t="n">
        <v>8.25</v>
      </c>
      <c r="G242" t="n">
        <v>23.57</v>
      </c>
      <c r="H242" t="n">
        <v>0.32</v>
      </c>
      <c r="I242" t="n">
        <v>21</v>
      </c>
      <c r="J242" t="n">
        <v>208.37</v>
      </c>
      <c r="K242" t="n">
        <v>55.27</v>
      </c>
      <c r="L242" t="n">
        <v>3.75</v>
      </c>
      <c r="M242" t="n">
        <v>19</v>
      </c>
      <c r="N242" t="n">
        <v>44.35</v>
      </c>
      <c r="O242" t="n">
        <v>25933.43</v>
      </c>
      <c r="P242" t="n">
        <v>104.62</v>
      </c>
      <c r="Q242" t="n">
        <v>942.37</v>
      </c>
      <c r="R242" t="n">
        <v>39.48</v>
      </c>
      <c r="S242" t="n">
        <v>27.17</v>
      </c>
      <c r="T242" t="n">
        <v>6323.2</v>
      </c>
      <c r="U242" t="n">
        <v>0.6899999999999999</v>
      </c>
      <c r="V242" t="n">
        <v>0.95</v>
      </c>
      <c r="W242" t="n">
        <v>0.14</v>
      </c>
      <c r="X242" t="n">
        <v>0.4</v>
      </c>
      <c r="Y242" t="n">
        <v>1</v>
      </c>
      <c r="Z242" t="n">
        <v>10</v>
      </c>
    </row>
    <row r="243">
      <c r="A243" t="n">
        <v>12</v>
      </c>
      <c r="B243" t="n">
        <v>105</v>
      </c>
      <c r="C243" t="inlineStr">
        <is>
          <t xml:space="preserve">CONCLUIDO	</t>
        </is>
      </c>
      <c r="D243" t="n">
        <v>8.618399999999999</v>
      </c>
      <c r="E243" t="n">
        <v>11.6</v>
      </c>
      <c r="F243" t="n">
        <v>8.23</v>
      </c>
      <c r="G243" t="n">
        <v>24.68</v>
      </c>
      <c r="H243" t="n">
        <v>0.34</v>
      </c>
      <c r="I243" t="n">
        <v>20</v>
      </c>
      <c r="J243" t="n">
        <v>208.77</v>
      </c>
      <c r="K243" t="n">
        <v>55.27</v>
      </c>
      <c r="L243" t="n">
        <v>4</v>
      </c>
      <c r="M243" t="n">
        <v>18</v>
      </c>
      <c r="N243" t="n">
        <v>44.5</v>
      </c>
      <c r="O243" t="n">
        <v>25982.82</v>
      </c>
      <c r="P243" t="n">
        <v>103.14</v>
      </c>
      <c r="Q243" t="n">
        <v>942.26</v>
      </c>
      <c r="R243" t="n">
        <v>38.87</v>
      </c>
      <c r="S243" t="n">
        <v>27.17</v>
      </c>
      <c r="T243" t="n">
        <v>6022.25</v>
      </c>
      <c r="U243" t="n">
        <v>0.7</v>
      </c>
      <c r="V243" t="n">
        <v>0.95</v>
      </c>
      <c r="W243" t="n">
        <v>0.14</v>
      </c>
      <c r="X243" t="n">
        <v>0.37</v>
      </c>
      <c r="Y243" t="n">
        <v>1</v>
      </c>
      <c r="Z243" t="n">
        <v>10</v>
      </c>
    </row>
    <row r="244">
      <c r="A244" t="n">
        <v>13</v>
      </c>
      <c r="B244" t="n">
        <v>105</v>
      </c>
      <c r="C244" t="inlineStr">
        <is>
          <t xml:space="preserve">CONCLUIDO	</t>
        </is>
      </c>
      <c r="D244" t="n">
        <v>8.763400000000001</v>
      </c>
      <c r="E244" t="n">
        <v>11.41</v>
      </c>
      <c r="F244" t="n">
        <v>8.119999999999999</v>
      </c>
      <c r="G244" t="n">
        <v>27.05</v>
      </c>
      <c r="H244" t="n">
        <v>0.36</v>
      </c>
      <c r="I244" t="n">
        <v>18</v>
      </c>
      <c r="J244" t="n">
        <v>209.17</v>
      </c>
      <c r="K244" t="n">
        <v>55.27</v>
      </c>
      <c r="L244" t="n">
        <v>4.25</v>
      </c>
      <c r="M244" t="n">
        <v>16</v>
      </c>
      <c r="N244" t="n">
        <v>44.65</v>
      </c>
      <c r="O244" t="n">
        <v>26032.25</v>
      </c>
      <c r="P244" t="n">
        <v>100.44</v>
      </c>
      <c r="Q244" t="n">
        <v>942.36</v>
      </c>
      <c r="R244" t="n">
        <v>35.23</v>
      </c>
      <c r="S244" t="n">
        <v>27.17</v>
      </c>
      <c r="T244" t="n">
        <v>4214.22</v>
      </c>
      <c r="U244" t="n">
        <v>0.77</v>
      </c>
      <c r="V244" t="n">
        <v>0.96</v>
      </c>
      <c r="W244" t="n">
        <v>0.13</v>
      </c>
      <c r="X244" t="n">
        <v>0.26</v>
      </c>
      <c r="Y244" t="n">
        <v>1</v>
      </c>
      <c r="Z244" t="n">
        <v>10</v>
      </c>
    </row>
    <row r="245">
      <c r="A245" t="n">
        <v>14</v>
      </c>
      <c r="B245" t="n">
        <v>105</v>
      </c>
      <c r="C245" t="inlineStr">
        <is>
          <t xml:space="preserve">CONCLUIDO	</t>
        </is>
      </c>
      <c r="D245" t="n">
        <v>8.7264</v>
      </c>
      <c r="E245" t="n">
        <v>11.46</v>
      </c>
      <c r="F245" t="n">
        <v>8.210000000000001</v>
      </c>
      <c r="G245" t="n">
        <v>28.96</v>
      </c>
      <c r="H245" t="n">
        <v>0.38</v>
      </c>
      <c r="I245" t="n">
        <v>17</v>
      </c>
      <c r="J245" t="n">
        <v>209.58</v>
      </c>
      <c r="K245" t="n">
        <v>55.27</v>
      </c>
      <c r="L245" t="n">
        <v>4.5</v>
      </c>
      <c r="M245" t="n">
        <v>15</v>
      </c>
      <c r="N245" t="n">
        <v>44.8</v>
      </c>
      <c r="O245" t="n">
        <v>26081.73</v>
      </c>
      <c r="P245" t="n">
        <v>100.59</v>
      </c>
      <c r="Q245" t="n">
        <v>942.3099999999999</v>
      </c>
      <c r="R245" t="n">
        <v>38.45</v>
      </c>
      <c r="S245" t="n">
        <v>27.17</v>
      </c>
      <c r="T245" t="n">
        <v>5829.09</v>
      </c>
      <c r="U245" t="n">
        <v>0.71</v>
      </c>
      <c r="V245" t="n">
        <v>0.95</v>
      </c>
      <c r="W245" t="n">
        <v>0.13</v>
      </c>
      <c r="X245" t="n">
        <v>0.35</v>
      </c>
      <c r="Y245" t="n">
        <v>1</v>
      </c>
      <c r="Z245" t="n">
        <v>10</v>
      </c>
    </row>
    <row r="246">
      <c r="A246" t="n">
        <v>15</v>
      </c>
      <c r="B246" t="n">
        <v>105</v>
      </c>
      <c r="C246" t="inlineStr">
        <is>
          <t xml:space="preserve">CONCLUIDO	</t>
        </is>
      </c>
      <c r="D246" t="n">
        <v>8.7888</v>
      </c>
      <c r="E246" t="n">
        <v>11.38</v>
      </c>
      <c r="F246" t="n">
        <v>8.16</v>
      </c>
      <c r="G246" t="n">
        <v>30.62</v>
      </c>
      <c r="H246" t="n">
        <v>0.4</v>
      </c>
      <c r="I246" t="n">
        <v>16</v>
      </c>
      <c r="J246" t="n">
        <v>209.98</v>
      </c>
      <c r="K246" t="n">
        <v>55.27</v>
      </c>
      <c r="L246" t="n">
        <v>4.75</v>
      </c>
      <c r="M246" t="n">
        <v>14</v>
      </c>
      <c r="N246" t="n">
        <v>44.95</v>
      </c>
      <c r="O246" t="n">
        <v>26131.27</v>
      </c>
      <c r="P246" t="n">
        <v>99.02</v>
      </c>
      <c r="Q246" t="n">
        <v>942.28</v>
      </c>
      <c r="R246" t="n">
        <v>37.01</v>
      </c>
      <c r="S246" t="n">
        <v>27.17</v>
      </c>
      <c r="T246" t="n">
        <v>5111.84</v>
      </c>
      <c r="U246" t="n">
        <v>0.73</v>
      </c>
      <c r="V246" t="n">
        <v>0.96</v>
      </c>
      <c r="W246" t="n">
        <v>0.13</v>
      </c>
      <c r="X246" t="n">
        <v>0.31</v>
      </c>
      <c r="Y246" t="n">
        <v>1</v>
      </c>
      <c r="Z246" t="n">
        <v>10</v>
      </c>
    </row>
    <row r="247">
      <c r="A247" t="n">
        <v>16</v>
      </c>
      <c r="B247" t="n">
        <v>105</v>
      </c>
      <c r="C247" t="inlineStr">
        <is>
          <t xml:space="preserve">CONCLUIDO	</t>
        </is>
      </c>
      <c r="D247" t="n">
        <v>8.842000000000001</v>
      </c>
      <c r="E247" t="n">
        <v>11.31</v>
      </c>
      <c r="F247" t="n">
        <v>8.140000000000001</v>
      </c>
      <c r="G247" t="n">
        <v>32.55</v>
      </c>
      <c r="H247" t="n">
        <v>0.42</v>
      </c>
      <c r="I247" t="n">
        <v>15</v>
      </c>
      <c r="J247" t="n">
        <v>210.38</v>
      </c>
      <c r="K247" t="n">
        <v>55.27</v>
      </c>
      <c r="L247" t="n">
        <v>5</v>
      </c>
      <c r="M247" t="n">
        <v>13</v>
      </c>
      <c r="N247" t="n">
        <v>45.11</v>
      </c>
      <c r="O247" t="n">
        <v>26180.86</v>
      </c>
      <c r="P247" t="n">
        <v>97.38</v>
      </c>
      <c r="Q247" t="n">
        <v>942.26</v>
      </c>
      <c r="R247" t="n">
        <v>36.09</v>
      </c>
      <c r="S247" t="n">
        <v>27.17</v>
      </c>
      <c r="T247" t="n">
        <v>4655.53</v>
      </c>
      <c r="U247" t="n">
        <v>0.75</v>
      </c>
      <c r="V247" t="n">
        <v>0.96</v>
      </c>
      <c r="W247" t="n">
        <v>0.13</v>
      </c>
      <c r="X247" t="n">
        <v>0.28</v>
      </c>
      <c r="Y247" t="n">
        <v>1</v>
      </c>
      <c r="Z247" t="n">
        <v>10</v>
      </c>
    </row>
    <row r="248">
      <c r="A248" t="n">
        <v>17</v>
      </c>
      <c r="B248" t="n">
        <v>105</v>
      </c>
      <c r="C248" t="inlineStr">
        <is>
          <t xml:space="preserve">CONCLUIDO	</t>
        </is>
      </c>
      <c r="D248" t="n">
        <v>8.8337</v>
      </c>
      <c r="E248" t="n">
        <v>11.32</v>
      </c>
      <c r="F248" t="n">
        <v>8.15</v>
      </c>
      <c r="G248" t="n">
        <v>32.59</v>
      </c>
      <c r="H248" t="n">
        <v>0.44</v>
      </c>
      <c r="I248" t="n">
        <v>15</v>
      </c>
      <c r="J248" t="n">
        <v>210.78</v>
      </c>
      <c r="K248" t="n">
        <v>55.27</v>
      </c>
      <c r="L248" t="n">
        <v>5.25</v>
      </c>
      <c r="M248" t="n">
        <v>13</v>
      </c>
      <c r="N248" t="n">
        <v>45.26</v>
      </c>
      <c r="O248" t="n">
        <v>26230.5</v>
      </c>
      <c r="P248" t="n">
        <v>96.18000000000001</v>
      </c>
      <c r="Q248" t="n">
        <v>942.24</v>
      </c>
      <c r="R248" t="n">
        <v>36.44</v>
      </c>
      <c r="S248" t="n">
        <v>27.17</v>
      </c>
      <c r="T248" t="n">
        <v>4832.91</v>
      </c>
      <c r="U248" t="n">
        <v>0.75</v>
      </c>
      <c r="V248" t="n">
        <v>0.96</v>
      </c>
      <c r="W248" t="n">
        <v>0.13</v>
      </c>
      <c r="X248" t="n">
        <v>0.29</v>
      </c>
      <c r="Y248" t="n">
        <v>1</v>
      </c>
      <c r="Z248" t="n">
        <v>10</v>
      </c>
    </row>
    <row r="249">
      <c r="A249" t="n">
        <v>18</v>
      </c>
      <c r="B249" t="n">
        <v>105</v>
      </c>
      <c r="C249" t="inlineStr">
        <is>
          <t xml:space="preserve">CONCLUIDO	</t>
        </is>
      </c>
      <c r="D249" t="n">
        <v>8.8889</v>
      </c>
      <c r="E249" t="n">
        <v>11.25</v>
      </c>
      <c r="F249" t="n">
        <v>8.119999999999999</v>
      </c>
      <c r="G249" t="n">
        <v>34.79</v>
      </c>
      <c r="H249" t="n">
        <v>0.46</v>
      </c>
      <c r="I249" t="n">
        <v>14</v>
      </c>
      <c r="J249" t="n">
        <v>211.18</v>
      </c>
      <c r="K249" t="n">
        <v>55.27</v>
      </c>
      <c r="L249" t="n">
        <v>5.5</v>
      </c>
      <c r="M249" t="n">
        <v>12</v>
      </c>
      <c r="N249" t="n">
        <v>45.41</v>
      </c>
      <c r="O249" t="n">
        <v>26280.2</v>
      </c>
      <c r="P249" t="n">
        <v>94.86</v>
      </c>
      <c r="Q249" t="n">
        <v>942.36</v>
      </c>
      <c r="R249" t="n">
        <v>35.43</v>
      </c>
      <c r="S249" t="n">
        <v>27.17</v>
      </c>
      <c r="T249" t="n">
        <v>4332.21</v>
      </c>
      <c r="U249" t="n">
        <v>0.77</v>
      </c>
      <c r="V249" t="n">
        <v>0.96</v>
      </c>
      <c r="W249" t="n">
        <v>0.13</v>
      </c>
      <c r="X249" t="n">
        <v>0.26</v>
      </c>
      <c r="Y249" t="n">
        <v>1</v>
      </c>
      <c r="Z249" t="n">
        <v>10</v>
      </c>
    </row>
    <row r="250">
      <c r="A250" t="n">
        <v>19</v>
      </c>
      <c r="B250" t="n">
        <v>105</v>
      </c>
      <c r="C250" t="inlineStr">
        <is>
          <t xml:space="preserve">CONCLUIDO	</t>
        </is>
      </c>
      <c r="D250" t="n">
        <v>8.958600000000001</v>
      </c>
      <c r="E250" t="n">
        <v>11.16</v>
      </c>
      <c r="F250" t="n">
        <v>8.07</v>
      </c>
      <c r="G250" t="n">
        <v>37.25</v>
      </c>
      <c r="H250" t="n">
        <v>0.48</v>
      </c>
      <c r="I250" t="n">
        <v>13</v>
      </c>
      <c r="J250" t="n">
        <v>211.59</v>
      </c>
      <c r="K250" t="n">
        <v>55.27</v>
      </c>
      <c r="L250" t="n">
        <v>5.75</v>
      </c>
      <c r="M250" t="n">
        <v>11</v>
      </c>
      <c r="N250" t="n">
        <v>45.57</v>
      </c>
      <c r="O250" t="n">
        <v>26329.94</v>
      </c>
      <c r="P250" t="n">
        <v>93.04000000000001</v>
      </c>
      <c r="Q250" t="n">
        <v>942.24</v>
      </c>
      <c r="R250" t="n">
        <v>33.87</v>
      </c>
      <c r="S250" t="n">
        <v>27.17</v>
      </c>
      <c r="T250" t="n">
        <v>3559.29</v>
      </c>
      <c r="U250" t="n">
        <v>0.8</v>
      </c>
      <c r="V250" t="n">
        <v>0.97</v>
      </c>
      <c r="W250" t="n">
        <v>0.13</v>
      </c>
      <c r="X250" t="n">
        <v>0.22</v>
      </c>
      <c r="Y250" t="n">
        <v>1</v>
      </c>
      <c r="Z250" t="n">
        <v>10</v>
      </c>
    </row>
    <row r="251">
      <c r="A251" t="n">
        <v>20</v>
      </c>
      <c r="B251" t="n">
        <v>105</v>
      </c>
      <c r="C251" t="inlineStr">
        <is>
          <t xml:space="preserve">CONCLUIDO	</t>
        </is>
      </c>
      <c r="D251" t="n">
        <v>8.974600000000001</v>
      </c>
      <c r="E251" t="n">
        <v>11.14</v>
      </c>
      <c r="F251" t="n">
        <v>8.09</v>
      </c>
      <c r="G251" t="n">
        <v>40.46</v>
      </c>
      <c r="H251" t="n">
        <v>0.5</v>
      </c>
      <c r="I251" t="n">
        <v>12</v>
      </c>
      <c r="J251" t="n">
        <v>211.99</v>
      </c>
      <c r="K251" t="n">
        <v>55.27</v>
      </c>
      <c r="L251" t="n">
        <v>6</v>
      </c>
      <c r="M251" t="n">
        <v>10</v>
      </c>
      <c r="N251" t="n">
        <v>45.72</v>
      </c>
      <c r="O251" t="n">
        <v>26379.74</v>
      </c>
      <c r="P251" t="n">
        <v>91.48</v>
      </c>
      <c r="Q251" t="n">
        <v>942.24</v>
      </c>
      <c r="R251" t="n">
        <v>34.74</v>
      </c>
      <c r="S251" t="n">
        <v>27.17</v>
      </c>
      <c r="T251" t="n">
        <v>3995.81</v>
      </c>
      <c r="U251" t="n">
        <v>0.78</v>
      </c>
      <c r="V251" t="n">
        <v>0.96</v>
      </c>
      <c r="W251" t="n">
        <v>0.13</v>
      </c>
      <c r="X251" t="n">
        <v>0.24</v>
      </c>
      <c r="Y251" t="n">
        <v>1</v>
      </c>
      <c r="Z251" t="n">
        <v>10</v>
      </c>
    </row>
    <row r="252">
      <c r="A252" t="n">
        <v>21</v>
      </c>
      <c r="B252" t="n">
        <v>105</v>
      </c>
      <c r="C252" t="inlineStr">
        <is>
          <t xml:space="preserve">CONCLUIDO	</t>
        </is>
      </c>
      <c r="D252" t="n">
        <v>8.9863</v>
      </c>
      <c r="E252" t="n">
        <v>11.13</v>
      </c>
      <c r="F252" t="n">
        <v>8.08</v>
      </c>
      <c r="G252" t="n">
        <v>40.38</v>
      </c>
      <c r="H252" t="n">
        <v>0.52</v>
      </c>
      <c r="I252" t="n">
        <v>12</v>
      </c>
      <c r="J252" t="n">
        <v>212.4</v>
      </c>
      <c r="K252" t="n">
        <v>55.27</v>
      </c>
      <c r="L252" t="n">
        <v>6.25</v>
      </c>
      <c r="M252" t="n">
        <v>10</v>
      </c>
      <c r="N252" t="n">
        <v>45.87</v>
      </c>
      <c r="O252" t="n">
        <v>26429.59</v>
      </c>
      <c r="P252" t="n">
        <v>89.95999999999999</v>
      </c>
      <c r="Q252" t="n">
        <v>942.24</v>
      </c>
      <c r="R252" t="n">
        <v>34.23</v>
      </c>
      <c r="S252" t="n">
        <v>27.17</v>
      </c>
      <c r="T252" t="n">
        <v>3741.02</v>
      </c>
      <c r="U252" t="n">
        <v>0.79</v>
      </c>
      <c r="V252" t="n">
        <v>0.97</v>
      </c>
      <c r="W252" t="n">
        <v>0.13</v>
      </c>
      <c r="X252" t="n">
        <v>0.22</v>
      </c>
      <c r="Y252" t="n">
        <v>1</v>
      </c>
      <c r="Z252" t="n">
        <v>10</v>
      </c>
    </row>
    <row r="253">
      <c r="A253" t="n">
        <v>22</v>
      </c>
      <c r="B253" t="n">
        <v>105</v>
      </c>
      <c r="C253" t="inlineStr">
        <is>
          <t xml:space="preserve">CONCLUIDO	</t>
        </is>
      </c>
      <c r="D253" t="n">
        <v>9.0312</v>
      </c>
      <c r="E253" t="n">
        <v>11.07</v>
      </c>
      <c r="F253" t="n">
        <v>8.06</v>
      </c>
      <c r="G253" t="n">
        <v>43.97</v>
      </c>
      <c r="H253" t="n">
        <v>0.54</v>
      </c>
      <c r="I253" t="n">
        <v>11</v>
      </c>
      <c r="J253" t="n">
        <v>212.8</v>
      </c>
      <c r="K253" t="n">
        <v>55.27</v>
      </c>
      <c r="L253" t="n">
        <v>6.5</v>
      </c>
      <c r="M253" t="n">
        <v>9</v>
      </c>
      <c r="N253" t="n">
        <v>46.03</v>
      </c>
      <c r="O253" t="n">
        <v>26479.5</v>
      </c>
      <c r="P253" t="n">
        <v>88.34</v>
      </c>
      <c r="Q253" t="n">
        <v>942.3099999999999</v>
      </c>
      <c r="R253" t="n">
        <v>33.77</v>
      </c>
      <c r="S253" t="n">
        <v>27.17</v>
      </c>
      <c r="T253" t="n">
        <v>3517.88</v>
      </c>
      <c r="U253" t="n">
        <v>0.8</v>
      </c>
      <c r="V253" t="n">
        <v>0.97</v>
      </c>
      <c r="W253" t="n">
        <v>0.13</v>
      </c>
      <c r="X253" t="n">
        <v>0.21</v>
      </c>
      <c r="Y253" t="n">
        <v>1</v>
      </c>
      <c r="Z253" t="n">
        <v>10</v>
      </c>
    </row>
    <row r="254">
      <c r="A254" t="n">
        <v>23</v>
      </c>
      <c r="B254" t="n">
        <v>105</v>
      </c>
      <c r="C254" t="inlineStr">
        <is>
          <t xml:space="preserve">CONCLUIDO	</t>
        </is>
      </c>
      <c r="D254" t="n">
        <v>9.0289</v>
      </c>
      <c r="E254" t="n">
        <v>11.08</v>
      </c>
      <c r="F254" t="n">
        <v>8.06</v>
      </c>
      <c r="G254" t="n">
        <v>43.99</v>
      </c>
      <c r="H254" t="n">
        <v>0.5600000000000001</v>
      </c>
      <c r="I254" t="n">
        <v>11</v>
      </c>
      <c r="J254" t="n">
        <v>213.21</v>
      </c>
      <c r="K254" t="n">
        <v>55.27</v>
      </c>
      <c r="L254" t="n">
        <v>6.75</v>
      </c>
      <c r="M254" t="n">
        <v>6</v>
      </c>
      <c r="N254" t="n">
        <v>46.18</v>
      </c>
      <c r="O254" t="n">
        <v>26529.46</v>
      </c>
      <c r="P254" t="n">
        <v>87.56</v>
      </c>
      <c r="Q254" t="n">
        <v>942.26</v>
      </c>
      <c r="R254" t="n">
        <v>33.75</v>
      </c>
      <c r="S254" t="n">
        <v>27.17</v>
      </c>
      <c r="T254" t="n">
        <v>3509.2</v>
      </c>
      <c r="U254" t="n">
        <v>0.8</v>
      </c>
      <c r="V254" t="n">
        <v>0.97</v>
      </c>
      <c r="W254" t="n">
        <v>0.13</v>
      </c>
      <c r="X254" t="n">
        <v>0.21</v>
      </c>
      <c r="Y254" t="n">
        <v>1</v>
      </c>
      <c r="Z254" t="n">
        <v>10</v>
      </c>
    </row>
    <row r="255">
      <c r="A255" t="n">
        <v>24</v>
      </c>
      <c r="B255" t="n">
        <v>105</v>
      </c>
      <c r="C255" t="inlineStr">
        <is>
          <t xml:space="preserve">CONCLUIDO	</t>
        </is>
      </c>
      <c r="D255" t="n">
        <v>9.0153</v>
      </c>
      <c r="E255" t="n">
        <v>11.09</v>
      </c>
      <c r="F255" t="n">
        <v>8.08</v>
      </c>
      <c r="G255" t="n">
        <v>44.08</v>
      </c>
      <c r="H255" t="n">
        <v>0.58</v>
      </c>
      <c r="I255" t="n">
        <v>11</v>
      </c>
      <c r="J255" t="n">
        <v>213.61</v>
      </c>
      <c r="K255" t="n">
        <v>55.27</v>
      </c>
      <c r="L255" t="n">
        <v>7</v>
      </c>
      <c r="M255" t="n">
        <v>1</v>
      </c>
      <c r="N255" t="n">
        <v>46.34</v>
      </c>
      <c r="O255" t="n">
        <v>26579.47</v>
      </c>
      <c r="P255" t="n">
        <v>86.31999999999999</v>
      </c>
      <c r="Q255" t="n">
        <v>942.27</v>
      </c>
      <c r="R255" t="n">
        <v>34.1</v>
      </c>
      <c r="S255" t="n">
        <v>27.17</v>
      </c>
      <c r="T255" t="n">
        <v>3684.27</v>
      </c>
      <c r="U255" t="n">
        <v>0.8</v>
      </c>
      <c r="V255" t="n">
        <v>0.97</v>
      </c>
      <c r="W255" t="n">
        <v>0.14</v>
      </c>
      <c r="X255" t="n">
        <v>0.23</v>
      </c>
      <c r="Y255" t="n">
        <v>1</v>
      </c>
      <c r="Z255" t="n">
        <v>10</v>
      </c>
    </row>
    <row r="256">
      <c r="A256" t="n">
        <v>25</v>
      </c>
      <c r="B256" t="n">
        <v>105</v>
      </c>
      <c r="C256" t="inlineStr">
        <is>
          <t xml:space="preserve">CONCLUIDO	</t>
        </is>
      </c>
      <c r="D256" t="n">
        <v>9.076499999999999</v>
      </c>
      <c r="E256" t="n">
        <v>11.02</v>
      </c>
      <c r="F256" t="n">
        <v>8.050000000000001</v>
      </c>
      <c r="G256" t="n">
        <v>48.28</v>
      </c>
      <c r="H256" t="n">
        <v>0.6</v>
      </c>
      <c r="I256" t="n">
        <v>10</v>
      </c>
      <c r="J256" t="n">
        <v>214.02</v>
      </c>
      <c r="K256" t="n">
        <v>55.27</v>
      </c>
      <c r="L256" t="n">
        <v>7.25</v>
      </c>
      <c r="M256" t="n">
        <v>0</v>
      </c>
      <c r="N256" t="n">
        <v>46.49</v>
      </c>
      <c r="O256" t="n">
        <v>26629.54</v>
      </c>
      <c r="P256" t="n">
        <v>85.97</v>
      </c>
      <c r="Q256" t="n">
        <v>942.27</v>
      </c>
      <c r="R256" t="n">
        <v>32.97</v>
      </c>
      <c r="S256" t="n">
        <v>27.17</v>
      </c>
      <c r="T256" t="n">
        <v>3121.94</v>
      </c>
      <c r="U256" t="n">
        <v>0.82</v>
      </c>
      <c r="V256" t="n">
        <v>0.97</v>
      </c>
      <c r="W256" t="n">
        <v>0.14</v>
      </c>
      <c r="X256" t="n">
        <v>0.19</v>
      </c>
      <c r="Y256" t="n">
        <v>1</v>
      </c>
      <c r="Z256" t="n">
        <v>10</v>
      </c>
    </row>
    <row r="257">
      <c r="A257" t="n">
        <v>0</v>
      </c>
      <c r="B257" t="n">
        <v>60</v>
      </c>
      <c r="C257" t="inlineStr">
        <is>
          <t xml:space="preserve">CONCLUIDO	</t>
        </is>
      </c>
      <c r="D257" t="n">
        <v>7.6885</v>
      </c>
      <c r="E257" t="n">
        <v>13.01</v>
      </c>
      <c r="F257" t="n">
        <v>9.19</v>
      </c>
      <c r="G257" t="n">
        <v>8.35</v>
      </c>
      <c r="H257" t="n">
        <v>0.14</v>
      </c>
      <c r="I257" t="n">
        <v>66</v>
      </c>
      <c r="J257" t="n">
        <v>124.63</v>
      </c>
      <c r="K257" t="n">
        <v>45</v>
      </c>
      <c r="L257" t="n">
        <v>1</v>
      </c>
      <c r="M257" t="n">
        <v>64</v>
      </c>
      <c r="N257" t="n">
        <v>18.64</v>
      </c>
      <c r="O257" t="n">
        <v>15605.44</v>
      </c>
      <c r="P257" t="n">
        <v>90.23</v>
      </c>
      <c r="Q257" t="n">
        <v>942.49</v>
      </c>
      <c r="R257" t="n">
        <v>68.84</v>
      </c>
      <c r="S257" t="n">
        <v>27.17</v>
      </c>
      <c r="T257" t="n">
        <v>20779.21</v>
      </c>
      <c r="U257" t="n">
        <v>0.39</v>
      </c>
      <c r="V257" t="n">
        <v>0.85</v>
      </c>
      <c r="W257" t="n">
        <v>0.21</v>
      </c>
      <c r="X257" t="n">
        <v>1.33</v>
      </c>
      <c r="Y257" t="n">
        <v>1</v>
      </c>
      <c r="Z257" t="n">
        <v>10</v>
      </c>
    </row>
    <row r="258">
      <c r="A258" t="n">
        <v>1</v>
      </c>
      <c r="B258" t="n">
        <v>60</v>
      </c>
      <c r="C258" t="inlineStr">
        <is>
          <t xml:space="preserve">CONCLUIDO	</t>
        </is>
      </c>
      <c r="D258" t="n">
        <v>8.163600000000001</v>
      </c>
      <c r="E258" t="n">
        <v>12.25</v>
      </c>
      <c r="F258" t="n">
        <v>8.84</v>
      </c>
      <c r="G258" t="n">
        <v>10.61</v>
      </c>
      <c r="H258" t="n">
        <v>0.18</v>
      </c>
      <c r="I258" t="n">
        <v>50</v>
      </c>
      <c r="J258" t="n">
        <v>124.96</v>
      </c>
      <c r="K258" t="n">
        <v>45</v>
      </c>
      <c r="L258" t="n">
        <v>1.25</v>
      </c>
      <c r="M258" t="n">
        <v>48</v>
      </c>
      <c r="N258" t="n">
        <v>18.71</v>
      </c>
      <c r="O258" t="n">
        <v>15645.96</v>
      </c>
      <c r="P258" t="n">
        <v>84.98999999999999</v>
      </c>
      <c r="Q258" t="n">
        <v>942.3</v>
      </c>
      <c r="R258" t="n">
        <v>57.94</v>
      </c>
      <c r="S258" t="n">
        <v>27.17</v>
      </c>
      <c r="T258" t="n">
        <v>15406.95</v>
      </c>
      <c r="U258" t="n">
        <v>0.47</v>
      </c>
      <c r="V258" t="n">
        <v>0.88</v>
      </c>
      <c r="W258" t="n">
        <v>0.19</v>
      </c>
      <c r="X258" t="n">
        <v>0.99</v>
      </c>
      <c r="Y258" t="n">
        <v>1</v>
      </c>
      <c r="Z258" t="n">
        <v>10</v>
      </c>
    </row>
    <row r="259">
      <c r="A259" t="n">
        <v>2</v>
      </c>
      <c r="B259" t="n">
        <v>60</v>
      </c>
      <c r="C259" t="inlineStr">
        <is>
          <t xml:space="preserve">CONCLUIDO	</t>
        </is>
      </c>
      <c r="D259" t="n">
        <v>8.4992</v>
      </c>
      <c r="E259" t="n">
        <v>11.77</v>
      </c>
      <c r="F259" t="n">
        <v>8.609999999999999</v>
      </c>
      <c r="G259" t="n">
        <v>12.92</v>
      </c>
      <c r="H259" t="n">
        <v>0.21</v>
      </c>
      <c r="I259" t="n">
        <v>40</v>
      </c>
      <c r="J259" t="n">
        <v>125.29</v>
      </c>
      <c r="K259" t="n">
        <v>45</v>
      </c>
      <c r="L259" t="n">
        <v>1.5</v>
      </c>
      <c r="M259" t="n">
        <v>38</v>
      </c>
      <c r="N259" t="n">
        <v>18.79</v>
      </c>
      <c r="O259" t="n">
        <v>15686.51</v>
      </c>
      <c r="P259" t="n">
        <v>80.84999999999999</v>
      </c>
      <c r="Q259" t="n">
        <v>942.3099999999999</v>
      </c>
      <c r="R259" t="n">
        <v>50.78</v>
      </c>
      <c r="S259" t="n">
        <v>27.17</v>
      </c>
      <c r="T259" t="n">
        <v>11879.55</v>
      </c>
      <c r="U259" t="n">
        <v>0.53</v>
      </c>
      <c r="V259" t="n">
        <v>0.91</v>
      </c>
      <c r="W259" t="n">
        <v>0.17</v>
      </c>
      <c r="X259" t="n">
        <v>0.76</v>
      </c>
      <c r="Y259" t="n">
        <v>1</v>
      </c>
      <c r="Z259" t="n">
        <v>10</v>
      </c>
    </row>
    <row r="260">
      <c r="A260" t="n">
        <v>3</v>
      </c>
      <c r="B260" t="n">
        <v>60</v>
      </c>
      <c r="C260" t="inlineStr">
        <is>
          <t xml:space="preserve">CONCLUIDO	</t>
        </is>
      </c>
      <c r="D260" t="n">
        <v>8.6273</v>
      </c>
      <c r="E260" t="n">
        <v>11.59</v>
      </c>
      <c r="F260" t="n">
        <v>8.59</v>
      </c>
      <c r="G260" t="n">
        <v>15.16</v>
      </c>
      <c r="H260" t="n">
        <v>0.25</v>
      </c>
      <c r="I260" t="n">
        <v>34</v>
      </c>
      <c r="J260" t="n">
        <v>125.62</v>
      </c>
      <c r="K260" t="n">
        <v>45</v>
      </c>
      <c r="L260" t="n">
        <v>1.75</v>
      </c>
      <c r="M260" t="n">
        <v>32</v>
      </c>
      <c r="N260" t="n">
        <v>18.87</v>
      </c>
      <c r="O260" t="n">
        <v>15727.09</v>
      </c>
      <c r="P260" t="n">
        <v>78.81</v>
      </c>
      <c r="Q260" t="n">
        <v>942.4</v>
      </c>
      <c r="R260" t="n">
        <v>50.75</v>
      </c>
      <c r="S260" t="n">
        <v>27.17</v>
      </c>
      <c r="T260" t="n">
        <v>11893.29</v>
      </c>
      <c r="U260" t="n">
        <v>0.54</v>
      </c>
      <c r="V260" t="n">
        <v>0.91</v>
      </c>
      <c r="W260" t="n">
        <v>0.16</v>
      </c>
      <c r="X260" t="n">
        <v>0.74</v>
      </c>
      <c r="Y260" t="n">
        <v>1</v>
      </c>
      <c r="Z260" t="n">
        <v>10</v>
      </c>
    </row>
    <row r="261">
      <c r="A261" t="n">
        <v>4</v>
      </c>
      <c r="B261" t="n">
        <v>60</v>
      </c>
      <c r="C261" t="inlineStr">
        <is>
          <t xml:space="preserve">CONCLUIDO	</t>
        </is>
      </c>
      <c r="D261" t="n">
        <v>8.878399999999999</v>
      </c>
      <c r="E261" t="n">
        <v>11.26</v>
      </c>
      <c r="F261" t="n">
        <v>8.42</v>
      </c>
      <c r="G261" t="n">
        <v>18.03</v>
      </c>
      <c r="H261" t="n">
        <v>0.28</v>
      </c>
      <c r="I261" t="n">
        <v>28</v>
      </c>
      <c r="J261" t="n">
        <v>125.95</v>
      </c>
      <c r="K261" t="n">
        <v>45</v>
      </c>
      <c r="L261" t="n">
        <v>2</v>
      </c>
      <c r="M261" t="n">
        <v>26</v>
      </c>
      <c r="N261" t="n">
        <v>18.95</v>
      </c>
      <c r="O261" t="n">
        <v>15767.7</v>
      </c>
      <c r="P261" t="n">
        <v>75.14</v>
      </c>
      <c r="Q261" t="n">
        <v>942.27</v>
      </c>
      <c r="R261" t="n">
        <v>44.88</v>
      </c>
      <c r="S261" t="n">
        <v>27.17</v>
      </c>
      <c r="T261" t="n">
        <v>8989.34</v>
      </c>
      <c r="U261" t="n">
        <v>0.61</v>
      </c>
      <c r="V261" t="n">
        <v>0.93</v>
      </c>
      <c r="W261" t="n">
        <v>0.15</v>
      </c>
      <c r="X261" t="n">
        <v>0.5600000000000001</v>
      </c>
      <c r="Y261" t="n">
        <v>1</v>
      </c>
      <c r="Z261" t="n">
        <v>10</v>
      </c>
    </row>
    <row r="262">
      <c r="A262" t="n">
        <v>5</v>
      </c>
      <c r="B262" t="n">
        <v>60</v>
      </c>
      <c r="C262" t="inlineStr">
        <is>
          <t xml:space="preserve">CONCLUIDO	</t>
        </is>
      </c>
      <c r="D262" t="n">
        <v>9.0405</v>
      </c>
      <c r="E262" t="n">
        <v>11.06</v>
      </c>
      <c r="F262" t="n">
        <v>8.32</v>
      </c>
      <c r="G262" t="n">
        <v>20.79</v>
      </c>
      <c r="H262" t="n">
        <v>0.31</v>
      </c>
      <c r="I262" t="n">
        <v>24</v>
      </c>
      <c r="J262" t="n">
        <v>126.28</v>
      </c>
      <c r="K262" t="n">
        <v>45</v>
      </c>
      <c r="L262" t="n">
        <v>2.25</v>
      </c>
      <c r="M262" t="n">
        <v>22</v>
      </c>
      <c r="N262" t="n">
        <v>19.03</v>
      </c>
      <c r="O262" t="n">
        <v>15808.34</v>
      </c>
      <c r="P262" t="n">
        <v>72.12</v>
      </c>
      <c r="Q262" t="n">
        <v>942.26</v>
      </c>
      <c r="R262" t="n">
        <v>41.76</v>
      </c>
      <c r="S262" t="n">
        <v>27.17</v>
      </c>
      <c r="T262" t="n">
        <v>7448.49</v>
      </c>
      <c r="U262" t="n">
        <v>0.65</v>
      </c>
      <c r="V262" t="n">
        <v>0.9399999999999999</v>
      </c>
      <c r="W262" t="n">
        <v>0.14</v>
      </c>
      <c r="X262" t="n">
        <v>0.46</v>
      </c>
      <c r="Y262" t="n">
        <v>1</v>
      </c>
      <c r="Z262" t="n">
        <v>10</v>
      </c>
    </row>
    <row r="263">
      <c r="A263" t="n">
        <v>6</v>
      </c>
      <c r="B263" t="n">
        <v>60</v>
      </c>
      <c r="C263" t="inlineStr">
        <is>
          <t xml:space="preserve">CONCLUIDO	</t>
        </is>
      </c>
      <c r="D263" t="n">
        <v>9.154</v>
      </c>
      <c r="E263" t="n">
        <v>10.92</v>
      </c>
      <c r="F263" t="n">
        <v>8.26</v>
      </c>
      <c r="G263" t="n">
        <v>23.59</v>
      </c>
      <c r="H263" t="n">
        <v>0.35</v>
      </c>
      <c r="I263" t="n">
        <v>21</v>
      </c>
      <c r="J263" t="n">
        <v>126.61</v>
      </c>
      <c r="K263" t="n">
        <v>45</v>
      </c>
      <c r="L263" t="n">
        <v>2.5</v>
      </c>
      <c r="M263" t="n">
        <v>19</v>
      </c>
      <c r="N263" t="n">
        <v>19.11</v>
      </c>
      <c r="O263" t="n">
        <v>15849</v>
      </c>
      <c r="P263" t="n">
        <v>69.28</v>
      </c>
      <c r="Q263" t="n">
        <v>942.26</v>
      </c>
      <c r="R263" t="n">
        <v>39.8</v>
      </c>
      <c r="S263" t="n">
        <v>27.17</v>
      </c>
      <c r="T263" t="n">
        <v>6482.79</v>
      </c>
      <c r="U263" t="n">
        <v>0.68</v>
      </c>
      <c r="V263" t="n">
        <v>0.9399999999999999</v>
      </c>
      <c r="W263" t="n">
        <v>0.14</v>
      </c>
      <c r="X263" t="n">
        <v>0.4</v>
      </c>
      <c r="Y263" t="n">
        <v>1</v>
      </c>
      <c r="Z263" t="n">
        <v>10</v>
      </c>
    </row>
    <row r="264">
      <c r="A264" t="n">
        <v>7</v>
      </c>
      <c r="B264" t="n">
        <v>60</v>
      </c>
      <c r="C264" t="inlineStr">
        <is>
          <t xml:space="preserve">CONCLUIDO	</t>
        </is>
      </c>
      <c r="D264" t="n">
        <v>9.273099999999999</v>
      </c>
      <c r="E264" t="n">
        <v>10.78</v>
      </c>
      <c r="F264" t="n">
        <v>8.17</v>
      </c>
      <c r="G264" t="n">
        <v>25.79</v>
      </c>
      <c r="H264" t="n">
        <v>0.38</v>
      </c>
      <c r="I264" t="n">
        <v>19</v>
      </c>
      <c r="J264" t="n">
        <v>126.94</v>
      </c>
      <c r="K264" t="n">
        <v>45</v>
      </c>
      <c r="L264" t="n">
        <v>2.75</v>
      </c>
      <c r="M264" t="n">
        <v>14</v>
      </c>
      <c r="N264" t="n">
        <v>19.19</v>
      </c>
      <c r="O264" t="n">
        <v>15889.69</v>
      </c>
      <c r="P264" t="n">
        <v>66.51000000000001</v>
      </c>
      <c r="Q264" t="n">
        <v>942.36</v>
      </c>
      <c r="R264" t="n">
        <v>36.77</v>
      </c>
      <c r="S264" t="n">
        <v>27.17</v>
      </c>
      <c r="T264" t="n">
        <v>4976.33</v>
      </c>
      <c r="U264" t="n">
        <v>0.74</v>
      </c>
      <c r="V264" t="n">
        <v>0.96</v>
      </c>
      <c r="W264" t="n">
        <v>0.14</v>
      </c>
      <c r="X264" t="n">
        <v>0.31</v>
      </c>
      <c r="Y264" t="n">
        <v>1</v>
      </c>
      <c r="Z264" t="n">
        <v>10</v>
      </c>
    </row>
    <row r="265">
      <c r="A265" t="n">
        <v>8</v>
      </c>
      <c r="B265" t="n">
        <v>60</v>
      </c>
      <c r="C265" t="inlineStr">
        <is>
          <t xml:space="preserve">CONCLUIDO	</t>
        </is>
      </c>
      <c r="D265" t="n">
        <v>9.258100000000001</v>
      </c>
      <c r="E265" t="n">
        <v>10.8</v>
      </c>
      <c r="F265" t="n">
        <v>8.210000000000001</v>
      </c>
      <c r="G265" t="n">
        <v>27.36</v>
      </c>
      <c r="H265" t="n">
        <v>0.42</v>
      </c>
      <c r="I265" t="n">
        <v>18</v>
      </c>
      <c r="J265" t="n">
        <v>127.27</v>
      </c>
      <c r="K265" t="n">
        <v>45</v>
      </c>
      <c r="L265" t="n">
        <v>3</v>
      </c>
      <c r="M265" t="n">
        <v>6</v>
      </c>
      <c r="N265" t="n">
        <v>19.27</v>
      </c>
      <c r="O265" t="n">
        <v>15930.42</v>
      </c>
      <c r="P265" t="n">
        <v>65.48999999999999</v>
      </c>
      <c r="Q265" t="n">
        <v>942.28</v>
      </c>
      <c r="R265" t="n">
        <v>38.12</v>
      </c>
      <c r="S265" t="n">
        <v>27.17</v>
      </c>
      <c r="T265" t="n">
        <v>5656.21</v>
      </c>
      <c r="U265" t="n">
        <v>0.71</v>
      </c>
      <c r="V265" t="n">
        <v>0.95</v>
      </c>
      <c r="W265" t="n">
        <v>0.15</v>
      </c>
      <c r="X265" t="n">
        <v>0.36</v>
      </c>
      <c r="Y265" t="n">
        <v>1</v>
      </c>
      <c r="Z265" t="n">
        <v>10</v>
      </c>
    </row>
    <row r="266">
      <c r="A266" t="n">
        <v>9</v>
      </c>
      <c r="B266" t="n">
        <v>60</v>
      </c>
      <c r="C266" t="inlineStr">
        <is>
          <t xml:space="preserve">CONCLUIDO	</t>
        </is>
      </c>
      <c r="D266" t="n">
        <v>9.311</v>
      </c>
      <c r="E266" t="n">
        <v>10.74</v>
      </c>
      <c r="F266" t="n">
        <v>8.17</v>
      </c>
      <c r="G266" t="n">
        <v>28.85</v>
      </c>
      <c r="H266" t="n">
        <v>0.45</v>
      </c>
      <c r="I266" t="n">
        <v>17</v>
      </c>
      <c r="J266" t="n">
        <v>127.6</v>
      </c>
      <c r="K266" t="n">
        <v>45</v>
      </c>
      <c r="L266" t="n">
        <v>3.25</v>
      </c>
      <c r="M266" t="n">
        <v>1</v>
      </c>
      <c r="N266" t="n">
        <v>19.35</v>
      </c>
      <c r="O266" t="n">
        <v>15971.17</v>
      </c>
      <c r="P266" t="n">
        <v>65.06999999999999</v>
      </c>
      <c r="Q266" t="n">
        <v>942.29</v>
      </c>
      <c r="R266" t="n">
        <v>36.66</v>
      </c>
      <c r="S266" t="n">
        <v>27.17</v>
      </c>
      <c r="T266" t="n">
        <v>4932.07</v>
      </c>
      <c r="U266" t="n">
        <v>0.74</v>
      </c>
      <c r="V266" t="n">
        <v>0.95</v>
      </c>
      <c r="W266" t="n">
        <v>0.15</v>
      </c>
      <c r="X266" t="n">
        <v>0.32</v>
      </c>
      <c r="Y266" t="n">
        <v>1</v>
      </c>
      <c r="Z266" t="n">
        <v>10</v>
      </c>
    </row>
    <row r="267">
      <c r="A267" t="n">
        <v>10</v>
      </c>
      <c r="B267" t="n">
        <v>60</v>
      </c>
      <c r="C267" t="inlineStr">
        <is>
          <t xml:space="preserve">CONCLUIDO	</t>
        </is>
      </c>
      <c r="D267" t="n">
        <v>9.311199999999999</v>
      </c>
      <c r="E267" t="n">
        <v>10.74</v>
      </c>
      <c r="F267" t="n">
        <v>8.17</v>
      </c>
      <c r="G267" t="n">
        <v>28.85</v>
      </c>
      <c r="H267" t="n">
        <v>0.48</v>
      </c>
      <c r="I267" t="n">
        <v>17</v>
      </c>
      <c r="J267" t="n">
        <v>127.93</v>
      </c>
      <c r="K267" t="n">
        <v>45</v>
      </c>
      <c r="L267" t="n">
        <v>3.5</v>
      </c>
      <c r="M267" t="n">
        <v>0</v>
      </c>
      <c r="N267" t="n">
        <v>19.43</v>
      </c>
      <c r="O267" t="n">
        <v>16011.95</v>
      </c>
      <c r="P267" t="n">
        <v>65.14</v>
      </c>
      <c r="Q267" t="n">
        <v>942.26</v>
      </c>
      <c r="R267" t="n">
        <v>36.67</v>
      </c>
      <c r="S267" t="n">
        <v>27.17</v>
      </c>
      <c r="T267" t="n">
        <v>4935.53</v>
      </c>
      <c r="U267" t="n">
        <v>0.74</v>
      </c>
      <c r="V267" t="n">
        <v>0.95</v>
      </c>
      <c r="W267" t="n">
        <v>0.15</v>
      </c>
      <c r="X267" t="n">
        <v>0.32</v>
      </c>
      <c r="Y267" t="n">
        <v>1</v>
      </c>
      <c r="Z267" t="n">
        <v>10</v>
      </c>
    </row>
    <row r="268">
      <c r="A268" t="n">
        <v>0</v>
      </c>
      <c r="B268" t="n">
        <v>135</v>
      </c>
      <c r="C268" t="inlineStr">
        <is>
          <t xml:space="preserve">CONCLUIDO	</t>
        </is>
      </c>
      <c r="D268" t="n">
        <v>5.0844</v>
      </c>
      <c r="E268" t="n">
        <v>19.67</v>
      </c>
      <c r="F268" t="n">
        <v>10.45</v>
      </c>
      <c r="G268" t="n">
        <v>4.97</v>
      </c>
      <c r="H268" t="n">
        <v>0.07000000000000001</v>
      </c>
      <c r="I268" t="n">
        <v>126</v>
      </c>
      <c r="J268" t="n">
        <v>263.32</v>
      </c>
      <c r="K268" t="n">
        <v>59.89</v>
      </c>
      <c r="L268" t="n">
        <v>1</v>
      </c>
      <c r="M268" t="n">
        <v>124</v>
      </c>
      <c r="N268" t="n">
        <v>67.43000000000001</v>
      </c>
      <c r="O268" t="n">
        <v>32710.1</v>
      </c>
      <c r="P268" t="n">
        <v>173.67</v>
      </c>
      <c r="Q268" t="n">
        <v>942.5</v>
      </c>
      <c r="R268" t="n">
        <v>108.39</v>
      </c>
      <c r="S268" t="n">
        <v>27.17</v>
      </c>
      <c r="T268" t="n">
        <v>40251.56</v>
      </c>
      <c r="U268" t="n">
        <v>0.25</v>
      </c>
      <c r="V268" t="n">
        <v>0.75</v>
      </c>
      <c r="W268" t="n">
        <v>0.31</v>
      </c>
      <c r="X268" t="n">
        <v>2.59</v>
      </c>
      <c r="Y268" t="n">
        <v>1</v>
      </c>
      <c r="Z268" t="n">
        <v>10</v>
      </c>
    </row>
    <row r="269">
      <c r="A269" t="n">
        <v>1</v>
      </c>
      <c r="B269" t="n">
        <v>135</v>
      </c>
      <c r="C269" t="inlineStr">
        <is>
          <t xml:space="preserve">CONCLUIDO	</t>
        </is>
      </c>
      <c r="D269" t="n">
        <v>5.7599</v>
      </c>
      <c r="E269" t="n">
        <v>17.36</v>
      </c>
      <c r="F269" t="n">
        <v>9.76</v>
      </c>
      <c r="G269" t="n">
        <v>6.23</v>
      </c>
      <c r="H269" t="n">
        <v>0.08</v>
      </c>
      <c r="I269" t="n">
        <v>94</v>
      </c>
      <c r="J269" t="n">
        <v>263.79</v>
      </c>
      <c r="K269" t="n">
        <v>59.89</v>
      </c>
      <c r="L269" t="n">
        <v>1.25</v>
      </c>
      <c r="M269" t="n">
        <v>92</v>
      </c>
      <c r="N269" t="n">
        <v>67.65000000000001</v>
      </c>
      <c r="O269" t="n">
        <v>32767.75</v>
      </c>
      <c r="P269" t="n">
        <v>161.33</v>
      </c>
      <c r="Q269" t="n">
        <v>942.4400000000001</v>
      </c>
      <c r="R269" t="n">
        <v>86.97</v>
      </c>
      <c r="S269" t="n">
        <v>27.17</v>
      </c>
      <c r="T269" t="n">
        <v>29700.66</v>
      </c>
      <c r="U269" t="n">
        <v>0.31</v>
      </c>
      <c r="V269" t="n">
        <v>0.8</v>
      </c>
      <c r="W269" t="n">
        <v>0.25</v>
      </c>
      <c r="X269" t="n">
        <v>1.9</v>
      </c>
      <c r="Y269" t="n">
        <v>1</v>
      </c>
      <c r="Z269" t="n">
        <v>10</v>
      </c>
    </row>
    <row r="270">
      <c r="A270" t="n">
        <v>2</v>
      </c>
      <c r="B270" t="n">
        <v>135</v>
      </c>
      <c r="C270" t="inlineStr">
        <is>
          <t xml:space="preserve">CONCLUIDO	</t>
        </is>
      </c>
      <c r="D270" t="n">
        <v>6.2511</v>
      </c>
      <c r="E270" t="n">
        <v>16</v>
      </c>
      <c r="F270" t="n">
        <v>9.35</v>
      </c>
      <c r="G270" t="n">
        <v>7.48</v>
      </c>
      <c r="H270" t="n">
        <v>0.1</v>
      </c>
      <c r="I270" t="n">
        <v>75</v>
      </c>
      <c r="J270" t="n">
        <v>264.25</v>
      </c>
      <c r="K270" t="n">
        <v>59.89</v>
      </c>
      <c r="L270" t="n">
        <v>1.5</v>
      </c>
      <c r="M270" t="n">
        <v>73</v>
      </c>
      <c r="N270" t="n">
        <v>67.87</v>
      </c>
      <c r="O270" t="n">
        <v>32825.49</v>
      </c>
      <c r="P270" t="n">
        <v>153.91</v>
      </c>
      <c r="Q270" t="n">
        <v>942.42</v>
      </c>
      <c r="R270" t="n">
        <v>74.23</v>
      </c>
      <c r="S270" t="n">
        <v>27.17</v>
      </c>
      <c r="T270" t="n">
        <v>23430.39</v>
      </c>
      <c r="U270" t="n">
        <v>0.37</v>
      </c>
      <c r="V270" t="n">
        <v>0.83</v>
      </c>
      <c r="W270" t="n">
        <v>0.22</v>
      </c>
      <c r="X270" t="n">
        <v>1.5</v>
      </c>
      <c r="Y270" t="n">
        <v>1</v>
      </c>
      <c r="Z270" t="n">
        <v>10</v>
      </c>
    </row>
    <row r="271">
      <c r="A271" t="n">
        <v>3</v>
      </c>
      <c r="B271" t="n">
        <v>135</v>
      </c>
      <c r="C271" t="inlineStr">
        <is>
          <t xml:space="preserve">CONCLUIDO	</t>
        </is>
      </c>
      <c r="D271" t="n">
        <v>6.6311</v>
      </c>
      <c r="E271" t="n">
        <v>15.08</v>
      </c>
      <c r="F271" t="n">
        <v>9.09</v>
      </c>
      <c r="G271" t="n">
        <v>8.800000000000001</v>
      </c>
      <c r="H271" t="n">
        <v>0.12</v>
      </c>
      <c r="I271" t="n">
        <v>62</v>
      </c>
      <c r="J271" t="n">
        <v>264.72</v>
      </c>
      <c r="K271" t="n">
        <v>59.89</v>
      </c>
      <c r="L271" t="n">
        <v>1.75</v>
      </c>
      <c r="M271" t="n">
        <v>60</v>
      </c>
      <c r="N271" t="n">
        <v>68.09</v>
      </c>
      <c r="O271" t="n">
        <v>32883.31</v>
      </c>
      <c r="P271" t="n">
        <v>148.87</v>
      </c>
      <c r="Q271" t="n">
        <v>942.41</v>
      </c>
      <c r="R271" t="n">
        <v>65.94</v>
      </c>
      <c r="S271" t="n">
        <v>27.17</v>
      </c>
      <c r="T271" t="n">
        <v>19348.58</v>
      </c>
      <c r="U271" t="n">
        <v>0.41</v>
      </c>
      <c r="V271" t="n">
        <v>0.86</v>
      </c>
      <c r="W271" t="n">
        <v>0.21</v>
      </c>
      <c r="X271" t="n">
        <v>1.24</v>
      </c>
      <c r="Y271" t="n">
        <v>1</v>
      </c>
      <c r="Z271" t="n">
        <v>10</v>
      </c>
    </row>
    <row r="272">
      <c r="A272" t="n">
        <v>4</v>
      </c>
      <c r="B272" t="n">
        <v>135</v>
      </c>
      <c r="C272" t="inlineStr">
        <is>
          <t xml:space="preserve">CONCLUIDO	</t>
        </is>
      </c>
      <c r="D272" t="n">
        <v>6.9344</v>
      </c>
      <c r="E272" t="n">
        <v>14.42</v>
      </c>
      <c r="F272" t="n">
        <v>8.890000000000001</v>
      </c>
      <c r="G272" t="n">
        <v>10.06</v>
      </c>
      <c r="H272" t="n">
        <v>0.13</v>
      </c>
      <c r="I272" t="n">
        <v>53</v>
      </c>
      <c r="J272" t="n">
        <v>265.19</v>
      </c>
      <c r="K272" t="n">
        <v>59.89</v>
      </c>
      <c r="L272" t="n">
        <v>2</v>
      </c>
      <c r="M272" t="n">
        <v>51</v>
      </c>
      <c r="N272" t="n">
        <v>68.31</v>
      </c>
      <c r="O272" t="n">
        <v>32941.21</v>
      </c>
      <c r="P272" t="n">
        <v>144.7</v>
      </c>
      <c r="Q272" t="n">
        <v>942.59</v>
      </c>
      <c r="R272" t="n">
        <v>59.63</v>
      </c>
      <c r="S272" t="n">
        <v>27.17</v>
      </c>
      <c r="T272" t="n">
        <v>16239.08</v>
      </c>
      <c r="U272" t="n">
        <v>0.46</v>
      </c>
      <c r="V272" t="n">
        <v>0.88</v>
      </c>
      <c r="W272" t="n">
        <v>0.19</v>
      </c>
      <c r="X272" t="n">
        <v>1.03</v>
      </c>
      <c r="Y272" t="n">
        <v>1</v>
      </c>
      <c r="Z272" t="n">
        <v>10</v>
      </c>
    </row>
    <row r="273">
      <c r="A273" t="n">
        <v>5</v>
      </c>
      <c r="B273" t="n">
        <v>135</v>
      </c>
      <c r="C273" t="inlineStr">
        <is>
          <t xml:space="preserve">CONCLUIDO	</t>
        </is>
      </c>
      <c r="D273" t="n">
        <v>7.1376</v>
      </c>
      <c r="E273" t="n">
        <v>14.01</v>
      </c>
      <c r="F273" t="n">
        <v>8.779999999999999</v>
      </c>
      <c r="G273" t="n">
        <v>11.21</v>
      </c>
      <c r="H273" t="n">
        <v>0.15</v>
      </c>
      <c r="I273" t="n">
        <v>47</v>
      </c>
      <c r="J273" t="n">
        <v>265.66</v>
      </c>
      <c r="K273" t="n">
        <v>59.89</v>
      </c>
      <c r="L273" t="n">
        <v>2.25</v>
      </c>
      <c r="M273" t="n">
        <v>45</v>
      </c>
      <c r="N273" t="n">
        <v>68.53</v>
      </c>
      <c r="O273" t="n">
        <v>32999.19</v>
      </c>
      <c r="P273" t="n">
        <v>142.19</v>
      </c>
      <c r="Q273" t="n">
        <v>942.33</v>
      </c>
      <c r="R273" t="n">
        <v>56.19</v>
      </c>
      <c r="S273" t="n">
        <v>27.17</v>
      </c>
      <c r="T273" t="n">
        <v>14550.24</v>
      </c>
      <c r="U273" t="n">
        <v>0.48</v>
      </c>
      <c r="V273" t="n">
        <v>0.89</v>
      </c>
      <c r="W273" t="n">
        <v>0.18</v>
      </c>
      <c r="X273" t="n">
        <v>0.93</v>
      </c>
      <c r="Y273" t="n">
        <v>1</v>
      </c>
      <c r="Z273" t="n">
        <v>10</v>
      </c>
    </row>
    <row r="274">
      <c r="A274" t="n">
        <v>6</v>
      </c>
      <c r="B274" t="n">
        <v>135</v>
      </c>
      <c r="C274" t="inlineStr">
        <is>
          <t xml:space="preserve">CONCLUIDO	</t>
        </is>
      </c>
      <c r="D274" t="n">
        <v>7.3728</v>
      </c>
      <c r="E274" t="n">
        <v>13.56</v>
      </c>
      <c r="F274" t="n">
        <v>8.640000000000001</v>
      </c>
      <c r="G274" t="n">
        <v>12.64</v>
      </c>
      <c r="H274" t="n">
        <v>0.17</v>
      </c>
      <c r="I274" t="n">
        <v>41</v>
      </c>
      <c r="J274" t="n">
        <v>266.13</v>
      </c>
      <c r="K274" t="n">
        <v>59.89</v>
      </c>
      <c r="L274" t="n">
        <v>2.5</v>
      </c>
      <c r="M274" t="n">
        <v>39</v>
      </c>
      <c r="N274" t="n">
        <v>68.75</v>
      </c>
      <c r="O274" t="n">
        <v>33057.26</v>
      </c>
      <c r="P274" t="n">
        <v>139.09</v>
      </c>
      <c r="Q274" t="n">
        <v>942.45</v>
      </c>
      <c r="R274" t="n">
        <v>51.47</v>
      </c>
      <c r="S274" t="n">
        <v>27.17</v>
      </c>
      <c r="T274" t="n">
        <v>12215.99</v>
      </c>
      <c r="U274" t="n">
        <v>0.53</v>
      </c>
      <c r="V274" t="n">
        <v>0.9</v>
      </c>
      <c r="W274" t="n">
        <v>0.18</v>
      </c>
      <c r="X274" t="n">
        <v>0.78</v>
      </c>
      <c r="Y274" t="n">
        <v>1</v>
      </c>
      <c r="Z274" t="n">
        <v>10</v>
      </c>
    </row>
    <row r="275">
      <c r="A275" t="n">
        <v>7</v>
      </c>
      <c r="B275" t="n">
        <v>135</v>
      </c>
      <c r="C275" t="inlineStr">
        <is>
          <t xml:space="preserve">CONCLUIDO	</t>
        </is>
      </c>
      <c r="D275" t="n">
        <v>7.5783</v>
      </c>
      <c r="E275" t="n">
        <v>13.2</v>
      </c>
      <c r="F275" t="n">
        <v>8.470000000000001</v>
      </c>
      <c r="G275" t="n">
        <v>13.74</v>
      </c>
      <c r="H275" t="n">
        <v>0.18</v>
      </c>
      <c r="I275" t="n">
        <v>37</v>
      </c>
      <c r="J275" t="n">
        <v>266.6</v>
      </c>
      <c r="K275" t="n">
        <v>59.89</v>
      </c>
      <c r="L275" t="n">
        <v>2.75</v>
      </c>
      <c r="M275" t="n">
        <v>35</v>
      </c>
      <c r="N275" t="n">
        <v>68.97</v>
      </c>
      <c r="O275" t="n">
        <v>33115.41</v>
      </c>
      <c r="P275" t="n">
        <v>135.66</v>
      </c>
      <c r="Q275" t="n">
        <v>942.27</v>
      </c>
      <c r="R275" t="n">
        <v>46.07</v>
      </c>
      <c r="S275" t="n">
        <v>27.17</v>
      </c>
      <c r="T275" t="n">
        <v>9536.389999999999</v>
      </c>
      <c r="U275" t="n">
        <v>0.59</v>
      </c>
      <c r="V275" t="n">
        <v>0.92</v>
      </c>
      <c r="W275" t="n">
        <v>0.17</v>
      </c>
      <c r="X275" t="n">
        <v>0.62</v>
      </c>
      <c r="Y275" t="n">
        <v>1</v>
      </c>
      <c r="Z275" t="n">
        <v>10</v>
      </c>
    </row>
    <row r="276">
      <c r="A276" t="n">
        <v>8</v>
      </c>
      <c r="B276" t="n">
        <v>135</v>
      </c>
      <c r="C276" t="inlineStr">
        <is>
          <t xml:space="preserve">CONCLUIDO	</t>
        </is>
      </c>
      <c r="D276" t="n">
        <v>7.5005</v>
      </c>
      <c r="E276" t="n">
        <v>13.33</v>
      </c>
      <c r="F276" t="n">
        <v>8.710000000000001</v>
      </c>
      <c r="G276" t="n">
        <v>14.93</v>
      </c>
      <c r="H276" t="n">
        <v>0.2</v>
      </c>
      <c r="I276" t="n">
        <v>35</v>
      </c>
      <c r="J276" t="n">
        <v>267.08</v>
      </c>
      <c r="K276" t="n">
        <v>59.89</v>
      </c>
      <c r="L276" t="n">
        <v>3</v>
      </c>
      <c r="M276" t="n">
        <v>33</v>
      </c>
      <c r="N276" t="n">
        <v>69.19</v>
      </c>
      <c r="O276" t="n">
        <v>33173.65</v>
      </c>
      <c r="P276" t="n">
        <v>139.06</v>
      </c>
      <c r="Q276" t="n">
        <v>942.48</v>
      </c>
      <c r="R276" t="n">
        <v>55.5</v>
      </c>
      <c r="S276" t="n">
        <v>27.17</v>
      </c>
      <c r="T276" t="n">
        <v>14261.56</v>
      </c>
      <c r="U276" t="n">
        <v>0.49</v>
      </c>
      <c r="V276" t="n">
        <v>0.9</v>
      </c>
      <c r="W276" t="n">
        <v>0.14</v>
      </c>
      <c r="X276" t="n">
        <v>0.86</v>
      </c>
      <c r="Y276" t="n">
        <v>1</v>
      </c>
      <c r="Z276" t="n">
        <v>10</v>
      </c>
    </row>
    <row r="277">
      <c r="A277" t="n">
        <v>9</v>
      </c>
      <c r="B277" t="n">
        <v>135</v>
      </c>
      <c r="C277" t="inlineStr">
        <is>
          <t xml:space="preserve">CONCLUIDO	</t>
        </is>
      </c>
      <c r="D277" t="n">
        <v>7.7439</v>
      </c>
      <c r="E277" t="n">
        <v>12.91</v>
      </c>
      <c r="F277" t="n">
        <v>8.49</v>
      </c>
      <c r="G277" t="n">
        <v>16.44</v>
      </c>
      <c r="H277" t="n">
        <v>0.22</v>
      </c>
      <c r="I277" t="n">
        <v>31</v>
      </c>
      <c r="J277" t="n">
        <v>267.55</v>
      </c>
      <c r="K277" t="n">
        <v>59.89</v>
      </c>
      <c r="L277" t="n">
        <v>3.25</v>
      </c>
      <c r="M277" t="n">
        <v>29</v>
      </c>
      <c r="N277" t="n">
        <v>69.41</v>
      </c>
      <c r="O277" t="n">
        <v>33231.97</v>
      </c>
      <c r="P277" t="n">
        <v>134.72</v>
      </c>
      <c r="Q277" t="n">
        <v>942.4</v>
      </c>
      <c r="R277" t="n">
        <v>47.25</v>
      </c>
      <c r="S277" t="n">
        <v>27.17</v>
      </c>
      <c r="T277" t="n">
        <v>10158.19</v>
      </c>
      <c r="U277" t="n">
        <v>0.57</v>
      </c>
      <c r="V277" t="n">
        <v>0.92</v>
      </c>
      <c r="W277" t="n">
        <v>0.16</v>
      </c>
      <c r="X277" t="n">
        <v>0.64</v>
      </c>
      <c r="Y277" t="n">
        <v>1</v>
      </c>
      <c r="Z277" t="n">
        <v>10</v>
      </c>
    </row>
    <row r="278">
      <c r="A278" t="n">
        <v>10</v>
      </c>
      <c r="B278" t="n">
        <v>135</v>
      </c>
      <c r="C278" t="inlineStr">
        <is>
          <t xml:space="preserve">CONCLUIDO	</t>
        </is>
      </c>
      <c r="D278" t="n">
        <v>7.8414</v>
      </c>
      <c r="E278" t="n">
        <v>12.75</v>
      </c>
      <c r="F278" t="n">
        <v>8.43</v>
      </c>
      <c r="G278" t="n">
        <v>17.45</v>
      </c>
      <c r="H278" t="n">
        <v>0.23</v>
      </c>
      <c r="I278" t="n">
        <v>29</v>
      </c>
      <c r="J278" t="n">
        <v>268.02</v>
      </c>
      <c r="K278" t="n">
        <v>59.89</v>
      </c>
      <c r="L278" t="n">
        <v>3.5</v>
      </c>
      <c r="M278" t="n">
        <v>27</v>
      </c>
      <c r="N278" t="n">
        <v>69.64</v>
      </c>
      <c r="O278" t="n">
        <v>33290.38</v>
      </c>
      <c r="P278" t="n">
        <v>133.03</v>
      </c>
      <c r="Q278" t="n">
        <v>942.35</v>
      </c>
      <c r="R278" t="n">
        <v>45.41</v>
      </c>
      <c r="S278" t="n">
        <v>27.17</v>
      </c>
      <c r="T278" t="n">
        <v>9246.02</v>
      </c>
      <c r="U278" t="n">
        <v>0.6</v>
      </c>
      <c r="V278" t="n">
        <v>0.92</v>
      </c>
      <c r="W278" t="n">
        <v>0.15</v>
      </c>
      <c r="X278" t="n">
        <v>0.58</v>
      </c>
      <c r="Y278" t="n">
        <v>1</v>
      </c>
      <c r="Z278" t="n">
        <v>10</v>
      </c>
    </row>
    <row r="279">
      <c r="A279" t="n">
        <v>11</v>
      </c>
      <c r="B279" t="n">
        <v>135</v>
      </c>
      <c r="C279" t="inlineStr">
        <is>
          <t xml:space="preserve">CONCLUIDO	</t>
        </is>
      </c>
      <c r="D279" t="n">
        <v>7.9831</v>
      </c>
      <c r="E279" t="n">
        <v>12.53</v>
      </c>
      <c r="F279" t="n">
        <v>8.359999999999999</v>
      </c>
      <c r="G279" t="n">
        <v>19.29</v>
      </c>
      <c r="H279" t="n">
        <v>0.25</v>
      </c>
      <c r="I279" t="n">
        <v>26</v>
      </c>
      <c r="J279" t="n">
        <v>268.5</v>
      </c>
      <c r="K279" t="n">
        <v>59.89</v>
      </c>
      <c r="L279" t="n">
        <v>3.75</v>
      </c>
      <c r="M279" t="n">
        <v>24</v>
      </c>
      <c r="N279" t="n">
        <v>69.86</v>
      </c>
      <c r="O279" t="n">
        <v>33348.87</v>
      </c>
      <c r="P279" t="n">
        <v>130.95</v>
      </c>
      <c r="Q279" t="n">
        <v>942.33</v>
      </c>
      <c r="R279" t="n">
        <v>42.96</v>
      </c>
      <c r="S279" t="n">
        <v>27.17</v>
      </c>
      <c r="T279" t="n">
        <v>8039.02</v>
      </c>
      <c r="U279" t="n">
        <v>0.63</v>
      </c>
      <c r="V279" t="n">
        <v>0.93</v>
      </c>
      <c r="W279" t="n">
        <v>0.15</v>
      </c>
      <c r="X279" t="n">
        <v>0.51</v>
      </c>
      <c r="Y279" t="n">
        <v>1</v>
      </c>
      <c r="Z279" t="n">
        <v>10</v>
      </c>
    </row>
    <row r="280">
      <c r="A280" t="n">
        <v>12</v>
      </c>
      <c r="B280" t="n">
        <v>135</v>
      </c>
      <c r="C280" t="inlineStr">
        <is>
          <t xml:space="preserve">CONCLUIDO	</t>
        </is>
      </c>
      <c r="D280" t="n">
        <v>8.025700000000001</v>
      </c>
      <c r="E280" t="n">
        <v>12.46</v>
      </c>
      <c r="F280" t="n">
        <v>8.34</v>
      </c>
      <c r="G280" t="n">
        <v>20.02</v>
      </c>
      <c r="H280" t="n">
        <v>0.26</v>
      </c>
      <c r="I280" t="n">
        <v>25</v>
      </c>
      <c r="J280" t="n">
        <v>268.97</v>
      </c>
      <c r="K280" t="n">
        <v>59.89</v>
      </c>
      <c r="L280" t="n">
        <v>4</v>
      </c>
      <c r="M280" t="n">
        <v>23</v>
      </c>
      <c r="N280" t="n">
        <v>70.09</v>
      </c>
      <c r="O280" t="n">
        <v>33407.45</v>
      </c>
      <c r="P280" t="n">
        <v>130.1</v>
      </c>
      <c r="Q280" t="n">
        <v>942.35</v>
      </c>
      <c r="R280" t="n">
        <v>42.49</v>
      </c>
      <c r="S280" t="n">
        <v>27.17</v>
      </c>
      <c r="T280" t="n">
        <v>7808.99</v>
      </c>
      <c r="U280" t="n">
        <v>0.64</v>
      </c>
      <c r="V280" t="n">
        <v>0.93</v>
      </c>
      <c r="W280" t="n">
        <v>0.15</v>
      </c>
      <c r="X280" t="n">
        <v>0.49</v>
      </c>
      <c r="Y280" t="n">
        <v>1</v>
      </c>
      <c r="Z280" t="n">
        <v>10</v>
      </c>
    </row>
    <row r="281">
      <c r="A281" t="n">
        <v>13</v>
      </c>
      <c r="B281" t="n">
        <v>135</v>
      </c>
      <c r="C281" t="inlineStr">
        <is>
          <t xml:space="preserve">CONCLUIDO	</t>
        </is>
      </c>
      <c r="D281" t="n">
        <v>8.116199999999999</v>
      </c>
      <c r="E281" t="n">
        <v>12.32</v>
      </c>
      <c r="F281" t="n">
        <v>8.31</v>
      </c>
      <c r="G281" t="n">
        <v>21.67</v>
      </c>
      <c r="H281" t="n">
        <v>0.28</v>
      </c>
      <c r="I281" t="n">
        <v>23</v>
      </c>
      <c r="J281" t="n">
        <v>269.45</v>
      </c>
      <c r="K281" t="n">
        <v>59.89</v>
      </c>
      <c r="L281" t="n">
        <v>4.25</v>
      </c>
      <c r="M281" t="n">
        <v>21</v>
      </c>
      <c r="N281" t="n">
        <v>70.31</v>
      </c>
      <c r="O281" t="n">
        <v>33466.11</v>
      </c>
      <c r="P281" t="n">
        <v>128.75</v>
      </c>
      <c r="Q281" t="n">
        <v>942.29</v>
      </c>
      <c r="R281" t="n">
        <v>41.41</v>
      </c>
      <c r="S281" t="n">
        <v>27.17</v>
      </c>
      <c r="T281" t="n">
        <v>7275.52</v>
      </c>
      <c r="U281" t="n">
        <v>0.66</v>
      </c>
      <c r="V281" t="n">
        <v>0.9399999999999999</v>
      </c>
      <c r="W281" t="n">
        <v>0.14</v>
      </c>
      <c r="X281" t="n">
        <v>0.45</v>
      </c>
      <c r="Y281" t="n">
        <v>1</v>
      </c>
      <c r="Z281" t="n">
        <v>10</v>
      </c>
    </row>
    <row r="282">
      <c r="A282" t="n">
        <v>14</v>
      </c>
      <c r="B282" t="n">
        <v>135</v>
      </c>
      <c r="C282" t="inlineStr">
        <is>
          <t xml:space="preserve">CONCLUIDO	</t>
        </is>
      </c>
      <c r="D282" t="n">
        <v>8.168100000000001</v>
      </c>
      <c r="E282" t="n">
        <v>12.24</v>
      </c>
      <c r="F282" t="n">
        <v>8.279999999999999</v>
      </c>
      <c r="G282" t="n">
        <v>22.57</v>
      </c>
      <c r="H282" t="n">
        <v>0.3</v>
      </c>
      <c r="I282" t="n">
        <v>22</v>
      </c>
      <c r="J282" t="n">
        <v>269.92</v>
      </c>
      <c r="K282" t="n">
        <v>59.89</v>
      </c>
      <c r="L282" t="n">
        <v>4.5</v>
      </c>
      <c r="M282" t="n">
        <v>20</v>
      </c>
      <c r="N282" t="n">
        <v>70.54000000000001</v>
      </c>
      <c r="O282" t="n">
        <v>33524.86</v>
      </c>
      <c r="P282" t="n">
        <v>127.63</v>
      </c>
      <c r="Q282" t="n">
        <v>942.3200000000001</v>
      </c>
      <c r="R282" t="n">
        <v>40.63</v>
      </c>
      <c r="S282" t="n">
        <v>27.17</v>
      </c>
      <c r="T282" t="n">
        <v>6891.09</v>
      </c>
      <c r="U282" t="n">
        <v>0.67</v>
      </c>
      <c r="V282" t="n">
        <v>0.9399999999999999</v>
      </c>
      <c r="W282" t="n">
        <v>0.14</v>
      </c>
      <c r="X282" t="n">
        <v>0.42</v>
      </c>
      <c r="Y282" t="n">
        <v>1</v>
      </c>
      <c r="Z282" t="n">
        <v>10</v>
      </c>
    </row>
    <row r="283">
      <c r="A283" t="n">
        <v>15</v>
      </c>
      <c r="B283" t="n">
        <v>135</v>
      </c>
      <c r="C283" t="inlineStr">
        <is>
          <t xml:space="preserve">CONCLUIDO	</t>
        </is>
      </c>
      <c r="D283" t="n">
        <v>8.2715</v>
      </c>
      <c r="E283" t="n">
        <v>12.09</v>
      </c>
      <c r="F283" t="n">
        <v>8.23</v>
      </c>
      <c r="G283" t="n">
        <v>24.68</v>
      </c>
      <c r="H283" t="n">
        <v>0.31</v>
      </c>
      <c r="I283" t="n">
        <v>20</v>
      </c>
      <c r="J283" t="n">
        <v>270.4</v>
      </c>
      <c r="K283" t="n">
        <v>59.89</v>
      </c>
      <c r="L283" t="n">
        <v>4.75</v>
      </c>
      <c r="M283" t="n">
        <v>18</v>
      </c>
      <c r="N283" t="n">
        <v>70.76000000000001</v>
      </c>
      <c r="O283" t="n">
        <v>33583.7</v>
      </c>
      <c r="P283" t="n">
        <v>125.96</v>
      </c>
      <c r="Q283" t="n">
        <v>942.39</v>
      </c>
      <c r="R283" t="n">
        <v>38.77</v>
      </c>
      <c r="S283" t="n">
        <v>27.17</v>
      </c>
      <c r="T283" t="n">
        <v>5972.8</v>
      </c>
      <c r="U283" t="n">
        <v>0.7</v>
      </c>
      <c r="V283" t="n">
        <v>0.95</v>
      </c>
      <c r="W283" t="n">
        <v>0.14</v>
      </c>
      <c r="X283" t="n">
        <v>0.37</v>
      </c>
      <c r="Y283" t="n">
        <v>1</v>
      </c>
      <c r="Z283" t="n">
        <v>10</v>
      </c>
    </row>
    <row r="284">
      <c r="A284" t="n">
        <v>16</v>
      </c>
      <c r="B284" t="n">
        <v>135</v>
      </c>
      <c r="C284" t="inlineStr">
        <is>
          <t xml:space="preserve">CONCLUIDO	</t>
        </is>
      </c>
      <c r="D284" t="n">
        <v>8.3287</v>
      </c>
      <c r="E284" t="n">
        <v>12.01</v>
      </c>
      <c r="F284" t="n">
        <v>8.19</v>
      </c>
      <c r="G284" t="n">
        <v>25.87</v>
      </c>
      <c r="H284" t="n">
        <v>0.33</v>
      </c>
      <c r="I284" t="n">
        <v>19</v>
      </c>
      <c r="J284" t="n">
        <v>270.88</v>
      </c>
      <c r="K284" t="n">
        <v>59.89</v>
      </c>
      <c r="L284" t="n">
        <v>5</v>
      </c>
      <c r="M284" t="n">
        <v>17</v>
      </c>
      <c r="N284" t="n">
        <v>70.98999999999999</v>
      </c>
      <c r="O284" t="n">
        <v>33642.62</v>
      </c>
      <c r="P284" t="n">
        <v>124.6</v>
      </c>
      <c r="Q284" t="n">
        <v>942.24</v>
      </c>
      <c r="R284" t="n">
        <v>37.66</v>
      </c>
      <c r="S284" t="n">
        <v>27.17</v>
      </c>
      <c r="T284" t="n">
        <v>5423.82</v>
      </c>
      <c r="U284" t="n">
        <v>0.72</v>
      </c>
      <c r="V284" t="n">
        <v>0.95</v>
      </c>
      <c r="W284" t="n">
        <v>0.14</v>
      </c>
      <c r="X284" t="n">
        <v>0.34</v>
      </c>
      <c r="Y284" t="n">
        <v>1</v>
      </c>
      <c r="Z284" t="n">
        <v>10</v>
      </c>
    </row>
    <row r="285">
      <c r="A285" t="n">
        <v>17</v>
      </c>
      <c r="B285" t="n">
        <v>135</v>
      </c>
      <c r="C285" t="inlineStr">
        <is>
          <t xml:space="preserve">CONCLUIDO	</t>
        </is>
      </c>
      <c r="D285" t="n">
        <v>8.400600000000001</v>
      </c>
      <c r="E285" t="n">
        <v>11.9</v>
      </c>
      <c r="F285" t="n">
        <v>8.140000000000001</v>
      </c>
      <c r="G285" t="n">
        <v>27.14</v>
      </c>
      <c r="H285" t="n">
        <v>0.34</v>
      </c>
      <c r="I285" t="n">
        <v>18</v>
      </c>
      <c r="J285" t="n">
        <v>271.36</v>
      </c>
      <c r="K285" t="n">
        <v>59.89</v>
      </c>
      <c r="L285" t="n">
        <v>5.25</v>
      </c>
      <c r="M285" t="n">
        <v>16</v>
      </c>
      <c r="N285" t="n">
        <v>71.22</v>
      </c>
      <c r="O285" t="n">
        <v>33701.64</v>
      </c>
      <c r="P285" t="n">
        <v>123.05</v>
      </c>
      <c r="Q285" t="n">
        <v>942.27</v>
      </c>
      <c r="R285" t="n">
        <v>36.33</v>
      </c>
      <c r="S285" t="n">
        <v>27.17</v>
      </c>
      <c r="T285" t="n">
        <v>4764.26</v>
      </c>
      <c r="U285" t="n">
        <v>0.75</v>
      </c>
      <c r="V285" t="n">
        <v>0.96</v>
      </c>
      <c r="W285" t="n">
        <v>0.13</v>
      </c>
      <c r="X285" t="n">
        <v>0.29</v>
      </c>
      <c r="Y285" t="n">
        <v>1</v>
      </c>
      <c r="Z285" t="n">
        <v>10</v>
      </c>
    </row>
    <row r="286">
      <c r="A286" t="n">
        <v>18</v>
      </c>
      <c r="B286" t="n">
        <v>135</v>
      </c>
      <c r="C286" t="inlineStr">
        <is>
          <t xml:space="preserve">CONCLUIDO	</t>
        </is>
      </c>
      <c r="D286" t="n">
        <v>8.3407</v>
      </c>
      <c r="E286" t="n">
        <v>11.99</v>
      </c>
      <c r="F286" t="n">
        <v>8.23</v>
      </c>
      <c r="G286" t="n">
        <v>27.42</v>
      </c>
      <c r="H286" t="n">
        <v>0.36</v>
      </c>
      <c r="I286" t="n">
        <v>18</v>
      </c>
      <c r="J286" t="n">
        <v>271.84</v>
      </c>
      <c r="K286" t="n">
        <v>59.89</v>
      </c>
      <c r="L286" t="n">
        <v>5.5</v>
      </c>
      <c r="M286" t="n">
        <v>16</v>
      </c>
      <c r="N286" t="n">
        <v>71.45</v>
      </c>
      <c r="O286" t="n">
        <v>33760.74</v>
      </c>
      <c r="P286" t="n">
        <v>123.76</v>
      </c>
      <c r="Q286" t="n">
        <v>942.33</v>
      </c>
      <c r="R286" t="n">
        <v>39.06</v>
      </c>
      <c r="S286" t="n">
        <v>27.17</v>
      </c>
      <c r="T286" t="n">
        <v>6125.95</v>
      </c>
      <c r="U286" t="n">
        <v>0.7</v>
      </c>
      <c r="V286" t="n">
        <v>0.95</v>
      </c>
      <c r="W286" t="n">
        <v>0.14</v>
      </c>
      <c r="X286" t="n">
        <v>0.37</v>
      </c>
      <c r="Y286" t="n">
        <v>1</v>
      </c>
      <c r="Z286" t="n">
        <v>10</v>
      </c>
    </row>
    <row r="287">
      <c r="A287" t="n">
        <v>19</v>
      </c>
      <c r="B287" t="n">
        <v>135</v>
      </c>
      <c r="C287" t="inlineStr">
        <is>
          <t xml:space="preserve">CONCLUIDO	</t>
        </is>
      </c>
      <c r="D287" t="n">
        <v>8.4071</v>
      </c>
      <c r="E287" t="n">
        <v>11.89</v>
      </c>
      <c r="F287" t="n">
        <v>8.18</v>
      </c>
      <c r="G287" t="n">
        <v>28.88</v>
      </c>
      <c r="H287" t="n">
        <v>0.38</v>
      </c>
      <c r="I287" t="n">
        <v>17</v>
      </c>
      <c r="J287" t="n">
        <v>272.32</v>
      </c>
      <c r="K287" t="n">
        <v>59.89</v>
      </c>
      <c r="L287" t="n">
        <v>5.75</v>
      </c>
      <c r="M287" t="n">
        <v>15</v>
      </c>
      <c r="N287" t="n">
        <v>71.68000000000001</v>
      </c>
      <c r="O287" t="n">
        <v>33820.05</v>
      </c>
      <c r="P287" t="n">
        <v>122.25</v>
      </c>
      <c r="Q287" t="n">
        <v>942.24</v>
      </c>
      <c r="R287" t="n">
        <v>37.59</v>
      </c>
      <c r="S287" t="n">
        <v>27.17</v>
      </c>
      <c r="T287" t="n">
        <v>5396.65</v>
      </c>
      <c r="U287" t="n">
        <v>0.72</v>
      </c>
      <c r="V287" t="n">
        <v>0.95</v>
      </c>
      <c r="W287" t="n">
        <v>0.14</v>
      </c>
      <c r="X287" t="n">
        <v>0.33</v>
      </c>
      <c r="Y287" t="n">
        <v>1</v>
      </c>
      <c r="Z287" t="n">
        <v>10</v>
      </c>
    </row>
    <row r="288">
      <c r="A288" t="n">
        <v>20</v>
      </c>
      <c r="B288" t="n">
        <v>135</v>
      </c>
      <c r="C288" t="inlineStr">
        <is>
          <t xml:space="preserve">CONCLUIDO	</t>
        </is>
      </c>
      <c r="D288" t="n">
        <v>8.455299999999999</v>
      </c>
      <c r="E288" t="n">
        <v>11.83</v>
      </c>
      <c r="F288" t="n">
        <v>8.16</v>
      </c>
      <c r="G288" t="n">
        <v>30.62</v>
      </c>
      <c r="H288" t="n">
        <v>0.39</v>
      </c>
      <c r="I288" t="n">
        <v>16</v>
      </c>
      <c r="J288" t="n">
        <v>272.8</v>
      </c>
      <c r="K288" t="n">
        <v>59.89</v>
      </c>
      <c r="L288" t="n">
        <v>6</v>
      </c>
      <c r="M288" t="n">
        <v>14</v>
      </c>
      <c r="N288" t="n">
        <v>71.91</v>
      </c>
      <c r="O288" t="n">
        <v>33879.33</v>
      </c>
      <c r="P288" t="n">
        <v>121.19</v>
      </c>
      <c r="Q288" t="n">
        <v>942.36</v>
      </c>
      <c r="R288" t="n">
        <v>37.1</v>
      </c>
      <c r="S288" t="n">
        <v>27.17</v>
      </c>
      <c r="T288" t="n">
        <v>5158.65</v>
      </c>
      <c r="U288" t="n">
        <v>0.73</v>
      </c>
      <c r="V288" t="n">
        <v>0.96</v>
      </c>
      <c r="W288" t="n">
        <v>0.13</v>
      </c>
      <c r="X288" t="n">
        <v>0.31</v>
      </c>
      <c r="Y288" t="n">
        <v>1</v>
      </c>
      <c r="Z288" t="n">
        <v>10</v>
      </c>
    </row>
    <row r="289">
      <c r="A289" t="n">
        <v>21</v>
      </c>
      <c r="B289" t="n">
        <v>135</v>
      </c>
      <c r="C289" t="inlineStr">
        <is>
          <t xml:space="preserve">CONCLUIDO	</t>
        </is>
      </c>
      <c r="D289" t="n">
        <v>8.512</v>
      </c>
      <c r="E289" t="n">
        <v>11.75</v>
      </c>
      <c r="F289" t="n">
        <v>8.140000000000001</v>
      </c>
      <c r="G289" t="n">
        <v>32.55</v>
      </c>
      <c r="H289" t="n">
        <v>0.41</v>
      </c>
      <c r="I289" t="n">
        <v>15</v>
      </c>
      <c r="J289" t="n">
        <v>273.28</v>
      </c>
      <c r="K289" t="n">
        <v>59.89</v>
      </c>
      <c r="L289" t="n">
        <v>6.25</v>
      </c>
      <c r="M289" t="n">
        <v>13</v>
      </c>
      <c r="N289" t="n">
        <v>72.14</v>
      </c>
      <c r="O289" t="n">
        <v>33938.7</v>
      </c>
      <c r="P289" t="n">
        <v>119.94</v>
      </c>
      <c r="Q289" t="n">
        <v>942.34</v>
      </c>
      <c r="R289" t="n">
        <v>36.14</v>
      </c>
      <c r="S289" t="n">
        <v>27.17</v>
      </c>
      <c r="T289" t="n">
        <v>4680.72</v>
      </c>
      <c r="U289" t="n">
        <v>0.75</v>
      </c>
      <c r="V289" t="n">
        <v>0.96</v>
      </c>
      <c r="W289" t="n">
        <v>0.13</v>
      </c>
      <c r="X289" t="n">
        <v>0.28</v>
      </c>
      <c r="Y289" t="n">
        <v>1</v>
      </c>
      <c r="Z289" t="n">
        <v>10</v>
      </c>
    </row>
    <row r="290">
      <c r="A290" t="n">
        <v>22</v>
      </c>
      <c r="B290" t="n">
        <v>135</v>
      </c>
      <c r="C290" t="inlineStr">
        <is>
          <t xml:space="preserve">CONCLUIDO	</t>
        </is>
      </c>
      <c r="D290" t="n">
        <v>8.5076</v>
      </c>
      <c r="E290" t="n">
        <v>11.75</v>
      </c>
      <c r="F290" t="n">
        <v>8.140000000000001</v>
      </c>
      <c r="G290" t="n">
        <v>32.57</v>
      </c>
      <c r="H290" t="n">
        <v>0.42</v>
      </c>
      <c r="I290" t="n">
        <v>15</v>
      </c>
      <c r="J290" t="n">
        <v>273.76</v>
      </c>
      <c r="K290" t="n">
        <v>59.89</v>
      </c>
      <c r="L290" t="n">
        <v>6.5</v>
      </c>
      <c r="M290" t="n">
        <v>13</v>
      </c>
      <c r="N290" t="n">
        <v>72.37</v>
      </c>
      <c r="O290" t="n">
        <v>33998.16</v>
      </c>
      <c r="P290" t="n">
        <v>119.22</v>
      </c>
      <c r="Q290" t="n">
        <v>942.29</v>
      </c>
      <c r="R290" t="n">
        <v>36.32</v>
      </c>
      <c r="S290" t="n">
        <v>27.17</v>
      </c>
      <c r="T290" t="n">
        <v>4773.46</v>
      </c>
      <c r="U290" t="n">
        <v>0.75</v>
      </c>
      <c r="V290" t="n">
        <v>0.96</v>
      </c>
      <c r="W290" t="n">
        <v>0.13</v>
      </c>
      <c r="X290" t="n">
        <v>0.29</v>
      </c>
      <c r="Y290" t="n">
        <v>1</v>
      </c>
      <c r="Z290" t="n">
        <v>10</v>
      </c>
    </row>
    <row r="291">
      <c r="A291" t="n">
        <v>23</v>
      </c>
      <c r="B291" t="n">
        <v>135</v>
      </c>
      <c r="C291" t="inlineStr">
        <is>
          <t xml:space="preserve">CONCLUIDO	</t>
        </is>
      </c>
      <c r="D291" t="n">
        <v>8.564299999999999</v>
      </c>
      <c r="E291" t="n">
        <v>11.68</v>
      </c>
      <c r="F291" t="n">
        <v>8.119999999999999</v>
      </c>
      <c r="G291" t="n">
        <v>34.78</v>
      </c>
      <c r="H291" t="n">
        <v>0.44</v>
      </c>
      <c r="I291" t="n">
        <v>14</v>
      </c>
      <c r="J291" t="n">
        <v>274.24</v>
      </c>
      <c r="K291" t="n">
        <v>59.89</v>
      </c>
      <c r="L291" t="n">
        <v>6.75</v>
      </c>
      <c r="M291" t="n">
        <v>12</v>
      </c>
      <c r="N291" t="n">
        <v>72.61</v>
      </c>
      <c r="O291" t="n">
        <v>34057.71</v>
      </c>
      <c r="P291" t="n">
        <v>118.23</v>
      </c>
      <c r="Q291" t="n">
        <v>942.25</v>
      </c>
      <c r="R291" t="n">
        <v>35.53</v>
      </c>
      <c r="S291" t="n">
        <v>27.17</v>
      </c>
      <c r="T291" t="n">
        <v>4385.22</v>
      </c>
      <c r="U291" t="n">
        <v>0.76</v>
      </c>
      <c r="V291" t="n">
        <v>0.96</v>
      </c>
      <c r="W291" t="n">
        <v>0.13</v>
      </c>
      <c r="X291" t="n">
        <v>0.26</v>
      </c>
      <c r="Y291" t="n">
        <v>1</v>
      </c>
      <c r="Z291" t="n">
        <v>10</v>
      </c>
    </row>
    <row r="292">
      <c r="A292" t="n">
        <v>24</v>
      </c>
      <c r="B292" t="n">
        <v>135</v>
      </c>
      <c r="C292" t="inlineStr">
        <is>
          <t xml:space="preserve">CONCLUIDO	</t>
        </is>
      </c>
      <c r="D292" t="n">
        <v>8.627700000000001</v>
      </c>
      <c r="E292" t="n">
        <v>11.59</v>
      </c>
      <c r="F292" t="n">
        <v>8.08</v>
      </c>
      <c r="G292" t="n">
        <v>37.29</v>
      </c>
      <c r="H292" t="n">
        <v>0.45</v>
      </c>
      <c r="I292" t="n">
        <v>13</v>
      </c>
      <c r="J292" t="n">
        <v>274.73</v>
      </c>
      <c r="K292" t="n">
        <v>59.89</v>
      </c>
      <c r="L292" t="n">
        <v>7</v>
      </c>
      <c r="M292" t="n">
        <v>11</v>
      </c>
      <c r="N292" t="n">
        <v>72.84</v>
      </c>
      <c r="O292" t="n">
        <v>34117.35</v>
      </c>
      <c r="P292" t="n">
        <v>116.62</v>
      </c>
      <c r="Q292" t="n">
        <v>942.24</v>
      </c>
      <c r="R292" t="n">
        <v>34.35</v>
      </c>
      <c r="S292" t="n">
        <v>27.17</v>
      </c>
      <c r="T292" t="n">
        <v>3799.81</v>
      </c>
      <c r="U292" t="n">
        <v>0.79</v>
      </c>
      <c r="V292" t="n">
        <v>0.97</v>
      </c>
      <c r="W292" t="n">
        <v>0.13</v>
      </c>
      <c r="X292" t="n">
        <v>0.23</v>
      </c>
      <c r="Y292" t="n">
        <v>1</v>
      </c>
      <c r="Z292" t="n">
        <v>10</v>
      </c>
    </row>
    <row r="293">
      <c r="A293" t="n">
        <v>25</v>
      </c>
      <c r="B293" t="n">
        <v>135</v>
      </c>
      <c r="C293" t="inlineStr">
        <is>
          <t xml:space="preserve">CONCLUIDO	</t>
        </is>
      </c>
      <c r="D293" t="n">
        <v>8.6534</v>
      </c>
      <c r="E293" t="n">
        <v>11.56</v>
      </c>
      <c r="F293" t="n">
        <v>8.050000000000001</v>
      </c>
      <c r="G293" t="n">
        <v>37.13</v>
      </c>
      <c r="H293" t="n">
        <v>0.47</v>
      </c>
      <c r="I293" t="n">
        <v>13</v>
      </c>
      <c r="J293" t="n">
        <v>275.21</v>
      </c>
      <c r="K293" t="n">
        <v>59.89</v>
      </c>
      <c r="L293" t="n">
        <v>7.25</v>
      </c>
      <c r="M293" t="n">
        <v>11</v>
      </c>
      <c r="N293" t="n">
        <v>73.08</v>
      </c>
      <c r="O293" t="n">
        <v>34177.09</v>
      </c>
      <c r="P293" t="n">
        <v>115.4</v>
      </c>
      <c r="Q293" t="n">
        <v>942.3</v>
      </c>
      <c r="R293" t="n">
        <v>33.02</v>
      </c>
      <c r="S293" t="n">
        <v>27.17</v>
      </c>
      <c r="T293" t="n">
        <v>3132.99</v>
      </c>
      <c r="U293" t="n">
        <v>0.82</v>
      </c>
      <c r="V293" t="n">
        <v>0.97</v>
      </c>
      <c r="W293" t="n">
        <v>0.13</v>
      </c>
      <c r="X293" t="n">
        <v>0.19</v>
      </c>
      <c r="Y293" t="n">
        <v>1</v>
      </c>
      <c r="Z293" t="n">
        <v>10</v>
      </c>
    </row>
    <row r="294">
      <c r="A294" t="n">
        <v>26</v>
      </c>
      <c r="B294" t="n">
        <v>135</v>
      </c>
      <c r="C294" t="inlineStr">
        <is>
          <t xml:space="preserve">CONCLUIDO	</t>
        </is>
      </c>
      <c r="D294" t="n">
        <v>8.6403</v>
      </c>
      <c r="E294" t="n">
        <v>11.57</v>
      </c>
      <c r="F294" t="n">
        <v>8.109999999999999</v>
      </c>
      <c r="G294" t="n">
        <v>40.57</v>
      </c>
      <c r="H294" t="n">
        <v>0.48</v>
      </c>
      <c r="I294" t="n">
        <v>12</v>
      </c>
      <c r="J294" t="n">
        <v>275.7</v>
      </c>
      <c r="K294" t="n">
        <v>59.89</v>
      </c>
      <c r="L294" t="n">
        <v>7.5</v>
      </c>
      <c r="M294" t="n">
        <v>10</v>
      </c>
      <c r="N294" t="n">
        <v>73.31</v>
      </c>
      <c r="O294" t="n">
        <v>34236.91</v>
      </c>
      <c r="P294" t="n">
        <v>115.21</v>
      </c>
      <c r="Q294" t="n">
        <v>942.3200000000001</v>
      </c>
      <c r="R294" t="n">
        <v>35.62</v>
      </c>
      <c r="S294" t="n">
        <v>27.17</v>
      </c>
      <c r="T294" t="n">
        <v>4439.97</v>
      </c>
      <c r="U294" t="n">
        <v>0.76</v>
      </c>
      <c r="V294" t="n">
        <v>0.96</v>
      </c>
      <c r="W294" t="n">
        <v>0.13</v>
      </c>
      <c r="X294" t="n">
        <v>0.26</v>
      </c>
      <c r="Y294" t="n">
        <v>1</v>
      </c>
      <c r="Z294" t="n">
        <v>10</v>
      </c>
    </row>
    <row r="295">
      <c r="A295" t="n">
        <v>27</v>
      </c>
      <c r="B295" t="n">
        <v>135</v>
      </c>
      <c r="C295" t="inlineStr">
        <is>
          <t xml:space="preserve">CONCLUIDO	</t>
        </is>
      </c>
      <c r="D295" t="n">
        <v>8.6632</v>
      </c>
      <c r="E295" t="n">
        <v>11.54</v>
      </c>
      <c r="F295" t="n">
        <v>8.08</v>
      </c>
      <c r="G295" t="n">
        <v>40.42</v>
      </c>
      <c r="H295" t="n">
        <v>0.5</v>
      </c>
      <c r="I295" t="n">
        <v>12</v>
      </c>
      <c r="J295" t="n">
        <v>276.18</v>
      </c>
      <c r="K295" t="n">
        <v>59.89</v>
      </c>
      <c r="L295" t="n">
        <v>7.75</v>
      </c>
      <c r="M295" t="n">
        <v>10</v>
      </c>
      <c r="N295" t="n">
        <v>73.55</v>
      </c>
      <c r="O295" t="n">
        <v>34296.82</v>
      </c>
      <c r="P295" t="n">
        <v>114.05</v>
      </c>
      <c r="Q295" t="n">
        <v>942.3099999999999</v>
      </c>
      <c r="R295" t="n">
        <v>34.45</v>
      </c>
      <c r="S295" t="n">
        <v>27.17</v>
      </c>
      <c r="T295" t="n">
        <v>3850.78</v>
      </c>
      <c r="U295" t="n">
        <v>0.79</v>
      </c>
      <c r="V295" t="n">
        <v>0.96</v>
      </c>
      <c r="W295" t="n">
        <v>0.13</v>
      </c>
      <c r="X295" t="n">
        <v>0.23</v>
      </c>
      <c r="Y295" t="n">
        <v>1</v>
      </c>
      <c r="Z295" t="n">
        <v>10</v>
      </c>
    </row>
    <row r="296">
      <c r="A296" t="n">
        <v>28</v>
      </c>
      <c r="B296" t="n">
        <v>135</v>
      </c>
      <c r="C296" t="inlineStr">
        <is>
          <t xml:space="preserve">CONCLUIDO	</t>
        </is>
      </c>
      <c r="D296" t="n">
        <v>8.664300000000001</v>
      </c>
      <c r="E296" t="n">
        <v>11.54</v>
      </c>
      <c r="F296" t="n">
        <v>8.08</v>
      </c>
      <c r="G296" t="n">
        <v>40.41</v>
      </c>
      <c r="H296" t="n">
        <v>0.51</v>
      </c>
      <c r="I296" t="n">
        <v>12</v>
      </c>
      <c r="J296" t="n">
        <v>276.67</v>
      </c>
      <c r="K296" t="n">
        <v>59.89</v>
      </c>
      <c r="L296" t="n">
        <v>8</v>
      </c>
      <c r="M296" t="n">
        <v>10</v>
      </c>
      <c r="N296" t="n">
        <v>73.78</v>
      </c>
      <c r="O296" t="n">
        <v>34356.83</v>
      </c>
      <c r="P296" t="n">
        <v>113.1</v>
      </c>
      <c r="Q296" t="n">
        <v>942.3099999999999</v>
      </c>
      <c r="R296" t="n">
        <v>34.52</v>
      </c>
      <c r="S296" t="n">
        <v>27.17</v>
      </c>
      <c r="T296" t="n">
        <v>3889.16</v>
      </c>
      <c r="U296" t="n">
        <v>0.79</v>
      </c>
      <c r="V296" t="n">
        <v>0.97</v>
      </c>
      <c r="W296" t="n">
        <v>0.12</v>
      </c>
      <c r="X296" t="n">
        <v>0.23</v>
      </c>
      <c r="Y296" t="n">
        <v>1</v>
      </c>
      <c r="Z296" t="n">
        <v>10</v>
      </c>
    </row>
    <row r="297">
      <c r="A297" t="n">
        <v>29</v>
      </c>
      <c r="B297" t="n">
        <v>135</v>
      </c>
      <c r="C297" t="inlineStr">
        <is>
          <t xml:space="preserve">CONCLUIDO	</t>
        </is>
      </c>
      <c r="D297" t="n">
        <v>8.7163</v>
      </c>
      <c r="E297" t="n">
        <v>11.47</v>
      </c>
      <c r="F297" t="n">
        <v>8.06</v>
      </c>
      <c r="G297" t="n">
        <v>43.98</v>
      </c>
      <c r="H297" t="n">
        <v>0.53</v>
      </c>
      <c r="I297" t="n">
        <v>11</v>
      </c>
      <c r="J297" t="n">
        <v>277.16</v>
      </c>
      <c r="K297" t="n">
        <v>59.89</v>
      </c>
      <c r="L297" t="n">
        <v>8.25</v>
      </c>
      <c r="M297" t="n">
        <v>9</v>
      </c>
      <c r="N297" t="n">
        <v>74.02</v>
      </c>
      <c r="O297" t="n">
        <v>34416.93</v>
      </c>
      <c r="P297" t="n">
        <v>112.06</v>
      </c>
      <c r="Q297" t="n">
        <v>942.29</v>
      </c>
      <c r="R297" t="n">
        <v>33.82</v>
      </c>
      <c r="S297" t="n">
        <v>27.17</v>
      </c>
      <c r="T297" t="n">
        <v>3541.97</v>
      </c>
      <c r="U297" t="n">
        <v>0.8</v>
      </c>
      <c r="V297" t="n">
        <v>0.97</v>
      </c>
      <c r="W297" t="n">
        <v>0.13</v>
      </c>
      <c r="X297" t="n">
        <v>0.21</v>
      </c>
      <c r="Y297" t="n">
        <v>1</v>
      </c>
      <c r="Z297" t="n">
        <v>10</v>
      </c>
    </row>
    <row r="298">
      <c r="A298" t="n">
        <v>30</v>
      </c>
      <c r="B298" t="n">
        <v>135</v>
      </c>
      <c r="C298" t="inlineStr">
        <is>
          <t xml:space="preserve">CONCLUIDO	</t>
        </is>
      </c>
      <c r="D298" t="n">
        <v>8.7195</v>
      </c>
      <c r="E298" t="n">
        <v>11.47</v>
      </c>
      <c r="F298" t="n">
        <v>8.06</v>
      </c>
      <c r="G298" t="n">
        <v>43.96</v>
      </c>
      <c r="H298" t="n">
        <v>0.55</v>
      </c>
      <c r="I298" t="n">
        <v>11</v>
      </c>
      <c r="J298" t="n">
        <v>277.65</v>
      </c>
      <c r="K298" t="n">
        <v>59.89</v>
      </c>
      <c r="L298" t="n">
        <v>8.5</v>
      </c>
      <c r="M298" t="n">
        <v>9</v>
      </c>
      <c r="N298" t="n">
        <v>74.26000000000001</v>
      </c>
      <c r="O298" t="n">
        <v>34477.13</v>
      </c>
      <c r="P298" t="n">
        <v>111.34</v>
      </c>
      <c r="Q298" t="n">
        <v>942.24</v>
      </c>
      <c r="R298" t="n">
        <v>33.74</v>
      </c>
      <c r="S298" t="n">
        <v>27.17</v>
      </c>
      <c r="T298" t="n">
        <v>3501.85</v>
      </c>
      <c r="U298" t="n">
        <v>0.8100000000000001</v>
      </c>
      <c r="V298" t="n">
        <v>0.97</v>
      </c>
      <c r="W298" t="n">
        <v>0.13</v>
      </c>
      <c r="X298" t="n">
        <v>0.21</v>
      </c>
      <c r="Y298" t="n">
        <v>1</v>
      </c>
      <c r="Z298" t="n">
        <v>10</v>
      </c>
    </row>
    <row r="299">
      <c r="A299" t="n">
        <v>31</v>
      </c>
      <c r="B299" t="n">
        <v>135</v>
      </c>
      <c r="C299" t="inlineStr">
        <is>
          <t xml:space="preserve">CONCLUIDO	</t>
        </is>
      </c>
      <c r="D299" t="n">
        <v>8.7822</v>
      </c>
      <c r="E299" t="n">
        <v>11.39</v>
      </c>
      <c r="F299" t="n">
        <v>8.029999999999999</v>
      </c>
      <c r="G299" t="n">
        <v>48.17</v>
      </c>
      <c r="H299" t="n">
        <v>0.5600000000000001</v>
      </c>
      <c r="I299" t="n">
        <v>10</v>
      </c>
      <c r="J299" t="n">
        <v>278.13</v>
      </c>
      <c r="K299" t="n">
        <v>59.89</v>
      </c>
      <c r="L299" t="n">
        <v>8.75</v>
      </c>
      <c r="M299" t="n">
        <v>8</v>
      </c>
      <c r="N299" t="n">
        <v>74.5</v>
      </c>
      <c r="O299" t="n">
        <v>34537.41</v>
      </c>
      <c r="P299" t="n">
        <v>109.38</v>
      </c>
      <c r="Q299" t="n">
        <v>942.24</v>
      </c>
      <c r="R299" t="n">
        <v>32.66</v>
      </c>
      <c r="S299" t="n">
        <v>27.17</v>
      </c>
      <c r="T299" t="n">
        <v>2970.31</v>
      </c>
      <c r="U299" t="n">
        <v>0.83</v>
      </c>
      <c r="V299" t="n">
        <v>0.97</v>
      </c>
      <c r="W299" t="n">
        <v>0.12</v>
      </c>
      <c r="X299" t="n">
        <v>0.18</v>
      </c>
      <c r="Y299" t="n">
        <v>1</v>
      </c>
      <c r="Z299" t="n">
        <v>10</v>
      </c>
    </row>
    <row r="300">
      <c r="A300" t="n">
        <v>32</v>
      </c>
      <c r="B300" t="n">
        <v>135</v>
      </c>
      <c r="C300" t="inlineStr">
        <is>
          <t xml:space="preserve">CONCLUIDO	</t>
        </is>
      </c>
      <c r="D300" t="n">
        <v>8.7964</v>
      </c>
      <c r="E300" t="n">
        <v>11.37</v>
      </c>
      <c r="F300" t="n">
        <v>8.01</v>
      </c>
      <c r="G300" t="n">
        <v>48.06</v>
      </c>
      <c r="H300" t="n">
        <v>0.58</v>
      </c>
      <c r="I300" t="n">
        <v>10</v>
      </c>
      <c r="J300" t="n">
        <v>278.62</v>
      </c>
      <c r="K300" t="n">
        <v>59.89</v>
      </c>
      <c r="L300" t="n">
        <v>9</v>
      </c>
      <c r="M300" t="n">
        <v>8</v>
      </c>
      <c r="N300" t="n">
        <v>74.73999999999999</v>
      </c>
      <c r="O300" t="n">
        <v>34597.8</v>
      </c>
      <c r="P300" t="n">
        <v>109.11</v>
      </c>
      <c r="Q300" t="n">
        <v>942.28</v>
      </c>
      <c r="R300" t="n">
        <v>32.02</v>
      </c>
      <c r="S300" t="n">
        <v>27.17</v>
      </c>
      <c r="T300" t="n">
        <v>2647.16</v>
      </c>
      <c r="U300" t="n">
        <v>0.85</v>
      </c>
      <c r="V300" t="n">
        <v>0.97</v>
      </c>
      <c r="W300" t="n">
        <v>0.12</v>
      </c>
      <c r="X300" t="n">
        <v>0.16</v>
      </c>
      <c r="Y300" t="n">
        <v>1</v>
      </c>
      <c r="Z300" t="n">
        <v>10</v>
      </c>
    </row>
    <row r="301">
      <c r="A301" t="n">
        <v>33</v>
      </c>
      <c r="B301" t="n">
        <v>135</v>
      </c>
      <c r="C301" t="inlineStr">
        <is>
          <t xml:space="preserve">CONCLUIDO	</t>
        </is>
      </c>
      <c r="D301" t="n">
        <v>8.7608</v>
      </c>
      <c r="E301" t="n">
        <v>11.41</v>
      </c>
      <c r="F301" t="n">
        <v>8.06</v>
      </c>
      <c r="G301" t="n">
        <v>48.34</v>
      </c>
      <c r="H301" t="n">
        <v>0.59</v>
      </c>
      <c r="I301" t="n">
        <v>10</v>
      </c>
      <c r="J301" t="n">
        <v>279.11</v>
      </c>
      <c r="K301" t="n">
        <v>59.89</v>
      </c>
      <c r="L301" t="n">
        <v>9.25</v>
      </c>
      <c r="M301" t="n">
        <v>8</v>
      </c>
      <c r="N301" t="n">
        <v>74.98</v>
      </c>
      <c r="O301" t="n">
        <v>34658.27</v>
      </c>
      <c r="P301" t="n">
        <v>108.24</v>
      </c>
      <c r="Q301" t="n">
        <v>942.24</v>
      </c>
      <c r="R301" t="n">
        <v>33.89</v>
      </c>
      <c r="S301" t="n">
        <v>27.17</v>
      </c>
      <c r="T301" t="n">
        <v>3582.29</v>
      </c>
      <c r="U301" t="n">
        <v>0.8</v>
      </c>
      <c r="V301" t="n">
        <v>0.97</v>
      </c>
      <c r="W301" t="n">
        <v>0.12</v>
      </c>
      <c r="X301" t="n">
        <v>0.2</v>
      </c>
      <c r="Y301" t="n">
        <v>1</v>
      </c>
      <c r="Z301" t="n">
        <v>10</v>
      </c>
    </row>
    <row r="302">
      <c r="A302" t="n">
        <v>34</v>
      </c>
      <c r="B302" t="n">
        <v>135</v>
      </c>
      <c r="C302" t="inlineStr">
        <is>
          <t xml:space="preserve">CONCLUIDO	</t>
        </is>
      </c>
      <c r="D302" t="n">
        <v>8.8209</v>
      </c>
      <c r="E302" t="n">
        <v>11.34</v>
      </c>
      <c r="F302" t="n">
        <v>8.029999999999999</v>
      </c>
      <c r="G302" t="n">
        <v>53.52</v>
      </c>
      <c r="H302" t="n">
        <v>0.6</v>
      </c>
      <c r="I302" t="n">
        <v>9</v>
      </c>
      <c r="J302" t="n">
        <v>279.61</v>
      </c>
      <c r="K302" t="n">
        <v>59.89</v>
      </c>
      <c r="L302" t="n">
        <v>9.5</v>
      </c>
      <c r="M302" t="n">
        <v>7</v>
      </c>
      <c r="N302" t="n">
        <v>75.22</v>
      </c>
      <c r="O302" t="n">
        <v>34718.84</v>
      </c>
      <c r="P302" t="n">
        <v>105.89</v>
      </c>
      <c r="Q302" t="n">
        <v>942.28</v>
      </c>
      <c r="R302" t="n">
        <v>32.77</v>
      </c>
      <c r="S302" t="n">
        <v>27.17</v>
      </c>
      <c r="T302" t="n">
        <v>3029.33</v>
      </c>
      <c r="U302" t="n">
        <v>0.83</v>
      </c>
      <c r="V302" t="n">
        <v>0.97</v>
      </c>
      <c r="W302" t="n">
        <v>0.12</v>
      </c>
      <c r="X302" t="n">
        <v>0.18</v>
      </c>
      <c r="Y302" t="n">
        <v>1</v>
      </c>
      <c r="Z302" t="n">
        <v>10</v>
      </c>
    </row>
    <row r="303">
      <c r="A303" t="n">
        <v>35</v>
      </c>
      <c r="B303" t="n">
        <v>135</v>
      </c>
      <c r="C303" t="inlineStr">
        <is>
          <t xml:space="preserve">CONCLUIDO	</t>
        </is>
      </c>
      <c r="D303" t="n">
        <v>8.8294</v>
      </c>
      <c r="E303" t="n">
        <v>11.33</v>
      </c>
      <c r="F303" t="n">
        <v>8.02</v>
      </c>
      <c r="G303" t="n">
        <v>53.45</v>
      </c>
      <c r="H303" t="n">
        <v>0.62</v>
      </c>
      <c r="I303" t="n">
        <v>9</v>
      </c>
      <c r="J303" t="n">
        <v>280.1</v>
      </c>
      <c r="K303" t="n">
        <v>59.89</v>
      </c>
      <c r="L303" t="n">
        <v>9.75</v>
      </c>
      <c r="M303" t="n">
        <v>7</v>
      </c>
      <c r="N303" t="n">
        <v>75.45999999999999</v>
      </c>
      <c r="O303" t="n">
        <v>34779.51</v>
      </c>
      <c r="P303" t="n">
        <v>105.65</v>
      </c>
      <c r="Q303" t="n">
        <v>942.3200000000001</v>
      </c>
      <c r="R303" t="n">
        <v>32.37</v>
      </c>
      <c r="S303" t="n">
        <v>27.17</v>
      </c>
      <c r="T303" t="n">
        <v>2828.82</v>
      </c>
      <c r="U303" t="n">
        <v>0.84</v>
      </c>
      <c r="V303" t="n">
        <v>0.97</v>
      </c>
      <c r="W303" t="n">
        <v>0.12</v>
      </c>
      <c r="X303" t="n">
        <v>0.16</v>
      </c>
      <c r="Y303" t="n">
        <v>1</v>
      </c>
      <c r="Z303" t="n">
        <v>10</v>
      </c>
    </row>
    <row r="304">
      <c r="A304" t="n">
        <v>36</v>
      </c>
      <c r="B304" t="n">
        <v>135</v>
      </c>
      <c r="C304" t="inlineStr">
        <is>
          <t xml:space="preserve">CONCLUIDO	</t>
        </is>
      </c>
      <c r="D304" t="n">
        <v>8.8263</v>
      </c>
      <c r="E304" t="n">
        <v>11.33</v>
      </c>
      <c r="F304" t="n">
        <v>8.02</v>
      </c>
      <c r="G304" t="n">
        <v>53.48</v>
      </c>
      <c r="H304" t="n">
        <v>0.63</v>
      </c>
      <c r="I304" t="n">
        <v>9</v>
      </c>
      <c r="J304" t="n">
        <v>280.59</v>
      </c>
      <c r="K304" t="n">
        <v>59.89</v>
      </c>
      <c r="L304" t="n">
        <v>10</v>
      </c>
      <c r="M304" t="n">
        <v>6</v>
      </c>
      <c r="N304" t="n">
        <v>75.7</v>
      </c>
      <c r="O304" t="n">
        <v>34840.27</v>
      </c>
      <c r="P304" t="n">
        <v>105.24</v>
      </c>
      <c r="Q304" t="n">
        <v>942.26</v>
      </c>
      <c r="R304" t="n">
        <v>32.48</v>
      </c>
      <c r="S304" t="n">
        <v>27.17</v>
      </c>
      <c r="T304" t="n">
        <v>2881.78</v>
      </c>
      <c r="U304" t="n">
        <v>0.84</v>
      </c>
      <c r="V304" t="n">
        <v>0.97</v>
      </c>
      <c r="W304" t="n">
        <v>0.12</v>
      </c>
      <c r="X304" t="n">
        <v>0.17</v>
      </c>
      <c r="Y304" t="n">
        <v>1</v>
      </c>
      <c r="Z304" t="n">
        <v>10</v>
      </c>
    </row>
    <row r="305">
      <c r="A305" t="n">
        <v>37</v>
      </c>
      <c r="B305" t="n">
        <v>135</v>
      </c>
      <c r="C305" t="inlineStr">
        <is>
          <t xml:space="preserve">CONCLUIDO	</t>
        </is>
      </c>
      <c r="D305" t="n">
        <v>8.824</v>
      </c>
      <c r="E305" t="n">
        <v>11.33</v>
      </c>
      <c r="F305" t="n">
        <v>8.02</v>
      </c>
      <c r="G305" t="n">
        <v>53.5</v>
      </c>
      <c r="H305" t="n">
        <v>0.65</v>
      </c>
      <c r="I305" t="n">
        <v>9</v>
      </c>
      <c r="J305" t="n">
        <v>281.08</v>
      </c>
      <c r="K305" t="n">
        <v>59.89</v>
      </c>
      <c r="L305" t="n">
        <v>10.25</v>
      </c>
      <c r="M305" t="n">
        <v>5</v>
      </c>
      <c r="N305" t="n">
        <v>75.95</v>
      </c>
      <c r="O305" t="n">
        <v>34901.13</v>
      </c>
      <c r="P305" t="n">
        <v>104.28</v>
      </c>
      <c r="Q305" t="n">
        <v>942.26</v>
      </c>
      <c r="R305" t="n">
        <v>32.54</v>
      </c>
      <c r="S305" t="n">
        <v>27.17</v>
      </c>
      <c r="T305" t="n">
        <v>2911.57</v>
      </c>
      <c r="U305" t="n">
        <v>0.83</v>
      </c>
      <c r="V305" t="n">
        <v>0.97</v>
      </c>
      <c r="W305" t="n">
        <v>0.13</v>
      </c>
      <c r="X305" t="n">
        <v>0.17</v>
      </c>
      <c r="Y305" t="n">
        <v>1</v>
      </c>
      <c r="Z305" t="n">
        <v>10</v>
      </c>
    </row>
    <row r="306">
      <c r="A306" t="n">
        <v>38</v>
      </c>
      <c r="B306" t="n">
        <v>135</v>
      </c>
      <c r="C306" t="inlineStr">
        <is>
          <t xml:space="preserve">CONCLUIDO	</t>
        </is>
      </c>
      <c r="D306" t="n">
        <v>8.8201</v>
      </c>
      <c r="E306" t="n">
        <v>11.34</v>
      </c>
      <c r="F306" t="n">
        <v>8.029999999999999</v>
      </c>
      <c r="G306" t="n">
        <v>53.53</v>
      </c>
      <c r="H306" t="n">
        <v>0.66</v>
      </c>
      <c r="I306" t="n">
        <v>9</v>
      </c>
      <c r="J306" t="n">
        <v>281.58</v>
      </c>
      <c r="K306" t="n">
        <v>59.89</v>
      </c>
      <c r="L306" t="n">
        <v>10.5</v>
      </c>
      <c r="M306" t="n">
        <v>4</v>
      </c>
      <c r="N306" t="n">
        <v>76.19</v>
      </c>
      <c r="O306" t="n">
        <v>34962.08</v>
      </c>
      <c r="P306" t="n">
        <v>103.46</v>
      </c>
      <c r="Q306" t="n">
        <v>942.24</v>
      </c>
      <c r="R306" t="n">
        <v>32.78</v>
      </c>
      <c r="S306" t="n">
        <v>27.17</v>
      </c>
      <c r="T306" t="n">
        <v>3033.15</v>
      </c>
      <c r="U306" t="n">
        <v>0.83</v>
      </c>
      <c r="V306" t="n">
        <v>0.97</v>
      </c>
      <c r="W306" t="n">
        <v>0.12</v>
      </c>
      <c r="X306" t="n">
        <v>0.18</v>
      </c>
      <c r="Y306" t="n">
        <v>1</v>
      </c>
      <c r="Z306" t="n">
        <v>10</v>
      </c>
    </row>
    <row r="307">
      <c r="A307" t="n">
        <v>39</v>
      </c>
      <c r="B307" t="n">
        <v>135</v>
      </c>
      <c r="C307" t="inlineStr">
        <is>
          <t xml:space="preserve">CONCLUIDO	</t>
        </is>
      </c>
      <c r="D307" t="n">
        <v>8.809100000000001</v>
      </c>
      <c r="E307" t="n">
        <v>11.35</v>
      </c>
      <c r="F307" t="n">
        <v>8.039999999999999</v>
      </c>
      <c r="G307" t="n">
        <v>53.63</v>
      </c>
      <c r="H307" t="n">
        <v>0.68</v>
      </c>
      <c r="I307" t="n">
        <v>9</v>
      </c>
      <c r="J307" t="n">
        <v>282.07</v>
      </c>
      <c r="K307" t="n">
        <v>59.89</v>
      </c>
      <c r="L307" t="n">
        <v>10.75</v>
      </c>
      <c r="M307" t="n">
        <v>1</v>
      </c>
      <c r="N307" t="n">
        <v>76.44</v>
      </c>
      <c r="O307" t="n">
        <v>35023.13</v>
      </c>
      <c r="P307" t="n">
        <v>103.09</v>
      </c>
      <c r="Q307" t="n">
        <v>942.26</v>
      </c>
      <c r="R307" t="n">
        <v>33.05</v>
      </c>
      <c r="S307" t="n">
        <v>27.17</v>
      </c>
      <c r="T307" t="n">
        <v>3168.6</v>
      </c>
      <c r="U307" t="n">
        <v>0.82</v>
      </c>
      <c r="V307" t="n">
        <v>0.97</v>
      </c>
      <c r="W307" t="n">
        <v>0.13</v>
      </c>
      <c r="X307" t="n">
        <v>0.19</v>
      </c>
      <c r="Y307" t="n">
        <v>1</v>
      </c>
      <c r="Z307" t="n">
        <v>10</v>
      </c>
    </row>
    <row r="308">
      <c r="A308" t="n">
        <v>40</v>
      </c>
      <c r="B308" t="n">
        <v>135</v>
      </c>
      <c r="C308" t="inlineStr">
        <is>
          <t xml:space="preserve">CONCLUIDO	</t>
        </is>
      </c>
      <c r="D308" t="n">
        <v>8.8751</v>
      </c>
      <c r="E308" t="n">
        <v>11.27</v>
      </c>
      <c r="F308" t="n">
        <v>8.01</v>
      </c>
      <c r="G308" t="n">
        <v>60.08</v>
      </c>
      <c r="H308" t="n">
        <v>0.6899999999999999</v>
      </c>
      <c r="I308" t="n">
        <v>8</v>
      </c>
      <c r="J308" t="n">
        <v>282.57</v>
      </c>
      <c r="K308" t="n">
        <v>59.89</v>
      </c>
      <c r="L308" t="n">
        <v>11</v>
      </c>
      <c r="M308" t="n">
        <v>0</v>
      </c>
      <c r="N308" t="n">
        <v>76.68000000000001</v>
      </c>
      <c r="O308" t="n">
        <v>35084.28</v>
      </c>
      <c r="P308" t="n">
        <v>102.61</v>
      </c>
      <c r="Q308" t="n">
        <v>942.24</v>
      </c>
      <c r="R308" t="n">
        <v>31.94</v>
      </c>
      <c r="S308" t="n">
        <v>27.17</v>
      </c>
      <c r="T308" t="n">
        <v>2617.27</v>
      </c>
      <c r="U308" t="n">
        <v>0.85</v>
      </c>
      <c r="V308" t="n">
        <v>0.97</v>
      </c>
      <c r="W308" t="n">
        <v>0.13</v>
      </c>
      <c r="X308" t="n">
        <v>0.16</v>
      </c>
      <c r="Y308" t="n">
        <v>1</v>
      </c>
      <c r="Z308" t="n">
        <v>10</v>
      </c>
    </row>
    <row r="309">
      <c r="A309" t="n">
        <v>0</v>
      </c>
      <c r="B309" t="n">
        <v>80</v>
      </c>
      <c r="C309" t="inlineStr">
        <is>
          <t xml:space="preserve">CONCLUIDO	</t>
        </is>
      </c>
      <c r="D309" t="n">
        <v>6.9057</v>
      </c>
      <c r="E309" t="n">
        <v>14.48</v>
      </c>
      <c r="F309" t="n">
        <v>9.51</v>
      </c>
      <c r="G309" t="n">
        <v>6.96</v>
      </c>
      <c r="H309" t="n">
        <v>0.11</v>
      </c>
      <c r="I309" t="n">
        <v>82</v>
      </c>
      <c r="J309" t="n">
        <v>159.12</v>
      </c>
      <c r="K309" t="n">
        <v>50.28</v>
      </c>
      <c r="L309" t="n">
        <v>1</v>
      </c>
      <c r="M309" t="n">
        <v>80</v>
      </c>
      <c r="N309" t="n">
        <v>27.84</v>
      </c>
      <c r="O309" t="n">
        <v>19859.16</v>
      </c>
      <c r="P309" t="n">
        <v>112.14</v>
      </c>
      <c r="Q309" t="n">
        <v>942.5</v>
      </c>
      <c r="R309" t="n">
        <v>79.17</v>
      </c>
      <c r="S309" t="n">
        <v>27.17</v>
      </c>
      <c r="T309" t="n">
        <v>25862.86</v>
      </c>
      <c r="U309" t="n">
        <v>0.34</v>
      </c>
      <c r="V309" t="n">
        <v>0.82</v>
      </c>
      <c r="W309" t="n">
        <v>0.24</v>
      </c>
      <c r="X309" t="n">
        <v>1.66</v>
      </c>
      <c r="Y309" t="n">
        <v>1</v>
      </c>
      <c r="Z309" t="n">
        <v>10</v>
      </c>
    </row>
    <row r="310">
      <c r="A310" t="n">
        <v>1</v>
      </c>
      <c r="B310" t="n">
        <v>80</v>
      </c>
      <c r="C310" t="inlineStr">
        <is>
          <t xml:space="preserve">CONCLUIDO	</t>
        </is>
      </c>
      <c r="D310" t="n">
        <v>7.456</v>
      </c>
      <c r="E310" t="n">
        <v>13.41</v>
      </c>
      <c r="F310" t="n">
        <v>9.09</v>
      </c>
      <c r="G310" t="n">
        <v>8.800000000000001</v>
      </c>
      <c r="H310" t="n">
        <v>0.14</v>
      </c>
      <c r="I310" t="n">
        <v>62</v>
      </c>
      <c r="J310" t="n">
        <v>159.48</v>
      </c>
      <c r="K310" t="n">
        <v>50.28</v>
      </c>
      <c r="L310" t="n">
        <v>1.25</v>
      </c>
      <c r="M310" t="n">
        <v>60</v>
      </c>
      <c r="N310" t="n">
        <v>27.95</v>
      </c>
      <c r="O310" t="n">
        <v>19902.91</v>
      </c>
      <c r="P310" t="n">
        <v>105.72</v>
      </c>
      <c r="Q310" t="n">
        <v>942.46</v>
      </c>
      <c r="R310" t="n">
        <v>65.79000000000001</v>
      </c>
      <c r="S310" t="n">
        <v>27.17</v>
      </c>
      <c r="T310" t="n">
        <v>19272.77</v>
      </c>
      <c r="U310" t="n">
        <v>0.41</v>
      </c>
      <c r="V310" t="n">
        <v>0.86</v>
      </c>
      <c r="W310" t="n">
        <v>0.2</v>
      </c>
      <c r="X310" t="n">
        <v>1.24</v>
      </c>
      <c r="Y310" t="n">
        <v>1</v>
      </c>
      <c r="Z310" t="n">
        <v>10</v>
      </c>
    </row>
    <row r="311">
      <c r="A311" t="n">
        <v>2</v>
      </c>
      <c r="B311" t="n">
        <v>80</v>
      </c>
      <c r="C311" t="inlineStr">
        <is>
          <t xml:space="preserve">CONCLUIDO	</t>
        </is>
      </c>
      <c r="D311" t="n">
        <v>7.8298</v>
      </c>
      <c r="E311" t="n">
        <v>12.77</v>
      </c>
      <c r="F311" t="n">
        <v>8.84</v>
      </c>
      <c r="G311" t="n">
        <v>10.6</v>
      </c>
      <c r="H311" t="n">
        <v>0.17</v>
      </c>
      <c r="I311" t="n">
        <v>50</v>
      </c>
      <c r="J311" t="n">
        <v>159.83</v>
      </c>
      <c r="K311" t="n">
        <v>50.28</v>
      </c>
      <c r="L311" t="n">
        <v>1.5</v>
      </c>
      <c r="M311" t="n">
        <v>48</v>
      </c>
      <c r="N311" t="n">
        <v>28.05</v>
      </c>
      <c r="O311" t="n">
        <v>19946.71</v>
      </c>
      <c r="P311" t="n">
        <v>101.32</v>
      </c>
      <c r="Q311" t="n">
        <v>942.33</v>
      </c>
      <c r="R311" t="n">
        <v>57.97</v>
      </c>
      <c r="S311" t="n">
        <v>27.17</v>
      </c>
      <c r="T311" t="n">
        <v>15424.34</v>
      </c>
      <c r="U311" t="n">
        <v>0.47</v>
      </c>
      <c r="V311" t="n">
        <v>0.88</v>
      </c>
      <c r="W311" t="n">
        <v>0.19</v>
      </c>
      <c r="X311" t="n">
        <v>0.98</v>
      </c>
      <c r="Y311" t="n">
        <v>1</v>
      </c>
      <c r="Z311" t="n">
        <v>10</v>
      </c>
    </row>
    <row r="312">
      <c r="A312" t="n">
        <v>3</v>
      </c>
      <c r="B312" t="n">
        <v>80</v>
      </c>
      <c r="C312" t="inlineStr">
        <is>
          <t xml:space="preserve">CONCLUIDO	</t>
        </is>
      </c>
      <c r="D312" t="n">
        <v>8.143700000000001</v>
      </c>
      <c r="E312" t="n">
        <v>12.28</v>
      </c>
      <c r="F312" t="n">
        <v>8.630000000000001</v>
      </c>
      <c r="G312" t="n">
        <v>12.63</v>
      </c>
      <c r="H312" t="n">
        <v>0.19</v>
      </c>
      <c r="I312" t="n">
        <v>41</v>
      </c>
      <c r="J312" t="n">
        <v>160.19</v>
      </c>
      <c r="K312" t="n">
        <v>50.28</v>
      </c>
      <c r="L312" t="n">
        <v>1.75</v>
      </c>
      <c r="M312" t="n">
        <v>39</v>
      </c>
      <c r="N312" t="n">
        <v>28.16</v>
      </c>
      <c r="O312" t="n">
        <v>19990.53</v>
      </c>
      <c r="P312" t="n">
        <v>97.59999999999999</v>
      </c>
      <c r="Q312" t="n">
        <v>942.42</v>
      </c>
      <c r="R312" t="n">
        <v>51.38</v>
      </c>
      <c r="S312" t="n">
        <v>27.17</v>
      </c>
      <c r="T312" t="n">
        <v>12172.8</v>
      </c>
      <c r="U312" t="n">
        <v>0.53</v>
      </c>
      <c r="V312" t="n">
        <v>0.9</v>
      </c>
      <c r="W312" t="n">
        <v>0.18</v>
      </c>
      <c r="X312" t="n">
        <v>0.78</v>
      </c>
      <c r="Y312" t="n">
        <v>1</v>
      </c>
      <c r="Z312" t="n">
        <v>10</v>
      </c>
    </row>
    <row r="313">
      <c r="A313" t="n">
        <v>4</v>
      </c>
      <c r="B313" t="n">
        <v>80</v>
      </c>
      <c r="C313" t="inlineStr">
        <is>
          <t xml:space="preserve">CONCLUIDO	</t>
        </is>
      </c>
      <c r="D313" t="n">
        <v>8.398300000000001</v>
      </c>
      <c r="E313" t="n">
        <v>11.91</v>
      </c>
      <c r="F313" t="n">
        <v>8.460000000000001</v>
      </c>
      <c r="G313" t="n">
        <v>14.49</v>
      </c>
      <c r="H313" t="n">
        <v>0.22</v>
      </c>
      <c r="I313" t="n">
        <v>35</v>
      </c>
      <c r="J313" t="n">
        <v>160.54</v>
      </c>
      <c r="K313" t="n">
        <v>50.28</v>
      </c>
      <c r="L313" t="n">
        <v>2</v>
      </c>
      <c r="M313" t="n">
        <v>33</v>
      </c>
      <c r="N313" t="n">
        <v>28.26</v>
      </c>
      <c r="O313" t="n">
        <v>20034.4</v>
      </c>
      <c r="P313" t="n">
        <v>94.17</v>
      </c>
      <c r="Q313" t="n">
        <v>942.37</v>
      </c>
      <c r="R313" t="n">
        <v>46.32</v>
      </c>
      <c r="S313" t="n">
        <v>27.17</v>
      </c>
      <c r="T313" t="n">
        <v>9671.43</v>
      </c>
      <c r="U313" t="n">
        <v>0.59</v>
      </c>
      <c r="V313" t="n">
        <v>0.92</v>
      </c>
      <c r="W313" t="n">
        <v>0.15</v>
      </c>
      <c r="X313" t="n">
        <v>0.6</v>
      </c>
      <c r="Y313" t="n">
        <v>1</v>
      </c>
      <c r="Z313" t="n">
        <v>10</v>
      </c>
    </row>
    <row r="314">
      <c r="A314" t="n">
        <v>5</v>
      </c>
      <c r="B314" t="n">
        <v>80</v>
      </c>
      <c r="C314" t="inlineStr">
        <is>
          <t xml:space="preserve">CONCLUIDO	</t>
        </is>
      </c>
      <c r="D314" t="n">
        <v>8.461600000000001</v>
      </c>
      <c r="E314" t="n">
        <v>11.82</v>
      </c>
      <c r="F314" t="n">
        <v>8.49</v>
      </c>
      <c r="G314" t="n">
        <v>16.44</v>
      </c>
      <c r="H314" t="n">
        <v>0.25</v>
      </c>
      <c r="I314" t="n">
        <v>31</v>
      </c>
      <c r="J314" t="n">
        <v>160.9</v>
      </c>
      <c r="K314" t="n">
        <v>50.28</v>
      </c>
      <c r="L314" t="n">
        <v>2.25</v>
      </c>
      <c r="M314" t="n">
        <v>29</v>
      </c>
      <c r="N314" t="n">
        <v>28.37</v>
      </c>
      <c r="O314" t="n">
        <v>20078.3</v>
      </c>
      <c r="P314" t="n">
        <v>93.33</v>
      </c>
      <c r="Q314" t="n">
        <v>942.34</v>
      </c>
      <c r="R314" t="n">
        <v>47.39</v>
      </c>
      <c r="S314" t="n">
        <v>27.17</v>
      </c>
      <c r="T314" t="n">
        <v>10225.96</v>
      </c>
      <c r="U314" t="n">
        <v>0.57</v>
      </c>
      <c r="V314" t="n">
        <v>0.92</v>
      </c>
      <c r="W314" t="n">
        <v>0.16</v>
      </c>
      <c r="X314" t="n">
        <v>0.64</v>
      </c>
      <c r="Y314" t="n">
        <v>1</v>
      </c>
      <c r="Z314" t="n">
        <v>10</v>
      </c>
    </row>
    <row r="315">
      <c r="A315" t="n">
        <v>6</v>
      </c>
      <c r="B315" t="n">
        <v>80</v>
      </c>
      <c r="C315" t="inlineStr">
        <is>
          <t xml:space="preserve">CONCLUIDO	</t>
        </is>
      </c>
      <c r="D315" t="n">
        <v>8.641400000000001</v>
      </c>
      <c r="E315" t="n">
        <v>11.57</v>
      </c>
      <c r="F315" t="n">
        <v>8.380000000000001</v>
      </c>
      <c r="G315" t="n">
        <v>18.62</v>
      </c>
      <c r="H315" t="n">
        <v>0.27</v>
      </c>
      <c r="I315" t="n">
        <v>27</v>
      </c>
      <c r="J315" t="n">
        <v>161.26</v>
      </c>
      <c r="K315" t="n">
        <v>50.28</v>
      </c>
      <c r="L315" t="n">
        <v>2.5</v>
      </c>
      <c r="M315" t="n">
        <v>25</v>
      </c>
      <c r="N315" t="n">
        <v>28.48</v>
      </c>
      <c r="O315" t="n">
        <v>20122.23</v>
      </c>
      <c r="P315" t="n">
        <v>90.54000000000001</v>
      </c>
      <c r="Q315" t="n">
        <v>942.3099999999999</v>
      </c>
      <c r="R315" t="n">
        <v>43.58</v>
      </c>
      <c r="S315" t="n">
        <v>27.17</v>
      </c>
      <c r="T315" t="n">
        <v>8340.84</v>
      </c>
      <c r="U315" t="n">
        <v>0.62</v>
      </c>
      <c r="V315" t="n">
        <v>0.93</v>
      </c>
      <c r="W315" t="n">
        <v>0.15</v>
      </c>
      <c r="X315" t="n">
        <v>0.52</v>
      </c>
      <c r="Y315" t="n">
        <v>1</v>
      </c>
      <c r="Z315" t="n">
        <v>10</v>
      </c>
    </row>
    <row r="316">
      <c r="A316" t="n">
        <v>7</v>
      </c>
      <c r="B316" t="n">
        <v>80</v>
      </c>
      <c r="C316" t="inlineStr">
        <is>
          <t xml:space="preserve">CONCLUIDO	</t>
        </is>
      </c>
      <c r="D316" t="n">
        <v>8.761900000000001</v>
      </c>
      <c r="E316" t="n">
        <v>11.41</v>
      </c>
      <c r="F316" t="n">
        <v>8.32</v>
      </c>
      <c r="G316" t="n">
        <v>20.79</v>
      </c>
      <c r="H316" t="n">
        <v>0.3</v>
      </c>
      <c r="I316" t="n">
        <v>24</v>
      </c>
      <c r="J316" t="n">
        <v>161.61</v>
      </c>
      <c r="K316" t="n">
        <v>50.28</v>
      </c>
      <c r="L316" t="n">
        <v>2.75</v>
      </c>
      <c r="M316" t="n">
        <v>22</v>
      </c>
      <c r="N316" t="n">
        <v>28.58</v>
      </c>
      <c r="O316" t="n">
        <v>20166.2</v>
      </c>
      <c r="P316" t="n">
        <v>88.31</v>
      </c>
      <c r="Q316" t="n">
        <v>942.25</v>
      </c>
      <c r="R316" t="n">
        <v>41.67</v>
      </c>
      <c r="S316" t="n">
        <v>27.17</v>
      </c>
      <c r="T316" t="n">
        <v>7404.2</v>
      </c>
      <c r="U316" t="n">
        <v>0.65</v>
      </c>
      <c r="V316" t="n">
        <v>0.9399999999999999</v>
      </c>
      <c r="W316" t="n">
        <v>0.15</v>
      </c>
      <c r="X316" t="n">
        <v>0.46</v>
      </c>
      <c r="Y316" t="n">
        <v>1</v>
      </c>
      <c r="Z316" t="n">
        <v>10</v>
      </c>
    </row>
    <row r="317">
      <c r="A317" t="n">
        <v>8</v>
      </c>
      <c r="B317" t="n">
        <v>80</v>
      </c>
      <c r="C317" t="inlineStr">
        <is>
          <t xml:space="preserve">CONCLUIDO	</t>
        </is>
      </c>
      <c r="D317" t="n">
        <v>8.8446</v>
      </c>
      <c r="E317" t="n">
        <v>11.31</v>
      </c>
      <c r="F317" t="n">
        <v>8.27</v>
      </c>
      <c r="G317" t="n">
        <v>22.56</v>
      </c>
      <c r="H317" t="n">
        <v>0.33</v>
      </c>
      <c r="I317" t="n">
        <v>22</v>
      </c>
      <c r="J317" t="n">
        <v>161.97</v>
      </c>
      <c r="K317" t="n">
        <v>50.28</v>
      </c>
      <c r="L317" t="n">
        <v>3</v>
      </c>
      <c r="M317" t="n">
        <v>20</v>
      </c>
      <c r="N317" t="n">
        <v>28.69</v>
      </c>
      <c r="O317" t="n">
        <v>20210.21</v>
      </c>
      <c r="P317" t="n">
        <v>86.33</v>
      </c>
      <c r="Q317" t="n">
        <v>942.27</v>
      </c>
      <c r="R317" t="n">
        <v>40.34</v>
      </c>
      <c r="S317" t="n">
        <v>27.17</v>
      </c>
      <c r="T317" t="n">
        <v>6747.8</v>
      </c>
      <c r="U317" t="n">
        <v>0.67</v>
      </c>
      <c r="V317" t="n">
        <v>0.9399999999999999</v>
      </c>
      <c r="W317" t="n">
        <v>0.14</v>
      </c>
      <c r="X317" t="n">
        <v>0.42</v>
      </c>
      <c r="Y317" t="n">
        <v>1</v>
      </c>
      <c r="Z317" t="n">
        <v>10</v>
      </c>
    </row>
    <row r="318">
      <c r="A318" t="n">
        <v>9</v>
      </c>
      <c r="B318" t="n">
        <v>80</v>
      </c>
      <c r="C318" t="inlineStr">
        <is>
          <t xml:space="preserve">CONCLUIDO	</t>
        </is>
      </c>
      <c r="D318" t="n">
        <v>8.9299</v>
      </c>
      <c r="E318" t="n">
        <v>11.2</v>
      </c>
      <c r="F318" t="n">
        <v>8.23</v>
      </c>
      <c r="G318" t="n">
        <v>24.69</v>
      </c>
      <c r="H318" t="n">
        <v>0.35</v>
      </c>
      <c r="I318" t="n">
        <v>20</v>
      </c>
      <c r="J318" t="n">
        <v>162.33</v>
      </c>
      <c r="K318" t="n">
        <v>50.28</v>
      </c>
      <c r="L318" t="n">
        <v>3.25</v>
      </c>
      <c r="M318" t="n">
        <v>18</v>
      </c>
      <c r="N318" t="n">
        <v>28.8</v>
      </c>
      <c r="O318" t="n">
        <v>20254.26</v>
      </c>
      <c r="P318" t="n">
        <v>84.31999999999999</v>
      </c>
      <c r="Q318" t="n">
        <v>942.27</v>
      </c>
      <c r="R318" t="n">
        <v>38.88</v>
      </c>
      <c r="S318" t="n">
        <v>27.17</v>
      </c>
      <c r="T318" t="n">
        <v>6028.31</v>
      </c>
      <c r="U318" t="n">
        <v>0.7</v>
      </c>
      <c r="V318" t="n">
        <v>0.95</v>
      </c>
      <c r="W318" t="n">
        <v>0.14</v>
      </c>
      <c r="X318" t="n">
        <v>0.38</v>
      </c>
      <c r="Y318" t="n">
        <v>1</v>
      </c>
      <c r="Z318" t="n">
        <v>10</v>
      </c>
    </row>
    <row r="319">
      <c r="A319" t="n">
        <v>10</v>
      </c>
      <c r="B319" t="n">
        <v>80</v>
      </c>
      <c r="C319" t="inlineStr">
        <is>
          <t xml:space="preserve">CONCLUIDO	</t>
        </is>
      </c>
      <c r="D319" t="n">
        <v>9.038600000000001</v>
      </c>
      <c r="E319" t="n">
        <v>11.06</v>
      </c>
      <c r="F319" t="n">
        <v>8.16</v>
      </c>
      <c r="G319" t="n">
        <v>27.2</v>
      </c>
      <c r="H319" t="n">
        <v>0.38</v>
      </c>
      <c r="I319" t="n">
        <v>18</v>
      </c>
      <c r="J319" t="n">
        <v>162.68</v>
      </c>
      <c r="K319" t="n">
        <v>50.28</v>
      </c>
      <c r="L319" t="n">
        <v>3.5</v>
      </c>
      <c r="M319" t="n">
        <v>16</v>
      </c>
      <c r="N319" t="n">
        <v>28.9</v>
      </c>
      <c r="O319" t="n">
        <v>20298.34</v>
      </c>
      <c r="P319" t="n">
        <v>81.95999999999999</v>
      </c>
      <c r="Q319" t="n">
        <v>942.29</v>
      </c>
      <c r="R319" t="n">
        <v>37.01</v>
      </c>
      <c r="S319" t="n">
        <v>27.17</v>
      </c>
      <c r="T319" t="n">
        <v>5103.3</v>
      </c>
      <c r="U319" t="n">
        <v>0.73</v>
      </c>
      <c r="V319" t="n">
        <v>0.96</v>
      </c>
      <c r="W319" t="n">
        <v>0.13</v>
      </c>
      <c r="X319" t="n">
        <v>0.31</v>
      </c>
      <c r="Y319" t="n">
        <v>1</v>
      </c>
      <c r="Z319" t="n">
        <v>10</v>
      </c>
    </row>
    <row r="320">
      <c r="A320" t="n">
        <v>11</v>
      </c>
      <c r="B320" t="n">
        <v>80</v>
      </c>
      <c r="C320" t="inlineStr">
        <is>
          <t xml:space="preserve">CONCLUIDO	</t>
        </is>
      </c>
      <c r="D320" t="n">
        <v>9.0405</v>
      </c>
      <c r="E320" t="n">
        <v>11.06</v>
      </c>
      <c r="F320" t="n">
        <v>8.19</v>
      </c>
      <c r="G320" t="n">
        <v>28.9</v>
      </c>
      <c r="H320" t="n">
        <v>0.41</v>
      </c>
      <c r="I320" t="n">
        <v>17</v>
      </c>
      <c r="J320" t="n">
        <v>163.04</v>
      </c>
      <c r="K320" t="n">
        <v>50.28</v>
      </c>
      <c r="L320" t="n">
        <v>3.75</v>
      </c>
      <c r="M320" t="n">
        <v>15</v>
      </c>
      <c r="N320" t="n">
        <v>29.01</v>
      </c>
      <c r="O320" t="n">
        <v>20342.46</v>
      </c>
      <c r="P320" t="n">
        <v>80.84</v>
      </c>
      <c r="Q320" t="n">
        <v>942.29</v>
      </c>
      <c r="R320" t="n">
        <v>37.74</v>
      </c>
      <c r="S320" t="n">
        <v>27.17</v>
      </c>
      <c r="T320" t="n">
        <v>5474.25</v>
      </c>
      <c r="U320" t="n">
        <v>0.72</v>
      </c>
      <c r="V320" t="n">
        <v>0.95</v>
      </c>
      <c r="W320" t="n">
        <v>0.14</v>
      </c>
      <c r="X320" t="n">
        <v>0.34</v>
      </c>
      <c r="Y320" t="n">
        <v>1</v>
      </c>
      <c r="Z320" t="n">
        <v>10</v>
      </c>
    </row>
    <row r="321">
      <c r="A321" t="n">
        <v>12</v>
      </c>
      <c r="B321" t="n">
        <v>80</v>
      </c>
      <c r="C321" t="inlineStr">
        <is>
          <t xml:space="preserve">CONCLUIDO	</t>
        </is>
      </c>
      <c r="D321" t="n">
        <v>9.1378</v>
      </c>
      <c r="E321" t="n">
        <v>10.94</v>
      </c>
      <c r="F321" t="n">
        <v>8.140000000000001</v>
      </c>
      <c r="G321" t="n">
        <v>32.54</v>
      </c>
      <c r="H321" t="n">
        <v>0.43</v>
      </c>
      <c r="I321" t="n">
        <v>15</v>
      </c>
      <c r="J321" t="n">
        <v>163.4</v>
      </c>
      <c r="K321" t="n">
        <v>50.28</v>
      </c>
      <c r="L321" t="n">
        <v>4</v>
      </c>
      <c r="M321" t="n">
        <v>13</v>
      </c>
      <c r="N321" t="n">
        <v>29.12</v>
      </c>
      <c r="O321" t="n">
        <v>20386.62</v>
      </c>
      <c r="P321" t="n">
        <v>78.01000000000001</v>
      </c>
      <c r="Q321" t="n">
        <v>942.3</v>
      </c>
      <c r="R321" t="n">
        <v>36.04</v>
      </c>
      <c r="S321" t="n">
        <v>27.17</v>
      </c>
      <c r="T321" t="n">
        <v>4630.75</v>
      </c>
      <c r="U321" t="n">
        <v>0.75</v>
      </c>
      <c r="V321" t="n">
        <v>0.96</v>
      </c>
      <c r="W321" t="n">
        <v>0.13</v>
      </c>
      <c r="X321" t="n">
        <v>0.28</v>
      </c>
      <c r="Y321" t="n">
        <v>1</v>
      </c>
      <c r="Z321" t="n">
        <v>10</v>
      </c>
    </row>
    <row r="322">
      <c r="A322" t="n">
        <v>13</v>
      </c>
      <c r="B322" t="n">
        <v>80</v>
      </c>
      <c r="C322" t="inlineStr">
        <is>
          <t xml:space="preserve">CONCLUIDO	</t>
        </is>
      </c>
      <c r="D322" t="n">
        <v>9.182499999999999</v>
      </c>
      <c r="E322" t="n">
        <v>10.89</v>
      </c>
      <c r="F322" t="n">
        <v>8.109999999999999</v>
      </c>
      <c r="G322" t="n">
        <v>34.78</v>
      </c>
      <c r="H322" t="n">
        <v>0.46</v>
      </c>
      <c r="I322" t="n">
        <v>14</v>
      </c>
      <c r="J322" t="n">
        <v>163.76</v>
      </c>
      <c r="K322" t="n">
        <v>50.28</v>
      </c>
      <c r="L322" t="n">
        <v>4.25</v>
      </c>
      <c r="M322" t="n">
        <v>10</v>
      </c>
      <c r="N322" t="n">
        <v>29.23</v>
      </c>
      <c r="O322" t="n">
        <v>20430.81</v>
      </c>
      <c r="P322" t="n">
        <v>76.17</v>
      </c>
      <c r="Q322" t="n">
        <v>942.24</v>
      </c>
      <c r="R322" t="n">
        <v>35.35</v>
      </c>
      <c r="S322" t="n">
        <v>27.17</v>
      </c>
      <c r="T322" t="n">
        <v>4293.42</v>
      </c>
      <c r="U322" t="n">
        <v>0.77</v>
      </c>
      <c r="V322" t="n">
        <v>0.96</v>
      </c>
      <c r="W322" t="n">
        <v>0.13</v>
      </c>
      <c r="X322" t="n">
        <v>0.26</v>
      </c>
      <c r="Y322" t="n">
        <v>1</v>
      </c>
      <c r="Z322" t="n">
        <v>10</v>
      </c>
    </row>
    <row r="323">
      <c r="A323" t="n">
        <v>14</v>
      </c>
      <c r="B323" t="n">
        <v>80</v>
      </c>
      <c r="C323" t="inlineStr">
        <is>
          <t xml:space="preserve">CONCLUIDO	</t>
        </is>
      </c>
      <c r="D323" t="n">
        <v>9.2218</v>
      </c>
      <c r="E323" t="n">
        <v>10.84</v>
      </c>
      <c r="F323" t="n">
        <v>8.1</v>
      </c>
      <c r="G323" t="n">
        <v>37.39</v>
      </c>
      <c r="H323" t="n">
        <v>0.49</v>
      </c>
      <c r="I323" t="n">
        <v>13</v>
      </c>
      <c r="J323" t="n">
        <v>164.12</v>
      </c>
      <c r="K323" t="n">
        <v>50.28</v>
      </c>
      <c r="L323" t="n">
        <v>4.5</v>
      </c>
      <c r="M323" t="n">
        <v>4</v>
      </c>
      <c r="N323" t="n">
        <v>29.34</v>
      </c>
      <c r="O323" t="n">
        <v>20475.04</v>
      </c>
      <c r="P323" t="n">
        <v>74.26000000000001</v>
      </c>
      <c r="Q323" t="n">
        <v>942.28</v>
      </c>
      <c r="R323" t="n">
        <v>34.69</v>
      </c>
      <c r="S323" t="n">
        <v>27.17</v>
      </c>
      <c r="T323" t="n">
        <v>3969.87</v>
      </c>
      <c r="U323" t="n">
        <v>0.78</v>
      </c>
      <c r="V323" t="n">
        <v>0.96</v>
      </c>
      <c r="W323" t="n">
        <v>0.14</v>
      </c>
      <c r="X323" t="n">
        <v>0.25</v>
      </c>
      <c r="Y323" t="n">
        <v>1</v>
      </c>
      <c r="Z323" t="n">
        <v>10</v>
      </c>
    </row>
    <row r="324">
      <c r="A324" t="n">
        <v>15</v>
      </c>
      <c r="B324" t="n">
        <v>80</v>
      </c>
      <c r="C324" t="inlineStr">
        <is>
          <t xml:space="preserve">CONCLUIDO	</t>
        </is>
      </c>
      <c r="D324" t="n">
        <v>9.213100000000001</v>
      </c>
      <c r="E324" t="n">
        <v>10.85</v>
      </c>
      <c r="F324" t="n">
        <v>8.109999999999999</v>
      </c>
      <c r="G324" t="n">
        <v>37.43</v>
      </c>
      <c r="H324" t="n">
        <v>0.51</v>
      </c>
      <c r="I324" t="n">
        <v>13</v>
      </c>
      <c r="J324" t="n">
        <v>164.48</v>
      </c>
      <c r="K324" t="n">
        <v>50.28</v>
      </c>
      <c r="L324" t="n">
        <v>4.75</v>
      </c>
      <c r="M324" t="n">
        <v>0</v>
      </c>
      <c r="N324" t="n">
        <v>29.45</v>
      </c>
      <c r="O324" t="n">
        <v>20519.3</v>
      </c>
      <c r="P324" t="n">
        <v>74.52</v>
      </c>
      <c r="Q324" t="n">
        <v>942.34</v>
      </c>
      <c r="R324" t="n">
        <v>34.83</v>
      </c>
      <c r="S324" t="n">
        <v>27.17</v>
      </c>
      <c r="T324" t="n">
        <v>4036.17</v>
      </c>
      <c r="U324" t="n">
        <v>0.78</v>
      </c>
      <c r="V324" t="n">
        <v>0.96</v>
      </c>
      <c r="W324" t="n">
        <v>0.14</v>
      </c>
      <c r="X324" t="n">
        <v>0.26</v>
      </c>
      <c r="Y324" t="n">
        <v>1</v>
      </c>
      <c r="Z324" t="n">
        <v>10</v>
      </c>
    </row>
    <row r="325">
      <c r="A325" t="n">
        <v>0</v>
      </c>
      <c r="B325" t="n">
        <v>115</v>
      </c>
      <c r="C325" t="inlineStr">
        <is>
          <t xml:space="preserve">CONCLUIDO	</t>
        </is>
      </c>
      <c r="D325" t="n">
        <v>5.708</v>
      </c>
      <c r="E325" t="n">
        <v>17.52</v>
      </c>
      <c r="F325" t="n">
        <v>10.07</v>
      </c>
      <c r="G325" t="n">
        <v>5.55</v>
      </c>
      <c r="H325" t="n">
        <v>0.08</v>
      </c>
      <c r="I325" t="n">
        <v>109</v>
      </c>
      <c r="J325" t="n">
        <v>222.93</v>
      </c>
      <c r="K325" t="n">
        <v>56.94</v>
      </c>
      <c r="L325" t="n">
        <v>1</v>
      </c>
      <c r="M325" t="n">
        <v>107</v>
      </c>
      <c r="N325" t="n">
        <v>49.99</v>
      </c>
      <c r="O325" t="n">
        <v>27728.69</v>
      </c>
      <c r="P325" t="n">
        <v>150.01</v>
      </c>
      <c r="Q325" t="n">
        <v>942.78</v>
      </c>
      <c r="R325" t="n">
        <v>97</v>
      </c>
      <c r="S325" t="n">
        <v>27.17</v>
      </c>
      <c r="T325" t="n">
        <v>34645.41</v>
      </c>
      <c r="U325" t="n">
        <v>0.28</v>
      </c>
      <c r="V325" t="n">
        <v>0.77</v>
      </c>
      <c r="W325" t="n">
        <v>0.27</v>
      </c>
      <c r="X325" t="n">
        <v>2.22</v>
      </c>
      <c r="Y325" t="n">
        <v>1</v>
      </c>
      <c r="Z325" t="n">
        <v>10</v>
      </c>
    </row>
    <row r="326">
      <c r="A326" t="n">
        <v>1</v>
      </c>
      <c r="B326" t="n">
        <v>115</v>
      </c>
      <c r="C326" t="inlineStr">
        <is>
          <t xml:space="preserve">CONCLUIDO	</t>
        </is>
      </c>
      <c r="D326" t="n">
        <v>6.3447</v>
      </c>
      <c r="E326" t="n">
        <v>15.76</v>
      </c>
      <c r="F326" t="n">
        <v>9.5</v>
      </c>
      <c r="G326" t="n">
        <v>6.95</v>
      </c>
      <c r="H326" t="n">
        <v>0.1</v>
      </c>
      <c r="I326" t="n">
        <v>82</v>
      </c>
      <c r="J326" t="n">
        <v>223.35</v>
      </c>
      <c r="K326" t="n">
        <v>56.94</v>
      </c>
      <c r="L326" t="n">
        <v>1.25</v>
      </c>
      <c r="M326" t="n">
        <v>80</v>
      </c>
      <c r="N326" t="n">
        <v>50.15</v>
      </c>
      <c r="O326" t="n">
        <v>27780.03</v>
      </c>
      <c r="P326" t="n">
        <v>140.47</v>
      </c>
      <c r="Q326" t="n">
        <v>942.49</v>
      </c>
      <c r="R326" t="n">
        <v>78.91</v>
      </c>
      <c r="S326" t="n">
        <v>27.17</v>
      </c>
      <c r="T326" t="n">
        <v>25731.09</v>
      </c>
      <c r="U326" t="n">
        <v>0.34</v>
      </c>
      <c r="V326" t="n">
        <v>0.82</v>
      </c>
      <c r="W326" t="n">
        <v>0.23</v>
      </c>
      <c r="X326" t="n">
        <v>1.65</v>
      </c>
      <c r="Y326" t="n">
        <v>1</v>
      </c>
      <c r="Z326" t="n">
        <v>10</v>
      </c>
    </row>
    <row r="327">
      <c r="A327" t="n">
        <v>2</v>
      </c>
      <c r="B327" t="n">
        <v>115</v>
      </c>
      <c r="C327" t="inlineStr">
        <is>
          <t xml:space="preserve">CONCLUIDO	</t>
        </is>
      </c>
      <c r="D327" t="n">
        <v>6.7763</v>
      </c>
      <c r="E327" t="n">
        <v>14.76</v>
      </c>
      <c r="F327" t="n">
        <v>9.199999999999999</v>
      </c>
      <c r="G327" t="n">
        <v>8.359999999999999</v>
      </c>
      <c r="H327" t="n">
        <v>0.12</v>
      </c>
      <c r="I327" t="n">
        <v>66</v>
      </c>
      <c r="J327" t="n">
        <v>223.76</v>
      </c>
      <c r="K327" t="n">
        <v>56.94</v>
      </c>
      <c r="L327" t="n">
        <v>1.5</v>
      </c>
      <c r="M327" t="n">
        <v>64</v>
      </c>
      <c r="N327" t="n">
        <v>50.32</v>
      </c>
      <c r="O327" t="n">
        <v>27831.42</v>
      </c>
      <c r="P327" t="n">
        <v>135.05</v>
      </c>
      <c r="Q327" t="n">
        <v>942.47</v>
      </c>
      <c r="R327" t="n">
        <v>69.38</v>
      </c>
      <c r="S327" t="n">
        <v>27.17</v>
      </c>
      <c r="T327" t="n">
        <v>21048.64</v>
      </c>
      <c r="U327" t="n">
        <v>0.39</v>
      </c>
      <c r="V327" t="n">
        <v>0.85</v>
      </c>
      <c r="W327" t="n">
        <v>0.21</v>
      </c>
      <c r="X327" t="n">
        <v>1.34</v>
      </c>
      <c r="Y327" t="n">
        <v>1</v>
      </c>
      <c r="Z327" t="n">
        <v>10</v>
      </c>
    </row>
    <row r="328">
      <c r="A328" t="n">
        <v>3</v>
      </c>
      <c r="B328" t="n">
        <v>115</v>
      </c>
      <c r="C328" t="inlineStr">
        <is>
          <t xml:space="preserve">CONCLUIDO	</t>
        </is>
      </c>
      <c r="D328" t="n">
        <v>7.1354</v>
      </c>
      <c r="E328" t="n">
        <v>14.01</v>
      </c>
      <c r="F328" t="n">
        <v>8.94</v>
      </c>
      <c r="G328" t="n">
        <v>9.75</v>
      </c>
      <c r="H328" t="n">
        <v>0.14</v>
      </c>
      <c r="I328" t="n">
        <v>55</v>
      </c>
      <c r="J328" t="n">
        <v>224.18</v>
      </c>
      <c r="K328" t="n">
        <v>56.94</v>
      </c>
      <c r="L328" t="n">
        <v>1.75</v>
      </c>
      <c r="M328" t="n">
        <v>53</v>
      </c>
      <c r="N328" t="n">
        <v>50.49</v>
      </c>
      <c r="O328" t="n">
        <v>27882.87</v>
      </c>
      <c r="P328" t="n">
        <v>130.27</v>
      </c>
      <c r="Q328" t="n">
        <v>942.5</v>
      </c>
      <c r="R328" t="n">
        <v>61.09</v>
      </c>
      <c r="S328" t="n">
        <v>27.17</v>
      </c>
      <c r="T328" t="n">
        <v>16955.89</v>
      </c>
      <c r="U328" t="n">
        <v>0.44</v>
      </c>
      <c r="V328" t="n">
        <v>0.87</v>
      </c>
      <c r="W328" t="n">
        <v>0.2</v>
      </c>
      <c r="X328" t="n">
        <v>1.09</v>
      </c>
      <c r="Y328" t="n">
        <v>1</v>
      </c>
      <c r="Z328" t="n">
        <v>10</v>
      </c>
    </row>
    <row r="329">
      <c r="A329" t="n">
        <v>4</v>
      </c>
      <c r="B329" t="n">
        <v>115</v>
      </c>
      <c r="C329" t="inlineStr">
        <is>
          <t xml:space="preserve">CONCLUIDO	</t>
        </is>
      </c>
      <c r="D329" t="n">
        <v>7.4054</v>
      </c>
      <c r="E329" t="n">
        <v>13.5</v>
      </c>
      <c r="F329" t="n">
        <v>8.779999999999999</v>
      </c>
      <c r="G329" t="n">
        <v>11.21</v>
      </c>
      <c r="H329" t="n">
        <v>0.16</v>
      </c>
      <c r="I329" t="n">
        <v>47</v>
      </c>
      <c r="J329" t="n">
        <v>224.6</v>
      </c>
      <c r="K329" t="n">
        <v>56.94</v>
      </c>
      <c r="L329" t="n">
        <v>2</v>
      </c>
      <c r="M329" t="n">
        <v>45</v>
      </c>
      <c r="N329" t="n">
        <v>50.65</v>
      </c>
      <c r="O329" t="n">
        <v>27934.37</v>
      </c>
      <c r="P329" t="n">
        <v>127.05</v>
      </c>
      <c r="Q329" t="n">
        <v>942.3099999999999</v>
      </c>
      <c r="R329" t="n">
        <v>56.05</v>
      </c>
      <c r="S329" t="n">
        <v>27.17</v>
      </c>
      <c r="T329" t="n">
        <v>14479.94</v>
      </c>
      <c r="U329" t="n">
        <v>0.48</v>
      </c>
      <c r="V329" t="n">
        <v>0.89</v>
      </c>
      <c r="W329" t="n">
        <v>0.19</v>
      </c>
      <c r="X329" t="n">
        <v>0.93</v>
      </c>
      <c r="Y329" t="n">
        <v>1</v>
      </c>
      <c r="Z329" t="n">
        <v>10</v>
      </c>
    </row>
    <row r="330">
      <c r="A330" t="n">
        <v>5</v>
      </c>
      <c r="B330" t="n">
        <v>115</v>
      </c>
      <c r="C330" t="inlineStr">
        <is>
          <t xml:space="preserve">CONCLUIDO	</t>
        </is>
      </c>
      <c r="D330" t="n">
        <v>7.6337</v>
      </c>
      <c r="E330" t="n">
        <v>13.1</v>
      </c>
      <c r="F330" t="n">
        <v>8.640000000000001</v>
      </c>
      <c r="G330" t="n">
        <v>12.64</v>
      </c>
      <c r="H330" t="n">
        <v>0.18</v>
      </c>
      <c r="I330" t="n">
        <v>41</v>
      </c>
      <c r="J330" t="n">
        <v>225.01</v>
      </c>
      <c r="K330" t="n">
        <v>56.94</v>
      </c>
      <c r="L330" t="n">
        <v>2.25</v>
      </c>
      <c r="M330" t="n">
        <v>39</v>
      </c>
      <c r="N330" t="n">
        <v>50.82</v>
      </c>
      <c r="O330" t="n">
        <v>27985.94</v>
      </c>
      <c r="P330" t="n">
        <v>124.15</v>
      </c>
      <c r="Q330" t="n">
        <v>942.51</v>
      </c>
      <c r="R330" t="n">
        <v>51.62</v>
      </c>
      <c r="S330" t="n">
        <v>27.17</v>
      </c>
      <c r="T330" t="n">
        <v>12294.82</v>
      </c>
      <c r="U330" t="n">
        <v>0.53</v>
      </c>
      <c r="V330" t="n">
        <v>0.9</v>
      </c>
      <c r="W330" t="n">
        <v>0.17</v>
      </c>
      <c r="X330" t="n">
        <v>0.78</v>
      </c>
      <c r="Y330" t="n">
        <v>1</v>
      </c>
      <c r="Z330" t="n">
        <v>10</v>
      </c>
    </row>
    <row r="331">
      <c r="A331" t="n">
        <v>6</v>
      </c>
      <c r="B331" t="n">
        <v>115</v>
      </c>
      <c r="C331" t="inlineStr">
        <is>
          <t xml:space="preserve">CONCLUIDO	</t>
        </is>
      </c>
      <c r="D331" t="n">
        <v>7.8823</v>
      </c>
      <c r="E331" t="n">
        <v>12.69</v>
      </c>
      <c r="F331" t="n">
        <v>8.449999999999999</v>
      </c>
      <c r="G331" t="n">
        <v>14.08</v>
      </c>
      <c r="H331" t="n">
        <v>0.2</v>
      </c>
      <c r="I331" t="n">
        <v>36</v>
      </c>
      <c r="J331" t="n">
        <v>225.43</v>
      </c>
      <c r="K331" t="n">
        <v>56.94</v>
      </c>
      <c r="L331" t="n">
        <v>2.5</v>
      </c>
      <c r="M331" t="n">
        <v>34</v>
      </c>
      <c r="N331" t="n">
        <v>50.99</v>
      </c>
      <c r="O331" t="n">
        <v>28037.57</v>
      </c>
      <c r="P331" t="n">
        <v>120.23</v>
      </c>
      <c r="Q331" t="n">
        <v>942.37</v>
      </c>
      <c r="R331" t="n">
        <v>45.57</v>
      </c>
      <c r="S331" t="n">
        <v>27.17</v>
      </c>
      <c r="T331" t="n">
        <v>9293.549999999999</v>
      </c>
      <c r="U331" t="n">
        <v>0.6</v>
      </c>
      <c r="V331" t="n">
        <v>0.92</v>
      </c>
      <c r="W331" t="n">
        <v>0.15</v>
      </c>
      <c r="X331" t="n">
        <v>0.59</v>
      </c>
      <c r="Y331" t="n">
        <v>1</v>
      </c>
      <c r="Z331" t="n">
        <v>10</v>
      </c>
    </row>
    <row r="332">
      <c r="A332" t="n">
        <v>7</v>
      </c>
      <c r="B332" t="n">
        <v>115</v>
      </c>
      <c r="C332" t="inlineStr">
        <is>
          <t xml:space="preserve">CONCLUIDO	</t>
        </is>
      </c>
      <c r="D332" t="n">
        <v>7.9084</v>
      </c>
      <c r="E332" t="n">
        <v>12.64</v>
      </c>
      <c r="F332" t="n">
        <v>8.539999999999999</v>
      </c>
      <c r="G332" t="n">
        <v>15.52</v>
      </c>
      <c r="H332" t="n">
        <v>0.22</v>
      </c>
      <c r="I332" t="n">
        <v>33</v>
      </c>
      <c r="J332" t="n">
        <v>225.85</v>
      </c>
      <c r="K332" t="n">
        <v>56.94</v>
      </c>
      <c r="L332" t="n">
        <v>2.75</v>
      </c>
      <c r="M332" t="n">
        <v>31</v>
      </c>
      <c r="N332" t="n">
        <v>51.16</v>
      </c>
      <c r="O332" t="n">
        <v>28089.25</v>
      </c>
      <c r="P332" t="n">
        <v>120.69</v>
      </c>
      <c r="Q332" t="n">
        <v>942.24</v>
      </c>
      <c r="R332" t="n">
        <v>48.66</v>
      </c>
      <c r="S332" t="n">
        <v>27.17</v>
      </c>
      <c r="T332" t="n">
        <v>10853.69</v>
      </c>
      <c r="U332" t="n">
        <v>0.5600000000000001</v>
      </c>
      <c r="V332" t="n">
        <v>0.91</v>
      </c>
      <c r="W332" t="n">
        <v>0.16</v>
      </c>
      <c r="X332" t="n">
        <v>0.68</v>
      </c>
      <c r="Y332" t="n">
        <v>1</v>
      </c>
      <c r="Z332" t="n">
        <v>10</v>
      </c>
    </row>
    <row r="333">
      <c r="A333" t="n">
        <v>8</v>
      </c>
      <c r="B333" t="n">
        <v>115</v>
      </c>
      <c r="C333" t="inlineStr">
        <is>
          <t xml:space="preserve">CONCLUIDO	</t>
        </is>
      </c>
      <c r="D333" t="n">
        <v>8.0442</v>
      </c>
      <c r="E333" t="n">
        <v>12.43</v>
      </c>
      <c r="F333" t="n">
        <v>8.449999999999999</v>
      </c>
      <c r="G333" t="n">
        <v>16.91</v>
      </c>
      <c r="H333" t="n">
        <v>0.24</v>
      </c>
      <c r="I333" t="n">
        <v>30</v>
      </c>
      <c r="J333" t="n">
        <v>226.27</v>
      </c>
      <c r="K333" t="n">
        <v>56.94</v>
      </c>
      <c r="L333" t="n">
        <v>3</v>
      </c>
      <c r="M333" t="n">
        <v>28</v>
      </c>
      <c r="N333" t="n">
        <v>51.33</v>
      </c>
      <c r="O333" t="n">
        <v>28140.99</v>
      </c>
      <c r="P333" t="n">
        <v>118.77</v>
      </c>
      <c r="Q333" t="n">
        <v>942.3099999999999</v>
      </c>
      <c r="R333" t="n">
        <v>46.08</v>
      </c>
      <c r="S333" t="n">
        <v>27.17</v>
      </c>
      <c r="T333" t="n">
        <v>9580.02</v>
      </c>
      <c r="U333" t="n">
        <v>0.59</v>
      </c>
      <c r="V333" t="n">
        <v>0.92</v>
      </c>
      <c r="W333" t="n">
        <v>0.15</v>
      </c>
      <c r="X333" t="n">
        <v>0.6</v>
      </c>
      <c r="Y333" t="n">
        <v>1</v>
      </c>
      <c r="Z333" t="n">
        <v>10</v>
      </c>
    </row>
    <row r="334">
      <c r="A334" t="n">
        <v>9</v>
      </c>
      <c r="B334" t="n">
        <v>115</v>
      </c>
      <c r="C334" t="inlineStr">
        <is>
          <t xml:space="preserve">CONCLUIDO	</t>
        </is>
      </c>
      <c r="D334" t="n">
        <v>8.1807</v>
      </c>
      <c r="E334" t="n">
        <v>12.22</v>
      </c>
      <c r="F334" t="n">
        <v>8.380000000000001</v>
      </c>
      <c r="G334" t="n">
        <v>18.62</v>
      </c>
      <c r="H334" t="n">
        <v>0.25</v>
      </c>
      <c r="I334" t="n">
        <v>27</v>
      </c>
      <c r="J334" t="n">
        <v>226.69</v>
      </c>
      <c r="K334" t="n">
        <v>56.94</v>
      </c>
      <c r="L334" t="n">
        <v>3.25</v>
      </c>
      <c r="M334" t="n">
        <v>25</v>
      </c>
      <c r="N334" t="n">
        <v>51.5</v>
      </c>
      <c r="O334" t="n">
        <v>28192.8</v>
      </c>
      <c r="P334" t="n">
        <v>116.68</v>
      </c>
      <c r="Q334" t="n">
        <v>942.3099999999999</v>
      </c>
      <c r="R334" t="n">
        <v>43.7</v>
      </c>
      <c r="S334" t="n">
        <v>27.17</v>
      </c>
      <c r="T334" t="n">
        <v>8404.110000000001</v>
      </c>
      <c r="U334" t="n">
        <v>0.62</v>
      </c>
      <c r="V334" t="n">
        <v>0.93</v>
      </c>
      <c r="W334" t="n">
        <v>0.15</v>
      </c>
      <c r="X334" t="n">
        <v>0.52</v>
      </c>
      <c r="Y334" t="n">
        <v>1</v>
      </c>
      <c r="Z334" t="n">
        <v>10</v>
      </c>
    </row>
    <row r="335">
      <c r="A335" t="n">
        <v>10</v>
      </c>
      <c r="B335" t="n">
        <v>115</v>
      </c>
      <c r="C335" t="inlineStr">
        <is>
          <t xml:space="preserve">CONCLUIDO	</t>
        </is>
      </c>
      <c r="D335" t="n">
        <v>8.265599999999999</v>
      </c>
      <c r="E335" t="n">
        <v>12.1</v>
      </c>
      <c r="F335" t="n">
        <v>8.34</v>
      </c>
      <c r="G335" t="n">
        <v>20.02</v>
      </c>
      <c r="H335" t="n">
        <v>0.27</v>
      </c>
      <c r="I335" t="n">
        <v>25</v>
      </c>
      <c r="J335" t="n">
        <v>227.11</v>
      </c>
      <c r="K335" t="n">
        <v>56.94</v>
      </c>
      <c r="L335" t="n">
        <v>3.5</v>
      </c>
      <c r="M335" t="n">
        <v>23</v>
      </c>
      <c r="N335" t="n">
        <v>51.67</v>
      </c>
      <c r="O335" t="n">
        <v>28244.66</v>
      </c>
      <c r="P335" t="n">
        <v>115.39</v>
      </c>
      <c r="Q335" t="n">
        <v>942.37</v>
      </c>
      <c r="R335" t="n">
        <v>42.47</v>
      </c>
      <c r="S335" t="n">
        <v>27.17</v>
      </c>
      <c r="T335" t="n">
        <v>7799.89</v>
      </c>
      <c r="U335" t="n">
        <v>0.64</v>
      </c>
      <c r="V335" t="n">
        <v>0.9399999999999999</v>
      </c>
      <c r="W335" t="n">
        <v>0.15</v>
      </c>
      <c r="X335" t="n">
        <v>0.49</v>
      </c>
      <c r="Y335" t="n">
        <v>1</v>
      </c>
      <c r="Z335" t="n">
        <v>10</v>
      </c>
    </row>
    <row r="336">
      <c r="A336" t="n">
        <v>11</v>
      </c>
      <c r="B336" t="n">
        <v>115</v>
      </c>
      <c r="C336" t="inlineStr">
        <is>
          <t xml:space="preserve">CONCLUIDO	</t>
        </is>
      </c>
      <c r="D336" t="n">
        <v>8.349399999999999</v>
      </c>
      <c r="E336" t="n">
        <v>11.98</v>
      </c>
      <c r="F336" t="n">
        <v>8.31</v>
      </c>
      <c r="G336" t="n">
        <v>21.67</v>
      </c>
      <c r="H336" t="n">
        <v>0.29</v>
      </c>
      <c r="I336" t="n">
        <v>23</v>
      </c>
      <c r="J336" t="n">
        <v>227.53</v>
      </c>
      <c r="K336" t="n">
        <v>56.94</v>
      </c>
      <c r="L336" t="n">
        <v>3.75</v>
      </c>
      <c r="M336" t="n">
        <v>21</v>
      </c>
      <c r="N336" t="n">
        <v>51.84</v>
      </c>
      <c r="O336" t="n">
        <v>28296.58</v>
      </c>
      <c r="P336" t="n">
        <v>113.87</v>
      </c>
      <c r="Q336" t="n">
        <v>942.35</v>
      </c>
      <c r="R336" t="n">
        <v>41.45</v>
      </c>
      <c r="S336" t="n">
        <v>27.17</v>
      </c>
      <c r="T336" t="n">
        <v>7296.11</v>
      </c>
      <c r="U336" t="n">
        <v>0.66</v>
      </c>
      <c r="V336" t="n">
        <v>0.9399999999999999</v>
      </c>
      <c r="W336" t="n">
        <v>0.14</v>
      </c>
      <c r="X336" t="n">
        <v>0.45</v>
      </c>
      <c r="Y336" t="n">
        <v>1</v>
      </c>
      <c r="Z336" t="n">
        <v>10</v>
      </c>
    </row>
    <row r="337">
      <c r="A337" t="n">
        <v>12</v>
      </c>
      <c r="B337" t="n">
        <v>115</v>
      </c>
      <c r="C337" t="inlineStr">
        <is>
          <t xml:space="preserve">CONCLUIDO	</t>
        </is>
      </c>
      <c r="D337" t="n">
        <v>8.3955</v>
      </c>
      <c r="E337" t="n">
        <v>11.91</v>
      </c>
      <c r="F337" t="n">
        <v>8.279999999999999</v>
      </c>
      <c r="G337" t="n">
        <v>22.59</v>
      </c>
      <c r="H337" t="n">
        <v>0.31</v>
      </c>
      <c r="I337" t="n">
        <v>22</v>
      </c>
      <c r="J337" t="n">
        <v>227.95</v>
      </c>
      <c r="K337" t="n">
        <v>56.94</v>
      </c>
      <c r="L337" t="n">
        <v>4</v>
      </c>
      <c r="M337" t="n">
        <v>20</v>
      </c>
      <c r="N337" t="n">
        <v>52.01</v>
      </c>
      <c r="O337" t="n">
        <v>28348.56</v>
      </c>
      <c r="P337" t="n">
        <v>112.65</v>
      </c>
      <c r="Q337" t="n">
        <v>942.24</v>
      </c>
      <c r="R337" t="n">
        <v>40.62</v>
      </c>
      <c r="S337" t="n">
        <v>27.17</v>
      </c>
      <c r="T337" t="n">
        <v>6889.53</v>
      </c>
      <c r="U337" t="n">
        <v>0.67</v>
      </c>
      <c r="V337" t="n">
        <v>0.9399999999999999</v>
      </c>
      <c r="W337" t="n">
        <v>0.15</v>
      </c>
      <c r="X337" t="n">
        <v>0.43</v>
      </c>
      <c r="Y337" t="n">
        <v>1</v>
      </c>
      <c r="Z337" t="n">
        <v>10</v>
      </c>
    </row>
    <row r="338">
      <c r="A338" t="n">
        <v>13</v>
      </c>
      <c r="B338" t="n">
        <v>115</v>
      </c>
      <c r="C338" t="inlineStr">
        <is>
          <t xml:space="preserve">CONCLUIDO	</t>
        </is>
      </c>
      <c r="D338" t="n">
        <v>8.4962</v>
      </c>
      <c r="E338" t="n">
        <v>11.77</v>
      </c>
      <c r="F338" t="n">
        <v>8.23</v>
      </c>
      <c r="G338" t="n">
        <v>24.69</v>
      </c>
      <c r="H338" t="n">
        <v>0.33</v>
      </c>
      <c r="I338" t="n">
        <v>20</v>
      </c>
      <c r="J338" t="n">
        <v>228.38</v>
      </c>
      <c r="K338" t="n">
        <v>56.94</v>
      </c>
      <c r="L338" t="n">
        <v>4.25</v>
      </c>
      <c r="M338" t="n">
        <v>18</v>
      </c>
      <c r="N338" t="n">
        <v>52.18</v>
      </c>
      <c r="O338" t="n">
        <v>28400.61</v>
      </c>
      <c r="P338" t="n">
        <v>110.91</v>
      </c>
      <c r="Q338" t="n">
        <v>942.25</v>
      </c>
      <c r="R338" t="n">
        <v>39.03</v>
      </c>
      <c r="S338" t="n">
        <v>27.17</v>
      </c>
      <c r="T338" t="n">
        <v>6103.63</v>
      </c>
      <c r="U338" t="n">
        <v>0.7</v>
      </c>
      <c r="V338" t="n">
        <v>0.95</v>
      </c>
      <c r="W338" t="n">
        <v>0.14</v>
      </c>
      <c r="X338" t="n">
        <v>0.38</v>
      </c>
      <c r="Y338" t="n">
        <v>1</v>
      </c>
      <c r="Z338" t="n">
        <v>10</v>
      </c>
    </row>
    <row r="339">
      <c r="A339" t="n">
        <v>14</v>
      </c>
      <c r="B339" t="n">
        <v>115</v>
      </c>
      <c r="C339" t="inlineStr">
        <is>
          <t xml:space="preserve">CONCLUIDO	</t>
        </is>
      </c>
      <c r="D339" t="n">
        <v>8.58</v>
      </c>
      <c r="E339" t="n">
        <v>11.66</v>
      </c>
      <c r="F339" t="n">
        <v>8.16</v>
      </c>
      <c r="G339" t="n">
        <v>25.77</v>
      </c>
      <c r="H339" t="n">
        <v>0.35</v>
      </c>
      <c r="I339" t="n">
        <v>19</v>
      </c>
      <c r="J339" t="n">
        <v>228.8</v>
      </c>
      <c r="K339" t="n">
        <v>56.94</v>
      </c>
      <c r="L339" t="n">
        <v>4.5</v>
      </c>
      <c r="M339" t="n">
        <v>17</v>
      </c>
      <c r="N339" t="n">
        <v>52.36</v>
      </c>
      <c r="O339" t="n">
        <v>28452.71</v>
      </c>
      <c r="P339" t="n">
        <v>109</v>
      </c>
      <c r="Q339" t="n">
        <v>942.29</v>
      </c>
      <c r="R339" t="n">
        <v>36.62</v>
      </c>
      <c r="S339" t="n">
        <v>27.17</v>
      </c>
      <c r="T339" t="n">
        <v>4905.36</v>
      </c>
      <c r="U339" t="n">
        <v>0.74</v>
      </c>
      <c r="V339" t="n">
        <v>0.96</v>
      </c>
      <c r="W339" t="n">
        <v>0.14</v>
      </c>
      <c r="X339" t="n">
        <v>0.31</v>
      </c>
      <c r="Y339" t="n">
        <v>1</v>
      </c>
      <c r="Z339" t="n">
        <v>10</v>
      </c>
    </row>
    <row r="340">
      <c r="A340" t="n">
        <v>15</v>
      </c>
      <c r="B340" t="n">
        <v>115</v>
      </c>
      <c r="C340" t="inlineStr">
        <is>
          <t xml:space="preserve">CONCLUIDO	</t>
        </is>
      </c>
      <c r="D340" t="n">
        <v>8.524699999999999</v>
      </c>
      <c r="E340" t="n">
        <v>11.73</v>
      </c>
      <c r="F340" t="n">
        <v>8.279999999999999</v>
      </c>
      <c r="G340" t="n">
        <v>27.6</v>
      </c>
      <c r="H340" t="n">
        <v>0.37</v>
      </c>
      <c r="I340" t="n">
        <v>18</v>
      </c>
      <c r="J340" t="n">
        <v>229.22</v>
      </c>
      <c r="K340" t="n">
        <v>56.94</v>
      </c>
      <c r="L340" t="n">
        <v>4.75</v>
      </c>
      <c r="M340" t="n">
        <v>16</v>
      </c>
      <c r="N340" t="n">
        <v>52.53</v>
      </c>
      <c r="O340" t="n">
        <v>28504.87</v>
      </c>
      <c r="P340" t="n">
        <v>109.96</v>
      </c>
      <c r="Q340" t="n">
        <v>942.29</v>
      </c>
      <c r="R340" t="n">
        <v>40.98</v>
      </c>
      <c r="S340" t="n">
        <v>27.17</v>
      </c>
      <c r="T340" t="n">
        <v>7088.85</v>
      </c>
      <c r="U340" t="n">
        <v>0.66</v>
      </c>
      <c r="V340" t="n">
        <v>0.9399999999999999</v>
      </c>
      <c r="W340" t="n">
        <v>0.14</v>
      </c>
      <c r="X340" t="n">
        <v>0.43</v>
      </c>
      <c r="Y340" t="n">
        <v>1</v>
      </c>
      <c r="Z340" t="n">
        <v>10</v>
      </c>
    </row>
    <row r="341">
      <c r="A341" t="n">
        <v>16</v>
      </c>
      <c r="B341" t="n">
        <v>115</v>
      </c>
      <c r="C341" t="inlineStr">
        <is>
          <t xml:space="preserve">CONCLUIDO	</t>
        </is>
      </c>
      <c r="D341" t="n">
        <v>8.6225</v>
      </c>
      <c r="E341" t="n">
        <v>11.6</v>
      </c>
      <c r="F341" t="n">
        <v>8.19</v>
      </c>
      <c r="G341" t="n">
        <v>28.91</v>
      </c>
      <c r="H341" t="n">
        <v>0.39</v>
      </c>
      <c r="I341" t="n">
        <v>17</v>
      </c>
      <c r="J341" t="n">
        <v>229.65</v>
      </c>
      <c r="K341" t="n">
        <v>56.94</v>
      </c>
      <c r="L341" t="n">
        <v>5</v>
      </c>
      <c r="M341" t="n">
        <v>15</v>
      </c>
      <c r="N341" t="n">
        <v>52.7</v>
      </c>
      <c r="O341" t="n">
        <v>28557.1</v>
      </c>
      <c r="P341" t="n">
        <v>107.57</v>
      </c>
      <c r="Q341" t="n">
        <v>942.24</v>
      </c>
      <c r="R341" t="n">
        <v>37.81</v>
      </c>
      <c r="S341" t="n">
        <v>27.17</v>
      </c>
      <c r="T341" t="n">
        <v>5508.08</v>
      </c>
      <c r="U341" t="n">
        <v>0.72</v>
      </c>
      <c r="V341" t="n">
        <v>0.95</v>
      </c>
      <c r="W341" t="n">
        <v>0.14</v>
      </c>
      <c r="X341" t="n">
        <v>0.34</v>
      </c>
      <c r="Y341" t="n">
        <v>1</v>
      </c>
      <c r="Z341" t="n">
        <v>10</v>
      </c>
    </row>
    <row r="342">
      <c r="A342" t="n">
        <v>17</v>
      </c>
      <c r="B342" t="n">
        <v>115</v>
      </c>
      <c r="C342" t="inlineStr">
        <is>
          <t xml:space="preserve">CONCLUIDO	</t>
        </is>
      </c>
      <c r="D342" t="n">
        <v>8.6724</v>
      </c>
      <c r="E342" t="n">
        <v>11.53</v>
      </c>
      <c r="F342" t="n">
        <v>8.17</v>
      </c>
      <c r="G342" t="n">
        <v>30.63</v>
      </c>
      <c r="H342" t="n">
        <v>0.41</v>
      </c>
      <c r="I342" t="n">
        <v>16</v>
      </c>
      <c r="J342" t="n">
        <v>230.07</v>
      </c>
      <c r="K342" t="n">
        <v>56.94</v>
      </c>
      <c r="L342" t="n">
        <v>5.25</v>
      </c>
      <c r="M342" t="n">
        <v>14</v>
      </c>
      <c r="N342" t="n">
        <v>52.88</v>
      </c>
      <c r="O342" t="n">
        <v>28609.38</v>
      </c>
      <c r="P342" t="n">
        <v>105.97</v>
      </c>
      <c r="Q342" t="n">
        <v>942.35</v>
      </c>
      <c r="R342" t="n">
        <v>37.03</v>
      </c>
      <c r="S342" t="n">
        <v>27.17</v>
      </c>
      <c r="T342" t="n">
        <v>5121.11</v>
      </c>
      <c r="U342" t="n">
        <v>0.73</v>
      </c>
      <c r="V342" t="n">
        <v>0.95</v>
      </c>
      <c r="W342" t="n">
        <v>0.14</v>
      </c>
      <c r="X342" t="n">
        <v>0.31</v>
      </c>
      <c r="Y342" t="n">
        <v>1</v>
      </c>
      <c r="Z342" t="n">
        <v>10</v>
      </c>
    </row>
    <row r="343">
      <c r="A343" t="n">
        <v>18</v>
      </c>
      <c r="B343" t="n">
        <v>115</v>
      </c>
      <c r="C343" t="inlineStr">
        <is>
          <t xml:space="preserve">CONCLUIDO	</t>
        </is>
      </c>
      <c r="D343" t="n">
        <v>8.7249</v>
      </c>
      <c r="E343" t="n">
        <v>11.46</v>
      </c>
      <c r="F343" t="n">
        <v>8.140000000000001</v>
      </c>
      <c r="G343" t="n">
        <v>32.57</v>
      </c>
      <c r="H343" t="n">
        <v>0.42</v>
      </c>
      <c r="I343" t="n">
        <v>15</v>
      </c>
      <c r="J343" t="n">
        <v>230.49</v>
      </c>
      <c r="K343" t="n">
        <v>56.94</v>
      </c>
      <c r="L343" t="n">
        <v>5.5</v>
      </c>
      <c r="M343" t="n">
        <v>13</v>
      </c>
      <c r="N343" t="n">
        <v>53.05</v>
      </c>
      <c r="O343" t="n">
        <v>28661.73</v>
      </c>
      <c r="P343" t="n">
        <v>104.62</v>
      </c>
      <c r="Q343" t="n">
        <v>942.24</v>
      </c>
      <c r="R343" t="n">
        <v>36.42</v>
      </c>
      <c r="S343" t="n">
        <v>27.17</v>
      </c>
      <c r="T343" t="n">
        <v>4824.1</v>
      </c>
      <c r="U343" t="n">
        <v>0.75</v>
      </c>
      <c r="V343" t="n">
        <v>0.96</v>
      </c>
      <c r="W343" t="n">
        <v>0.13</v>
      </c>
      <c r="X343" t="n">
        <v>0.29</v>
      </c>
      <c r="Y343" t="n">
        <v>1</v>
      </c>
      <c r="Z343" t="n">
        <v>10</v>
      </c>
    </row>
    <row r="344">
      <c r="A344" t="n">
        <v>19</v>
      </c>
      <c r="B344" t="n">
        <v>115</v>
      </c>
      <c r="C344" t="inlineStr">
        <is>
          <t xml:space="preserve">CONCLUIDO	</t>
        </is>
      </c>
      <c r="D344" t="n">
        <v>8.7818</v>
      </c>
      <c r="E344" t="n">
        <v>11.39</v>
      </c>
      <c r="F344" t="n">
        <v>8.109999999999999</v>
      </c>
      <c r="G344" t="n">
        <v>34.77</v>
      </c>
      <c r="H344" t="n">
        <v>0.44</v>
      </c>
      <c r="I344" t="n">
        <v>14</v>
      </c>
      <c r="J344" t="n">
        <v>230.92</v>
      </c>
      <c r="K344" t="n">
        <v>56.94</v>
      </c>
      <c r="L344" t="n">
        <v>5.75</v>
      </c>
      <c r="M344" t="n">
        <v>12</v>
      </c>
      <c r="N344" t="n">
        <v>53.23</v>
      </c>
      <c r="O344" t="n">
        <v>28714.14</v>
      </c>
      <c r="P344" t="n">
        <v>103.23</v>
      </c>
      <c r="Q344" t="n">
        <v>942.25</v>
      </c>
      <c r="R344" t="n">
        <v>35.33</v>
      </c>
      <c r="S344" t="n">
        <v>27.17</v>
      </c>
      <c r="T344" t="n">
        <v>4283.77</v>
      </c>
      <c r="U344" t="n">
        <v>0.77</v>
      </c>
      <c r="V344" t="n">
        <v>0.96</v>
      </c>
      <c r="W344" t="n">
        <v>0.13</v>
      </c>
      <c r="X344" t="n">
        <v>0.26</v>
      </c>
      <c r="Y344" t="n">
        <v>1</v>
      </c>
      <c r="Z344" t="n">
        <v>10</v>
      </c>
    </row>
    <row r="345">
      <c r="A345" t="n">
        <v>20</v>
      </c>
      <c r="B345" t="n">
        <v>115</v>
      </c>
      <c r="C345" t="inlineStr">
        <is>
          <t xml:space="preserve">CONCLUIDO	</t>
        </is>
      </c>
      <c r="D345" t="n">
        <v>8.777100000000001</v>
      </c>
      <c r="E345" t="n">
        <v>11.39</v>
      </c>
      <c r="F345" t="n">
        <v>8.119999999999999</v>
      </c>
      <c r="G345" t="n">
        <v>34.79</v>
      </c>
      <c r="H345" t="n">
        <v>0.46</v>
      </c>
      <c r="I345" t="n">
        <v>14</v>
      </c>
      <c r="J345" t="n">
        <v>231.34</v>
      </c>
      <c r="K345" t="n">
        <v>56.94</v>
      </c>
      <c r="L345" t="n">
        <v>6</v>
      </c>
      <c r="M345" t="n">
        <v>12</v>
      </c>
      <c r="N345" t="n">
        <v>53.4</v>
      </c>
      <c r="O345" t="n">
        <v>28766.61</v>
      </c>
      <c r="P345" t="n">
        <v>101.86</v>
      </c>
      <c r="Q345" t="n">
        <v>942.27</v>
      </c>
      <c r="R345" t="n">
        <v>35.45</v>
      </c>
      <c r="S345" t="n">
        <v>27.17</v>
      </c>
      <c r="T345" t="n">
        <v>4342.2</v>
      </c>
      <c r="U345" t="n">
        <v>0.77</v>
      </c>
      <c r="V345" t="n">
        <v>0.96</v>
      </c>
      <c r="W345" t="n">
        <v>0.13</v>
      </c>
      <c r="X345" t="n">
        <v>0.27</v>
      </c>
      <c r="Y345" t="n">
        <v>1</v>
      </c>
      <c r="Z345" t="n">
        <v>10</v>
      </c>
    </row>
    <row r="346">
      <c r="A346" t="n">
        <v>21</v>
      </c>
      <c r="B346" t="n">
        <v>115</v>
      </c>
      <c r="C346" t="inlineStr">
        <is>
          <t xml:space="preserve">CONCLUIDO	</t>
        </is>
      </c>
      <c r="D346" t="n">
        <v>8.851699999999999</v>
      </c>
      <c r="E346" t="n">
        <v>11.3</v>
      </c>
      <c r="F346" t="n">
        <v>8.07</v>
      </c>
      <c r="G346" t="n">
        <v>37.23</v>
      </c>
      <c r="H346" t="n">
        <v>0.48</v>
      </c>
      <c r="I346" t="n">
        <v>13</v>
      </c>
      <c r="J346" t="n">
        <v>231.77</v>
      </c>
      <c r="K346" t="n">
        <v>56.94</v>
      </c>
      <c r="L346" t="n">
        <v>6.25</v>
      </c>
      <c r="M346" t="n">
        <v>11</v>
      </c>
      <c r="N346" t="n">
        <v>53.58</v>
      </c>
      <c r="O346" t="n">
        <v>28819.14</v>
      </c>
      <c r="P346" t="n">
        <v>100.7</v>
      </c>
      <c r="Q346" t="n">
        <v>942.3099999999999</v>
      </c>
      <c r="R346" t="n">
        <v>33.65</v>
      </c>
      <c r="S346" t="n">
        <v>27.17</v>
      </c>
      <c r="T346" t="n">
        <v>3448.86</v>
      </c>
      <c r="U346" t="n">
        <v>0.8100000000000001</v>
      </c>
      <c r="V346" t="n">
        <v>0.97</v>
      </c>
      <c r="W346" t="n">
        <v>0.13</v>
      </c>
      <c r="X346" t="n">
        <v>0.21</v>
      </c>
      <c r="Y346" t="n">
        <v>1</v>
      </c>
      <c r="Z346" t="n">
        <v>10</v>
      </c>
    </row>
    <row r="347">
      <c r="A347" t="n">
        <v>22</v>
      </c>
      <c r="B347" t="n">
        <v>115</v>
      </c>
      <c r="C347" t="inlineStr">
        <is>
          <t xml:space="preserve">CONCLUIDO	</t>
        </is>
      </c>
      <c r="D347" t="n">
        <v>8.863099999999999</v>
      </c>
      <c r="E347" t="n">
        <v>11.28</v>
      </c>
      <c r="F347" t="n">
        <v>8.1</v>
      </c>
      <c r="G347" t="n">
        <v>40.48</v>
      </c>
      <c r="H347" t="n">
        <v>0.5</v>
      </c>
      <c r="I347" t="n">
        <v>12</v>
      </c>
      <c r="J347" t="n">
        <v>232.2</v>
      </c>
      <c r="K347" t="n">
        <v>56.94</v>
      </c>
      <c r="L347" t="n">
        <v>6.5</v>
      </c>
      <c r="M347" t="n">
        <v>10</v>
      </c>
      <c r="N347" t="n">
        <v>53.75</v>
      </c>
      <c r="O347" t="n">
        <v>28871.74</v>
      </c>
      <c r="P347" t="n">
        <v>99.27</v>
      </c>
      <c r="Q347" t="n">
        <v>942.24</v>
      </c>
      <c r="R347" t="n">
        <v>34.9</v>
      </c>
      <c r="S347" t="n">
        <v>27.17</v>
      </c>
      <c r="T347" t="n">
        <v>4078.3</v>
      </c>
      <c r="U347" t="n">
        <v>0.78</v>
      </c>
      <c r="V347" t="n">
        <v>0.96</v>
      </c>
      <c r="W347" t="n">
        <v>0.13</v>
      </c>
      <c r="X347" t="n">
        <v>0.24</v>
      </c>
      <c r="Y347" t="n">
        <v>1</v>
      </c>
      <c r="Z347" t="n">
        <v>10</v>
      </c>
    </row>
    <row r="348">
      <c r="A348" t="n">
        <v>23</v>
      </c>
      <c r="B348" t="n">
        <v>115</v>
      </c>
      <c r="C348" t="inlineStr">
        <is>
          <t xml:space="preserve">CONCLUIDO	</t>
        </is>
      </c>
      <c r="D348" t="n">
        <v>8.8729</v>
      </c>
      <c r="E348" t="n">
        <v>11.27</v>
      </c>
      <c r="F348" t="n">
        <v>8.08</v>
      </c>
      <c r="G348" t="n">
        <v>40.41</v>
      </c>
      <c r="H348" t="n">
        <v>0.52</v>
      </c>
      <c r="I348" t="n">
        <v>12</v>
      </c>
      <c r="J348" t="n">
        <v>232.62</v>
      </c>
      <c r="K348" t="n">
        <v>56.94</v>
      </c>
      <c r="L348" t="n">
        <v>6.75</v>
      </c>
      <c r="M348" t="n">
        <v>10</v>
      </c>
      <c r="N348" t="n">
        <v>53.93</v>
      </c>
      <c r="O348" t="n">
        <v>28924.39</v>
      </c>
      <c r="P348" t="n">
        <v>98.06</v>
      </c>
      <c r="Q348" t="n">
        <v>942.24</v>
      </c>
      <c r="R348" t="n">
        <v>34.49</v>
      </c>
      <c r="S348" t="n">
        <v>27.17</v>
      </c>
      <c r="T348" t="n">
        <v>3874.08</v>
      </c>
      <c r="U348" t="n">
        <v>0.79</v>
      </c>
      <c r="V348" t="n">
        <v>0.96</v>
      </c>
      <c r="W348" t="n">
        <v>0.13</v>
      </c>
      <c r="X348" t="n">
        <v>0.23</v>
      </c>
      <c r="Y348" t="n">
        <v>1</v>
      </c>
      <c r="Z348" t="n">
        <v>10</v>
      </c>
    </row>
    <row r="349">
      <c r="A349" t="n">
        <v>24</v>
      </c>
      <c r="B349" t="n">
        <v>115</v>
      </c>
      <c r="C349" t="inlineStr">
        <is>
          <t xml:space="preserve">CONCLUIDO	</t>
        </is>
      </c>
      <c r="D349" t="n">
        <v>8.9217</v>
      </c>
      <c r="E349" t="n">
        <v>11.21</v>
      </c>
      <c r="F349" t="n">
        <v>8.06</v>
      </c>
      <c r="G349" t="n">
        <v>43.99</v>
      </c>
      <c r="H349" t="n">
        <v>0.53</v>
      </c>
      <c r="I349" t="n">
        <v>11</v>
      </c>
      <c r="J349" t="n">
        <v>233.05</v>
      </c>
      <c r="K349" t="n">
        <v>56.94</v>
      </c>
      <c r="L349" t="n">
        <v>7</v>
      </c>
      <c r="M349" t="n">
        <v>9</v>
      </c>
      <c r="N349" t="n">
        <v>54.11</v>
      </c>
      <c r="O349" t="n">
        <v>28977.11</v>
      </c>
      <c r="P349" t="n">
        <v>96.67</v>
      </c>
      <c r="Q349" t="n">
        <v>942.3099999999999</v>
      </c>
      <c r="R349" t="n">
        <v>33.94</v>
      </c>
      <c r="S349" t="n">
        <v>27.17</v>
      </c>
      <c r="T349" t="n">
        <v>3602.6</v>
      </c>
      <c r="U349" t="n">
        <v>0.8</v>
      </c>
      <c r="V349" t="n">
        <v>0.97</v>
      </c>
      <c r="W349" t="n">
        <v>0.12</v>
      </c>
      <c r="X349" t="n">
        <v>0.21</v>
      </c>
      <c r="Y349" t="n">
        <v>1</v>
      </c>
      <c r="Z349" t="n">
        <v>10</v>
      </c>
    </row>
    <row r="350">
      <c r="A350" t="n">
        <v>25</v>
      </c>
      <c r="B350" t="n">
        <v>115</v>
      </c>
      <c r="C350" t="inlineStr">
        <is>
          <t xml:space="preserve">CONCLUIDO	</t>
        </is>
      </c>
      <c r="D350" t="n">
        <v>8.928800000000001</v>
      </c>
      <c r="E350" t="n">
        <v>11.2</v>
      </c>
      <c r="F350" t="n">
        <v>8.06</v>
      </c>
      <c r="G350" t="n">
        <v>43.94</v>
      </c>
      <c r="H350" t="n">
        <v>0.55</v>
      </c>
      <c r="I350" t="n">
        <v>11</v>
      </c>
      <c r="J350" t="n">
        <v>233.48</v>
      </c>
      <c r="K350" t="n">
        <v>56.94</v>
      </c>
      <c r="L350" t="n">
        <v>7.25</v>
      </c>
      <c r="M350" t="n">
        <v>9</v>
      </c>
      <c r="N350" t="n">
        <v>54.29</v>
      </c>
      <c r="O350" t="n">
        <v>29029.89</v>
      </c>
      <c r="P350" t="n">
        <v>95.58</v>
      </c>
      <c r="Q350" t="n">
        <v>942.24</v>
      </c>
      <c r="R350" t="n">
        <v>33.63</v>
      </c>
      <c r="S350" t="n">
        <v>27.17</v>
      </c>
      <c r="T350" t="n">
        <v>3446.95</v>
      </c>
      <c r="U350" t="n">
        <v>0.8100000000000001</v>
      </c>
      <c r="V350" t="n">
        <v>0.97</v>
      </c>
      <c r="W350" t="n">
        <v>0.13</v>
      </c>
      <c r="X350" t="n">
        <v>0.2</v>
      </c>
      <c r="Y350" t="n">
        <v>1</v>
      </c>
      <c r="Z350" t="n">
        <v>10</v>
      </c>
    </row>
    <row r="351">
      <c r="A351" t="n">
        <v>26</v>
      </c>
      <c r="B351" t="n">
        <v>115</v>
      </c>
      <c r="C351" t="inlineStr">
        <is>
          <t xml:space="preserve">CONCLUIDO	</t>
        </is>
      </c>
      <c r="D351" t="n">
        <v>8.9861</v>
      </c>
      <c r="E351" t="n">
        <v>11.13</v>
      </c>
      <c r="F351" t="n">
        <v>8.029999999999999</v>
      </c>
      <c r="G351" t="n">
        <v>48.17</v>
      </c>
      <c r="H351" t="n">
        <v>0.57</v>
      </c>
      <c r="I351" t="n">
        <v>10</v>
      </c>
      <c r="J351" t="n">
        <v>233.91</v>
      </c>
      <c r="K351" t="n">
        <v>56.94</v>
      </c>
      <c r="L351" t="n">
        <v>7.5</v>
      </c>
      <c r="M351" t="n">
        <v>8</v>
      </c>
      <c r="N351" t="n">
        <v>54.46</v>
      </c>
      <c r="O351" t="n">
        <v>29082.74</v>
      </c>
      <c r="P351" t="n">
        <v>93.55</v>
      </c>
      <c r="Q351" t="n">
        <v>942.26</v>
      </c>
      <c r="R351" t="n">
        <v>32.64</v>
      </c>
      <c r="S351" t="n">
        <v>27.17</v>
      </c>
      <c r="T351" t="n">
        <v>2960.17</v>
      </c>
      <c r="U351" t="n">
        <v>0.83</v>
      </c>
      <c r="V351" t="n">
        <v>0.97</v>
      </c>
      <c r="W351" t="n">
        <v>0.13</v>
      </c>
      <c r="X351" t="n">
        <v>0.18</v>
      </c>
      <c r="Y351" t="n">
        <v>1</v>
      </c>
      <c r="Z351" t="n">
        <v>10</v>
      </c>
    </row>
    <row r="352">
      <c r="A352" t="n">
        <v>27</v>
      </c>
      <c r="B352" t="n">
        <v>115</v>
      </c>
      <c r="C352" t="inlineStr">
        <is>
          <t xml:space="preserve">CONCLUIDO	</t>
        </is>
      </c>
      <c r="D352" t="n">
        <v>8.998200000000001</v>
      </c>
      <c r="E352" t="n">
        <v>11.11</v>
      </c>
      <c r="F352" t="n">
        <v>8.01</v>
      </c>
      <c r="G352" t="n">
        <v>48.08</v>
      </c>
      <c r="H352" t="n">
        <v>0.59</v>
      </c>
      <c r="I352" t="n">
        <v>10</v>
      </c>
      <c r="J352" t="n">
        <v>234.34</v>
      </c>
      <c r="K352" t="n">
        <v>56.94</v>
      </c>
      <c r="L352" t="n">
        <v>7.75</v>
      </c>
      <c r="M352" t="n">
        <v>5</v>
      </c>
      <c r="N352" t="n">
        <v>54.64</v>
      </c>
      <c r="O352" t="n">
        <v>29135.65</v>
      </c>
      <c r="P352" t="n">
        <v>93</v>
      </c>
      <c r="Q352" t="n">
        <v>942.24</v>
      </c>
      <c r="R352" t="n">
        <v>31.88</v>
      </c>
      <c r="S352" t="n">
        <v>27.17</v>
      </c>
      <c r="T352" t="n">
        <v>2577.47</v>
      </c>
      <c r="U352" t="n">
        <v>0.85</v>
      </c>
      <c r="V352" t="n">
        <v>0.97</v>
      </c>
      <c r="W352" t="n">
        <v>0.13</v>
      </c>
      <c r="X352" t="n">
        <v>0.16</v>
      </c>
      <c r="Y352" t="n">
        <v>1</v>
      </c>
      <c r="Z352" t="n">
        <v>10</v>
      </c>
    </row>
    <row r="353">
      <c r="A353" t="n">
        <v>28</v>
      </c>
      <c r="B353" t="n">
        <v>115</v>
      </c>
      <c r="C353" t="inlineStr">
        <is>
          <t xml:space="preserve">CONCLUIDO	</t>
        </is>
      </c>
      <c r="D353" t="n">
        <v>8.9847</v>
      </c>
      <c r="E353" t="n">
        <v>11.13</v>
      </c>
      <c r="F353" t="n">
        <v>8.029999999999999</v>
      </c>
      <c r="G353" t="n">
        <v>48.18</v>
      </c>
      <c r="H353" t="n">
        <v>0.61</v>
      </c>
      <c r="I353" t="n">
        <v>10</v>
      </c>
      <c r="J353" t="n">
        <v>234.77</v>
      </c>
      <c r="K353" t="n">
        <v>56.94</v>
      </c>
      <c r="L353" t="n">
        <v>8</v>
      </c>
      <c r="M353" t="n">
        <v>2</v>
      </c>
      <c r="N353" t="n">
        <v>54.82</v>
      </c>
      <c r="O353" t="n">
        <v>29188.62</v>
      </c>
      <c r="P353" t="n">
        <v>92.17</v>
      </c>
      <c r="Q353" t="n">
        <v>942.24</v>
      </c>
      <c r="R353" t="n">
        <v>32.61</v>
      </c>
      <c r="S353" t="n">
        <v>27.17</v>
      </c>
      <c r="T353" t="n">
        <v>2944.28</v>
      </c>
      <c r="U353" t="n">
        <v>0.83</v>
      </c>
      <c r="V353" t="n">
        <v>0.97</v>
      </c>
      <c r="W353" t="n">
        <v>0.13</v>
      </c>
      <c r="X353" t="n">
        <v>0.18</v>
      </c>
      <c r="Y353" t="n">
        <v>1</v>
      </c>
      <c r="Z353" t="n">
        <v>10</v>
      </c>
    </row>
    <row r="354">
      <c r="A354" t="n">
        <v>29</v>
      </c>
      <c r="B354" t="n">
        <v>115</v>
      </c>
      <c r="C354" t="inlineStr">
        <is>
          <t xml:space="preserve">CONCLUIDO	</t>
        </is>
      </c>
      <c r="D354" t="n">
        <v>8.9793</v>
      </c>
      <c r="E354" t="n">
        <v>11.14</v>
      </c>
      <c r="F354" t="n">
        <v>8.039999999999999</v>
      </c>
      <c r="G354" t="n">
        <v>48.22</v>
      </c>
      <c r="H354" t="n">
        <v>0.62</v>
      </c>
      <c r="I354" t="n">
        <v>10</v>
      </c>
      <c r="J354" t="n">
        <v>235.2</v>
      </c>
      <c r="K354" t="n">
        <v>56.94</v>
      </c>
      <c r="L354" t="n">
        <v>8.25</v>
      </c>
      <c r="M354" t="n">
        <v>1</v>
      </c>
      <c r="N354" t="n">
        <v>55</v>
      </c>
      <c r="O354" t="n">
        <v>29241.66</v>
      </c>
      <c r="P354" t="n">
        <v>92.09</v>
      </c>
      <c r="Q354" t="n">
        <v>942.24</v>
      </c>
      <c r="R354" t="n">
        <v>32.74</v>
      </c>
      <c r="S354" t="n">
        <v>27.17</v>
      </c>
      <c r="T354" t="n">
        <v>3010.45</v>
      </c>
      <c r="U354" t="n">
        <v>0.83</v>
      </c>
      <c r="V354" t="n">
        <v>0.97</v>
      </c>
      <c r="W354" t="n">
        <v>0.13</v>
      </c>
      <c r="X354" t="n">
        <v>0.18</v>
      </c>
      <c r="Y354" t="n">
        <v>1</v>
      </c>
      <c r="Z354" t="n">
        <v>10</v>
      </c>
    </row>
    <row r="355">
      <c r="A355" t="n">
        <v>30</v>
      </c>
      <c r="B355" t="n">
        <v>115</v>
      </c>
      <c r="C355" t="inlineStr">
        <is>
          <t xml:space="preserve">CONCLUIDO	</t>
        </is>
      </c>
      <c r="D355" t="n">
        <v>8.9816</v>
      </c>
      <c r="E355" t="n">
        <v>11.13</v>
      </c>
      <c r="F355" t="n">
        <v>8.029999999999999</v>
      </c>
      <c r="G355" t="n">
        <v>48.21</v>
      </c>
      <c r="H355" t="n">
        <v>0.64</v>
      </c>
      <c r="I355" t="n">
        <v>10</v>
      </c>
      <c r="J355" t="n">
        <v>235.63</v>
      </c>
      <c r="K355" t="n">
        <v>56.94</v>
      </c>
      <c r="L355" t="n">
        <v>8.5</v>
      </c>
      <c r="M355" t="n">
        <v>0</v>
      </c>
      <c r="N355" t="n">
        <v>55.18</v>
      </c>
      <c r="O355" t="n">
        <v>29294.76</v>
      </c>
      <c r="P355" t="n">
        <v>91.98999999999999</v>
      </c>
      <c r="Q355" t="n">
        <v>942.24</v>
      </c>
      <c r="R355" t="n">
        <v>32.6</v>
      </c>
      <c r="S355" t="n">
        <v>27.17</v>
      </c>
      <c r="T355" t="n">
        <v>2938.3</v>
      </c>
      <c r="U355" t="n">
        <v>0.83</v>
      </c>
      <c r="V355" t="n">
        <v>0.97</v>
      </c>
      <c r="W355" t="n">
        <v>0.13</v>
      </c>
      <c r="X355" t="n">
        <v>0.18</v>
      </c>
      <c r="Y355" t="n">
        <v>1</v>
      </c>
      <c r="Z355" t="n">
        <v>10</v>
      </c>
    </row>
    <row r="356">
      <c r="A356" t="n">
        <v>0</v>
      </c>
      <c r="B356" t="n">
        <v>35</v>
      </c>
      <c r="C356" t="inlineStr">
        <is>
          <t xml:space="preserve">CONCLUIDO	</t>
        </is>
      </c>
      <c r="D356" t="n">
        <v>8.8376</v>
      </c>
      <c r="E356" t="n">
        <v>11.32</v>
      </c>
      <c r="F356" t="n">
        <v>8.68</v>
      </c>
      <c r="G356" t="n">
        <v>12.12</v>
      </c>
      <c r="H356" t="n">
        <v>0.22</v>
      </c>
      <c r="I356" t="n">
        <v>43</v>
      </c>
      <c r="J356" t="n">
        <v>80.84</v>
      </c>
      <c r="K356" t="n">
        <v>35.1</v>
      </c>
      <c r="L356" t="n">
        <v>1</v>
      </c>
      <c r="M356" t="n">
        <v>41</v>
      </c>
      <c r="N356" t="n">
        <v>9.74</v>
      </c>
      <c r="O356" t="n">
        <v>10204.21</v>
      </c>
      <c r="P356" t="n">
        <v>58.08</v>
      </c>
      <c r="Q356" t="n">
        <v>942.41</v>
      </c>
      <c r="R356" t="n">
        <v>53.11</v>
      </c>
      <c r="S356" t="n">
        <v>27.17</v>
      </c>
      <c r="T356" t="n">
        <v>13027.09</v>
      </c>
      <c r="U356" t="n">
        <v>0.51</v>
      </c>
      <c r="V356" t="n">
        <v>0.9</v>
      </c>
      <c r="W356" t="n">
        <v>0.17</v>
      </c>
      <c r="X356" t="n">
        <v>0.83</v>
      </c>
      <c r="Y356" t="n">
        <v>1</v>
      </c>
      <c r="Z356" t="n">
        <v>10</v>
      </c>
    </row>
    <row r="357">
      <c r="A357" t="n">
        <v>1</v>
      </c>
      <c r="B357" t="n">
        <v>35</v>
      </c>
      <c r="C357" t="inlineStr">
        <is>
          <t xml:space="preserve">CONCLUIDO	</t>
        </is>
      </c>
      <c r="D357" t="n">
        <v>9.0923</v>
      </c>
      <c r="E357" t="n">
        <v>11</v>
      </c>
      <c r="F357" t="n">
        <v>8.56</v>
      </c>
      <c r="G357" t="n">
        <v>16.04</v>
      </c>
      <c r="H357" t="n">
        <v>0.27</v>
      </c>
      <c r="I357" t="n">
        <v>32</v>
      </c>
      <c r="J357" t="n">
        <v>81.14</v>
      </c>
      <c r="K357" t="n">
        <v>35.1</v>
      </c>
      <c r="L357" t="n">
        <v>1.25</v>
      </c>
      <c r="M357" t="n">
        <v>26</v>
      </c>
      <c r="N357" t="n">
        <v>9.789999999999999</v>
      </c>
      <c r="O357" t="n">
        <v>10241.25</v>
      </c>
      <c r="P357" t="n">
        <v>54</v>
      </c>
      <c r="Q357" t="n">
        <v>942.3</v>
      </c>
      <c r="R357" t="n">
        <v>49.4</v>
      </c>
      <c r="S357" t="n">
        <v>27.17</v>
      </c>
      <c r="T357" t="n">
        <v>11227.29</v>
      </c>
      <c r="U357" t="n">
        <v>0.55</v>
      </c>
      <c r="V357" t="n">
        <v>0.91</v>
      </c>
      <c r="W357" t="n">
        <v>0.16</v>
      </c>
      <c r="X357" t="n">
        <v>0.7</v>
      </c>
      <c r="Y357" t="n">
        <v>1</v>
      </c>
      <c r="Z357" t="n">
        <v>10</v>
      </c>
    </row>
    <row r="358">
      <c r="A358" t="n">
        <v>2</v>
      </c>
      <c r="B358" t="n">
        <v>35</v>
      </c>
      <c r="C358" t="inlineStr">
        <is>
          <t xml:space="preserve">CONCLUIDO	</t>
        </is>
      </c>
      <c r="D358" t="n">
        <v>9.245699999999999</v>
      </c>
      <c r="E358" t="n">
        <v>10.82</v>
      </c>
      <c r="F358" t="n">
        <v>8.44</v>
      </c>
      <c r="G358" t="n">
        <v>18.09</v>
      </c>
      <c r="H358" t="n">
        <v>0.32</v>
      </c>
      <c r="I358" t="n">
        <v>28</v>
      </c>
      <c r="J358" t="n">
        <v>81.44</v>
      </c>
      <c r="K358" t="n">
        <v>35.1</v>
      </c>
      <c r="L358" t="n">
        <v>1.5</v>
      </c>
      <c r="M358" t="n">
        <v>1</v>
      </c>
      <c r="N358" t="n">
        <v>9.84</v>
      </c>
      <c r="O358" t="n">
        <v>10278.32</v>
      </c>
      <c r="P358" t="n">
        <v>51.52</v>
      </c>
      <c r="Q358" t="n">
        <v>942.34</v>
      </c>
      <c r="R358" t="n">
        <v>44.65</v>
      </c>
      <c r="S358" t="n">
        <v>27.17</v>
      </c>
      <c r="T358" t="n">
        <v>8870.92</v>
      </c>
      <c r="U358" t="n">
        <v>0.61</v>
      </c>
      <c r="V358" t="n">
        <v>0.92</v>
      </c>
      <c r="W358" t="n">
        <v>0.19</v>
      </c>
      <c r="X358" t="n">
        <v>0.59</v>
      </c>
      <c r="Y358" t="n">
        <v>1</v>
      </c>
      <c r="Z358" t="n">
        <v>10</v>
      </c>
    </row>
    <row r="359">
      <c r="A359" t="n">
        <v>3</v>
      </c>
      <c r="B359" t="n">
        <v>35</v>
      </c>
      <c r="C359" t="inlineStr">
        <is>
          <t xml:space="preserve">CONCLUIDO	</t>
        </is>
      </c>
      <c r="D359" t="n">
        <v>9.244300000000001</v>
      </c>
      <c r="E359" t="n">
        <v>10.82</v>
      </c>
      <c r="F359" t="n">
        <v>8.44</v>
      </c>
      <c r="G359" t="n">
        <v>18.09</v>
      </c>
      <c r="H359" t="n">
        <v>0.38</v>
      </c>
      <c r="I359" t="n">
        <v>28</v>
      </c>
      <c r="J359" t="n">
        <v>81.73999999999999</v>
      </c>
      <c r="K359" t="n">
        <v>35.1</v>
      </c>
      <c r="L359" t="n">
        <v>1.75</v>
      </c>
      <c r="M359" t="n">
        <v>0</v>
      </c>
      <c r="N359" t="n">
        <v>9.890000000000001</v>
      </c>
      <c r="O359" t="n">
        <v>10315.41</v>
      </c>
      <c r="P359" t="n">
        <v>51.7</v>
      </c>
      <c r="Q359" t="n">
        <v>942.34</v>
      </c>
      <c r="R359" t="n">
        <v>44.68</v>
      </c>
      <c r="S359" t="n">
        <v>27.17</v>
      </c>
      <c r="T359" t="n">
        <v>8890.41</v>
      </c>
      <c r="U359" t="n">
        <v>0.61</v>
      </c>
      <c r="V359" t="n">
        <v>0.92</v>
      </c>
      <c r="W359" t="n">
        <v>0.19</v>
      </c>
      <c r="X359" t="n">
        <v>0.59</v>
      </c>
      <c r="Y359" t="n">
        <v>1</v>
      </c>
      <c r="Z359" t="n">
        <v>10</v>
      </c>
    </row>
    <row r="360">
      <c r="A360" t="n">
        <v>0</v>
      </c>
      <c r="B360" t="n">
        <v>50</v>
      </c>
      <c r="C360" t="inlineStr">
        <is>
          <t xml:space="preserve">CONCLUIDO	</t>
        </is>
      </c>
      <c r="D360" t="n">
        <v>8.141299999999999</v>
      </c>
      <c r="E360" t="n">
        <v>12.28</v>
      </c>
      <c r="F360" t="n">
        <v>8.98</v>
      </c>
      <c r="G360" t="n">
        <v>9.449999999999999</v>
      </c>
      <c r="H360" t="n">
        <v>0.16</v>
      </c>
      <c r="I360" t="n">
        <v>57</v>
      </c>
      <c r="J360" t="n">
        <v>107.41</v>
      </c>
      <c r="K360" t="n">
        <v>41.65</v>
      </c>
      <c r="L360" t="n">
        <v>1</v>
      </c>
      <c r="M360" t="n">
        <v>55</v>
      </c>
      <c r="N360" t="n">
        <v>14.77</v>
      </c>
      <c r="O360" t="n">
        <v>13481.73</v>
      </c>
      <c r="P360" t="n">
        <v>78.2</v>
      </c>
      <c r="Q360" t="n">
        <v>942.51</v>
      </c>
      <c r="R360" t="n">
        <v>62.31</v>
      </c>
      <c r="S360" t="n">
        <v>27.17</v>
      </c>
      <c r="T360" t="n">
        <v>17556.24</v>
      </c>
      <c r="U360" t="n">
        <v>0.44</v>
      </c>
      <c r="V360" t="n">
        <v>0.87</v>
      </c>
      <c r="W360" t="n">
        <v>0.2</v>
      </c>
      <c r="X360" t="n">
        <v>1.13</v>
      </c>
      <c r="Y360" t="n">
        <v>1</v>
      </c>
      <c r="Z360" t="n">
        <v>10</v>
      </c>
    </row>
    <row r="361">
      <c r="A361" t="n">
        <v>1</v>
      </c>
      <c r="B361" t="n">
        <v>50</v>
      </c>
      <c r="C361" t="inlineStr">
        <is>
          <t xml:space="preserve">CONCLUIDO	</t>
        </is>
      </c>
      <c r="D361" t="n">
        <v>8.5669</v>
      </c>
      <c r="E361" t="n">
        <v>11.67</v>
      </c>
      <c r="F361" t="n">
        <v>8.68</v>
      </c>
      <c r="G361" t="n">
        <v>12.11</v>
      </c>
      <c r="H361" t="n">
        <v>0.2</v>
      </c>
      <c r="I361" t="n">
        <v>43</v>
      </c>
      <c r="J361" t="n">
        <v>107.73</v>
      </c>
      <c r="K361" t="n">
        <v>41.65</v>
      </c>
      <c r="L361" t="n">
        <v>1.25</v>
      </c>
      <c r="M361" t="n">
        <v>41</v>
      </c>
      <c r="N361" t="n">
        <v>14.83</v>
      </c>
      <c r="O361" t="n">
        <v>13520.81</v>
      </c>
      <c r="P361" t="n">
        <v>73.26000000000001</v>
      </c>
      <c r="Q361" t="n">
        <v>942.38</v>
      </c>
      <c r="R361" t="n">
        <v>52.93</v>
      </c>
      <c r="S361" t="n">
        <v>27.17</v>
      </c>
      <c r="T361" t="n">
        <v>12939.2</v>
      </c>
      <c r="U361" t="n">
        <v>0.51</v>
      </c>
      <c r="V361" t="n">
        <v>0.9</v>
      </c>
      <c r="W361" t="n">
        <v>0.18</v>
      </c>
      <c r="X361" t="n">
        <v>0.83</v>
      </c>
      <c r="Y361" t="n">
        <v>1</v>
      </c>
      <c r="Z361" t="n">
        <v>10</v>
      </c>
    </row>
    <row r="362">
      <c r="A362" t="n">
        <v>2</v>
      </c>
      <c r="B362" t="n">
        <v>50</v>
      </c>
      <c r="C362" t="inlineStr">
        <is>
          <t xml:space="preserve">CONCLUIDO	</t>
        </is>
      </c>
      <c r="D362" t="n">
        <v>8.791600000000001</v>
      </c>
      <c r="E362" t="n">
        <v>11.37</v>
      </c>
      <c r="F362" t="n">
        <v>8.56</v>
      </c>
      <c r="G362" t="n">
        <v>14.68</v>
      </c>
      <c r="H362" t="n">
        <v>0.24</v>
      </c>
      <c r="I362" t="n">
        <v>35</v>
      </c>
      <c r="J362" t="n">
        <v>108.05</v>
      </c>
      <c r="K362" t="n">
        <v>41.65</v>
      </c>
      <c r="L362" t="n">
        <v>1.5</v>
      </c>
      <c r="M362" t="n">
        <v>33</v>
      </c>
      <c r="N362" t="n">
        <v>14.9</v>
      </c>
      <c r="O362" t="n">
        <v>13559.91</v>
      </c>
      <c r="P362" t="n">
        <v>70.12</v>
      </c>
      <c r="Q362" t="n">
        <v>942.39</v>
      </c>
      <c r="R362" t="n">
        <v>50.19</v>
      </c>
      <c r="S362" t="n">
        <v>27.17</v>
      </c>
      <c r="T362" t="n">
        <v>11607.63</v>
      </c>
      <c r="U362" t="n">
        <v>0.54</v>
      </c>
      <c r="V362" t="n">
        <v>0.91</v>
      </c>
      <c r="W362" t="n">
        <v>0.14</v>
      </c>
      <c r="X362" t="n">
        <v>0.71</v>
      </c>
      <c r="Y362" t="n">
        <v>1</v>
      </c>
      <c r="Z362" t="n">
        <v>10</v>
      </c>
    </row>
    <row r="363">
      <c r="A363" t="n">
        <v>3</v>
      </c>
      <c r="B363" t="n">
        <v>50</v>
      </c>
      <c r="C363" t="inlineStr">
        <is>
          <t xml:space="preserve">CONCLUIDO	</t>
        </is>
      </c>
      <c r="D363" t="n">
        <v>8.996</v>
      </c>
      <c r="E363" t="n">
        <v>11.12</v>
      </c>
      <c r="F363" t="n">
        <v>8.44</v>
      </c>
      <c r="G363" t="n">
        <v>17.45</v>
      </c>
      <c r="H363" t="n">
        <v>0.28</v>
      </c>
      <c r="I363" t="n">
        <v>29</v>
      </c>
      <c r="J363" t="n">
        <v>108.37</v>
      </c>
      <c r="K363" t="n">
        <v>41.65</v>
      </c>
      <c r="L363" t="n">
        <v>1.75</v>
      </c>
      <c r="M363" t="n">
        <v>27</v>
      </c>
      <c r="N363" t="n">
        <v>14.97</v>
      </c>
      <c r="O363" t="n">
        <v>13599.17</v>
      </c>
      <c r="P363" t="n">
        <v>66.64</v>
      </c>
      <c r="Q363" t="n">
        <v>942.3</v>
      </c>
      <c r="R363" t="n">
        <v>45.41</v>
      </c>
      <c r="S363" t="n">
        <v>27.17</v>
      </c>
      <c r="T363" t="n">
        <v>9247.48</v>
      </c>
      <c r="U363" t="n">
        <v>0.6</v>
      </c>
      <c r="V363" t="n">
        <v>0.92</v>
      </c>
      <c r="W363" t="n">
        <v>0.16</v>
      </c>
      <c r="X363" t="n">
        <v>0.58</v>
      </c>
      <c r="Y363" t="n">
        <v>1</v>
      </c>
      <c r="Z363" t="n">
        <v>10</v>
      </c>
    </row>
    <row r="364">
      <c r="A364" t="n">
        <v>4</v>
      </c>
      <c r="B364" t="n">
        <v>50</v>
      </c>
      <c r="C364" t="inlineStr">
        <is>
          <t xml:space="preserve">CONCLUIDO	</t>
        </is>
      </c>
      <c r="D364" t="n">
        <v>9.1867</v>
      </c>
      <c r="E364" t="n">
        <v>10.89</v>
      </c>
      <c r="F364" t="n">
        <v>8.32</v>
      </c>
      <c r="G364" t="n">
        <v>20.79</v>
      </c>
      <c r="H364" t="n">
        <v>0.32</v>
      </c>
      <c r="I364" t="n">
        <v>24</v>
      </c>
      <c r="J364" t="n">
        <v>108.68</v>
      </c>
      <c r="K364" t="n">
        <v>41.65</v>
      </c>
      <c r="L364" t="n">
        <v>2</v>
      </c>
      <c r="M364" t="n">
        <v>22</v>
      </c>
      <c r="N364" t="n">
        <v>15.03</v>
      </c>
      <c r="O364" t="n">
        <v>13638.32</v>
      </c>
      <c r="P364" t="n">
        <v>62.92</v>
      </c>
      <c r="Q364" t="n">
        <v>942.28</v>
      </c>
      <c r="R364" t="n">
        <v>41.61</v>
      </c>
      <c r="S364" t="n">
        <v>27.17</v>
      </c>
      <c r="T364" t="n">
        <v>7373.65</v>
      </c>
      <c r="U364" t="n">
        <v>0.65</v>
      </c>
      <c r="V364" t="n">
        <v>0.9399999999999999</v>
      </c>
      <c r="W364" t="n">
        <v>0.15</v>
      </c>
      <c r="X364" t="n">
        <v>0.46</v>
      </c>
      <c r="Y364" t="n">
        <v>1</v>
      </c>
      <c r="Z364" t="n">
        <v>10</v>
      </c>
    </row>
    <row r="365">
      <c r="A365" t="n">
        <v>5</v>
      </c>
      <c r="B365" t="n">
        <v>50</v>
      </c>
      <c r="C365" t="inlineStr">
        <is>
          <t xml:space="preserve">CONCLUIDO	</t>
        </is>
      </c>
      <c r="D365" t="n">
        <v>9.294600000000001</v>
      </c>
      <c r="E365" t="n">
        <v>10.76</v>
      </c>
      <c r="F365" t="n">
        <v>8.26</v>
      </c>
      <c r="G365" t="n">
        <v>23.59</v>
      </c>
      <c r="H365" t="n">
        <v>0.36</v>
      </c>
      <c r="I365" t="n">
        <v>21</v>
      </c>
      <c r="J365" t="n">
        <v>109</v>
      </c>
      <c r="K365" t="n">
        <v>41.65</v>
      </c>
      <c r="L365" t="n">
        <v>2.25</v>
      </c>
      <c r="M365" t="n">
        <v>10</v>
      </c>
      <c r="N365" t="n">
        <v>15.1</v>
      </c>
      <c r="O365" t="n">
        <v>13677.51</v>
      </c>
      <c r="P365" t="n">
        <v>60.2</v>
      </c>
      <c r="Q365" t="n">
        <v>942.24</v>
      </c>
      <c r="R365" t="n">
        <v>39.46</v>
      </c>
      <c r="S365" t="n">
        <v>27.17</v>
      </c>
      <c r="T365" t="n">
        <v>6312.98</v>
      </c>
      <c r="U365" t="n">
        <v>0.6899999999999999</v>
      </c>
      <c r="V365" t="n">
        <v>0.9399999999999999</v>
      </c>
      <c r="W365" t="n">
        <v>0.15</v>
      </c>
      <c r="X365" t="n">
        <v>0.4</v>
      </c>
      <c r="Y365" t="n">
        <v>1</v>
      </c>
      <c r="Z365" t="n">
        <v>10</v>
      </c>
    </row>
    <row r="366">
      <c r="A366" t="n">
        <v>6</v>
      </c>
      <c r="B366" t="n">
        <v>50</v>
      </c>
      <c r="C366" t="inlineStr">
        <is>
          <t xml:space="preserve">CONCLUIDO	</t>
        </is>
      </c>
      <c r="D366" t="n">
        <v>9.3148</v>
      </c>
      <c r="E366" t="n">
        <v>10.74</v>
      </c>
      <c r="F366" t="n">
        <v>8.26</v>
      </c>
      <c r="G366" t="n">
        <v>24.77</v>
      </c>
      <c r="H366" t="n">
        <v>0.4</v>
      </c>
      <c r="I366" t="n">
        <v>20</v>
      </c>
      <c r="J366" t="n">
        <v>109.32</v>
      </c>
      <c r="K366" t="n">
        <v>41.65</v>
      </c>
      <c r="L366" t="n">
        <v>2.5</v>
      </c>
      <c r="M366" t="n">
        <v>1</v>
      </c>
      <c r="N366" t="n">
        <v>15.17</v>
      </c>
      <c r="O366" t="n">
        <v>13716.72</v>
      </c>
      <c r="P366" t="n">
        <v>59.81</v>
      </c>
      <c r="Q366" t="n">
        <v>942.37</v>
      </c>
      <c r="R366" t="n">
        <v>39.18</v>
      </c>
      <c r="S366" t="n">
        <v>27.17</v>
      </c>
      <c r="T366" t="n">
        <v>6176.35</v>
      </c>
      <c r="U366" t="n">
        <v>0.6899999999999999</v>
      </c>
      <c r="V366" t="n">
        <v>0.9399999999999999</v>
      </c>
      <c r="W366" t="n">
        <v>0.16</v>
      </c>
      <c r="X366" t="n">
        <v>0.4</v>
      </c>
      <c r="Y366" t="n">
        <v>1</v>
      </c>
      <c r="Z366" t="n">
        <v>10</v>
      </c>
    </row>
    <row r="367">
      <c r="A367" t="n">
        <v>7</v>
      </c>
      <c r="B367" t="n">
        <v>50</v>
      </c>
      <c r="C367" t="inlineStr">
        <is>
          <t xml:space="preserve">CONCLUIDO	</t>
        </is>
      </c>
      <c r="D367" t="n">
        <v>9.31</v>
      </c>
      <c r="E367" t="n">
        <v>10.74</v>
      </c>
      <c r="F367" t="n">
        <v>8.26</v>
      </c>
      <c r="G367" t="n">
        <v>24.78</v>
      </c>
      <c r="H367" t="n">
        <v>0.44</v>
      </c>
      <c r="I367" t="n">
        <v>20</v>
      </c>
      <c r="J367" t="n">
        <v>109.64</v>
      </c>
      <c r="K367" t="n">
        <v>41.65</v>
      </c>
      <c r="L367" t="n">
        <v>2.75</v>
      </c>
      <c r="M367" t="n">
        <v>0</v>
      </c>
      <c r="N367" t="n">
        <v>15.24</v>
      </c>
      <c r="O367" t="n">
        <v>13755.95</v>
      </c>
      <c r="P367" t="n">
        <v>60.08</v>
      </c>
      <c r="Q367" t="n">
        <v>942.28</v>
      </c>
      <c r="R367" t="n">
        <v>39.35</v>
      </c>
      <c r="S367" t="n">
        <v>27.17</v>
      </c>
      <c r="T367" t="n">
        <v>6265.1</v>
      </c>
      <c r="U367" t="n">
        <v>0.6899999999999999</v>
      </c>
      <c r="V367" t="n">
        <v>0.9399999999999999</v>
      </c>
      <c r="W367" t="n">
        <v>0.16</v>
      </c>
      <c r="X367" t="n">
        <v>0.41</v>
      </c>
      <c r="Y367" t="n">
        <v>1</v>
      </c>
      <c r="Z367" t="n">
        <v>10</v>
      </c>
    </row>
    <row r="368">
      <c r="A368" t="n">
        <v>0</v>
      </c>
      <c r="B368" t="n">
        <v>25</v>
      </c>
      <c r="C368" t="inlineStr">
        <is>
          <t xml:space="preserve">CONCLUIDO	</t>
        </is>
      </c>
      <c r="D368" t="n">
        <v>9.094799999999999</v>
      </c>
      <c r="E368" t="n">
        <v>11</v>
      </c>
      <c r="F368" t="n">
        <v>8.66</v>
      </c>
      <c r="G368" t="n">
        <v>13.32</v>
      </c>
      <c r="H368" t="n">
        <v>0.28</v>
      </c>
      <c r="I368" t="n">
        <v>39</v>
      </c>
      <c r="J368" t="n">
        <v>61.76</v>
      </c>
      <c r="K368" t="n">
        <v>28.92</v>
      </c>
      <c r="L368" t="n">
        <v>1</v>
      </c>
      <c r="M368" t="n">
        <v>1</v>
      </c>
      <c r="N368" t="n">
        <v>6.84</v>
      </c>
      <c r="O368" t="n">
        <v>7851.41</v>
      </c>
      <c r="P368" t="n">
        <v>44.95</v>
      </c>
      <c r="Q368" t="n">
        <v>942.55</v>
      </c>
      <c r="R368" t="n">
        <v>50.78</v>
      </c>
      <c r="S368" t="n">
        <v>27.17</v>
      </c>
      <c r="T368" t="n">
        <v>11884.81</v>
      </c>
      <c r="U368" t="n">
        <v>0.53</v>
      </c>
      <c r="V368" t="n">
        <v>0.9</v>
      </c>
      <c r="W368" t="n">
        <v>0.22</v>
      </c>
      <c r="X368" t="n">
        <v>0.8</v>
      </c>
      <c r="Y368" t="n">
        <v>1</v>
      </c>
      <c r="Z368" t="n">
        <v>10</v>
      </c>
    </row>
    <row r="369">
      <c r="A369" t="n">
        <v>1</v>
      </c>
      <c r="B369" t="n">
        <v>25</v>
      </c>
      <c r="C369" t="inlineStr">
        <is>
          <t xml:space="preserve">CONCLUIDO	</t>
        </is>
      </c>
      <c r="D369" t="n">
        <v>9.095000000000001</v>
      </c>
      <c r="E369" t="n">
        <v>11</v>
      </c>
      <c r="F369" t="n">
        <v>8.66</v>
      </c>
      <c r="G369" t="n">
        <v>13.32</v>
      </c>
      <c r="H369" t="n">
        <v>0.35</v>
      </c>
      <c r="I369" t="n">
        <v>39</v>
      </c>
      <c r="J369" t="n">
        <v>62.05</v>
      </c>
      <c r="K369" t="n">
        <v>28.92</v>
      </c>
      <c r="L369" t="n">
        <v>1.25</v>
      </c>
      <c r="M369" t="n">
        <v>0</v>
      </c>
      <c r="N369" t="n">
        <v>6.88</v>
      </c>
      <c r="O369" t="n">
        <v>7887.12</v>
      </c>
      <c r="P369" t="n">
        <v>45.12</v>
      </c>
      <c r="Q369" t="n">
        <v>942.41</v>
      </c>
      <c r="R369" t="n">
        <v>50.85</v>
      </c>
      <c r="S369" t="n">
        <v>27.17</v>
      </c>
      <c r="T369" t="n">
        <v>11915.96</v>
      </c>
      <c r="U369" t="n">
        <v>0.53</v>
      </c>
      <c r="V369" t="n">
        <v>0.9</v>
      </c>
      <c r="W369" t="n">
        <v>0.22</v>
      </c>
      <c r="X369" t="n">
        <v>0.8</v>
      </c>
      <c r="Y369" t="n">
        <v>1</v>
      </c>
      <c r="Z369" t="n">
        <v>10</v>
      </c>
    </row>
    <row r="370">
      <c r="A370" t="n">
        <v>0</v>
      </c>
      <c r="B370" t="n">
        <v>85</v>
      </c>
      <c r="C370" t="inlineStr">
        <is>
          <t xml:space="preserve">CONCLUIDO	</t>
        </is>
      </c>
      <c r="D370" t="n">
        <v>6.7483</v>
      </c>
      <c r="E370" t="n">
        <v>14.82</v>
      </c>
      <c r="F370" t="n">
        <v>9.57</v>
      </c>
      <c r="G370" t="n">
        <v>6.75</v>
      </c>
      <c r="H370" t="n">
        <v>0.11</v>
      </c>
      <c r="I370" t="n">
        <v>85</v>
      </c>
      <c r="J370" t="n">
        <v>167.88</v>
      </c>
      <c r="K370" t="n">
        <v>51.39</v>
      </c>
      <c r="L370" t="n">
        <v>1</v>
      </c>
      <c r="M370" t="n">
        <v>83</v>
      </c>
      <c r="N370" t="n">
        <v>30.49</v>
      </c>
      <c r="O370" t="n">
        <v>20939.59</v>
      </c>
      <c r="P370" t="n">
        <v>117.15</v>
      </c>
      <c r="Q370" t="n">
        <v>942.38</v>
      </c>
      <c r="R370" t="n">
        <v>80.65000000000001</v>
      </c>
      <c r="S370" t="n">
        <v>27.17</v>
      </c>
      <c r="T370" t="n">
        <v>26589.88</v>
      </c>
      <c r="U370" t="n">
        <v>0.34</v>
      </c>
      <c r="V370" t="n">
        <v>0.82</v>
      </c>
      <c r="W370" t="n">
        <v>0.24</v>
      </c>
      <c r="X370" t="n">
        <v>1.71</v>
      </c>
      <c r="Y370" t="n">
        <v>1</v>
      </c>
      <c r="Z370" t="n">
        <v>10</v>
      </c>
    </row>
    <row r="371">
      <c r="A371" t="n">
        <v>1</v>
      </c>
      <c r="B371" t="n">
        <v>85</v>
      </c>
      <c r="C371" t="inlineStr">
        <is>
          <t xml:space="preserve">CONCLUIDO	</t>
        </is>
      </c>
      <c r="D371" t="n">
        <v>7.2845</v>
      </c>
      <c r="E371" t="n">
        <v>13.73</v>
      </c>
      <c r="F371" t="n">
        <v>9.15</v>
      </c>
      <c r="G371" t="n">
        <v>8.449999999999999</v>
      </c>
      <c r="H371" t="n">
        <v>0.13</v>
      </c>
      <c r="I371" t="n">
        <v>65</v>
      </c>
      <c r="J371" t="n">
        <v>168.25</v>
      </c>
      <c r="K371" t="n">
        <v>51.39</v>
      </c>
      <c r="L371" t="n">
        <v>1.25</v>
      </c>
      <c r="M371" t="n">
        <v>63</v>
      </c>
      <c r="N371" t="n">
        <v>30.6</v>
      </c>
      <c r="O371" t="n">
        <v>20984.25</v>
      </c>
      <c r="P371" t="n">
        <v>110.78</v>
      </c>
      <c r="Q371" t="n">
        <v>942.36</v>
      </c>
      <c r="R371" t="n">
        <v>67.76000000000001</v>
      </c>
      <c r="S371" t="n">
        <v>27.17</v>
      </c>
      <c r="T371" t="n">
        <v>20245.09</v>
      </c>
      <c r="U371" t="n">
        <v>0.4</v>
      </c>
      <c r="V371" t="n">
        <v>0.85</v>
      </c>
      <c r="W371" t="n">
        <v>0.21</v>
      </c>
      <c r="X371" t="n">
        <v>1.3</v>
      </c>
      <c r="Y371" t="n">
        <v>1</v>
      </c>
      <c r="Z371" t="n">
        <v>10</v>
      </c>
    </row>
    <row r="372">
      <c r="A372" t="n">
        <v>2</v>
      </c>
      <c r="B372" t="n">
        <v>85</v>
      </c>
      <c r="C372" t="inlineStr">
        <is>
          <t xml:space="preserve">CONCLUIDO	</t>
        </is>
      </c>
      <c r="D372" t="n">
        <v>7.6877</v>
      </c>
      <c r="E372" t="n">
        <v>13.01</v>
      </c>
      <c r="F372" t="n">
        <v>8.869999999999999</v>
      </c>
      <c r="G372" t="n">
        <v>10.24</v>
      </c>
      <c r="H372" t="n">
        <v>0.16</v>
      </c>
      <c r="I372" t="n">
        <v>52</v>
      </c>
      <c r="J372" t="n">
        <v>168.61</v>
      </c>
      <c r="K372" t="n">
        <v>51.39</v>
      </c>
      <c r="L372" t="n">
        <v>1.5</v>
      </c>
      <c r="M372" t="n">
        <v>50</v>
      </c>
      <c r="N372" t="n">
        <v>30.71</v>
      </c>
      <c r="O372" t="n">
        <v>21028.94</v>
      </c>
      <c r="P372" t="n">
        <v>106.12</v>
      </c>
      <c r="Q372" t="n">
        <v>942.49</v>
      </c>
      <c r="R372" t="n">
        <v>59.1</v>
      </c>
      <c r="S372" t="n">
        <v>27.17</v>
      </c>
      <c r="T372" t="n">
        <v>15979.01</v>
      </c>
      <c r="U372" t="n">
        <v>0.46</v>
      </c>
      <c r="V372" t="n">
        <v>0.88</v>
      </c>
      <c r="W372" t="n">
        <v>0.19</v>
      </c>
      <c r="X372" t="n">
        <v>1.02</v>
      </c>
      <c r="Y372" t="n">
        <v>1</v>
      </c>
      <c r="Z372" t="n">
        <v>10</v>
      </c>
    </row>
    <row r="373">
      <c r="A373" t="n">
        <v>3</v>
      </c>
      <c r="B373" t="n">
        <v>85</v>
      </c>
      <c r="C373" t="inlineStr">
        <is>
          <t xml:space="preserve">CONCLUIDO	</t>
        </is>
      </c>
      <c r="D373" t="n">
        <v>7.9929</v>
      </c>
      <c r="E373" t="n">
        <v>12.51</v>
      </c>
      <c r="F373" t="n">
        <v>8.68</v>
      </c>
      <c r="G373" t="n">
        <v>12.11</v>
      </c>
      <c r="H373" t="n">
        <v>0.18</v>
      </c>
      <c r="I373" t="n">
        <v>43</v>
      </c>
      <c r="J373" t="n">
        <v>168.97</v>
      </c>
      <c r="K373" t="n">
        <v>51.39</v>
      </c>
      <c r="L373" t="n">
        <v>1.75</v>
      </c>
      <c r="M373" t="n">
        <v>41</v>
      </c>
      <c r="N373" t="n">
        <v>30.83</v>
      </c>
      <c r="O373" t="n">
        <v>21073.68</v>
      </c>
      <c r="P373" t="n">
        <v>102.37</v>
      </c>
      <c r="Q373" t="n">
        <v>942.34</v>
      </c>
      <c r="R373" t="n">
        <v>52.94</v>
      </c>
      <c r="S373" t="n">
        <v>27.17</v>
      </c>
      <c r="T373" t="n">
        <v>12943.81</v>
      </c>
      <c r="U373" t="n">
        <v>0.51</v>
      </c>
      <c r="V373" t="n">
        <v>0.9</v>
      </c>
      <c r="W373" t="n">
        <v>0.18</v>
      </c>
      <c r="X373" t="n">
        <v>0.83</v>
      </c>
      <c r="Y373" t="n">
        <v>1</v>
      </c>
      <c r="Z373" t="n">
        <v>10</v>
      </c>
    </row>
    <row r="374">
      <c r="A374" t="n">
        <v>4</v>
      </c>
      <c r="B374" t="n">
        <v>85</v>
      </c>
      <c r="C374" t="inlineStr">
        <is>
          <t xml:space="preserve">CONCLUIDO	</t>
        </is>
      </c>
      <c r="D374" t="n">
        <v>8.2698</v>
      </c>
      <c r="E374" t="n">
        <v>12.09</v>
      </c>
      <c r="F374" t="n">
        <v>8.470000000000001</v>
      </c>
      <c r="G374" t="n">
        <v>13.73</v>
      </c>
      <c r="H374" t="n">
        <v>0.21</v>
      </c>
      <c r="I374" t="n">
        <v>37</v>
      </c>
      <c r="J374" t="n">
        <v>169.33</v>
      </c>
      <c r="K374" t="n">
        <v>51.39</v>
      </c>
      <c r="L374" t="n">
        <v>2</v>
      </c>
      <c r="M374" t="n">
        <v>35</v>
      </c>
      <c r="N374" t="n">
        <v>30.94</v>
      </c>
      <c r="O374" t="n">
        <v>21118.46</v>
      </c>
      <c r="P374" t="n">
        <v>98.42</v>
      </c>
      <c r="Q374" t="n">
        <v>942.38</v>
      </c>
      <c r="R374" t="n">
        <v>45.99</v>
      </c>
      <c r="S374" t="n">
        <v>27.17</v>
      </c>
      <c r="T374" t="n">
        <v>9497.530000000001</v>
      </c>
      <c r="U374" t="n">
        <v>0.59</v>
      </c>
      <c r="V374" t="n">
        <v>0.92</v>
      </c>
      <c r="W374" t="n">
        <v>0.16</v>
      </c>
      <c r="X374" t="n">
        <v>0.61</v>
      </c>
      <c r="Y374" t="n">
        <v>1</v>
      </c>
      <c r="Z374" t="n">
        <v>10</v>
      </c>
    </row>
    <row r="375">
      <c r="A375" t="n">
        <v>5</v>
      </c>
      <c r="B375" t="n">
        <v>85</v>
      </c>
      <c r="C375" t="inlineStr">
        <is>
          <t xml:space="preserve">CONCLUIDO	</t>
        </is>
      </c>
      <c r="D375" t="n">
        <v>8.314299999999999</v>
      </c>
      <c r="E375" t="n">
        <v>12.03</v>
      </c>
      <c r="F375" t="n">
        <v>8.539999999999999</v>
      </c>
      <c r="G375" t="n">
        <v>15.52</v>
      </c>
      <c r="H375" t="n">
        <v>0.24</v>
      </c>
      <c r="I375" t="n">
        <v>33</v>
      </c>
      <c r="J375" t="n">
        <v>169.7</v>
      </c>
      <c r="K375" t="n">
        <v>51.39</v>
      </c>
      <c r="L375" t="n">
        <v>2.25</v>
      </c>
      <c r="M375" t="n">
        <v>31</v>
      </c>
      <c r="N375" t="n">
        <v>31.05</v>
      </c>
      <c r="O375" t="n">
        <v>21163.27</v>
      </c>
      <c r="P375" t="n">
        <v>98.09999999999999</v>
      </c>
      <c r="Q375" t="n">
        <v>942.35</v>
      </c>
      <c r="R375" t="n">
        <v>48.79</v>
      </c>
      <c r="S375" t="n">
        <v>27.17</v>
      </c>
      <c r="T375" t="n">
        <v>10917.41</v>
      </c>
      <c r="U375" t="n">
        <v>0.5600000000000001</v>
      </c>
      <c r="V375" t="n">
        <v>0.91</v>
      </c>
      <c r="W375" t="n">
        <v>0.16</v>
      </c>
      <c r="X375" t="n">
        <v>0.68</v>
      </c>
      <c r="Y375" t="n">
        <v>1</v>
      </c>
      <c r="Z375" t="n">
        <v>10</v>
      </c>
    </row>
    <row r="376">
      <c r="A376" t="n">
        <v>6</v>
      </c>
      <c r="B376" t="n">
        <v>85</v>
      </c>
      <c r="C376" t="inlineStr">
        <is>
          <t xml:space="preserve">CONCLUIDO	</t>
        </is>
      </c>
      <c r="D376" t="n">
        <v>8.484999999999999</v>
      </c>
      <c r="E376" t="n">
        <v>11.79</v>
      </c>
      <c r="F376" t="n">
        <v>8.43</v>
      </c>
      <c r="G376" t="n">
        <v>17.44</v>
      </c>
      <c r="H376" t="n">
        <v>0.26</v>
      </c>
      <c r="I376" t="n">
        <v>29</v>
      </c>
      <c r="J376" t="n">
        <v>170.06</v>
      </c>
      <c r="K376" t="n">
        <v>51.39</v>
      </c>
      <c r="L376" t="n">
        <v>2.5</v>
      </c>
      <c r="M376" t="n">
        <v>27</v>
      </c>
      <c r="N376" t="n">
        <v>31.17</v>
      </c>
      <c r="O376" t="n">
        <v>21208.12</v>
      </c>
      <c r="P376" t="n">
        <v>95.68000000000001</v>
      </c>
      <c r="Q376" t="n">
        <v>942.3</v>
      </c>
      <c r="R376" t="n">
        <v>45.34</v>
      </c>
      <c r="S376" t="n">
        <v>27.17</v>
      </c>
      <c r="T376" t="n">
        <v>9212.280000000001</v>
      </c>
      <c r="U376" t="n">
        <v>0.6</v>
      </c>
      <c r="V376" t="n">
        <v>0.93</v>
      </c>
      <c r="W376" t="n">
        <v>0.15</v>
      </c>
      <c r="X376" t="n">
        <v>0.58</v>
      </c>
      <c r="Y376" t="n">
        <v>1</v>
      </c>
      <c r="Z376" t="n">
        <v>10</v>
      </c>
    </row>
    <row r="377">
      <c r="A377" t="n">
        <v>7</v>
      </c>
      <c r="B377" t="n">
        <v>85</v>
      </c>
      <c r="C377" t="inlineStr">
        <is>
          <t xml:space="preserve">CONCLUIDO	</t>
        </is>
      </c>
      <c r="D377" t="n">
        <v>8.603400000000001</v>
      </c>
      <c r="E377" t="n">
        <v>11.62</v>
      </c>
      <c r="F377" t="n">
        <v>8.369999999999999</v>
      </c>
      <c r="G377" t="n">
        <v>19.31</v>
      </c>
      <c r="H377" t="n">
        <v>0.29</v>
      </c>
      <c r="I377" t="n">
        <v>26</v>
      </c>
      <c r="J377" t="n">
        <v>170.42</v>
      </c>
      <c r="K377" t="n">
        <v>51.39</v>
      </c>
      <c r="L377" t="n">
        <v>2.75</v>
      </c>
      <c r="M377" t="n">
        <v>24</v>
      </c>
      <c r="N377" t="n">
        <v>31.28</v>
      </c>
      <c r="O377" t="n">
        <v>21253.01</v>
      </c>
      <c r="P377" t="n">
        <v>93.41</v>
      </c>
      <c r="Q377" t="n">
        <v>942.49</v>
      </c>
      <c r="R377" t="n">
        <v>43.3</v>
      </c>
      <c r="S377" t="n">
        <v>27.17</v>
      </c>
      <c r="T377" t="n">
        <v>8205.940000000001</v>
      </c>
      <c r="U377" t="n">
        <v>0.63</v>
      </c>
      <c r="V377" t="n">
        <v>0.93</v>
      </c>
      <c r="W377" t="n">
        <v>0.15</v>
      </c>
      <c r="X377" t="n">
        <v>0.52</v>
      </c>
      <c r="Y377" t="n">
        <v>1</v>
      </c>
      <c r="Z377" t="n">
        <v>10</v>
      </c>
    </row>
    <row r="378">
      <c r="A378" t="n">
        <v>8</v>
      </c>
      <c r="B378" t="n">
        <v>85</v>
      </c>
      <c r="C378" t="inlineStr">
        <is>
          <t xml:space="preserve">CONCLUIDO	</t>
        </is>
      </c>
      <c r="D378" t="n">
        <v>8.7309</v>
      </c>
      <c r="E378" t="n">
        <v>11.45</v>
      </c>
      <c r="F378" t="n">
        <v>8.300000000000001</v>
      </c>
      <c r="G378" t="n">
        <v>21.66</v>
      </c>
      <c r="H378" t="n">
        <v>0.31</v>
      </c>
      <c r="I378" t="n">
        <v>23</v>
      </c>
      <c r="J378" t="n">
        <v>170.79</v>
      </c>
      <c r="K378" t="n">
        <v>51.39</v>
      </c>
      <c r="L378" t="n">
        <v>3</v>
      </c>
      <c r="M378" t="n">
        <v>21</v>
      </c>
      <c r="N378" t="n">
        <v>31.4</v>
      </c>
      <c r="O378" t="n">
        <v>21297.94</v>
      </c>
      <c r="P378" t="n">
        <v>91.31</v>
      </c>
      <c r="Q378" t="n">
        <v>942.36</v>
      </c>
      <c r="R378" t="n">
        <v>41.22</v>
      </c>
      <c r="S378" t="n">
        <v>27.17</v>
      </c>
      <c r="T378" t="n">
        <v>7183.4</v>
      </c>
      <c r="U378" t="n">
        <v>0.66</v>
      </c>
      <c r="V378" t="n">
        <v>0.9399999999999999</v>
      </c>
      <c r="W378" t="n">
        <v>0.15</v>
      </c>
      <c r="X378" t="n">
        <v>0.45</v>
      </c>
      <c r="Y378" t="n">
        <v>1</v>
      </c>
      <c r="Z378" t="n">
        <v>10</v>
      </c>
    </row>
    <row r="379">
      <c r="A379" t="n">
        <v>9</v>
      </c>
      <c r="B379" t="n">
        <v>85</v>
      </c>
      <c r="C379" t="inlineStr">
        <is>
          <t xml:space="preserve">CONCLUIDO	</t>
        </is>
      </c>
      <c r="D379" t="n">
        <v>8.8162</v>
      </c>
      <c r="E379" t="n">
        <v>11.34</v>
      </c>
      <c r="F379" t="n">
        <v>8.26</v>
      </c>
      <c r="G379" t="n">
        <v>23.6</v>
      </c>
      <c r="H379" t="n">
        <v>0.34</v>
      </c>
      <c r="I379" t="n">
        <v>21</v>
      </c>
      <c r="J379" t="n">
        <v>171.15</v>
      </c>
      <c r="K379" t="n">
        <v>51.39</v>
      </c>
      <c r="L379" t="n">
        <v>3.25</v>
      </c>
      <c r="M379" t="n">
        <v>19</v>
      </c>
      <c r="N379" t="n">
        <v>31.51</v>
      </c>
      <c r="O379" t="n">
        <v>21342.91</v>
      </c>
      <c r="P379" t="n">
        <v>89.43000000000001</v>
      </c>
      <c r="Q379" t="n">
        <v>942.27</v>
      </c>
      <c r="R379" t="n">
        <v>39.93</v>
      </c>
      <c r="S379" t="n">
        <v>27.17</v>
      </c>
      <c r="T379" t="n">
        <v>6546.28</v>
      </c>
      <c r="U379" t="n">
        <v>0.68</v>
      </c>
      <c r="V379" t="n">
        <v>0.9399999999999999</v>
      </c>
      <c r="W379" t="n">
        <v>0.14</v>
      </c>
      <c r="X379" t="n">
        <v>0.41</v>
      </c>
      <c r="Y379" t="n">
        <v>1</v>
      </c>
      <c r="Z379" t="n">
        <v>10</v>
      </c>
    </row>
    <row r="380">
      <c r="A380" t="n">
        <v>10</v>
      </c>
      <c r="B380" t="n">
        <v>85</v>
      </c>
      <c r="C380" t="inlineStr">
        <is>
          <t xml:space="preserve">CONCLUIDO	</t>
        </is>
      </c>
      <c r="D380" t="n">
        <v>8.9255</v>
      </c>
      <c r="E380" t="n">
        <v>11.2</v>
      </c>
      <c r="F380" t="n">
        <v>8.19</v>
      </c>
      <c r="G380" t="n">
        <v>25.86</v>
      </c>
      <c r="H380" t="n">
        <v>0.36</v>
      </c>
      <c r="I380" t="n">
        <v>19</v>
      </c>
      <c r="J380" t="n">
        <v>171.52</v>
      </c>
      <c r="K380" t="n">
        <v>51.39</v>
      </c>
      <c r="L380" t="n">
        <v>3.5</v>
      </c>
      <c r="M380" t="n">
        <v>17</v>
      </c>
      <c r="N380" t="n">
        <v>31.63</v>
      </c>
      <c r="O380" t="n">
        <v>21387.92</v>
      </c>
      <c r="P380" t="n">
        <v>87.17</v>
      </c>
      <c r="Q380" t="n">
        <v>942.24</v>
      </c>
      <c r="R380" t="n">
        <v>37.5</v>
      </c>
      <c r="S380" t="n">
        <v>27.17</v>
      </c>
      <c r="T380" t="n">
        <v>5341.45</v>
      </c>
      <c r="U380" t="n">
        <v>0.72</v>
      </c>
      <c r="V380" t="n">
        <v>0.95</v>
      </c>
      <c r="W380" t="n">
        <v>0.14</v>
      </c>
      <c r="X380" t="n">
        <v>0.33</v>
      </c>
      <c r="Y380" t="n">
        <v>1</v>
      </c>
      <c r="Z380" t="n">
        <v>10</v>
      </c>
    </row>
    <row r="381">
      <c r="A381" t="n">
        <v>11</v>
      </c>
      <c r="B381" t="n">
        <v>85</v>
      </c>
      <c r="C381" t="inlineStr">
        <is>
          <t xml:space="preserve">CONCLUIDO	</t>
        </is>
      </c>
      <c r="D381" t="n">
        <v>8.882099999999999</v>
      </c>
      <c r="E381" t="n">
        <v>11.26</v>
      </c>
      <c r="F381" t="n">
        <v>8.279999999999999</v>
      </c>
      <c r="G381" t="n">
        <v>27.59</v>
      </c>
      <c r="H381" t="n">
        <v>0.39</v>
      </c>
      <c r="I381" t="n">
        <v>18</v>
      </c>
      <c r="J381" t="n">
        <v>171.88</v>
      </c>
      <c r="K381" t="n">
        <v>51.39</v>
      </c>
      <c r="L381" t="n">
        <v>3.75</v>
      </c>
      <c r="M381" t="n">
        <v>16</v>
      </c>
      <c r="N381" t="n">
        <v>31.74</v>
      </c>
      <c r="O381" t="n">
        <v>21432.96</v>
      </c>
      <c r="P381" t="n">
        <v>87.06</v>
      </c>
      <c r="Q381" t="n">
        <v>942.29</v>
      </c>
      <c r="R381" t="n">
        <v>41.13</v>
      </c>
      <c r="S381" t="n">
        <v>27.17</v>
      </c>
      <c r="T381" t="n">
        <v>7161.35</v>
      </c>
      <c r="U381" t="n">
        <v>0.66</v>
      </c>
      <c r="V381" t="n">
        <v>0.9399999999999999</v>
      </c>
      <c r="W381" t="n">
        <v>0.13</v>
      </c>
      <c r="X381" t="n">
        <v>0.42</v>
      </c>
      <c r="Y381" t="n">
        <v>1</v>
      </c>
      <c r="Z381" t="n">
        <v>10</v>
      </c>
    </row>
    <row r="382">
      <c r="A382" t="n">
        <v>12</v>
      </c>
      <c r="B382" t="n">
        <v>85</v>
      </c>
      <c r="C382" t="inlineStr">
        <is>
          <t xml:space="preserve">CONCLUIDO	</t>
        </is>
      </c>
      <c r="D382" t="n">
        <v>9.029299999999999</v>
      </c>
      <c r="E382" t="n">
        <v>11.08</v>
      </c>
      <c r="F382" t="n">
        <v>8.16</v>
      </c>
      <c r="G382" t="n">
        <v>30.6</v>
      </c>
      <c r="H382" t="n">
        <v>0.41</v>
      </c>
      <c r="I382" t="n">
        <v>16</v>
      </c>
      <c r="J382" t="n">
        <v>172.25</v>
      </c>
      <c r="K382" t="n">
        <v>51.39</v>
      </c>
      <c r="L382" t="n">
        <v>4</v>
      </c>
      <c r="M382" t="n">
        <v>14</v>
      </c>
      <c r="N382" t="n">
        <v>31.86</v>
      </c>
      <c r="O382" t="n">
        <v>21478.05</v>
      </c>
      <c r="P382" t="n">
        <v>83.73</v>
      </c>
      <c r="Q382" t="n">
        <v>942.27</v>
      </c>
      <c r="R382" t="n">
        <v>36.93</v>
      </c>
      <c r="S382" t="n">
        <v>27.17</v>
      </c>
      <c r="T382" t="n">
        <v>5073.01</v>
      </c>
      <c r="U382" t="n">
        <v>0.74</v>
      </c>
      <c r="V382" t="n">
        <v>0.96</v>
      </c>
      <c r="W382" t="n">
        <v>0.13</v>
      </c>
      <c r="X382" t="n">
        <v>0.31</v>
      </c>
      <c r="Y382" t="n">
        <v>1</v>
      </c>
      <c r="Z382" t="n">
        <v>10</v>
      </c>
    </row>
    <row r="383">
      <c r="A383" t="n">
        <v>13</v>
      </c>
      <c r="B383" t="n">
        <v>85</v>
      </c>
      <c r="C383" t="inlineStr">
        <is>
          <t xml:space="preserve">CONCLUIDO	</t>
        </is>
      </c>
      <c r="D383" t="n">
        <v>9.0756</v>
      </c>
      <c r="E383" t="n">
        <v>11.02</v>
      </c>
      <c r="F383" t="n">
        <v>8.140000000000001</v>
      </c>
      <c r="G383" t="n">
        <v>32.55</v>
      </c>
      <c r="H383" t="n">
        <v>0.44</v>
      </c>
      <c r="I383" t="n">
        <v>15</v>
      </c>
      <c r="J383" t="n">
        <v>172.61</v>
      </c>
      <c r="K383" t="n">
        <v>51.39</v>
      </c>
      <c r="L383" t="n">
        <v>4.25</v>
      </c>
      <c r="M383" t="n">
        <v>13</v>
      </c>
      <c r="N383" t="n">
        <v>31.97</v>
      </c>
      <c r="O383" t="n">
        <v>21523.17</v>
      </c>
      <c r="P383" t="n">
        <v>81.70999999999999</v>
      </c>
      <c r="Q383" t="n">
        <v>942.28</v>
      </c>
      <c r="R383" t="n">
        <v>36.13</v>
      </c>
      <c r="S383" t="n">
        <v>27.17</v>
      </c>
      <c r="T383" t="n">
        <v>4679.09</v>
      </c>
      <c r="U383" t="n">
        <v>0.75</v>
      </c>
      <c r="V383" t="n">
        <v>0.96</v>
      </c>
      <c r="W383" t="n">
        <v>0.13</v>
      </c>
      <c r="X383" t="n">
        <v>0.28</v>
      </c>
      <c r="Y383" t="n">
        <v>1</v>
      </c>
      <c r="Z383" t="n">
        <v>10</v>
      </c>
    </row>
    <row r="384">
      <c r="A384" t="n">
        <v>14</v>
      </c>
      <c r="B384" t="n">
        <v>85</v>
      </c>
      <c r="C384" t="inlineStr">
        <is>
          <t xml:space="preserve">CONCLUIDO	</t>
        </is>
      </c>
      <c r="D384" t="n">
        <v>9.1252</v>
      </c>
      <c r="E384" t="n">
        <v>10.96</v>
      </c>
      <c r="F384" t="n">
        <v>8.109999999999999</v>
      </c>
      <c r="G384" t="n">
        <v>34.76</v>
      </c>
      <c r="H384" t="n">
        <v>0.46</v>
      </c>
      <c r="I384" t="n">
        <v>14</v>
      </c>
      <c r="J384" t="n">
        <v>172.98</v>
      </c>
      <c r="K384" t="n">
        <v>51.39</v>
      </c>
      <c r="L384" t="n">
        <v>4.5</v>
      </c>
      <c r="M384" t="n">
        <v>12</v>
      </c>
      <c r="N384" t="n">
        <v>32.09</v>
      </c>
      <c r="O384" t="n">
        <v>21568.34</v>
      </c>
      <c r="P384" t="n">
        <v>79.77</v>
      </c>
      <c r="Q384" t="n">
        <v>942.3099999999999</v>
      </c>
      <c r="R384" t="n">
        <v>35.4</v>
      </c>
      <c r="S384" t="n">
        <v>27.17</v>
      </c>
      <c r="T384" t="n">
        <v>4315.85</v>
      </c>
      <c r="U384" t="n">
        <v>0.77</v>
      </c>
      <c r="V384" t="n">
        <v>0.96</v>
      </c>
      <c r="W384" t="n">
        <v>0.13</v>
      </c>
      <c r="X384" t="n">
        <v>0.26</v>
      </c>
      <c r="Y384" t="n">
        <v>1</v>
      </c>
      <c r="Z384" t="n">
        <v>10</v>
      </c>
    </row>
    <row r="385">
      <c r="A385" t="n">
        <v>15</v>
      </c>
      <c r="B385" t="n">
        <v>85</v>
      </c>
      <c r="C385" t="inlineStr">
        <is>
          <t xml:space="preserve">CONCLUIDO	</t>
        </is>
      </c>
      <c r="D385" t="n">
        <v>9.174300000000001</v>
      </c>
      <c r="E385" t="n">
        <v>10.9</v>
      </c>
      <c r="F385" t="n">
        <v>8.09</v>
      </c>
      <c r="G385" t="n">
        <v>37.32</v>
      </c>
      <c r="H385" t="n">
        <v>0.49</v>
      </c>
      <c r="I385" t="n">
        <v>13</v>
      </c>
      <c r="J385" t="n">
        <v>173.35</v>
      </c>
      <c r="K385" t="n">
        <v>51.39</v>
      </c>
      <c r="L385" t="n">
        <v>4.75</v>
      </c>
      <c r="M385" t="n">
        <v>8</v>
      </c>
      <c r="N385" t="n">
        <v>32.2</v>
      </c>
      <c r="O385" t="n">
        <v>21613.54</v>
      </c>
      <c r="P385" t="n">
        <v>78.34999999999999</v>
      </c>
      <c r="Q385" t="n">
        <v>942.29</v>
      </c>
      <c r="R385" t="n">
        <v>34.31</v>
      </c>
      <c r="S385" t="n">
        <v>27.17</v>
      </c>
      <c r="T385" t="n">
        <v>3776.4</v>
      </c>
      <c r="U385" t="n">
        <v>0.79</v>
      </c>
      <c r="V385" t="n">
        <v>0.96</v>
      </c>
      <c r="W385" t="n">
        <v>0.13</v>
      </c>
      <c r="X385" t="n">
        <v>0.23</v>
      </c>
      <c r="Y385" t="n">
        <v>1</v>
      </c>
      <c r="Z385" t="n">
        <v>10</v>
      </c>
    </row>
    <row r="386">
      <c r="A386" t="n">
        <v>16</v>
      </c>
      <c r="B386" t="n">
        <v>85</v>
      </c>
      <c r="C386" t="inlineStr">
        <is>
          <t xml:space="preserve">CONCLUIDO	</t>
        </is>
      </c>
      <c r="D386" t="n">
        <v>9.199199999999999</v>
      </c>
      <c r="E386" t="n">
        <v>10.87</v>
      </c>
      <c r="F386" t="n">
        <v>8.06</v>
      </c>
      <c r="G386" t="n">
        <v>37.19</v>
      </c>
      <c r="H386" t="n">
        <v>0.51</v>
      </c>
      <c r="I386" t="n">
        <v>13</v>
      </c>
      <c r="J386" t="n">
        <v>173.71</v>
      </c>
      <c r="K386" t="n">
        <v>51.39</v>
      </c>
      <c r="L386" t="n">
        <v>5</v>
      </c>
      <c r="M386" t="n">
        <v>3</v>
      </c>
      <c r="N386" t="n">
        <v>32.32</v>
      </c>
      <c r="O386" t="n">
        <v>21658.78</v>
      </c>
      <c r="P386" t="n">
        <v>76.72</v>
      </c>
      <c r="Q386" t="n">
        <v>942.29</v>
      </c>
      <c r="R386" t="n">
        <v>32.88</v>
      </c>
      <c r="S386" t="n">
        <v>27.17</v>
      </c>
      <c r="T386" t="n">
        <v>3063.52</v>
      </c>
      <c r="U386" t="n">
        <v>0.83</v>
      </c>
      <c r="V386" t="n">
        <v>0.97</v>
      </c>
      <c r="W386" t="n">
        <v>0.14</v>
      </c>
      <c r="X386" t="n">
        <v>0.2</v>
      </c>
      <c r="Y386" t="n">
        <v>1</v>
      </c>
      <c r="Z386" t="n">
        <v>10</v>
      </c>
    </row>
    <row r="387">
      <c r="A387" t="n">
        <v>17</v>
      </c>
      <c r="B387" t="n">
        <v>85</v>
      </c>
      <c r="C387" t="inlineStr">
        <is>
          <t xml:space="preserve">CONCLUIDO	</t>
        </is>
      </c>
      <c r="D387" t="n">
        <v>9.1966</v>
      </c>
      <c r="E387" t="n">
        <v>10.87</v>
      </c>
      <c r="F387" t="n">
        <v>8.06</v>
      </c>
      <c r="G387" t="n">
        <v>37.2</v>
      </c>
      <c r="H387" t="n">
        <v>0.53</v>
      </c>
      <c r="I387" t="n">
        <v>13</v>
      </c>
      <c r="J387" t="n">
        <v>174.08</v>
      </c>
      <c r="K387" t="n">
        <v>51.39</v>
      </c>
      <c r="L387" t="n">
        <v>5.25</v>
      </c>
      <c r="M387" t="n">
        <v>0</v>
      </c>
      <c r="N387" t="n">
        <v>32.44</v>
      </c>
      <c r="O387" t="n">
        <v>21704.07</v>
      </c>
      <c r="P387" t="n">
        <v>76.5</v>
      </c>
      <c r="Q387" t="n">
        <v>942.24</v>
      </c>
      <c r="R387" t="n">
        <v>33.03</v>
      </c>
      <c r="S387" t="n">
        <v>27.17</v>
      </c>
      <c r="T387" t="n">
        <v>3136.35</v>
      </c>
      <c r="U387" t="n">
        <v>0.82</v>
      </c>
      <c r="V387" t="n">
        <v>0.97</v>
      </c>
      <c r="W387" t="n">
        <v>0.14</v>
      </c>
      <c r="X387" t="n">
        <v>0.21</v>
      </c>
      <c r="Y387" t="n">
        <v>1</v>
      </c>
      <c r="Z387" t="n">
        <v>10</v>
      </c>
    </row>
    <row r="388">
      <c r="A388" t="n">
        <v>0</v>
      </c>
      <c r="B388" t="n">
        <v>20</v>
      </c>
      <c r="C388" t="inlineStr">
        <is>
          <t xml:space="preserve">CONCLUIDO	</t>
        </is>
      </c>
      <c r="D388" t="n">
        <v>8.9038</v>
      </c>
      <c r="E388" t="n">
        <v>11.23</v>
      </c>
      <c r="F388" t="n">
        <v>8.880000000000001</v>
      </c>
      <c r="G388" t="n">
        <v>10.88</v>
      </c>
      <c r="H388" t="n">
        <v>0.34</v>
      </c>
      <c r="I388" t="n">
        <v>49</v>
      </c>
      <c r="J388" t="n">
        <v>51.33</v>
      </c>
      <c r="K388" t="n">
        <v>24.83</v>
      </c>
      <c r="L388" t="n">
        <v>1</v>
      </c>
      <c r="M388" t="n">
        <v>0</v>
      </c>
      <c r="N388" t="n">
        <v>5.51</v>
      </c>
      <c r="O388" t="n">
        <v>6564.78</v>
      </c>
      <c r="P388" t="n">
        <v>41.11</v>
      </c>
      <c r="Q388" t="n">
        <v>942.59</v>
      </c>
      <c r="R388" t="n">
        <v>57.54</v>
      </c>
      <c r="S388" t="n">
        <v>27.17</v>
      </c>
      <c r="T388" t="n">
        <v>15215.22</v>
      </c>
      <c r="U388" t="n">
        <v>0.47</v>
      </c>
      <c r="V388" t="n">
        <v>0.88</v>
      </c>
      <c r="W388" t="n">
        <v>0.25</v>
      </c>
      <c r="X388" t="n">
        <v>1.03</v>
      </c>
      <c r="Y388" t="n">
        <v>1</v>
      </c>
      <c r="Z388" t="n">
        <v>10</v>
      </c>
    </row>
    <row r="389">
      <c r="A389" t="n">
        <v>0</v>
      </c>
      <c r="B389" t="n">
        <v>120</v>
      </c>
      <c r="C389" t="inlineStr">
        <is>
          <t xml:space="preserve">CONCLUIDO	</t>
        </is>
      </c>
      <c r="D389" t="n">
        <v>5.5535</v>
      </c>
      <c r="E389" t="n">
        <v>18.01</v>
      </c>
      <c r="F389" t="n">
        <v>10.15</v>
      </c>
      <c r="G389" t="n">
        <v>5.39</v>
      </c>
      <c r="H389" t="n">
        <v>0.08</v>
      </c>
      <c r="I389" t="n">
        <v>113</v>
      </c>
      <c r="J389" t="n">
        <v>232.68</v>
      </c>
      <c r="K389" t="n">
        <v>57.72</v>
      </c>
      <c r="L389" t="n">
        <v>1</v>
      </c>
      <c r="M389" t="n">
        <v>111</v>
      </c>
      <c r="N389" t="n">
        <v>53.95</v>
      </c>
      <c r="O389" t="n">
        <v>28931.02</v>
      </c>
      <c r="P389" t="n">
        <v>155.49</v>
      </c>
      <c r="Q389" t="n">
        <v>942.5599999999999</v>
      </c>
      <c r="R389" t="n">
        <v>99.06999999999999</v>
      </c>
      <c r="S389" t="n">
        <v>27.17</v>
      </c>
      <c r="T389" t="n">
        <v>35660.25</v>
      </c>
      <c r="U389" t="n">
        <v>0.27</v>
      </c>
      <c r="V389" t="n">
        <v>0.77</v>
      </c>
      <c r="W389" t="n">
        <v>0.29</v>
      </c>
      <c r="X389" t="n">
        <v>2.29</v>
      </c>
      <c r="Y389" t="n">
        <v>1</v>
      </c>
      <c r="Z389" t="n">
        <v>10</v>
      </c>
    </row>
    <row r="390">
      <c r="A390" t="n">
        <v>1</v>
      </c>
      <c r="B390" t="n">
        <v>120</v>
      </c>
      <c r="C390" t="inlineStr">
        <is>
          <t xml:space="preserve">CONCLUIDO	</t>
        </is>
      </c>
      <c r="D390" t="n">
        <v>6.1915</v>
      </c>
      <c r="E390" t="n">
        <v>16.15</v>
      </c>
      <c r="F390" t="n">
        <v>9.57</v>
      </c>
      <c r="G390" t="n">
        <v>6.76</v>
      </c>
      <c r="H390" t="n">
        <v>0.1</v>
      </c>
      <c r="I390" t="n">
        <v>85</v>
      </c>
      <c r="J390" t="n">
        <v>233.1</v>
      </c>
      <c r="K390" t="n">
        <v>57.72</v>
      </c>
      <c r="L390" t="n">
        <v>1.25</v>
      </c>
      <c r="M390" t="n">
        <v>83</v>
      </c>
      <c r="N390" t="n">
        <v>54.13</v>
      </c>
      <c r="O390" t="n">
        <v>28983.75</v>
      </c>
      <c r="P390" t="n">
        <v>145.64</v>
      </c>
      <c r="Q390" t="n">
        <v>942.62</v>
      </c>
      <c r="R390" t="n">
        <v>80.93000000000001</v>
      </c>
      <c r="S390" t="n">
        <v>27.17</v>
      </c>
      <c r="T390" t="n">
        <v>26728.35</v>
      </c>
      <c r="U390" t="n">
        <v>0.34</v>
      </c>
      <c r="V390" t="n">
        <v>0.82</v>
      </c>
      <c r="W390" t="n">
        <v>0.24</v>
      </c>
      <c r="X390" t="n">
        <v>1.71</v>
      </c>
      <c r="Y390" t="n">
        <v>1</v>
      </c>
      <c r="Z390" t="n">
        <v>10</v>
      </c>
    </row>
    <row r="391">
      <c r="A391" t="n">
        <v>2</v>
      </c>
      <c r="B391" t="n">
        <v>120</v>
      </c>
      <c r="C391" t="inlineStr">
        <is>
          <t xml:space="preserve">CONCLUIDO	</t>
        </is>
      </c>
      <c r="D391" t="n">
        <v>6.6627</v>
      </c>
      <c r="E391" t="n">
        <v>15.01</v>
      </c>
      <c r="F391" t="n">
        <v>9.199999999999999</v>
      </c>
      <c r="G391" t="n">
        <v>8.119999999999999</v>
      </c>
      <c r="H391" t="n">
        <v>0.11</v>
      </c>
      <c r="I391" t="n">
        <v>68</v>
      </c>
      <c r="J391" t="n">
        <v>233.53</v>
      </c>
      <c r="K391" t="n">
        <v>57.72</v>
      </c>
      <c r="L391" t="n">
        <v>1.5</v>
      </c>
      <c r="M391" t="n">
        <v>66</v>
      </c>
      <c r="N391" t="n">
        <v>54.31</v>
      </c>
      <c r="O391" t="n">
        <v>29036.54</v>
      </c>
      <c r="P391" t="n">
        <v>139.19</v>
      </c>
      <c r="Q391" t="n">
        <v>942.33</v>
      </c>
      <c r="R391" t="n">
        <v>69.22</v>
      </c>
      <c r="S391" t="n">
        <v>27.17</v>
      </c>
      <c r="T391" t="n">
        <v>20959.91</v>
      </c>
      <c r="U391" t="n">
        <v>0.39</v>
      </c>
      <c r="V391" t="n">
        <v>0.85</v>
      </c>
      <c r="W391" t="n">
        <v>0.22</v>
      </c>
      <c r="X391" t="n">
        <v>1.35</v>
      </c>
      <c r="Y391" t="n">
        <v>1</v>
      </c>
      <c r="Z391" t="n">
        <v>10</v>
      </c>
    </row>
    <row r="392">
      <c r="A392" t="n">
        <v>3</v>
      </c>
      <c r="B392" t="n">
        <v>120</v>
      </c>
      <c r="C392" t="inlineStr">
        <is>
          <t xml:space="preserve">CONCLUIDO	</t>
        </is>
      </c>
      <c r="D392" t="n">
        <v>6.9969</v>
      </c>
      <c r="E392" t="n">
        <v>14.29</v>
      </c>
      <c r="F392" t="n">
        <v>8.99</v>
      </c>
      <c r="G392" t="n">
        <v>9.460000000000001</v>
      </c>
      <c r="H392" t="n">
        <v>0.13</v>
      </c>
      <c r="I392" t="n">
        <v>57</v>
      </c>
      <c r="J392" t="n">
        <v>233.96</v>
      </c>
      <c r="K392" t="n">
        <v>57.72</v>
      </c>
      <c r="L392" t="n">
        <v>1.75</v>
      </c>
      <c r="M392" t="n">
        <v>55</v>
      </c>
      <c r="N392" t="n">
        <v>54.49</v>
      </c>
      <c r="O392" t="n">
        <v>29089.39</v>
      </c>
      <c r="P392" t="n">
        <v>135.01</v>
      </c>
      <c r="Q392" t="n">
        <v>942.36</v>
      </c>
      <c r="R392" t="n">
        <v>62.66</v>
      </c>
      <c r="S392" t="n">
        <v>27.17</v>
      </c>
      <c r="T392" t="n">
        <v>17734.4</v>
      </c>
      <c r="U392" t="n">
        <v>0.43</v>
      </c>
      <c r="V392" t="n">
        <v>0.87</v>
      </c>
      <c r="W392" t="n">
        <v>0.2</v>
      </c>
      <c r="X392" t="n">
        <v>1.13</v>
      </c>
      <c r="Y392" t="n">
        <v>1</v>
      </c>
      <c r="Z392" t="n">
        <v>10</v>
      </c>
    </row>
    <row r="393">
      <c r="A393" t="n">
        <v>4</v>
      </c>
      <c r="B393" t="n">
        <v>120</v>
      </c>
      <c r="C393" t="inlineStr">
        <is>
          <t xml:space="preserve">CONCLUIDO	</t>
        </is>
      </c>
      <c r="D393" t="n">
        <v>7.3061</v>
      </c>
      <c r="E393" t="n">
        <v>13.69</v>
      </c>
      <c r="F393" t="n">
        <v>8.789999999999999</v>
      </c>
      <c r="G393" t="n">
        <v>10.99</v>
      </c>
      <c r="H393" t="n">
        <v>0.15</v>
      </c>
      <c r="I393" t="n">
        <v>48</v>
      </c>
      <c r="J393" t="n">
        <v>234.39</v>
      </c>
      <c r="K393" t="n">
        <v>57.72</v>
      </c>
      <c r="L393" t="n">
        <v>2</v>
      </c>
      <c r="M393" t="n">
        <v>46</v>
      </c>
      <c r="N393" t="n">
        <v>54.67</v>
      </c>
      <c r="O393" t="n">
        <v>29142.31</v>
      </c>
      <c r="P393" t="n">
        <v>131.16</v>
      </c>
      <c r="Q393" t="n">
        <v>942.37</v>
      </c>
      <c r="R393" t="n">
        <v>56.48</v>
      </c>
      <c r="S393" t="n">
        <v>27.17</v>
      </c>
      <c r="T393" t="n">
        <v>14686.48</v>
      </c>
      <c r="U393" t="n">
        <v>0.48</v>
      </c>
      <c r="V393" t="n">
        <v>0.89</v>
      </c>
      <c r="W393" t="n">
        <v>0.18</v>
      </c>
      <c r="X393" t="n">
        <v>0.9399999999999999</v>
      </c>
      <c r="Y393" t="n">
        <v>1</v>
      </c>
      <c r="Z393" t="n">
        <v>10</v>
      </c>
    </row>
    <row r="394">
      <c r="A394" t="n">
        <v>5</v>
      </c>
      <c r="B394" t="n">
        <v>120</v>
      </c>
      <c r="C394" t="inlineStr">
        <is>
          <t xml:space="preserve">CONCLUIDO	</t>
        </is>
      </c>
      <c r="D394" t="n">
        <v>7.5296</v>
      </c>
      <c r="E394" t="n">
        <v>13.28</v>
      </c>
      <c r="F394" t="n">
        <v>8.66</v>
      </c>
      <c r="G394" t="n">
        <v>12.37</v>
      </c>
      <c r="H394" t="n">
        <v>0.17</v>
      </c>
      <c r="I394" t="n">
        <v>42</v>
      </c>
      <c r="J394" t="n">
        <v>234.82</v>
      </c>
      <c r="K394" t="n">
        <v>57.72</v>
      </c>
      <c r="L394" t="n">
        <v>2.25</v>
      </c>
      <c r="M394" t="n">
        <v>40</v>
      </c>
      <c r="N394" t="n">
        <v>54.85</v>
      </c>
      <c r="O394" t="n">
        <v>29195.29</v>
      </c>
      <c r="P394" t="n">
        <v>128.29</v>
      </c>
      <c r="Q394" t="n">
        <v>942.46</v>
      </c>
      <c r="R394" t="n">
        <v>52.24</v>
      </c>
      <c r="S394" t="n">
        <v>27.17</v>
      </c>
      <c r="T394" t="n">
        <v>12599.14</v>
      </c>
      <c r="U394" t="n">
        <v>0.52</v>
      </c>
      <c r="V394" t="n">
        <v>0.9</v>
      </c>
      <c r="W394" t="n">
        <v>0.18</v>
      </c>
      <c r="X394" t="n">
        <v>0.8</v>
      </c>
      <c r="Y394" t="n">
        <v>1</v>
      </c>
      <c r="Z394" t="n">
        <v>10</v>
      </c>
    </row>
    <row r="395">
      <c r="A395" t="n">
        <v>6</v>
      </c>
      <c r="B395" t="n">
        <v>120</v>
      </c>
      <c r="C395" t="inlineStr">
        <is>
          <t xml:space="preserve">CONCLUIDO	</t>
        </is>
      </c>
      <c r="D395" t="n">
        <v>7.7734</v>
      </c>
      <c r="E395" t="n">
        <v>12.86</v>
      </c>
      <c r="F395" t="n">
        <v>8.470000000000001</v>
      </c>
      <c r="G395" t="n">
        <v>13.74</v>
      </c>
      <c r="H395" t="n">
        <v>0.19</v>
      </c>
      <c r="I395" t="n">
        <v>37</v>
      </c>
      <c r="J395" t="n">
        <v>235.25</v>
      </c>
      <c r="K395" t="n">
        <v>57.72</v>
      </c>
      <c r="L395" t="n">
        <v>2.5</v>
      </c>
      <c r="M395" t="n">
        <v>35</v>
      </c>
      <c r="N395" t="n">
        <v>55.03</v>
      </c>
      <c r="O395" t="n">
        <v>29248.33</v>
      </c>
      <c r="P395" t="n">
        <v>124.56</v>
      </c>
      <c r="Q395" t="n">
        <v>942.28</v>
      </c>
      <c r="R395" t="n">
        <v>46.1</v>
      </c>
      <c r="S395" t="n">
        <v>27.17</v>
      </c>
      <c r="T395" t="n">
        <v>9553.49</v>
      </c>
      <c r="U395" t="n">
        <v>0.59</v>
      </c>
      <c r="V395" t="n">
        <v>0.92</v>
      </c>
      <c r="W395" t="n">
        <v>0.16</v>
      </c>
      <c r="X395" t="n">
        <v>0.62</v>
      </c>
      <c r="Y395" t="n">
        <v>1</v>
      </c>
      <c r="Z395" t="n">
        <v>10</v>
      </c>
    </row>
    <row r="396">
      <c r="A396" t="n">
        <v>7</v>
      </c>
      <c r="B396" t="n">
        <v>120</v>
      </c>
      <c r="C396" t="inlineStr">
        <is>
          <t xml:space="preserve">CONCLUIDO	</t>
        </is>
      </c>
      <c r="D396" t="n">
        <v>7.6852</v>
      </c>
      <c r="E396" t="n">
        <v>13.01</v>
      </c>
      <c r="F396" t="n">
        <v>8.710000000000001</v>
      </c>
      <c r="G396" t="n">
        <v>14.93</v>
      </c>
      <c r="H396" t="n">
        <v>0.21</v>
      </c>
      <c r="I396" t="n">
        <v>35</v>
      </c>
      <c r="J396" t="n">
        <v>235.68</v>
      </c>
      <c r="K396" t="n">
        <v>57.72</v>
      </c>
      <c r="L396" t="n">
        <v>2.75</v>
      </c>
      <c r="M396" t="n">
        <v>33</v>
      </c>
      <c r="N396" t="n">
        <v>55.21</v>
      </c>
      <c r="O396" t="n">
        <v>29301.44</v>
      </c>
      <c r="P396" t="n">
        <v>127.53</v>
      </c>
      <c r="Q396" t="n">
        <v>942.3200000000001</v>
      </c>
      <c r="R396" t="n">
        <v>55.46</v>
      </c>
      <c r="S396" t="n">
        <v>27.17</v>
      </c>
      <c r="T396" t="n">
        <v>14241.06</v>
      </c>
      <c r="U396" t="n">
        <v>0.49</v>
      </c>
      <c r="V396" t="n">
        <v>0.9</v>
      </c>
      <c r="W396" t="n">
        <v>0.14</v>
      </c>
      <c r="X396" t="n">
        <v>0.86</v>
      </c>
      <c r="Y396" t="n">
        <v>1</v>
      </c>
      <c r="Z396" t="n">
        <v>10</v>
      </c>
    </row>
    <row r="397">
      <c r="A397" t="n">
        <v>8</v>
      </c>
      <c r="B397" t="n">
        <v>120</v>
      </c>
      <c r="C397" t="inlineStr">
        <is>
          <t xml:space="preserve">CONCLUIDO	</t>
        </is>
      </c>
      <c r="D397" t="n">
        <v>7.9372</v>
      </c>
      <c r="E397" t="n">
        <v>12.6</v>
      </c>
      <c r="F397" t="n">
        <v>8.48</v>
      </c>
      <c r="G397" t="n">
        <v>16.41</v>
      </c>
      <c r="H397" t="n">
        <v>0.23</v>
      </c>
      <c r="I397" t="n">
        <v>31</v>
      </c>
      <c r="J397" t="n">
        <v>236.11</v>
      </c>
      <c r="K397" t="n">
        <v>57.72</v>
      </c>
      <c r="L397" t="n">
        <v>3</v>
      </c>
      <c r="M397" t="n">
        <v>29</v>
      </c>
      <c r="N397" t="n">
        <v>55.39</v>
      </c>
      <c r="O397" t="n">
        <v>29354.61</v>
      </c>
      <c r="P397" t="n">
        <v>123.08</v>
      </c>
      <c r="Q397" t="n">
        <v>942.29</v>
      </c>
      <c r="R397" t="n">
        <v>46.83</v>
      </c>
      <c r="S397" t="n">
        <v>27.17</v>
      </c>
      <c r="T397" t="n">
        <v>9946.85</v>
      </c>
      <c r="U397" t="n">
        <v>0.58</v>
      </c>
      <c r="V397" t="n">
        <v>0.92</v>
      </c>
      <c r="W397" t="n">
        <v>0.16</v>
      </c>
      <c r="X397" t="n">
        <v>0.62</v>
      </c>
      <c r="Y397" t="n">
        <v>1</v>
      </c>
      <c r="Z397" t="n">
        <v>10</v>
      </c>
    </row>
    <row r="398">
      <c r="A398" t="n">
        <v>9</v>
      </c>
      <c r="B398" t="n">
        <v>120</v>
      </c>
      <c r="C398" t="inlineStr">
        <is>
          <t xml:space="preserve">CONCLUIDO	</t>
        </is>
      </c>
      <c r="D398" t="n">
        <v>8.0692</v>
      </c>
      <c r="E398" t="n">
        <v>12.39</v>
      </c>
      <c r="F398" t="n">
        <v>8.41</v>
      </c>
      <c r="G398" t="n">
        <v>18.02</v>
      </c>
      <c r="H398" t="n">
        <v>0.24</v>
      </c>
      <c r="I398" t="n">
        <v>28</v>
      </c>
      <c r="J398" t="n">
        <v>236.54</v>
      </c>
      <c r="K398" t="n">
        <v>57.72</v>
      </c>
      <c r="L398" t="n">
        <v>3.25</v>
      </c>
      <c r="M398" t="n">
        <v>26</v>
      </c>
      <c r="N398" t="n">
        <v>55.57</v>
      </c>
      <c r="O398" t="n">
        <v>29407.85</v>
      </c>
      <c r="P398" t="n">
        <v>121.19</v>
      </c>
      <c r="Q398" t="n">
        <v>942.35</v>
      </c>
      <c r="R398" t="n">
        <v>44.66</v>
      </c>
      <c r="S398" t="n">
        <v>27.17</v>
      </c>
      <c r="T398" t="n">
        <v>8875.790000000001</v>
      </c>
      <c r="U398" t="n">
        <v>0.61</v>
      </c>
      <c r="V398" t="n">
        <v>0.93</v>
      </c>
      <c r="W398" t="n">
        <v>0.15</v>
      </c>
      <c r="X398" t="n">
        <v>0.5600000000000001</v>
      </c>
      <c r="Y398" t="n">
        <v>1</v>
      </c>
      <c r="Z398" t="n">
        <v>10</v>
      </c>
    </row>
    <row r="399">
      <c r="A399" t="n">
        <v>10</v>
      </c>
      <c r="B399" t="n">
        <v>120</v>
      </c>
      <c r="C399" t="inlineStr">
        <is>
          <t xml:space="preserve">CONCLUIDO	</t>
        </is>
      </c>
      <c r="D399" t="n">
        <v>8.160299999999999</v>
      </c>
      <c r="E399" t="n">
        <v>12.25</v>
      </c>
      <c r="F399" t="n">
        <v>8.359999999999999</v>
      </c>
      <c r="G399" t="n">
        <v>19.29</v>
      </c>
      <c r="H399" t="n">
        <v>0.26</v>
      </c>
      <c r="I399" t="n">
        <v>26</v>
      </c>
      <c r="J399" t="n">
        <v>236.98</v>
      </c>
      <c r="K399" t="n">
        <v>57.72</v>
      </c>
      <c r="L399" t="n">
        <v>3.5</v>
      </c>
      <c r="M399" t="n">
        <v>24</v>
      </c>
      <c r="N399" t="n">
        <v>55.75</v>
      </c>
      <c r="O399" t="n">
        <v>29461.15</v>
      </c>
      <c r="P399" t="n">
        <v>119.53</v>
      </c>
      <c r="Q399" t="n">
        <v>942.3099999999999</v>
      </c>
      <c r="R399" t="n">
        <v>43.11</v>
      </c>
      <c r="S399" t="n">
        <v>27.17</v>
      </c>
      <c r="T399" t="n">
        <v>8114.27</v>
      </c>
      <c r="U399" t="n">
        <v>0.63</v>
      </c>
      <c r="V399" t="n">
        <v>0.93</v>
      </c>
      <c r="W399" t="n">
        <v>0.15</v>
      </c>
      <c r="X399" t="n">
        <v>0.51</v>
      </c>
      <c r="Y399" t="n">
        <v>1</v>
      </c>
      <c r="Z399" t="n">
        <v>10</v>
      </c>
    </row>
    <row r="400">
      <c r="A400" t="n">
        <v>11</v>
      </c>
      <c r="B400" t="n">
        <v>120</v>
      </c>
      <c r="C400" t="inlineStr">
        <is>
          <t xml:space="preserve">CONCLUIDO	</t>
        </is>
      </c>
      <c r="D400" t="n">
        <v>8.245900000000001</v>
      </c>
      <c r="E400" t="n">
        <v>12.13</v>
      </c>
      <c r="F400" t="n">
        <v>8.32</v>
      </c>
      <c r="G400" t="n">
        <v>20.81</v>
      </c>
      <c r="H400" t="n">
        <v>0.28</v>
      </c>
      <c r="I400" t="n">
        <v>24</v>
      </c>
      <c r="J400" t="n">
        <v>237.41</v>
      </c>
      <c r="K400" t="n">
        <v>57.72</v>
      </c>
      <c r="L400" t="n">
        <v>3.75</v>
      </c>
      <c r="M400" t="n">
        <v>22</v>
      </c>
      <c r="N400" t="n">
        <v>55.93</v>
      </c>
      <c r="O400" t="n">
        <v>29514.51</v>
      </c>
      <c r="P400" t="n">
        <v>118.21</v>
      </c>
      <c r="Q400" t="n">
        <v>942.27</v>
      </c>
      <c r="R400" t="n">
        <v>41.96</v>
      </c>
      <c r="S400" t="n">
        <v>27.17</v>
      </c>
      <c r="T400" t="n">
        <v>7546.44</v>
      </c>
      <c r="U400" t="n">
        <v>0.65</v>
      </c>
      <c r="V400" t="n">
        <v>0.9399999999999999</v>
      </c>
      <c r="W400" t="n">
        <v>0.15</v>
      </c>
      <c r="X400" t="n">
        <v>0.47</v>
      </c>
      <c r="Y400" t="n">
        <v>1</v>
      </c>
      <c r="Z400" t="n">
        <v>10</v>
      </c>
    </row>
    <row r="401">
      <c r="A401" t="n">
        <v>12</v>
      </c>
      <c r="B401" t="n">
        <v>120</v>
      </c>
      <c r="C401" t="inlineStr">
        <is>
          <t xml:space="preserve">CONCLUIDO	</t>
        </is>
      </c>
      <c r="D401" t="n">
        <v>8.3443</v>
      </c>
      <c r="E401" t="n">
        <v>11.98</v>
      </c>
      <c r="F401" t="n">
        <v>8.27</v>
      </c>
      <c r="G401" t="n">
        <v>22.56</v>
      </c>
      <c r="H401" t="n">
        <v>0.3</v>
      </c>
      <c r="I401" t="n">
        <v>22</v>
      </c>
      <c r="J401" t="n">
        <v>237.84</v>
      </c>
      <c r="K401" t="n">
        <v>57.72</v>
      </c>
      <c r="L401" t="n">
        <v>4</v>
      </c>
      <c r="M401" t="n">
        <v>20</v>
      </c>
      <c r="N401" t="n">
        <v>56.12</v>
      </c>
      <c r="O401" t="n">
        <v>29567.95</v>
      </c>
      <c r="P401" t="n">
        <v>116.46</v>
      </c>
      <c r="Q401" t="n">
        <v>942.29</v>
      </c>
      <c r="R401" t="n">
        <v>40.3</v>
      </c>
      <c r="S401" t="n">
        <v>27.17</v>
      </c>
      <c r="T401" t="n">
        <v>6727.47</v>
      </c>
      <c r="U401" t="n">
        <v>0.67</v>
      </c>
      <c r="V401" t="n">
        <v>0.9399999999999999</v>
      </c>
      <c r="W401" t="n">
        <v>0.14</v>
      </c>
      <c r="X401" t="n">
        <v>0.42</v>
      </c>
      <c r="Y401" t="n">
        <v>1</v>
      </c>
      <c r="Z401" t="n">
        <v>10</v>
      </c>
    </row>
    <row r="402">
      <c r="A402" t="n">
        <v>13</v>
      </c>
      <c r="B402" t="n">
        <v>120</v>
      </c>
      <c r="C402" t="inlineStr">
        <is>
          <t xml:space="preserve">CONCLUIDO	</t>
        </is>
      </c>
      <c r="D402" t="n">
        <v>8.389099999999999</v>
      </c>
      <c r="E402" t="n">
        <v>11.92</v>
      </c>
      <c r="F402" t="n">
        <v>8.25</v>
      </c>
      <c r="G402" t="n">
        <v>23.58</v>
      </c>
      <c r="H402" t="n">
        <v>0.32</v>
      </c>
      <c r="I402" t="n">
        <v>21</v>
      </c>
      <c r="J402" t="n">
        <v>238.28</v>
      </c>
      <c r="K402" t="n">
        <v>57.72</v>
      </c>
      <c r="L402" t="n">
        <v>4.25</v>
      </c>
      <c r="M402" t="n">
        <v>19</v>
      </c>
      <c r="N402" t="n">
        <v>56.3</v>
      </c>
      <c r="O402" t="n">
        <v>29621.44</v>
      </c>
      <c r="P402" t="n">
        <v>115.4</v>
      </c>
      <c r="Q402" t="n">
        <v>942.34</v>
      </c>
      <c r="R402" t="n">
        <v>39.69</v>
      </c>
      <c r="S402" t="n">
        <v>27.17</v>
      </c>
      <c r="T402" t="n">
        <v>6426.94</v>
      </c>
      <c r="U402" t="n">
        <v>0.68</v>
      </c>
      <c r="V402" t="n">
        <v>0.9399999999999999</v>
      </c>
      <c r="W402" t="n">
        <v>0.14</v>
      </c>
      <c r="X402" t="n">
        <v>0.4</v>
      </c>
      <c r="Y402" t="n">
        <v>1</v>
      </c>
      <c r="Z402" t="n">
        <v>10</v>
      </c>
    </row>
    <row r="403">
      <c r="A403" t="n">
        <v>14</v>
      </c>
      <c r="B403" t="n">
        <v>120</v>
      </c>
      <c r="C403" t="inlineStr">
        <is>
          <t xml:space="preserve">CONCLUIDO	</t>
        </is>
      </c>
      <c r="D403" t="n">
        <v>8.4384</v>
      </c>
      <c r="E403" t="n">
        <v>11.85</v>
      </c>
      <c r="F403" t="n">
        <v>8.23</v>
      </c>
      <c r="G403" t="n">
        <v>24.69</v>
      </c>
      <c r="H403" t="n">
        <v>0.34</v>
      </c>
      <c r="I403" t="n">
        <v>20</v>
      </c>
      <c r="J403" t="n">
        <v>238.71</v>
      </c>
      <c r="K403" t="n">
        <v>57.72</v>
      </c>
      <c r="L403" t="n">
        <v>4.5</v>
      </c>
      <c r="M403" t="n">
        <v>18</v>
      </c>
      <c r="N403" t="n">
        <v>56.49</v>
      </c>
      <c r="O403" t="n">
        <v>29675.01</v>
      </c>
      <c r="P403" t="n">
        <v>113.85</v>
      </c>
      <c r="Q403" t="n">
        <v>942.24</v>
      </c>
      <c r="R403" t="n">
        <v>38.93</v>
      </c>
      <c r="S403" t="n">
        <v>27.17</v>
      </c>
      <c r="T403" t="n">
        <v>6054.07</v>
      </c>
      <c r="U403" t="n">
        <v>0.7</v>
      </c>
      <c r="V403" t="n">
        <v>0.95</v>
      </c>
      <c r="W403" t="n">
        <v>0.14</v>
      </c>
      <c r="X403" t="n">
        <v>0.38</v>
      </c>
      <c r="Y403" t="n">
        <v>1</v>
      </c>
      <c r="Z403" t="n">
        <v>10</v>
      </c>
    </row>
    <row r="404">
      <c r="A404" t="n">
        <v>15</v>
      </c>
      <c r="B404" t="n">
        <v>120</v>
      </c>
      <c r="C404" t="inlineStr">
        <is>
          <t xml:space="preserve">CONCLUIDO	</t>
        </is>
      </c>
      <c r="D404" t="n">
        <v>8.579599999999999</v>
      </c>
      <c r="E404" t="n">
        <v>11.66</v>
      </c>
      <c r="F404" t="n">
        <v>8.130000000000001</v>
      </c>
      <c r="G404" t="n">
        <v>27.09</v>
      </c>
      <c r="H404" t="n">
        <v>0.35</v>
      </c>
      <c r="I404" t="n">
        <v>18</v>
      </c>
      <c r="J404" t="n">
        <v>239.14</v>
      </c>
      <c r="K404" t="n">
        <v>57.72</v>
      </c>
      <c r="L404" t="n">
        <v>4.75</v>
      </c>
      <c r="M404" t="n">
        <v>16</v>
      </c>
      <c r="N404" t="n">
        <v>56.67</v>
      </c>
      <c r="O404" t="n">
        <v>29728.63</v>
      </c>
      <c r="P404" t="n">
        <v>111.62</v>
      </c>
      <c r="Q404" t="n">
        <v>942.29</v>
      </c>
      <c r="R404" t="n">
        <v>35.86</v>
      </c>
      <c r="S404" t="n">
        <v>27.17</v>
      </c>
      <c r="T404" t="n">
        <v>4529.42</v>
      </c>
      <c r="U404" t="n">
        <v>0.76</v>
      </c>
      <c r="V404" t="n">
        <v>0.96</v>
      </c>
      <c r="W404" t="n">
        <v>0.13</v>
      </c>
      <c r="X404" t="n">
        <v>0.27</v>
      </c>
      <c r="Y404" t="n">
        <v>1</v>
      </c>
      <c r="Z404" t="n">
        <v>10</v>
      </c>
    </row>
    <row r="405">
      <c r="A405" t="n">
        <v>16</v>
      </c>
      <c r="B405" t="n">
        <v>120</v>
      </c>
      <c r="C405" t="inlineStr">
        <is>
          <t xml:space="preserve">CONCLUIDO	</t>
        </is>
      </c>
      <c r="D405" t="n">
        <v>8.560600000000001</v>
      </c>
      <c r="E405" t="n">
        <v>11.68</v>
      </c>
      <c r="F405" t="n">
        <v>8.199999999999999</v>
      </c>
      <c r="G405" t="n">
        <v>28.93</v>
      </c>
      <c r="H405" t="n">
        <v>0.37</v>
      </c>
      <c r="I405" t="n">
        <v>17</v>
      </c>
      <c r="J405" t="n">
        <v>239.58</v>
      </c>
      <c r="K405" t="n">
        <v>57.72</v>
      </c>
      <c r="L405" t="n">
        <v>5</v>
      </c>
      <c r="M405" t="n">
        <v>15</v>
      </c>
      <c r="N405" t="n">
        <v>56.86</v>
      </c>
      <c r="O405" t="n">
        <v>29782.33</v>
      </c>
      <c r="P405" t="n">
        <v>111.77</v>
      </c>
      <c r="Q405" t="n">
        <v>942.24</v>
      </c>
      <c r="R405" t="n">
        <v>38.25</v>
      </c>
      <c r="S405" t="n">
        <v>27.17</v>
      </c>
      <c r="T405" t="n">
        <v>5726.38</v>
      </c>
      <c r="U405" t="n">
        <v>0.71</v>
      </c>
      <c r="V405" t="n">
        <v>0.95</v>
      </c>
      <c r="W405" t="n">
        <v>0.13</v>
      </c>
      <c r="X405" t="n">
        <v>0.35</v>
      </c>
      <c r="Y405" t="n">
        <v>1</v>
      </c>
      <c r="Z405" t="n">
        <v>10</v>
      </c>
    </row>
    <row r="406">
      <c r="A406" t="n">
        <v>17</v>
      </c>
      <c r="B406" t="n">
        <v>120</v>
      </c>
      <c r="C406" t="inlineStr">
        <is>
          <t xml:space="preserve">CONCLUIDO	</t>
        </is>
      </c>
      <c r="D406" t="n">
        <v>8.5655</v>
      </c>
      <c r="E406" t="n">
        <v>11.67</v>
      </c>
      <c r="F406" t="n">
        <v>8.19</v>
      </c>
      <c r="G406" t="n">
        <v>28.91</v>
      </c>
      <c r="H406" t="n">
        <v>0.39</v>
      </c>
      <c r="I406" t="n">
        <v>17</v>
      </c>
      <c r="J406" t="n">
        <v>240.02</v>
      </c>
      <c r="K406" t="n">
        <v>57.72</v>
      </c>
      <c r="L406" t="n">
        <v>5.25</v>
      </c>
      <c r="M406" t="n">
        <v>15</v>
      </c>
      <c r="N406" t="n">
        <v>57.04</v>
      </c>
      <c r="O406" t="n">
        <v>29836.09</v>
      </c>
      <c r="P406" t="n">
        <v>110.75</v>
      </c>
      <c r="Q406" t="n">
        <v>942.36</v>
      </c>
      <c r="R406" t="n">
        <v>37.9</v>
      </c>
      <c r="S406" t="n">
        <v>27.17</v>
      </c>
      <c r="T406" t="n">
        <v>5551.38</v>
      </c>
      <c r="U406" t="n">
        <v>0.72</v>
      </c>
      <c r="V406" t="n">
        <v>0.95</v>
      </c>
      <c r="W406" t="n">
        <v>0.13</v>
      </c>
      <c r="X406" t="n">
        <v>0.34</v>
      </c>
      <c r="Y406" t="n">
        <v>1</v>
      </c>
      <c r="Z406" t="n">
        <v>10</v>
      </c>
    </row>
    <row r="407">
      <c r="A407" t="n">
        <v>18</v>
      </c>
      <c r="B407" t="n">
        <v>120</v>
      </c>
      <c r="C407" t="inlineStr">
        <is>
          <t xml:space="preserve">CONCLUIDO	</t>
        </is>
      </c>
      <c r="D407" t="n">
        <v>8.6236</v>
      </c>
      <c r="E407" t="n">
        <v>11.6</v>
      </c>
      <c r="F407" t="n">
        <v>8.16</v>
      </c>
      <c r="G407" t="n">
        <v>30.59</v>
      </c>
      <c r="H407" t="n">
        <v>0.41</v>
      </c>
      <c r="I407" t="n">
        <v>16</v>
      </c>
      <c r="J407" t="n">
        <v>240.45</v>
      </c>
      <c r="K407" t="n">
        <v>57.72</v>
      </c>
      <c r="L407" t="n">
        <v>5.5</v>
      </c>
      <c r="M407" t="n">
        <v>14</v>
      </c>
      <c r="N407" t="n">
        <v>57.23</v>
      </c>
      <c r="O407" t="n">
        <v>29890.04</v>
      </c>
      <c r="P407" t="n">
        <v>109.38</v>
      </c>
      <c r="Q407" t="n">
        <v>942.3</v>
      </c>
      <c r="R407" t="n">
        <v>36.85</v>
      </c>
      <c r="S407" t="n">
        <v>27.17</v>
      </c>
      <c r="T407" t="n">
        <v>5034.91</v>
      </c>
      <c r="U407" t="n">
        <v>0.74</v>
      </c>
      <c r="V407" t="n">
        <v>0.96</v>
      </c>
      <c r="W407" t="n">
        <v>0.13</v>
      </c>
      <c r="X407" t="n">
        <v>0.31</v>
      </c>
      <c r="Y407" t="n">
        <v>1</v>
      </c>
      <c r="Z407" t="n">
        <v>10</v>
      </c>
    </row>
    <row r="408">
      <c r="A408" t="n">
        <v>19</v>
      </c>
      <c r="B408" t="n">
        <v>120</v>
      </c>
      <c r="C408" t="inlineStr">
        <is>
          <t xml:space="preserve">CONCLUIDO	</t>
        </is>
      </c>
      <c r="D408" t="n">
        <v>8.670299999999999</v>
      </c>
      <c r="E408" t="n">
        <v>11.53</v>
      </c>
      <c r="F408" t="n">
        <v>8.140000000000001</v>
      </c>
      <c r="G408" t="n">
        <v>32.57</v>
      </c>
      <c r="H408" t="n">
        <v>0.42</v>
      </c>
      <c r="I408" t="n">
        <v>15</v>
      </c>
      <c r="J408" t="n">
        <v>240.89</v>
      </c>
      <c r="K408" t="n">
        <v>57.72</v>
      </c>
      <c r="L408" t="n">
        <v>5.75</v>
      </c>
      <c r="M408" t="n">
        <v>13</v>
      </c>
      <c r="N408" t="n">
        <v>57.42</v>
      </c>
      <c r="O408" t="n">
        <v>29943.94</v>
      </c>
      <c r="P408" t="n">
        <v>108.18</v>
      </c>
      <c r="Q408" t="n">
        <v>942.3099999999999</v>
      </c>
      <c r="R408" t="n">
        <v>36.2</v>
      </c>
      <c r="S408" t="n">
        <v>27.17</v>
      </c>
      <c r="T408" t="n">
        <v>4714.64</v>
      </c>
      <c r="U408" t="n">
        <v>0.75</v>
      </c>
      <c r="V408" t="n">
        <v>0.96</v>
      </c>
      <c r="W408" t="n">
        <v>0.13</v>
      </c>
      <c r="X408" t="n">
        <v>0.29</v>
      </c>
      <c r="Y408" t="n">
        <v>1</v>
      </c>
      <c r="Z408" t="n">
        <v>10</v>
      </c>
    </row>
    <row r="409">
      <c r="A409" t="n">
        <v>20</v>
      </c>
      <c r="B409" t="n">
        <v>120</v>
      </c>
      <c r="C409" t="inlineStr">
        <is>
          <t xml:space="preserve">CONCLUIDO	</t>
        </is>
      </c>
      <c r="D409" t="n">
        <v>8.729200000000001</v>
      </c>
      <c r="E409" t="n">
        <v>11.46</v>
      </c>
      <c r="F409" t="n">
        <v>8.109999999999999</v>
      </c>
      <c r="G409" t="n">
        <v>34.75</v>
      </c>
      <c r="H409" t="n">
        <v>0.44</v>
      </c>
      <c r="I409" t="n">
        <v>14</v>
      </c>
      <c r="J409" t="n">
        <v>241.33</v>
      </c>
      <c r="K409" t="n">
        <v>57.72</v>
      </c>
      <c r="L409" t="n">
        <v>6</v>
      </c>
      <c r="M409" t="n">
        <v>12</v>
      </c>
      <c r="N409" t="n">
        <v>57.6</v>
      </c>
      <c r="O409" t="n">
        <v>29997.9</v>
      </c>
      <c r="P409" t="n">
        <v>106.92</v>
      </c>
      <c r="Q409" t="n">
        <v>942.25</v>
      </c>
      <c r="R409" t="n">
        <v>35.21</v>
      </c>
      <c r="S409" t="n">
        <v>27.17</v>
      </c>
      <c r="T409" t="n">
        <v>4222.7</v>
      </c>
      <c r="U409" t="n">
        <v>0.77</v>
      </c>
      <c r="V409" t="n">
        <v>0.96</v>
      </c>
      <c r="W409" t="n">
        <v>0.13</v>
      </c>
      <c r="X409" t="n">
        <v>0.26</v>
      </c>
      <c r="Y409" t="n">
        <v>1</v>
      </c>
      <c r="Z409" t="n">
        <v>10</v>
      </c>
    </row>
    <row r="410">
      <c r="A410" t="n">
        <v>21</v>
      </c>
      <c r="B410" t="n">
        <v>120</v>
      </c>
      <c r="C410" t="inlineStr">
        <is>
          <t xml:space="preserve">CONCLUIDO	</t>
        </is>
      </c>
      <c r="D410" t="n">
        <v>8.724500000000001</v>
      </c>
      <c r="E410" t="n">
        <v>11.46</v>
      </c>
      <c r="F410" t="n">
        <v>8.119999999999999</v>
      </c>
      <c r="G410" t="n">
        <v>34.78</v>
      </c>
      <c r="H410" t="n">
        <v>0.46</v>
      </c>
      <c r="I410" t="n">
        <v>14</v>
      </c>
      <c r="J410" t="n">
        <v>241.77</v>
      </c>
      <c r="K410" t="n">
        <v>57.72</v>
      </c>
      <c r="L410" t="n">
        <v>6.25</v>
      </c>
      <c r="M410" t="n">
        <v>12</v>
      </c>
      <c r="N410" t="n">
        <v>57.79</v>
      </c>
      <c r="O410" t="n">
        <v>30051.93</v>
      </c>
      <c r="P410" t="n">
        <v>105.62</v>
      </c>
      <c r="Q410" t="n">
        <v>942.24</v>
      </c>
      <c r="R410" t="n">
        <v>35.51</v>
      </c>
      <c r="S410" t="n">
        <v>27.17</v>
      </c>
      <c r="T410" t="n">
        <v>4370.73</v>
      </c>
      <c r="U410" t="n">
        <v>0.77</v>
      </c>
      <c r="V410" t="n">
        <v>0.96</v>
      </c>
      <c r="W410" t="n">
        <v>0.13</v>
      </c>
      <c r="X410" t="n">
        <v>0.26</v>
      </c>
      <c r="Y410" t="n">
        <v>1</v>
      </c>
      <c r="Z410" t="n">
        <v>10</v>
      </c>
    </row>
    <row r="411">
      <c r="A411" t="n">
        <v>22</v>
      </c>
      <c r="B411" t="n">
        <v>120</v>
      </c>
      <c r="C411" t="inlineStr">
        <is>
          <t xml:space="preserve">CONCLUIDO	</t>
        </is>
      </c>
      <c r="D411" t="n">
        <v>8.801500000000001</v>
      </c>
      <c r="E411" t="n">
        <v>11.36</v>
      </c>
      <c r="F411" t="n">
        <v>8.06</v>
      </c>
      <c r="G411" t="n">
        <v>37.2</v>
      </c>
      <c r="H411" t="n">
        <v>0.48</v>
      </c>
      <c r="I411" t="n">
        <v>13</v>
      </c>
      <c r="J411" t="n">
        <v>242.2</v>
      </c>
      <c r="K411" t="n">
        <v>57.72</v>
      </c>
      <c r="L411" t="n">
        <v>6.5</v>
      </c>
      <c r="M411" t="n">
        <v>11</v>
      </c>
      <c r="N411" t="n">
        <v>57.98</v>
      </c>
      <c r="O411" t="n">
        <v>30106.03</v>
      </c>
      <c r="P411" t="n">
        <v>104.24</v>
      </c>
      <c r="Q411" t="n">
        <v>942.27</v>
      </c>
      <c r="R411" t="n">
        <v>33.47</v>
      </c>
      <c r="S411" t="n">
        <v>27.17</v>
      </c>
      <c r="T411" t="n">
        <v>3356.29</v>
      </c>
      <c r="U411" t="n">
        <v>0.8100000000000001</v>
      </c>
      <c r="V411" t="n">
        <v>0.97</v>
      </c>
      <c r="W411" t="n">
        <v>0.13</v>
      </c>
      <c r="X411" t="n">
        <v>0.21</v>
      </c>
      <c r="Y411" t="n">
        <v>1</v>
      </c>
      <c r="Z411" t="n">
        <v>10</v>
      </c>
    </row>
    <row r="412">
      <c r="A412" t="n">
        <v>23</v>
      </c>
      <c r="B412" t="n">
        <v>120</v>
      </c>
      <c r="C412" t="inlineStr">
        <is>
          <t xml:space="preserve">CONCLUIDO	</t>
        </is>
      </c>
      <c r="D412" t="n">
        <v>8.8088</v>
      </c>
      <c r="E412" t="n">
        <v>11.35</v>
      </c>
      <c r="F412" t="n">
        <v>8.1</v>
      </c>
      <c r="G412" t="n">
        <v>40.48</v>
      </c>
      <c r="H412" t="n">
        <v>0.49</v>
      </c>
      <c r="I412" t="n">
        <v>12</v>
      </c>
      <c r="J412" t="n">
        <v>242.64</v>
      </c>
      <c r="K412" t="n">
        <v>57.72</v>
      </c>
      <c r="L412" t="n">
        <v>6.75</v>
      </c>
      <c r="M412" t="n">
        <v>10</v>
      </c>
      <c r="N412" t="n">
        <v>58.17</v>
      </c>
      <c r="O412" t="n">
        <v>30160.2</v>
      </c>
      <c r="P412" t="n">
        <v>103.16</v>
      </c>
      <c r="Q412" t="n">
        <v>942.3099999999999</v>
      </c>
      <c r="R412" t="n">
        <v>34.95</v>
      </c>
      <c r="S412" t="n">
        <v>27.17</v>
      </c>
      <c r="T412" t="n">
        <v>4104.75</v>
      </c>
      <c r="U412" t="n">
        <v>0.78</v>
      </c>
      <c r="V412" t="n">
        <v>0.96</v>
      </c>
      <c r="W412" t="n">
        <v>0.13</v>
      </c>
      <c r="X412" t="n">
        <v>0.24</v>
      </c>
      <c r="Y412" t="n">
        <v>1</v>
      </c>
      <c r="Z412" t="n">
        <v>10</v>
      </c>
    </row>
    <row r="413">
      <c r="A413" t="n">
        <v>24</v>
      </c>
      <c r="B413" t="n">
        <v>120</v>
      </c>
      <c r="C413" t="inlineStr">
        <is>
          <t xml:space="preserve">CONCLUIDO	</t>
        </is>
      </c>
      <c r="D413" t="n">
        <v>8.819599999999999</v>
      </c>
      <c r="E413" t="n">
        <v>11.34</v>
      </c>
      <c r="F413" t="n">
        <v>8.08</v>
      </c>
      <c r="G413" t="n">
        <v>40.41</v>
      </c>
      <c r="H413" t="n">
        <v>0.51</v>
      </c>
      <c r="I413" t="n">
        <v>12</v>
      </c>
      <c r="J413" t="n">
        <v>243.08</v>
      </c>
      <c r="K413" t="n">
        <v>57.72</v>
      </c>
      <c r="L413" t="n">
        <v>7</v>
      </c>
      <c r="M413" t="n">
        <v>10</v>
      </c>
      <c r="N413" t="n">
        <v>58.36</v>
      </c>
      <c r="O413" t="n">
        <v>30214.44</v>
      </c>
      <c r="P413" t="n">
        <v>101.92</v>
      </c>
      <c r="Q413" t="n">
        <v>942.3099999999999</v>
      </c>
      <c r="R413" t="n">
        <v>34.49</v>
      </c>
      <c r="S413" t="n">
        <v>27.17</v>
      </c>
      <c r="T413" t="n">
        <v>3871.15</v>
      </c>
      <c r="U413" t="n">
        <v>0.79</v>
      </c>
      <c r="V413" t="n">
        <v>0.96</v>
      </c>
      <c r="W413" t="n">
        <v>0.13</v>
      </c>
      <c r="X413" t="n">
        <v>0.23</v>
      </c>
      <c r="Y413" t="n">
        <v>1</v>
      </c>
      <c r="Z413" t="n">
        <v>10</v>
      </c>
    </row>
    <row r="414">
      <c r="A414" t="n">
        <v>25</v>
      </c>
      <c r="B414" t="n">
        <v>120</v>
      </c>
      <c r="C414" t="inlineStr">
        <is>
          <t xml:space="preserve">CONCLUIDO	</t>
        </is>
      </c>
      <c r="D414" t="n">
        <v>8.867699999999999</v>
      </c>
      <c r="E414" t="n">
        <v>11.28</v>
      </c>
      <c r="F414" t="n">
        <v>8.07</v>
      </c>
      <c r="G414" t="n">
        <v>44</v>
      </c>
      <c r="H414" t="n">
        <v>0.53</v>
      </c>
      <c r="I414" t="n">
        <v>11</v>
      </c>
      <c r="J414" t="n">
        <v>243.52</v>
      </c>
      <c r="K414" t="n">
        <v>57.72</v>
      </c>
      <c r="L414" t="n">
        <v>7.25</v>
      </c>
      <c r="M414" t="n">
        <v>9</v>
      </c>
      <c r="N414" t="n">
        <v>58.55</v>
      </c>
      <c r="O414" t="n">
        <v>30268.74</v>
      </c>
      <c r="P414" t="n">
        <v>100.58</v>
      </c>
      <c r="Q414" t="n">
        <v>942.3</v>
      </c>
      <c r="R414" t="n">
        <v>33.92</v>
      </c>
      <c r="S414" t="n">
        <v>27.17</v>
      </c>
      <c r="T414" t="n">
        <v>3591.72</v>
      </c>
      <c r="U414" t="n">
        <v>0.8</v>
      </c>
      <c r="V414" t="n">
        <v>0.97</v>
      </c>
      <c r="W414" t="n">
        <v>0.13</v>
      </c>
      <c r="X414" t="n">
        <v>0.21</v>
      </c>
      <c r="Y414" t="n">
        <v>1</v>
      </c>
      <c r="Z414" t="n">
        <v>10</v>
      </c>
    </row>
    <row r="415">
      <c r="A415" t="n">
        <v>26</v>
      </c>
      <c r="B415" t="n">
        <v>120</v>
      </c>
      <c r="C415" t="inlineStr">
        <is>
          <t xml:space="preserve">CONCLUIDO	</t>
        </is>
      </c>
      <c r="D415" t="n">
        <v>8.8788</v>
      </c>
      <c r="E415" t="n">
        <v>11.26</v>
      </c>
      <c r="F415" t="n">
        <v>8.050000000000001</v>
      </c>
      <c r="G415" t="n">
        <v>43.92</v>
      </c>
      <c r="H415" t="n">
        <v>0.55</v>
      </c>
      <c r="I415" t="n">
        <v>11</v>
      </c>
      <c r="J415" t="n">
        <v>243.96</v>
      </c>
      <c r="K415" t="n">
        <v>57.72</v>
      </c>
      <c r="L415" t="n">
        <v>7.5</v>
      </c>
      <c r="M415" t="n">
        <v>9</v>
      </c>
      <c r="N415" t="n">
        <v>58.74</v>
      </c>
      <c r="O415" t="n">
        <v>30323.11</v>
      </c>
      <c r="P415" t="n">
        <v>99.59999999999999</v>
      </c>
      <c r="Q415" t="n">
        <v>942.24</v>
      </c>
      <c r="R415" t="n">
        <v>33.53</v>
      </c>
      <c r="S415" t="n">
        <v>27.17</v>
      </c>
      <c r="T415" t="n">
        <v>3397.72</v>
      </c>
      <c r="U415" t="n">
        <v>0.8100000000000001</v>
      </c>
      <c r="V415" t="n">
        <v>0.97</v>
      </c>
      <c r="W415" t="n">
        <v>0.12</v>
      </c>
      <c r="X415" t="n">
        <v>0.2</v>
      </c>
      <c r="Y415" t="n">
        <v>1</v>
      </c>
      <c r="Z415" t="n">
        <v>10</v>
      </c>
    </row>
    <row r="416">
      <c r="A416" t="n">
        <v>27</v>
      </c>
      <c r="B416" t="n">
        <v>120</v>
      </c>
      <c r="C416" t="inlineStr">
        <is>
          <t xml:space="preserve">CONCLUIDO	</t>
        </is>
      </c>
      <c r="D416" t="n">
        <v>8.9354</v>
      </c>
      <c r="E416" t="n">
        <v>11.19</v>
      </c>
      <c r="F416" t="n">
        <v>8.029999999999999</v>
      </c>
      <c r="G416" t="n">
        <v>48.16</v>
      </c>
      <c r="H416" t="n">
        <v>0.5600000000000001</v>
      </c>
      <c r="I416" t="n">
        <v>10</v>
      </c>
      <c r="J416" t="n">
        <v>244.41</v>
      </c>
      <c r="K416" t="n">
        <v>57.72</v>
      </c>
      <c r="L416" t="n">
        <v>7.75</v>
      </c>
      <c r="M416" t="n">
        <v>8</v>
      </c>
      <c r="N416" t="n">
        <v>58.93</v>
      </c>
      <c r="O416" t="n">
        <v>30377.55</v>
      </c>
      <c r="P416" t="n">
        <v>97.43000000000001</v>
      </c>
      <c r="Q416" t="n">
        <v>942.24</v>
      </c>
      <c r="R416" t="n">
        <v>32.64</v>
      </c>
      <c r="S416" t="n">
        <v>27.17</v>
      </c>
      <c r="T416" t="n">
        <v>2956.21</v>
      </c>
      <c r="U416" t="n">
        <v>0.83</v>
      </c>
      <c r="V416" t="n">
        <v>0.97</v>
      </c>
      <c r="W416" t="n">
        <v>0.12</v>
      </c>
      <c r="X416" t="n">
        <v>0.17</v>
      </c>
      <c r="Y416" t="n">
        <v>1</v>
      </c>
      <c r="Z416" t="n">
        <v>10</v>
      </c>
    </row>
    <row r="417">
      <c r="A417" t="n">
        <v>28</v>
      </c>
      <c r="B417" t="n">
        <v>120</v>
      </c>
      <c r="C417" t="inlineStr">
        <is>
          <t xml:space="preserve">CONCLUIDO	</t>
        </is>
      </c>
      <c r="D417" t="n">
        <v>8.951700000000001</v>
      </c>
      <c r="E417" t="n">
        <v>11.17</v>
      </c>
      <c r="F417" t="n">
        <v>8.01</v>
      </c>
      <c r="G417" t="n">
        <v>48.04</v>
      </c>
      <c r="H417" t="n">
        <v>0.58</v>
      </c>
      <c r="I417" t="n">
        <v>10</v>
      </c>
      <c r="J417" t="n">
        <v>244.85</v>
      </c>
      <c r="K417" t="n">
        <v>57.72</v>
      </c>
      <c r="L417" t="n">
        <v>8</v>
      </c>
      <c r="M417" t="n">
        <v>8</v>
      </c>
      <c r="N417" t="n">
        <v>59.12</v>
      </c>
      <c r="O417" t="n">
        <v>30432.06</v>
      </c>
      <c r="P417" t="n">
        <v>96.76000000000001</v>
      </c>
      <c r="Q417" t="n">
        <v>942.25</v>
      </c>
      <c r="R417" t="n">
        <v>31.93</v>
      </c>
      <c r="S417" t="n">
        <v>27.17</v>
      </c>
      <c r="T417" t="n">
        <v>2600.92</v>
      </c>
      <c r="U417" t="n">
        <v>0.85</v>
      </c>
      <c r="V417" t="n">
        <v>0.97</v>
      </c>
      <c r="W417" t="n">
        <v>0.12</v>
      </c>
      <c r="X417" t="n">
        <v>0.15</v>
      </c>
      <c r="Y417" t="n">
        <v>1</v>
      </c>
      <c r="Z417" t="n">
        <v>10</v>
      </c>
    </row>
    <row r="418">
      <c r="A418" t="n">
        <v>29</v>
      </c>
      <c r="B418" t="n">
        <v>120</v>
      </c>
      <c r="C418" t="inlineStr">
        <is>
          <t xml:space="preserve">CONCLUIDO	</t>
        </is>
      </c>
      <c r="D418" t="n">
        <v>8.9109</v>
      </c>
      <c r="E418" t="n">
        <v>11.22</v>
      </c>
      <c r="F418" t="n">
        <v>8.06</v>
      </c>
      <c r="G418" t="n">
        <v>48.35</v>
      </c>
      <c r="H418" t="n">
        <v>0.6</v>
      </c>
      <c r="I418" t="n">
        <v>10</v>
      </c>
      <c r="J418" t="n">
        <v>245.29</v>
      </c>
      <c r="K418" t="n">
        <v>57.72</v>
      </c>
      <c r="L418" t="n">
        <v>8.25</v>
      </c>
      <c r="M418" t="n">
        <v>5</v>
      </c>
      <c r="N418" t="n">
        <v>59.32</v>
      </c>
      <c r="O418" t="n">
        <v>30486.64</v>
      </c>
      <c r="P418" t="n">
        <v>95.37</v>
      </c>
      <c r="Q418" t="n">
        <v>942.24</v>
      </c>
      <c r="R418" t="n">
        <v>33.6</v>
      </c>
      <c r="S418" t="n">
        <v>27.17</v>
      </c>
      <c r="T418" t="n">
        <v>3436.5</v>
      </c>
      <c r="U418" t="n">
        <v>0.8100000000000001</v>
      </c>
      <c r="V418" t="n">
        <v>0.97</v>
      </c>
      <c r="W418" t="n">
        <v>0.13</v>
      </c>
      <c r="X418" t="n">
        <v>0.2</v>
      </c>
      <c r="Y418" t="n">
        <v>1</v>
      </c>
      <c r="Z418" t="n">
        <v>10</v>
      </c>
    </row>
    <row r="419">
      <c r="A419" t="n">
        <v>30</v>
      </c>
      <c r="B419" t="n">
        <v>120</v>
      </c>
      <c r="C419" t="inlineStr">
        <is>
          <t xml:space="preserve">CONCLUIDO	</t>
        </is>
      </c>
      <c r="D419" t="n">
        <v>8.981400000000001</v>
      </c>
      <c r="E419" t="n">
        <v>11.13</v>
      </c>
      <c r="F419" t="n">
        <v>8.02</v>
      </c>
      <c r="G419" t="n">
        <v>53.44</v>
      </c>
      <c r="H419" t="n">
        <v>0.62</v>
      </c>
      <c r="I419" t="n">
        <v>9</v>
      </c>
      <c r="J419" t="n">
        <v>245.73</v>
      </c>
      <c r="K419" t="n">
        <v>57.72</v>
      </c>
      <c r="L419" t="n">
        <v>8.5</v>
      </c>
      <c r="M419" t="n">
        <v>2</v>
      </c>
      <c r="N419" t="n">
        <v>59.51</v>
      </c>
      <c r="O419" t="n">
        <v>30541.29</v>
      </c>
      <c r="P419" t="n">
        <v>93.41</v>
      </c>
      <c r="Q419" t="n">
        <v>942.26</v>
      </c>
      <c r="R419" t="n">
        <v>32.16</v>
      </c>
      <c r="S419" t="n">
        <v>27.17</v>
      </c>
      <c r="T419" t="n">
        <v>2721.17</v>
      </c>
      <c r="U419" t="n">
        <v>0.84</v>
      </c>
      <c r="V419" t="n">
        <v>0.97</v>
      </c>
      <c r="W419" t="n">
        <v>0.13</v>
      </c>
      <c r="X419" t="n">
        <v>0.16</v>
      </c>
      <c r="Y419" t="n">
        <v>1</v>
      </c>
      <c r="Z419" t="n">
        <v>10</v>
      </c>
    </row>
    <row r="420">
      <c r="A420" t="n">
        <v>31</v>
      </c>
      <c r="B420" t="n">
        <v>120</v>
      </c>
      <c r="C420" t="inlineStr">
        <is>
          <t xml:space="preserve">CONCLUIDO	</t>
        </is>
      </c>
      <c r="D420" t="n">
        <v>8.9838</v>
      </c>
      <c r="E420" t="n">
        <v>11.13</v>
      </c>
      <c r="F420" t="n">
        <v>8.01</v>
      </c>
      <c r="G420" t="n">
        <v>53.41</v>
      </c>
      <c r="H420" t="n">
        <v>0.63</v>
      </c>
      <c r="I420" t="n">
        <v>9</v>
      </c>
      <c r="J420" t="n">
        <v>246.18</v>
      </c>
      <c r="K420" t="n">
        <v>57.72</v>
      </c>
      <c r="L420" t="n">
        <v>8.75</v>
      </c>
      <c r="M420" t="n">
        <v>1</v>
      </c>
      <c r="N420" t="n">
        <v>59.7</v>
      </c>
      <c r="O420" t="n">
        <v>30596.01</v>
      </c>
      <c r="P420" t="n">
        <v>93.55</v>
      </c>
      <c r="Q420" t="n">
        <v>942.26</v>
      </c>
      <c r="R420" t="n">
        <v>31.96</v>
      </c>
      <c r="S420" t="n">
        <v>27.17</v>
      </c>
      <c r="T420" t="n">
        <v>2621.26</v>
      </c>
      <c r="U420" t="n">
        <v>0.85</v>
      </c>
      <c r="V420" t="n">
        <v>0.97</v>
      </c>
      <c r="W420" t="n">
        <v>0.13</v>
      </c>
      <c r="X420" t="n">
        <v>0.16</v>
      </c>
      <c r="Y420" t="n">
        <v>1</v>
      </c>
      <c r="Z420" t="n">
        <v>10</v>
      </c>
    </row>
    <row r="421">
      <c r="A421" t="n">
        <v>32</v>
      </c>
      <c r="B421" t="n">
        <v>120</v>
      </c>
      <c r="C421" t="inlineStr">
        <is>
          <t xml:space="preserve">CONCLUIDO	</t>
        </is>
      </c>
      <c r="D421" t="n">
        <v>8.9823</v>
      </c>
      <c r="E421" t="n">
        <v>11.13</v>
      </c>
      <c r="F421" t="n">
        <v>8.01</v>
      </c>
      <c r="G421" t="n">
        <v>53.43</v>
      </c>
      <c r="H421" t="n">
        <v>0.65</v>
      </c>
      <c r="I421" t="n">
        <v>9</v>
      </c>
      <c r="J421" t="n">
        <v>246.62</v>
      </c>
      <c r="K421" t="n">
        <v>57.72</v>
      </c>
      <c r="L421" t="n">
        <v>9</v>
      </c>
      <c r="M421" t="n">
        <v>0</v>
      </c>
      <c r="N421" t="n">
        <v>59.9</v>
      </c>
      <c r="O421" t="n">
        <v>30650.8</v>
      </c>
      <c r="P421" t="n">
        <v>93.70999999999999</v>
      </c>
      <c r="Q421" t="n">
        <v>942.26</v>
      </c>
      <c r="R421" t="n">
        <v>31.94</v>
      </c>
      <c r="S421" t="n">
        <v>27.17</v>
      </c>
      <c r="T421" t="n">
        <v>2615.41</v>
      </c>
      <c r="U421" t="n">
        <v>0.85</v>
      </c>
      <c r="V421" t="n">
        <v>0.97</v>
      </c>
      <c r="W421" t="n">
        <v>0.13</v>
      </c>
      <c r="X421" t="n">
        <v>0.16</v>
      </c>
      <c r="Y421" t="n">
        <v>1</v>
      </c>
      <c r="Z421" t="n">
        <v>10</v>
      </c>
    </row>
    <row r="422">
      <c r="A422" t="n">
        <v>0</v>
      </c>
      <c r="B422" t="n">
        <v>145</v>
      </c>
      <c r="C422" t="inlineStr">
        <is>
          <t xml:space="preserve">CONCLUIDO	</t>
        </is>
      </c>
      <c r="D422" t="n">
        <v>4.7924</v>
      </c>
      <c r="E422" t="n">
        <v>20.87</v>
      </c>
      <c r="F422" t="n">
        <v>10.64</v>
      </c>
      <c r="G422" t="n">
        <v>4.73</v>
      </c>
      <c r="H422" t="n">
        <v>0.06</v>
      </c>
      <c r="I422" t="n">
        <v>135</v>
      </c>
      <c r="J422" t="n">
        <v>285.18</v>
      </c>
      <c r="K422" t="n">
        <v>61.2</v>
      </c>
      <c r="L422" t="n">
        <v>1</v>
      </c>
      <c r="M422" t="n">
        <v>133</v>
      </c>
      <c r="N422" t="n">
        <v>77.98</v>
      </c>
      <c r="O422" t="n">
        <v>35406.83</v>
      </c>
      <c r="P422" t="n">
        <v>186.42</v>
      </c>
      <c r="Q422" t="n">
        <v>942.77</v>
      </c>
      <c r="R422" t="n">
        <v>114.44</v>
      </c>
      <c r="S422" t="n">
        <v>27.17</v>
      </c>
      <c r="T422" t="n">
        <v>43235.36</v>
      </c>
      <c r="U422" t="n">
        <v>0.24</v>
      </c>
      <c r="V422" t="n">
        <v>0.73</v>
      </c>
      <c r="W422" t="n">
        <v>0.32</v>
      </c>
      <c r="X422" t="n">
        <v>2.78</v>
      </c>
      <c r="Y422" t="n">
        <v>1</v>
      </c>
      <c r="Z422" t="n">
        <v>10</v>
      </c>
    </row>
    <row r="423">
      <c r="A423" t="n">
        <v>1</v>
      </c>
      <c r="B423" t="n">
        <v>145</v>
      </c>
      <c r="C423" t="inlineStr">
        <is>
          <t xml:space="preserve">CONCLUIDO	</t>
        </is>
      </c>
      <c r="D423" t="n">
        <v>5.4847</v>
      </c>
      <c r="E423" t="n">
        <v>18.23</v>
      </c>
      <c r="F423" t="n">
        <v>9.890000000000001</v>
      </c>
      <c r="G423" t="n">
        <v>5.94</v>
      </c>
      <c r="H423" t="n">
        <v>0.08</v>
      </c>
      <c r="I423" t="n">
        <v>100</v>
      </c>
      <c r="J423" t="n">
        <v>285.68</v>
      </c>
      <c r="K423" t="n">
        <v>61.2</v>
      </c>
      <c r="L423" t="n">
        <v>1.25</v>
      </c>
      <c r="M423" t="n">
        <v>98</v>
      </c>
      <c r="N423" t="n">
        <v>78.23999999999999</v>
      </c>
      <c r="O423" t="n">
        <v>35468.6</v>
      </c>
      <c r="P423" t="n">
        <v>172.48</v>
      </c>
      <c r="Q423" t="n">
        <v>942.49</v>
      </c>
      <c r="R423" t="n">
        <v>90.88</v>
      </c>
      <c r="S423" t="n">
        <v>27.17</v>
      </c>
      <c r="T423" t="n">
        <v>31629.76</v>
      </c>
      <c r="U423" t="n">
        <v>0.3</v>
      </c>
      <c r="V423" t="n">
        <v>0.79</v>
      </c>
      <c r="W423" t="n">
        <v>0.27</v>
      </c>
      <c r="X423" t="n">
        <v>2.04</v>
      </c>
      <c r="Y423" t="n">
        <v>1</v>
      </c>
      <c r="Z423" t="n">
        <v>10</v>
      </c>
    </row>
    <row r="424">
      <c r="A424" t="n">
        <v>2</v>
      </c>
      <c r="B424" t="n">
        <v>145</v>
      </c>
      <c r="C424" t="inlineStr">
        <is>
          <t xml:space="preserve">CONCLUIDO	</t>
        </is>
      </c>
      <c r="D424" t="n">
        <v>5.9788</v>
      </c>
      <c r="E424" t="n">
        <v>16.73</v>
      </c>
      <c r="F424" t="n">
        <v>9.470000000000001</v>
      </c>
      <c r="G424" t="n">
        <v>7.1</v>
      </c>
      <c r="H424" t="n">
        <v>0.09</v>
      </c>
      <c r="I424" t="n">
        <v>80</v>
      </c>
      <c r="J424" t="n">
        <v>286.19</v>
      </c>
      <c r="K424" t="n">
        <v>61.2</v>
      </c>
      <c r="L424" t="n">
        <v>1.5</v>
      </c>
      <c r="M424" t="n">
        <v>78</v>
      </c>
      <c r="N424" t="n">
        <v>78.48999999999999</v>
      </c>
      <c r="O424" t="n">
        <v>35530.47</v>
      </c>
      <c r="P424" t="n">
        <v>164.3</v>
      </c>
      <c r="Q424" t="n">
        <v>942.63</v>
      </c>
      <c r="R424" t="n">
        <v>77.58</v>
      </c>
      <c r="S424" t="n">
        <v>27.17</v>
      </c>
      <c r="T424" t="n">
        <v>25077.86</v>
      </c>
      <c r="U424" t="n">
        <v>0.35</v>
      </c>
      <c r="V424" t="n">
        <v>0.82</v>
      </c>
      <c r="W424" t="n">
        <v>0.24</v>
      </c>
      <c r="X424" t="n">
        <v>1.61</v>
      </c>
      <c r="Y424" t="n">
        <v>1</v>
      </c>
      <c r="Z424" t="n">
        <v>10</v>
      </c>
    </row>
    <row r="425">
      <c r="A425" t="n">
        <v>3</v>
      </c>
      <c r="B425" t="n">
        <v>145</v>
      </c>
      <c r="C425" t="inlineStr">
        <is>
          <t xml:space="preserve">CONCLUIDO	</t>
        </is>
      </c>
      <c r="D425" t="n">
        <v>6.3857</v>
      </c>
      <c r="E425" t="n">
        <v>15.66</v>
      </c>
      <c r="F425" t="n">
        <v>9.15</v>
      </c>
      <c r="G425" t="n">
        <v>8.32</v>
      </c>
      <c r="H425" t="n">
        <v>0.11</v>
      </c>
      <c r="I425" t="n">
        <v>66</v>
      </c>
      <c r="J425" t="n">
        <v>286.69</v>
      </c>
      <c r="K425" t="n">
        <v>61.2</v>
      </c>
      <c r="L425" t="n">
        <v>1.75</v>
      </c>
      <c r="M425" t="n">
        <v>64</v>
      </c>
      <c r="N425" t="n">
        <v>78.73999999999999</v>
      </c>
      <c r="O425" t="n">
        <v>35592.57</v>
      </c>
      <c r="P425" t="n">
        <v>158.18</v>
      </c>
      <c r="Q425" t="n">
        <v>942.52</v>
      </c>
      <c r="R425" t="n">
        <v>67.70999999999999</v>
      </c>
      <c r="S425" t="n">
        <v>27.17</v>
      </c>
      <c r="T425" t="n">
        <v>20214.68</v>
      </c>
      <c r="U425" t="n">
        <v>0.4</v>
      </c>
      <c r="V425" t="n">
        <v>0.85</v>
      </c>
      <c r="W425" t="n">
        <v>0.21</v>
      </c>
      <c r="X425" t="n">
        <v>1.3</v>
      </c>
      <c r="Y425" t="n">
        <v>1</v>
      </c>
      <c r="Z425" t="n">
        <v>10</v>
      </c>
    </row>
    <row r="426">
      <c r="A426" t="n">
        <v>4</v>
      </c>
      <c r="B426" t="n">
        <v>145</v>
      </c>
      <c r="C426" t="inlineStr">
        <is>
          <t xml:space="preserve">CONCLUIDO	</t>
        </is>
      </c>
      <c r="D426" t="n">
        <v>6.663</v>
      </c>
      <c r="E426" t="n">
        <v>15.01</v>
      </c>
      <c r="F426" t="n">
        <v>8.99</v>
      </c>
      <c r="G426" t="n">
        <v>9.460000000000001</v>
      </c>
      <c r="H426" t="n">
        <v>0.12</v>
      </c>
      <c r="I426" t="n">
        <v>57</v>
      </c>
      <c r="J426" t="n">
        <v>287.19</v>
      </c>
      <c r="K426" t="n">
        <v>61.2</v>
      </c>
      <c r="L426" t="n">
        <v>2</v>
      </c>
      <c r="M426" t="n">
        <v>55</v>
      </c>
      <c r="N426" t="n">
        <v>78.98999999999999</v>
      </c>
      <c r="O426" t="n">
        <v>35654.65</v>
      </c>
      <c r="P426" t="n">
        <v>154.66</v>
      </c>
      <c r="Q426" t="n">
        <v>942.35</v>
      </c>
      <c r="R426" t="n">
        <v>62.62</v>
      </c>
      <c r="S426" t="n">
        <v>27.17</v>
      </c>
      <c r="T426" t="n">
        <v>17715.1</v>
      </c>
      <c r="U426" t="n">
        <v>0.43</v>
      </c>
      <c r="V426" t="n">
        <v>0.87</v>
      </c>
      <c r="W426" t="n">
        <v>0.2</v>
      </c>
      <c r="X426" t="n">
        <v>1.13</v>
      </c>
      <c r="Y426" t="n">
        <v>1</v>
      </c>
      <c r="Z426" t="n">
        <v>10</v>
      </c>
    </row>
    <row r="427">
      <c r="A427" t="n">
        <v>5</v>
      </c>
      <c r="B427" t="n">
        <v>145</v>
      </c>
      <c r="C427" t="inlineStr">
        <is>
          <t xml:space="preserve">CONCLUIDO	</t>
        </is>
      </c>
      <c r="D427" t="n">
        <v>6.8996</v>
      </c>
      <c r="E427" t="n">
        <v>14.49</v>
      </c>
      <c r="F427" t="n">
        <v>8.85</v>
      </c>
      <c r="G427" t="n">
        <v>10.62</v>
      </c>
      <c r="H427" t="n">
        <v>0.14</v>
      </c>
      <c r="I427" t="n">
        <v>50</v>
      </c>
      <c r="J427" t="n">
        <v>287.7</v>
      </c>
      <c r="K427" t="n">
        <v>61.2</v>
      </c>
      <c r="L427" t="n">
        <v>2.25</v>
      </c>
      <c r="M427" t="n">
        <v>48</v>
      </c>
      <c r="N427" t="n">
        <v>79.25</v>
      </c>
      <c r="O427" t="n">
        <v>35716.83</v>
      </c>
      <c r="P427" t="n">
        <v>151.53</v>
      </c>
      <c r="Q427" t="n">
        <v>942.28</v>
      </c>
      <c r="R427" t="n">
        <v>58.28</v>
      </c>
      <c r="S427" t="n">
        <v>27.17</v>
      </c>
      <c r="T427" t="n">
        <v>15577.81</v>
      </c>
      <c r="U427" t="n">
        <v>0.47</v>
      </c>
      <c r="V427" t="n">
        <v>0.88</v>
      </c>
      <c r="W427" t="n">
        <v>0.19</v>
      </c>
      <c r="X427" t="n">
        <v>1</v>
      </c>
      <c r="Y427" t="n">
        <v>1</v>
      </c>
      <c r="Z427" t="n">
        <v>10</v>
      </c>
    </row>
    <row r="428">
      <c r="A428" t="n">
        <v>6</v>
      </c>
      <c r="B428" t="n">
        <v>145</v>
      </c>
      <c r="C428" t="inlineStr">
        <is>
          <t xml:space="preserve">CONCLUIDO	</t>
        </is>
      </c>
      <c r="D428" t="n">
        <v>7.1286</v>
      </c>
      <c r="E428" t="n">
        <v>14.03</v>
      </c>
      <c r="F428" t="n">
        <v>8.710000000000001</v>
      </c>
      <c r="G428" t="n">
        <v>11.87</v>
      </c>
      <c r="H428" t="n">
        <v>0.15</v>
      </c>
      <c r="I428" t="n">
        <v>44</v>
      </c>
      <c r="J428" t="n">
        <v>288.2</v>
      </c>
      <c r="K428" t="n">
        <v>61.2</v>
      </c>
      <c r="L428" t="n">
        <v>2.5</v>
      </c>
      <c r="M428" t="n">
        <v>42</v>
      </c>
      <c r="N428" t="n">
        <v>79.5</v>
      </c>
      <c r="O428" t="n">
        <v>35779.11</v>
      </c>
      <c r="P428" t="n">
        <v>148.4</v>
      </c>
      <c r="Q428" t="n">
        <v>942.38</v>
      </c>
      <c r="R428" t="n">
        <v>53.87</v>
      </c>
      <c r="S428" t="n">
        <v>27.17</v>
      </c>
      <c r="T428" t="n">
        <v>13404.66</v>
      </c>
      <c r="U428" t="n">
        <v>0.5</v>
      </c>
      <c r="V428" t="n">
        <v>0.9</v>
      </c>
      <c r="W428" t="n">
        <v>0.18</v>
      </c>
      <c r="X428" t="n">
        <v>0.85</v>
      </c>
      <c r="Y428" t="n">
        <v>1</v>
      </c>
      <c r="Z428" t="n">
        <v>10</v>
      </c>
    </row>
    <row r="429">
      <c r="A429" t="n">
        <v>7</v>
      </c>
      <c r="B429" t="n">
        <v>145</v>
      </c>
      <c r="C429" t="inlineStr">
        <is>
          <t xml:space="preserve">CONCLUIDO	</t>
        </is>
      </c>
      <c r="D429" t="n">
        <v>7.336</v>
      </c>
      <c r="E429" t="n">
        <v>13.63</v>
      </c>
      <c r="F429" t="n">
        <v>8.58</v>
      </c>
      <c r="G429" t="n">
        <v>13.2</v>
      </c>
      <c r="H429" t="n">
        <v>0.17</v>
      </c>
      <c r="I429" t="n">
        <v>39</v>
      </c>
      <c r="J429" t="n">
        <v>288.71</v>
      </c>
      <c r="K429" t="n">
        <v>61.2</v>
      </c>
      <c r="L429" t="n">
        <v>2.75</v>
      </c>
      <c r="M429" t="n">
        <v>37</v>
      </c>
      <c r="N429" t="n">
        <v>79.76000000000001</v>
      </c>
      <c r="O429" t="n">
        <v>35841.5</v>
      </c>
      <c r="P429" t="n">
        <v>145.62</v>
      </c>
      <c r="Q429" t="n">
        <v>942.5599999999999</v>
      </c>
      <c r="R429" t="n">
        <v>49.68</v>
      </c>
      <c r="S429" t="n">
        <v>27.17</v>
      </c>
      <c r="T429" t="n">
        <v>11330.65</v>
      </c>
      <c r="U429" t="n">
        <v>0.55</v>
      </c>
      <c r="V429" t="n">
        <v>0.91</v>
      </c>
      <c r="W429" t="n">
        <v>0.17</v>
      </c>
      <c r="X429" t="n">
        <v>0.73</v>
      </c>
      <c r="Y429" t="n">
        <v>1</v>
      </c>
      <c r="Z429" t="n">
        <v>10</v>
      </c>
    </row>
    <row r="430">
      <c r="A430" t="n">
        <v>8</v>
      </c>
      <c r="B430" t="n">
        <v>145</v>
      </c>
      <c r="C430" t="inlineStr">
        <is>
          <t xml:space="preserve">CONCLUIDO	</t>
        </is>
      </c>
      <c r="D430" t="n">
        <v>7.5446</v>
      </c>
      <c r="E430" t="n">
        <v>13.25</v>
      </c>
      <c r="F430" t="n">
        <v>8.42</v>
      </c>
      <c r="G430" t="n">
        <v>14.43</v>
      </c>
      <c r="H430" t="n">
        <v>0.18</v>
      </c>
      <c r="I430" t="n">
        <v>35</v>
      </c>
      <c r="J430" t="n">
        <v>289.21</v>
      </c>
      <c r="K430" t="n">
        <v>61.2</v>
      </c>
      <c r="L430" t="n">
        <v>3</v>
      </c>
      <c r="M430" t="n">
        <v>33</v>
      </c>
      <c r="N430" t="n">
        <v>80.02</v>
      </c>
      <c r="O430" t="n">
        <v>35903.99</v>
      </c>
      <c r="P430" t="n">
        <v>142.07</v>
      </c>
      <c r="Q430" t="n">
        <v>942.38</v>
      </c>
      <c r="R430" t="n">
        <v>44.81</v>
      </c>
      <c r="S430" t="n">
        <v>27.17</v>
      </c>
      <c r="T430" t="n">
        <v>8918.950000000001</v>
      </c>
      <c r="U430" t="n">
        <v>0.61</v>
      </c>
      <c r="V430" t="n">
        <v>0.93</v>
      </c>
      <c r="W430" t="n">
        <v>0.15</v>
      </c>
      <c r="X430" t="n">
        <v>0.57</v>
      </c>
      <c r="Y430" t="n">
        <v>1</v>
      </c>
      <c r="Z430" t="n">
        <v>10</v>
      </c>
    </row>
    <row r="431">
      <c r="A431" t="n">
        <v>9</v>
      </c>
      <c r="B431" t="n">
        <v>145</v>
      </c>
      <c r="C431" t="inlineStr">
        <is>
          <t xml:space="preserve">CONCLUIDO	</t>
        </is>
      </c>
      <c r="D431" t="n">
        <v>7.5083</v>
      </c>
      <c r="E431" t="n">
        <v>13.32</v>
      </c>
      <c r="F431" t="n">
        <v>8.59</v>
      </c>
      <c r="G431" t="n">
        <v>15.62</v>
      </c>
      <c r="H431" t="n">
        <v>0.2</v>
      </c>
      <c r="I431" t="n">
        <v>33</v>
      </c>
      <c r="J431" t="n">
        <v>289.72</v>
      </c>
      <c r="K431" t="n">
        <v>61.2</v>
      </c>
      <c r="L431" t="n">
        <v>3.25</v>
      </c>
      <c r="M431" t="n">
        <v>31</v>
      </c>
      <c r="N431" t="n">
        <v>80.27</v>
      </c>
      <c r="O431" t="n">
        <v>35966.59</v>
      </c>
      <c r="P431" t="n">
        <v>144.62</v>
      </c>
      <c r="Q431" t="n">
        <v>942.3</v>
      </c>
      <c r="R431" t="n">
        <v>50.45</v>
      </c>
      <c r="S431" t="n">
        <v>27.17</v>
      </c>
      <c r="T431" t="n">
        <v>11748.95</v>
      </c>
      <c r="U431" t="n">
        <v>0.54</v>
      </c>
      <c r="V431" t="n">
        <v>0.91</v>
      </c>
      <c r="W431" t="n">
        <v>0.17</v>
      </c>
      <c r="X431" t="n">
        <v>0.74</v>
      </c>
      <c r="Y431" t="n">
        <v>1</v>
      </c>
      <c r="Z431" t="n">
        <v>10</v>
      </c>
    </row>
    <row r="432">
      <c r="A432" t="n">
        <v>10</v>
      </c>
      <c r="B432" t="n">
        <v>145</v>
      </c>
      <c r="C432" t="inlineStr">
        <is>
          <t xml:space="preserve">CONCLUIDO	</t>
        </is>
      </c>
      <c r="D432" t="n">
        <v>7.679</v>
      </c>
      <c r="E432" t="n">
        <v>13.02</v>
      </c>
      <c r="F432" t="n">
        <v>8.460000000000001</v>
      </c>
      <c r="G432" t="n">
        <v>16.91</v>
      </c>
      <c r="H432" t="n">
        <v>0.21</v>
      </c>
      <c r="I432" t="n">
        <v>30</v>
      </c>
      <c r="J432" t="n">
        <v>290.23</v>
      </c>
      <c r="K432" t="n">
        <v>61.2</v>
      </c>
      <c r="L432" t="n">
        <v>3.5</v>
      </c>
      <c r="M432" t="n">
        <v>28</v>
      </c>
      <c r="N432" t="n">
        <v>80.53</v>
      </c>
      <c r="O432" t="n">
        <v>36029.29</v>
      </c>
      <c r="P432" t="n">
        <v>141.49</v>
      </c>
      <c r="Q432" t="n">
        <v>942.3</v>
      </c>
      <c r="R432" t="n">
        <v>46.16</v>
      </c>
      <c r="S432" t="n">
        <v>27.17</v>
      </c>
      <c r="T432" t="n">
        <v>9618.33</v>
      </c>
      <c r="U432" t="n">
        <v>0.59</v>
      </c>
      <c r="V432" t="n">
        <v>0.92</v>
      </c>
      <c r="W432" t="n">
        <v>0.16</v>
      </c>
      <c r="X432" t="n">
        <v>0.6</v>
      </c>
      <c r="Y432" t="n">
        <v>1</v>
      </c>
      <c r="Z432" t="n">
        <v>10</v>
      </c>
    </row>
    <row r="433">
      <c r="A433" t="n">
        <v>11</v>
      </c>
      <c r="B433" t="n">
        <v>145</v>
      </c>
      <c r="C433" t="inlineStr">
        <is>
          <t xml:space="preserve">CONCLUIDO	</t>
        </is>
      </c>
      <c r="D433" t="n">
        <v>7.7678</v>
      </c>
      <c r="E433" t="n">
        <v>12.87</v>
      </c>
      <c r="F433" t="n">
        <v>8.42</v>
      </c>
      <c r="G433" t="n">
        <v>18.03</v>
      </c>
      <c r="H433" t="n">
        <v>0.23</v>
      </c>
      <c r="I433" t="n">
        <v>28</v>
      </c>
      <c r="J433" t="n">
        <v>290.74</v>
      </c>
      <c r="K433" t="n">
        <v>61.2</v>
      </c>
      <c r="L433" t="n">
        <v>3.75</v>
      </c>
      <c r="M433" t="n">
        <v>26</v>
      </c>
      <c r="N433" t="n">
        <v>80.79000000000001</v>
      </c>
      <c r="O433" t="n">
        <v>36092.1</v>
      </c>
      <c r="P433" t="n">
        <v>140.27</v>
      </c>
      <c r="Q433" t="n">
        <v>942.29</v>
      </c>
      <c r="R433" t="n">
        <v>44.74</v>
      </c>
      <c r="S433" t="n">
        <v>27.17</v>
      </c>
      <c r="T433" t="n">
        <v>8919.549999999999</v>
      </c>
      <c r="U433" t="n">
        <v>0.61</v>
      </c>
      <c r="V433" t="n">
        <v>0.93</v>
      </c>
      <c r="W433" t="n">
        <v>0.15</v>
      </c>
      <c r="X433" t="n">
        <v>0.5600000000000001</v>
      </c>
      <c r="Y433" t="n">
        <v>1</v>
      </c>
      <c r="Z433" t="n">
        <v>10</v>
      </c>
    </row>
    <row r="434">
      <c r="A434" t="n">
        <v>12</v>
      </c>
      <c r="B434" t="n">
        <v>145</v>
      </c>
      <c r="C434" t="inlineStr">
        <is>
          <t xml:space="preserve">CONCLUIDO	</t>
        </is>
      </c>
      <c r="D434" t="n">
        <v>7.8606</v>
      </c>
      <c r="E434" t="n">
        <v>12.72</v>
      </c>
      <c r="F434" t="n">
        <v>8.369999999999999</v>
      </c>
      <c r="G434" t="n">
        <v>19.32</v>
      </c>
      <c r="H434" t="n">
        <v>0.24</v>
      </c>
      <c r="I434" t="n">
        <v>26</v>
      </c>
      <c r="J434" t="n">
        <v>291.25</v>
      </c>
      <c r="K434" t="n">
        <v>61.2</v>
      </c>
      <c r="L434" t="n">
        <v>4</v>
      </c>
      <c r="M434" t="n">
        <v>24</v>
      </c>
      <c r="N434" t="n">
        <v>81.05</v>
      </c>
      <c r="O434" t="n">
        <v>36155.02</v>
      </c>
      <c r="P434" t="n">
        <v>138.73</v>
      </c>
      <c r="Q434" t="n">
        <v>942.34</v>
      </c>
      <c r="R434" t="n">
        <v>43.34</v>
      </c>
      <c r="S434" t="n">
        <v>27.17</v>
      </c>
      <c r="T434" t="n">
        <v>8230.02</v>
      </c>
      <c r="U434" t="n">
        <v>0.63</v>
      </c>
      <c r="V434" t="n">
        <v>0.93</v>
      </c>
      <c r="W434" t="n">
        <v>0.15</v>
      </c>
      <c r="X434" t="n">
        <v>0.52</v>
      </c>
      <c r="Y434" t="n">
        <v>1</v>
      </c>
      <c r="Z434" t="n">
        <v>10</v>
      </c>
    </row>
    <row r="435">
      <c r="A435" t="n">
        <v>13</v>
      </c>
      <c r="B435" t="n">
        <v>145</v>
      </c>
      <c r="C435" t="inlineStr">
        <is>
          <t xml:space="preserve">CONCLUIDO	</t>
        </is>
      </c>
      <c r="D435" t="n">
        <v>7.9095</v>
      </c>
      <c r="E435" t="n">
        <v>12.64</v>
      </c>
      <c r="F435" t="n">
        <v>8.35</v>
      </c>
      <c r="G435" t="n">
        <v>20.03</v>
      </c>
      <c r="H435" t="n">
        <v>0.26</v>
      </c>
      <c r="I435" t="n">
        <v>25</v>
      </c>
      <c r="J435" t="n">
        <v>291.76</v>
      </c>
      <c r="K435" t="n">
        <v>61.2</v>
      </c>
      <c r="L435" t="n">
        <v>4.25</v>
      </c>
      <c r="M435" t="n">
        <v>23</v>
      </c>
      <c r="N435" t="n">
        <v>81.31</v>
      </c>
      <c r="O435" t="n">
        <v>36218.04</v>
      </c>
      <c r="P435" t="n">
        <v>137.79</v>
      </c>
      <c r="Q435" t="n">
        <v>942.33</v>
      </c>
      <c r="R435" t="n">
        <v>42.58</v>
      </c>
      <c r="S435" t="n">
        <v>27.17</v>
      </c>
      <c r="T435" t="n">
        <v>7852.45</v>
      </c>
      <c r="U435" t="n">
        <v>0.64</v>
      </c>
      <c r="V435" t="n">
        <v>0.93</v>
      </c>
      <c r="W435" t="n">
        <v>0.15</v>
      </c>
      <c r="X435" t="n">
        <v>0.49</v>
      </c>
      <c r="Y435" t="n">
        <v>1</v>
      </c>
      <c r="Z435" t="n">
        <v>10</v>
      </c>
    </row>
    <row r="436">
      <c r="A436" t="n">
        <v>14</v>
      </c>
      <c r="B436" t="n">
        <v>145</v>
      </c>
      <c r="C436" t="inlineStr">
        <is>
          <t xml:space="preserve">CONCLUIDO	</t>
        </is>
      </c>
      <c r="D436" t="n">
        <v>8.0036</v>
      </c>
      <c r="E436" t="n">
        <v>12.49</v>
      </c>
      <c r="F436" t="n">
        <v>8.31</v>
      </c>
      <c r="G436" t="n">
        <v>21.67</v>
      </c>
      <c r="H436" t="n">
        <v>0.27</v>
      </c>
      <c r="I436" t="n">
        <v>23</v>
      </c>
      <c r="J436" t="n">
        <v>292.27</v>
      </c>
      <c r="K436" t="n">
        <v>61.2</v>
      </c>
      <c r="L436" t="n">
        <v>4.5</v>
      </c>
      <c r="M436" t="n">
        <v>21</v>
      </c>
      <c r="N436" t="n">
        <v>81.56999999999999</v>
      </c>
      <c r="O436" t="n">
        <v>36281.16</v>
      </c>
      <c r="P436" t="n">
        <v>136.51</v>
      </c>
      <c r="Q436" t="n">
        <v>942.24</v>
      </c>
      <c r="R436" t="n">
        <v>41.44</v>
      </c>
      <c r="S436" t="n">
        <v>27.17</v>
      </c>
      <c r="T436" t="n">
        <v>7295.2</v>
      </c>
      <c r="U436" t="n">
        <v>0.66</v>
      </c>
      <c r="V436" t="n">
        <v>0.9399999999999999</v>
      </c>
      <c r="W436" t="n">
        <v>0.14</v>
      </c>
      <c r="X436" t="n">
        <v>0.45</v>
      </c>
      <c r="Y436" t="n">
        <v>1</v>
      </c>
      <c r="Z436" t="n">
        <v>10</v>
      </c>
    </row>
    <row r="437">
      <c r="A437" t="n">
        <v>15</v>
      </c>
      <c r="B437" t="n">
        <v>145</v>
      </c>
      <c r="C437" t="inlineStr">
        <is>
          <t xml:space="preserve">CONCLUIDO	</t>
        </is>
      </c>
      <c r="D437" t="n">
        <v>8.0602</v>
      </c>
      <c r="E437" t="n">
        <v>12.41</v>
      </c>
      <c r="F437" t="n">
        <v>8.27</v>
      </c>
      <c r="G437" t="n">
        <v>22.56</v>
      </c>
      <c r="H437" t="n">
        <v>0.29</v>
      </c>
      <c r="I437" t="n">
        <v>22</v>
      </c>
      <c r="J437" t="n">
        <v>292.79</v>
      </c>
      <c r="K437" t="n">
        <v>61.2</v>
      </c>
      <c r="L437" t="n">
        <v>4.75</v>
      </c>
      <c r="M437" t="n">
        <v>20</v>
      </c>
      <c r="N437" t="n">
        <v>81.84</v>
      </c>
      <c r="O437" t="n">
        <v>36344.4</v>
      </c>
      <c r="P437" t="n">
        <v>135.31</v>
      </c>
      <c r="Q437" t="n">
        <v>942.35</v>
      </c>
      <c r="R437" t="n">
        <v>40.37</v>
      </c>
      <c r="S437" t="n">
        <v>27.17</v>
      </c>
      <c r="T437" t="n">
        <v>6764.31</v>
      </c>
      <c r="U437" t="n">
        <v>0.67</v>
      </c>
      <c r="V437" t="n">
        <v>0.9399999999999999</v>
      </c>
      <c r="W437" t="n">
        <v>0.14</v>
      </c>
      <c r="X437" t="n">
        <v>0.42</v>
      </c>
      <c r="Y437" t="n">
        <v>1</v>
      </c>
      <c r="Z437" t="n">
        <v>10</v>
      </c>
    </row>
    <row r="438">
      <c r="A438" t="n">
        <v>16</v>
      </c>
      <c r="B438" t="n">
        <v>145</v>
      </c>
      <c r="C438" t="inlineStr">
        <is>
          <t xml:space="preserve">CONCLUIDO	</t>
        </is>
      </c>
      <c r="D438" t="n">
        <v>8.1061</v>
      </c>
      <c r="E438" t="n">
        <v>12.34</v>
      </c>
      <c r="F438" t="n">
        <v>8.26</v>
      </c>
      <c r="G438" t="n">
        <v>23.59</v>
      </c>
      <c r="H438" t="n">
        <v>0.3</v>
      </c>
      <c r="I438" t="n">
        <v>21</v>
      </c>
      <c r="J438" t="n">
        <v>293.3</v>
      </c>
      <c r="K438" t="n">
        <v>61.2</v>
      </c>
      <c r="L438" t="n">
        <v>5</v>
      </c>
      <c r="M438" t="n">
        <v>19</v>
      </c>
      <c r="N438" t="n">
        <v>82.09999999999999</v>
      </c>
      <c r="O438" t="n">
        <v>36407.75</v>
      </c>
      <c r="P438" t="n">
        <v>134.4</v>
      </c>
      <c r="Q438" t="n">
        <v>942.36</v>
      </c>
      <c r="R438" t="n">
        <v>39.76</v>
      </c>
      <c r="S438" t="n">
        <v>27.17</v>
      </c>
      <c r="T438" t="n">
        <v>6461.29</v>
      </c>
      <c r="U438" t="n">
        <v>0.68</v>
      </c>
      <c r="V438" t="n">
        <v>0.9399999999999999</v>
      </c>
      <c r="W438" t="n">
        <v>0.14</v>
      </c>
      <c r="X438" t="n">
        <v>0.4</v>
      </c>
      <c r="Y438" t="n">
        <v>1</v>
      </c>
      <c r="Z438" t="n">
        <v>10</v>
      </c>
    </row>
    <row r="439">
      <c r="A439" t="n">
        <v>17</v>
      </c>
      <c r="B439" t="n">
        <v>145</v>
      </c>
      <c r="C439" t="inlineStr">
        <is>
          <t xml:space="preserve">CONCLUIDO	</t>
        </is>
      </c>
      <c r="D439" t="n">
        <v>8.1585</v>
      </c>
      <c r="E439" t="n">
        <v>12.26</v>
      </c>
      <c r="F439" t="n">
        <v>8.23</v>
      </c>
      <c r="G439" t="n">
        <v>24.69</v>
      </c>
      <c r="H439" t="n">
        <v>0.32</v>
      </c>
      <c r="I439" t="n">
        <v>20</v>
      </c>
      <c r="J439" t="n">
        <v>293.81</v>
      </c>
      <c r="K439" t="n">
        <v>61.2</v>
      </c>
      <c r="L439" t="n">
        <v>5.25</v>
      </c>
      <c r="M439" t="n">
        <v>18</v>
      </c>
      <c r="N439" t="n">
        <v>82.36</v>
      </c>
      <c r="O439" t="n">
        <v>36471.2</v>
      </c>
      <c r="P439" t="n">
        <v>133.03</v>
      </c>
      <c r="Q439" t="n">
        <v>942.24</v>
      </c>
      <c r="R439" t="n">
        <v>38.97</v>
      </c>
      <c r="S439" t="n">
        <v>27.17</v>
      </c>
      <c r="T439" t="n">
        <v>6073.58</v>
      </c>
      <c r="U439" t="n">
        <v>0.7</v>
      </c>
      <c r="V439" t="n">
        <v>0.95</v>
      </c>
      <c r="W439" t="n">
        <v>0.14</v>
      </c>
      <c r="X439" t="n">
        <v>0.38</v>
      </c>
      <c r="Y439" t="n">
        <v>1</v>
      </c>
      <c r="Z439" t="n">
        <v>10</v>
      </c>
    </row>
    <row r="440">
      <c r="A440" t="n">
        <v>18</v>
      </c>
      <c r="B440" t="n">
        <v>145</v>
      </c>
      <c r="C440" t="inlineStr">
        <is>
          <t xml:space="preserve">CONCLUIDO	</t>
        </is>
      </c>
      <c r="D440" t="n">
        <v>8.311999999999999</v>
      </c>
      <c r="E440" t="n">
        <v>12.03</v>
      </c>
      <c r="F440" t="n">
        <v>8.109999999999999</v>
      </c>
      <c r="G440" t="n">
        <v>27.04</v>
      </c>
      <c r="H440" t="n">
        <v>0.33</v>
      </c>
      <c r="I440" t="n">
        <v>18</v>
      </c>
      <c r="J440" t="n">
        <v>294.33</v>
      </c>
      <c r="K440" t="n">
        <v>61.2</v>
      </c>
      <c r="L440" t="n">
        <v>5.5</v>
      </c>
      <c r="M440" t="n">
        <v>16</v>
      </c>
      <c r="N440" t="n">
        <v>82.63</v>
      </c>
      <c r="O440" t="n">
        <v>36534.76</v>
      </c>
      <c r="P440" t="n">
        <v>130.36</v>
      </c>
      <c r="Q440" t="n">
        <v>942.24</v>
      </c>
      <c r="R440" t="n">
        <v>35.06</v>
      </c>
      <c r="S440" t="n">
        <v>27.17</v>
      </c>
      <c r="T440" t="n">
        <v>4128.18</v>
      </c>
      <c r="U440" t="n">
        <v>0.77</v>
      </c>
      <c r="V440" t="n">
        <v>0.96</v>
      </c>
      <c r="W440" t="n">
        <v>0.13</v>
      </c>
      <c r="X440" t="n">
        <v>0.26</v>
      </c>
      <c r="Y440" t="n">
        <v>1</v>
      </c>
      <c r="Z440" t="n">
        <v>10</v>
      </c>
    </row>
    <row r="441">
      <c r="A441" t="n">
        <v>19</v>
      </c>
      <c r="B441" t="n">
        <v>145</v>
      </c>
      <c r="C441" t="inlineStr">
        <is>
          <t xml:space="preserve">CONCLUIDO	</t>
        </is>
      </c>
      <c r="D441" t="n">
        <v>8.197800000000001</v>
      </c>
      <c r="E441" t="n">
        <v>12.2</v>
      </c>
      <c r="F441" t="n">
        <v>8.279999999999999</v>
      </c>
      <c r="G441" t="n">
        <v>27.6</v>
      </c>
      <c r="H441" t="n">
        <v>0.35</v>
      </c>
      <c r="I441" t="n">
        <v>18</v>
      </c>
      <c r="J441" t="n">
        <v>294.84</v>
      </c>
      <c r="K441" t="n">
        <v>61.2</v>
      </c>
      <c r="L441" t="n">
        <v>5.75</v>
      </c>
      <c r="M441" t="n">
        <v>16</v>
      </c>
      <c r="N441" t="n">
        <v>82.90000000000001</v>
      </c>
      <c r="O441" t="n">
        <v>36598.44</v>
      </c>
      <c r="P441" t="n">
        <v>133.06</v>
      </c>
      <c r="Q441" t="n">
        <v>942.29</v>
      </c>
      <c r="R441" t="n">
        <v>41.01</v>
      </c>
      <c r="S441" t="n">
        <v>27.17</v>
      </c>
      <c r="T441" t="n">
        <v>7101.78</v>
      </c>
      <c r="U441" t="n">
        <v>0.66</v>
      </c>
      <c r="V441" t="n">
        <v>0.9399999999999999</v>
      </c>
      <c r="W441" t="n">
        <v>0.14</v>
      </c>
      <c r="X441" t="n">
        <v>0.43</v>
      </c>
      <c r="Y441" t="n">
        <v>1</v>
      </c>
      <c r="Z441" t="n">
        <v>10</v>
      </c>
    </row>
    <row r="442">
      <c r="A442" t="n">
        <v>20</v>
      </c>
      <c r="B442" t="n">
        <v>145</v>
      </c>
      <c r="C442" t="inlineStr">
        <is>
          <t xml:space="preserve">CONCLUIDO	</t>
        </is>
      </c>
      <c r="D442" t="n">
        <v>8.298</v>
      </c>
      <c r="E442" t="n">
        <v>12.05</v>
      </c>
      <c r="F442" t="n">
        <v>8.19</v>
      </c>
      <c r="G442" t="n">
        <v>28.89</v>
      </c>
      <c r="H442" t="n">
        <v>0.36</v>
      </c>
      <c r="I442" t="n">
        <v>17</v>
      </c>
      <c r="J442" t="n">
        <v>295.36</v>
      </c>
      <c r="K442" t="n">
        <v>61.2</v>
      </c>
      <c r="L442" t="n">
        <v>6</v>
      </c>
      <c r="M442" t="n">
        <v>15</v>
      </c>
      <c r="N442" t="n">
        <v>83.16</v>
      </c>
      <c r="O442" t="n">
        <v>36662.22</v>
      </c>
      <c r="P442" t="n">
        <v>130.43</v>
      </c>
      <c r="Q442" t="n">
        <v>942.24</v>
      </c>
      <c r="R442" t="n">
        <v>37.78</v>
      </c>
      <c r="S442" t="n">
        <v>27.17</v>
      </c>
      <c r="T442" t="n">
        <v>5494.51</v>
      </c>
      <c r="U442" t="n">
        <v>0.72</v>
      </c>
      <c r="V442" t="n">
        <v>0.95</v>
      </c>
      <c r="W442" t="n">
        <v>0.13</v>
      </c>
      <c r="X442" t="n">
        <v>0.33</v>
      </c>
      <c r="Y442" t="n">
        <v>1</v>
      </c>
      <c r="Z442" t="n">
        <v>10</v>
      </c>
    </row>
    <row r="443">
      <c r="A443" t="n">
        <v>21</v>
      </c>
      <c r="B443" t="n">
        <v>145</v>
      </c>
      <c r="C443" t="inlineStr">
        <is>
          <t xml:space="preserve">CONCLUIDO	</t>
        </is>
      </c>
      <c r="D443" t="n">
        <v>8.349399999999999</v>
      </c>
      <c r="E443" t="n">
        <v>11.98</v>
      </c>
      <c r="F443" t="n">
        <v>8.17</v>
      </c>
      <c r="G443" t="n">
        <v>30.62</v>
      </c>
      <c r="H443" t="n">
        <v>0.38</v>
      </c>
      <c r="I443" t="n">
        <v>16</v>
      </c>
      <c r="J443" t="n">
        <v>295.88</v>
      </c>
      <c r="K443" t="n">
        <v>61.2</v>
      </c>
      <c r="L443" t="n">
        <v>6.25</v>
      </c>
      <c r="M443" t="n">
        <v>14</v>
      </c>
      <c r="N443" t="n">
        <v>83.43000000000001</v>
      </c>
      <c r="O443" t="n">
        <v>36726.12</v>
      </c>
      <c r="P443" t="n">
        <v>129.52</v>
      </c>
      <c r="Q443" t="n">
        <v>942.27</v>
      </c>
      <c r="R443" t="n">
        <v>37</v>
      </c>
      <c r="S443" t="n">
        <v>27.17</v>
      </c>
      <c r="T443" t="n">
        <v>5106.06</v>
      </c>
      <c r="U443" t="n">
        <v>0.73</v>
      </c>
      <c r="V443" t="n">
        <v>0.96</v>
      </c>
      <c r="W443" t="n">
        <v>0.14</v>
      </c>
      <c r="X443" t="n">
        <v>0.31</v>
      </c>
      <c r="Y443" t="n">
        <v>1</v>
      </c>
      <c r="Z443" t="n">
        <v>10</v>
      </c>
    </row>
    <row r="444">
      <c r="A444" t="n">
        <v>22</v>
      </c>
      <c r="B444" t="n">
        <v>145</v>
      </c>
      <c r="C444" t="inlineStr">
        <is>
          <t xml:space="preserve">CONCLUIDO	</t>
        </is>
      </c>
      <c r="D444" t="n">
        <v>8.3521</v>
      </c>
      <c r="E444" t="n">
        <v>11.97</v>
      </c>
      <c r="F444" t="n">
        <v>8.16</v>
      </c>
      <c r="G444" t="n">
        <v>30.61</v>
      </c>
      <c r="H444" t="n">
        <v>0.39</v>
      </c>
      <c r="I444" t="n">
        <v>16</v>
      </c>
      <c r="J444" t="n">
        <v>296.4</v>
      </c>
      <c r="K444" t="n">
        <v>61.2</v>
      </c>
      <c r="L444" t="n">
        <v>6.5</v>
      </c>
      <c r="M444" t="n">
        <v>14</v>
      </c>
      <c r="N444" t="n">
        <v>83.7</v>
      </c>
      <c r="O444" t="n">
        <v>36790.13</v>
      </c>
      <c r="P444" t="n">
        <v>128.68</v>
      </c>
      <c r="Q444" t="n">
        <v>942.3200000000001</v>
      </c>
      <c r="R444" t="n">
        <v>36.9</v>
      </c>
      <c r="S444" t="n">
        <v>27.17</v>
      </c>
      <c r="T444" t="n">
        <v>5056.06</v>
      </c>
      <c r="U444" t="n">
        <v>0.74</v>
      </c>
      <c r="V444" t="n">
        <v>0.96</v>
      </c>
      <c r="W444" t="n">
        <v>0.13</v>
      </c>
      <c r="X444" t="n">
        <v>0.31</v>
      </c>
      <c r="Y444" t="n">
        <v>1</v>
      </c>
      <c r="Z444" t="n">
        <v>10</v>
      </c>
    </row>
    <row r="445">
      <c r="A445" t="n">
        <v>23</v>
      </c>
      <c r="B445" t="n">
        <v>145</v>
      </c>
      <c r="C445" t="inlineStr">
        <is>
          <t xml:space="preserve">CONCLUIDO	</t>
        </is>
      </c>
      <c r="D445" t="n">
        <v>8.398999999999999</v>
      </c>
      <c r="E445" t="n">
        <v>11.91</v>
      </c>
      <c r="F445" t="n">
        <v>8.15</v>
      </c>
      <c r="G445" t="n">
        <v>32.59</v>
      </c>
      <c r="H445" t="n">
        <v>0.4</v>
      </c>
      <c r="I445" t="n">
        <v>15</v>
      </c>
      <c r="J445" t="n">
        <v>296.92</v>
      </c>
      <c r="K445" t="n">
        <v>61.2</v>
      </c>
      <c r="L445" t="n">
        <v>6.75</v>
      </c>
      <c r="M445" t="n">
        <v>13</v>
      </c>
      <c r="N445" t="n">
        <v>83.97</v>
      </c>
      <c r="O445" t="n">
        <v>36854.25</v>
      </c>
      <c r="P445" t="n">
        <v>127.92</v>
      </c>
      <c r="Q445" t="n">
        <v>942.24</v>
      </c>
      <c r="R445" t="n">
        <v>36.52</v>
      </c>
      <c r="S445" t="n">
        <v>27.17</v>
      </c>
      <c r="T445" t="n">
        <v>4871.09</v>
      </c>
      <c r="U445" t="n">
        <v>0.74</v>
      </c>
      <c r="V445" t="n">
        <v>0.96</v>
      </c>
      <c r="W445" t="n">
        <v>0.13</v>
      </c>
      <c r="X445" t="n">
        <v>0.3</v>
      </c>
      <c r="Y445" t="n">
        <v>1</v>
      </c>
      <c r="Z445" t="n">
        <v>10</v>
      </c>
    </row>
    <row r="446">
      <c r="A446" t="n">
        <v>24</v>
      </c>
      <c r="B446" t="n">
        <v>145</v>
      </c>
      <c r="C446" t="inlineStr">
        <is>
          <t xml:space="preserve">CONCLUIDO	</t>
        </is>
      </c>
      <c r="D446" t="n">
        <v>8.4626</v>
      </c>
      <c r="E446" t="n">
        <v>11.82</v>
      </c>
      <c r="F446" t="n">
        <v>8.109999999999999</v>
      </c>
      <c r="G446" t="n">
        <v>34.77</v>
      </c>
      <c r="H446" t="n">
        <v>0.42</v>
      </c>
      <c r="I446" t="n">
        <v>14</v>
      </c>
      <c r="J446" t="n">
        <v>297.44</v>
      </c>
      <c r="K446" t="n">
        <v>61.2</v>
      </c>
      <c r="L446" t="n">
        <v>7</v>
      </c>
      <c r="M446" t="n">
        <v>12</v>
      </c>
      <c r="N446" t="n">
        <v>84.23999999999999</v>
      </c>
      <c r="O446" t="n">
        <v>36918.48</v>
      </c>
      <c r="P446" t="n">
        <v>126.47</v>
      </c>
      <c r="Q446" t="n">
        <v>942.24</v>
      </c>
      <c r="R446" t="n">
        <v>35.3</v>
      </c>
      <c r="S446" t="n">
        <v>27.17</v>
      </c>
      <c r="T446" t="n">
        <v>4268.38</v>
      </c>
      <c r="U446" t="n">
        <v>0.77</v>
      </c>
      <c r="V446" t="n">
        <v>0.96</v>
      </c>
      <c r="W446" t="n">
        <v>0.13</v>
      </c>
      <c r="X446" t="n">
        <v>0.26</v>
      </c>
      <c r="Y446" t="n">
        <v>1</v>
      </c>
      <c r="Z446" t="n">
        <v>10</v>
      </c>
    </row>
    <row r="447">
      <c r="A447" t="n">
        <v>25</v>
      </c>
      <c r="B447" t="n">
        <v>145</v>
      </c>
      <c r="C447" t="inlineStr">
        <is>
          <t xml:space="preserve">CONCLUIDO	</t>
        </is>
      </c>
      <c r="D447" t="n">
        <v>8.4541</v>
      </c>
      <c r="E447" t="n">
        <v>11.83</v>
      </c>
      <c r="F447" t="n">
        <v>8.119999999999999</v>
      </c>
      <c r="G447" t="n">
        <v>34.82</v>
      </c>
      <c r="H447" t="n">
        <v>0.43</v>
      </c>
      <c r="I447" t="n">
        <v>14</v>
      </c>
      <c r="J447" t="n">
        <v>297.96</v>
      </c>
      <c r="K447" t="n">
        <v>61.2</v>
      </c>
      <c r="L447" t="n">
        <v>7.25</v>
      </c>
      <c r="M447" t="n">
        <v>12</v>
      </c>
      <c r="N447" t="n">
        <v>84.51000000000001</v>
      </c>
      <c r="O447" t="n">
        <v>36982.83</v>
      </c>
      <c r="P447" t="n">
        <v>126.19</v>
      </c>
      <c r="Q447" t="n">
        <v>942.24</v>
      </c>
      <c r="R447" t="n">
        <v>35.71</v>
      </c>
      <c r="S447" t="n">
        <v>27.17</v>
      </c>
      <c r="T447" t="n">
        <v>4474.56</v>
      </c>
      <c r="U447" t="n">
        <v>0.76</v>
      </c>
      <c r="V447" t="n">
        <v>0.96</v>
      </c>
      <c r="W447" t="n">
        <v>0.13</v>
      </c>
      <c r="X447" t="n">
        <v>0.27</v>
      </c>
      <c r="Y447" t="n">
        <v>1</v>
      </c>
      <c r="Z447" t="n">
        <v>10</v>
      </c>
    </row>
    <row r="448">
      <c r="A448" t="n">
        <v>26</v>
      </c>
      <c r="B448" t="n">
        <v>145</v>
      </c>
      <c r="C448" t="inlineStr">
        <is>
          <t xml:space="preserve">CONCLUIDO	</t>
        </is>
      </c>
      <c r="D448" t="n">
        <v>8.5223</v>
      </c>
      <c r="E448" t="n">
        <v>11.73</v>
      </c>
      <c r="F448" t="n">
        <v>8.08</v>
      </c>
      <c r="G448" t="n">
        <v>37.31</v>
      </c>
      <c r="H448" t="n">
        <v>0.45</v>
      </c>
      <c r="I448" t="n">
        <v>13</v>
      </c>
      <c r="J448" t="n">
        <v>298.48</v>
      </c>
      <c r="K448" t="n">
        <v>61.2</v>
      </c>
      <c r="L448" t="n">
        <v>7.5</v>
      </c>
      <c r="M448" t="n">
        <v>11</v>
      </c>
      <c r="N448" t="n">
        <v>84.79000000000001</v>
      </c>
      <c r="O448" t="n">
        <v>37047.29</v>
      </c>
      <c r="P448" t="n">
        <v>124.77</v>
      </c>
      <c r="Q448" t="n">
        <v>942.29</v>
      </c>
      <c r="R448" t="n">
        <v>34.36</v>
      </c>
      <c r="S448" t="n">
        <v>27.17</v>
      </c>
      <c r="T448" t="n">
        <v>3801.73</v>
      </c>
      <c r="U448" t="n">
        <v>0.79</v>
      </c>
      <c r="V448" t="n">
        <v>0.96</v>
      </c>
      <c r="W448" t="n">
        <v>0.13</v>
      </c>
      <c r="X448" t="n">
        <v>0.23</v>
      </c>
      <c r="Y448" t="n">
        <v>1</v>
      </c>
      <c r="Z448" t="n">
        <v>10</v>
      </c>
    </row>
    <row r="449">
      <c r="A449" t="n">
        <v>27</v>
      </c>
      <c r="B449" t="n">
        <v>145</v>
      </c>
      <c r="C449" t="inlineStr">
        <is>
          <t xml:space="preserve">CONCLUIDO	</t>
        </is>
      </c>
      <c r="D449" t="n">
        <v>8.5466</v>
      </c>
      <c r="E449" t="n">
        <v>11.7</v>
      </c>
      <c r="F449" t="n">
        <v>8.050000000000001</v>
      </c>
      <c r="G449" t="n">
        <v>37.16</v>
      </c>
      <c r="H449" t="n">
        <v>0.46</v>
      </c>
      <c r="I449" t="n">
        <v>13</v>
      </c>
      <c r="J449" t="n">
        <v>299.01</v>
      </c>
      <c r="K449" t="n">
        <v>61.2</v>
      </c>
      <c r="L449" t="n">
        <v>7.75</v>
      </c>
      <c r="M449" t="n">
        <v>11</v>
      </c>
      <c r="N449" t="n">
        <v>85.06</v>
      </c>
      <c r="O449" t="n">
        <v>37111.87</v>
      </c>
      <c r="P449" t="n">
        <v>123.5</v>
      </c>
      <c r="Q449" t="n">
        <v>942.24</v>
      </c>
      <c r="R449" t="n">
        <v>33.13</v>
      </c>
      <c r="S449" t="n">
        <v>27.17</v>
      </c>
      <c r="T449" t="n">
        <v>3189</v>
      </c>
      <c r="U449" t="n">
        <v>0.82</v>
      </c>
      <c r="V449" t="n">
        <v>0.97</v>
      </c>
      <c r="W449" t="n">
        <v>0.13</v>
      </c>
      <c r="X449" t="n">
        <v>0.2</v>
      </c>
      <c r="Y449" t="n">
        <v>1</v>
      </c>
      <c r="Z449" t="n">
        <v>10</v>
      </c>
    </row>
    <row r="450">
      <c r="A450" t="n">
        <v>28</v>
      </c>
      <c r="B450" t="n">
        <v>145</v>
      </c>
      <c r="C450" t="inlineStr">
        <is>
          <t xml:space="preserve">CONCLUIDO	</t>
        </is>
      </c>
      <c r="D450" t="n">
        <v>8.4826</v>
      </c>
      <c r="E450" t="n">
        <v>11.79</v>
      </c>
      <c r="F450" t="n">
        <v>8.140000000000001</v>
      </c>
      <c r="G450" t="n">
        <v>37.57</v>
      </c>
      <c r="H450" t="n">
        <v>0.48</v>
      </c>
      <c r="I450" t="n">
        <v>13</v>
      </c>
      <c r="J450" t="n">
        <v>299.53</v>
      </c>
      <c r="K450" t="n">
        <v>61.2</v>
      </c>
      <c r="L450" t="n">
        <v>8</v>
      </c>
      <c r="M450" t="n">
        <v>11</v>
      </c>
      <c r="N450" t="n">
        <v>85.33</v>
      </c>
      <c r="O450" t="n">
        <v>37176.68</v>
      </c>
      <c r="P450" t="n">
        <v>123.8</v>
      </c>
      <c r="Q450" t="n">
        <v>942.24</v>
      </c>
      <c r="R450" t="n">
        <v>36.58</v>
      </c>
      <c r="S450" t="n">
        <v>27.17</v>
      </c>
      <c r="T450" t="n">
        <v>4911.56</v>
      </c>
      <c r="U450" t="n">
        <v>0.74</v>
      </c>
      <c r="V450" t="n">
        <v>0.96</v>
      </c>
      <c r="W450" t="n">
        <v>0.12</v>
      </c>
      <c r="X450" t="n">
        <v>0.29</v>
      </c>
      <c r="Y450" t="n">
        <v>1</v>
      </c>
      <c r="Z450" t="n">
        <v>10</v>
      </c>
    </row>
    <row r="451">
      <c r="A451" t="n">
        <v>29</v>
      </c>
      <c r="B451" t="n">
        <v>145</v>
      </c>
      <c r="C451" t="inlineStr">
        <is>
          <t xml:space="preserve">CONCLUIDO	</t>
        </is>
      </c>
      <c r="D451" t="n">
        <v>8.5596</v>
      </c>
      <c r="E451" t="n">
        <v>11.68</v>
      </c>
      <c r="F451" t="n">
        <v>8.09</v>
      </c>
      <c r="G451" t="n">
        <v>40.43</v>
      </c>
      <c r="H451" t="n">
        <v>0.49</v>
      </c>
      <c r="I451" t="n">
        <v>12</v>
      </c>
      <c r="J451" t="n">
        <v>300.06</v>
      </c>
      <c r="K451" t="n">
        <v>61.2</v>
      </c>
      <c r="L451" t="n">
        <v>8.25</v>
      </c>
      <c r="M451" t="n">
        <v>10</v>
      </c>
      <c r="N451" t="n">
        <v>85.61</v>
      </c>
      <c r="O451" t="n">
        <v>37241.49</v>
      </c>
      <c r="P451" t="n">
        <v>122.55</v>
      </c>
      <c r="Q451" t="n">
        <v>942.26</v>
      </c>
      <c r="R451" t="n">
        <v>34.64</v>
      </c>
      <c r="S451" t="n">
        <v>27.17</v>
      </c>
      <c r="T451" t="n">
        <v>3945.93</v>
      </c>
      <c r="U451" t="n">
        <v>0.78</v>
      </c>
      <c r="V451" t="n">
        <v>0.96</v>
      </c>
      <c r="W451" t="n">
        <v>0.13</v>
      </c>
      <c r="X451" t="n">
        <v>0.23</v>
      </c>
      <c r="Y451" t="n">
        <v>1</v>
      </c>
      <c r="Z451" t="n">
        <v>10</v>
      </c>
    </row>
    <row r="452">
      <c r="A452" t="n">
        <v>30</v>
      </c>
      <c r="B452" t="n">
        <v>145</v>
      </c>
      <c r="C452" t="inlineStr">
        <is>
          <t xml:space="preserve">CONCLUIDO	</t>
        </is>
      </c>
      <c r="D452" t="n">
        <v>8.565099999999999</v>
      </c>
      <c r="E452" t="n">
        <v>11.68</v>
      </c>
      <c r="F452" t="n">
        <v>8.08</v>
      </c>
      <c r="G452" t="n">
        <v>40.4</v>
      </c>
      <c r="H452" t="n">
        <v>0.5</v>
      </c>
      <c r="I452" t="n">
        <v>12</v>
      </c>
      <c r="J452" t="n">
        <v>300.59</v>
      </c>
      <c r="K452" t="n">
        <v>61.2</v>
      </c>
      <c r="L452" t="n">
        <v>8.5</v>
      </c>
      <c r="M452" t="n">
        <v>10</v>
      </c>
      <c r="N452" t="n">
        <v>85.89</v>
      </c>
      <c r="O452" t="n">
        <v>37306.42</v>
      </c>
      <c r="P452" t="n">
        <v>121.58</v>
      </c>
      <c r="Q452" t="n">
        <v>942.24</v>
      </c>
      <c r="R452" t="n">
        <v>34.31</v>
      </c>
      <c r="S452" t="n">
        <v>27.17</v>
      </c>
      <c r="T452" t="n">
        <v>3784.9</v>
      </c>
      <c r="U452" t="n">
        <v>0.79</v>
      </c>
      <c r="V452" t="n">
        <v>0.97</v>
      </c>
      <c r="W452" t="n">
        <v>0.13</v>
      </c>
      <c r="X452" t="n">
        <v>0.23</v>
      </c>
      <c r="Y452" t="n">
        <v>1</v>
      </c>
      <c r="Z452" t="n">
        <v>10</v>
      </c>
    </row>
    <row r="453">
      <c r="A453" t="n">
        <v>31</v>
      </c>
      <c r="B453" t="n">
        <v>145</v>
      </c>
      <c r="C453" t="inlineStr">
        <is>
          <t xml:space="preserve">CONCLUIDO	</t>
        </is>
      </c>
      <c r="D453" t="n">
        <v>8.6168</v>
      </c>
      <c r="E453" t="n">
        <v>11.61</v>
      </c>
      <c r="F453" t="n">
        <v>8.06</v>
      </c>
      <c r="G453" t="n">
        <v>43.98</v>
      </c>
      <c r="H453" t="n">
        <v>0.52</v>
      </c>
      <c r="I453" t="n">
        <v>11</v>
      </c>
      <c r="J453" t="n">
        <v>301.11</v>
      </c>
      <c r="K453" t="n">
        <v>61.2</v>
      </c>
      <c r="L453" t="n">
        <v>8.75</v>
      </c>
      <c r="M453" t="n">
        <v>9</v>
      </c>
      <c r="N453" t="n">
        <v>86.16</v>
      </c>
      <c r="O453" t="n">
        <v>37371.47</v>
      </c>
      <c r="P453" t="n">
        <v>120.63</v>
      </c>
      <c r="Q453" t="n">
        <v>942.3200000000001</v>
      </c>
      <c r="R453" t="n">
        <v>33.82</v>
      </c>
      <c r="S453" t="n">
        <v>27.17</v>
      </c>
      <c r="T453" t="n">
        <v>3540.87</v>
      </c>
      <c r="U453" t="n">
        <v>0.8</v>
      </c>
      <c r="V453" t="n">
        <v>0.97</v>
      </c>
      <c r="W453" t="n">
        <v>0.13</v>
      </c>
      <c r="X453" t="n">
        <v>0.21</v>
      </c>
      <c r="Y453" t="n">
        <v>1</v>
      </c>
      <c r="Z453" t="n">
        <v>10</v>
      </c>
    </row>
    <row r="454">
      <c r="A454" t="n">
        <v>32</v>
      </c>
      <c r="B454" t="n">
        <v>145</v>
      </c>
      <c r="C454" t="inlineStr">
        <is>
          <t xml:space="preserve">CONCLUIDO	</t>
        </is>
      </c>
      <c r="D454" t="n">
        <v>8.6221</v>
      </c>
      <c r="E454" t="n">
        <v>11.6</v>
      </c>
      <c r="F454" t="n">
        <v>8.06</v>
      </c>
      <c r="G454" t="n">
        <v>43.94</v>
      </c>
      <c r="H454" t="n">
        <v>0.53</v>
      </c>
      <c r="I454" t="n">
        <v>11</v>
      </c>
      <c r="J454" t="n">
        <v>301.64</v>
      </c>
      <c r="K454" t="n">
        <v>61.2</v>
      </c>
      <c r="L454" t="n">
        <v>9</v>
      </c>
      <c r="M454" t="n">
        <v>9</v>
      </c>
      <c r="N454" t="n">
        <v>86.44</v>
      </c>
      <c r="O454" t="n">
        <v>37436.63</v>
      </c>
      <c r="P454" t="n">
        <v>119.92</v>
      </c>
      <c r="Q454" t="n">
        <v>942.39</v>
      </c>
      <c r="R454" t="n">
        <v>33.52</v>
      </c>
      <c r="S454" t="n">
        <v>27.17</v>
      </c>
      <c r="T454" t="n">
        <v>3393.23</v>
      </c>
      <c r="U454" t="n">
        <v>0.8100000000000001</v>
      </c>
      <c r="V454" t="n">
        <v>0.97</v>
      </c>
      <c r="W454" t="n">
        <v>0.13</v>
      </c>
      <c r="X454" t="n">
        <v>0.2</v>
      </c>
      <c r="Y454" t="n">
        <v>1</v>
      </c>
      <c r="Z454" t="n">
        <v>10</v>
      </c>
    </row>
    <row r="455">
      <c r="A455" t="n">
        <v>33</v>
      </c>
      <c r="B455" t="n">
        <v>145</v>
      </c>
      <c r="C455" t="inlineStr">
        <is>
          <t xml:space="preserve">CONCLUIDO	</t>
        </is>
      </c>
      <c r="D455" t="n">
        <v>8.619199999999999</v>
      </c>
      <c r="E455" t="n">
        <v>11.6</v>
      </c>
      <c r="F455" t="n">
        <v>8.06</v>
      </c>
      <c r="G455" t="n">
        <v>43.96</v>
      </c>
      <c r="H455" t="n">
        <v>0.55</v>
      </c>
      <c r="I455" t="n">
        <v>11</v>
      </c>
      <c r="J455" t="n">
        <v>302.17</v>
      </c>
      <c r="K455" t="n">
        <v>61.2</v>
      </c>
      <c r="L455" t="n">
        <v>9.25</v>
      </c>
      <c r="M455" t="n">
        <v>9</v>
      </c>
      <c r="N455" t="n">
        <v>86.72</v>
      </c>
      <c r="O455" t="n">
        <v>37501.91</v>
      </c>
      <c r="P455" t="n">
        <v>118.75</v>
      </c>
      <c r="Q455" t="n">
        <v>942.24</v>
      </c>
      <c r="R455" t="n">
        <v>33.79</v>
      </c>
      <c r="S455" t="n">
        <v>27.17</v>
      </c>
      <c r="T455" t="n">
        <v>3528.31</v>
      </c>
      <c r="U455" t="n">
        <v>0.8</v>
      </c>
      <c r="V455" t="n">
        <v>0.97</v>
      </c>
      <c r="W455" t="n">
        <v>0.12</v>
      </c>
      <c r="X455" t="n">
        <v>0.21</v>
      </c>
      <c r="Y455" t="n">
        <v>1</v>
      </c>
      <c r="Z455" t="n">
        <v>10</v>
      </c>
    </row>
    <row r="456">
      <c r="A456" t="n">
        <v>34</v>
      </c>
      <c r="B456" t="n">
        <v>145</v>
      </c>
      <c r="C456" t="inlineStr">
        <is>
          <t xml:space="preserve">CONCLUIDO	</t>
        </is>
      </c>
      <c r="D456" t="n">
        <v>8.6831</v>
      </c>
      <c r="E456" t="n">
        <v>11.52</v>
      </c>
      <c r="F456" t="n">
        <v>8.029999999999999</v>
      </c>
      <c r="G456" t="n">
        <v>48.17</v>
      </c>
      <c r="H456" t="n">
        <v>0.5600000000000001</v>
      </c>
      <c r="I456" t="n">
        <v>10</v>
      </c>
      <c r="J456" t="n">
        <v>302.7</v>
      </c>
      <c r="K456" t="n">
        <v>61.2</v>
      </c>
      <c r="L456" t="n">
        <v>9.5</v>
      </c>
      <c r="M456" t="n">
        <v>8</v>
      </c>
      <c r="N456" t="n">
        <v>87</v>
      </c>
      <c r="O456" t="n">
        <v>37567.32</v>
      </c>
      <c r="P456" t="n">
        <v>117.88</v>
      </c>
      <c r="Q456" t="n">
        <v>942.42</v>
      </c>
      <c r="R456" t="n">
        <v>32.66</v>
      </c>
      <c r="S456" t="n">
        <v>27.17</v>
      </c>
      <c r="T456" t="n">
        <v>2966.12</v>
      </c>
      <c r="U456" t="n">
        <v>0.83</v>
      </c>
      <c r="V456" t="n">
        <v>0.97</v>
      </c>
      <c r="W456" t="n">
        <v>0.13</v>
      </c>
      <c r="X456" t="n">
        <v>0.17</v>
      </c>
      <c r="Y456" t="n">
        <v>1</v>
      </c>
      <c r="Z456" t="n">
        <v>10</v>
      </c>
    </row>
    <row r="457">
      <c r="A457" t="n">
        <v>35</v>
      </c>
      <c r="B457" t="n">
        <v>145</v>
      </c>
      <c r="C457" t="inlineStr">
        <is>
          <t xml:space="preserve">CONCLUIDO	</t>
        </is>
      </c>
      <c r="D457" t="n">
        <v>8.7079</v>
      </c>
      <c r="E457" t="n">
        <v>11.48</v>
      </c>
      <c r="F457" t="n">
        <v>8</v>
      </c>
      <c r="G457" t="n">
        <v>47.98</v>
      </c>
      <c r="H457" t="n">
        <v>0.57</v>
      </c>
      <c r="I457" t="n">
        <v>10</v>
      </c>
      <c r="J457" t="n">
        <v>303.23</v>
      </c>
      <c r="K457" t="n">
        <v>61.2</v>
      </c>
      <c r="L457" t="n">
        <v>9.75</v>
      </c>
      <c r="M457" t="n">
        <v>8</v>
      </c>
      <c r="N457" t="n">
        <v>87.28</v>
      </c>
      <c r="O457" t="n">
        <v>37632.84</v>
      </c>
      <c r="P457" t="n">
        <v>116.49</v>
      </c>
      <c r="Q457" t="n">
        <v>942.36</v>
      </c>
      <c r="R457" t="n">
        <v>31.54</v>
      </c>
      <c r="S457" t="n">
        <v>27.17</v>
      </c>
      <c r="T457" t="n">
        <v>2408.83</v>
      </c>
      <c r="U457" t="n">
        <v>0.86</v>
      </c>
      <c r="V457" t="n">
        <v>0.98</v>
      </c>
      <c r="W457" t="n">
        <v>0.12</v>
      </c>
      <c r="X457" t="n">
        <v>0.14</v>
      </c>
      <c r="Y457" t="n">
        <v>1</v>
      </c>
      <c r="Z457" t="n">
        <v>10</v>
      </c>
    </row>
    <row r="458">
      <c r="A458" t="n">
        <v>36</v>
      </c>
      <c r="B458" t="n">
        <v>145</v>
      </c>
      <c r="C458" t="inlineStr">
        <is>
          <t xml:space="preserve">CONCLUIDO	</t>
        </is>
      </c>
      <c r="D458" t="n">
        <v>8.655900000000001</v>
      </c>
      <c r="E458" t="n">
        <v>11.55</v>
      </c>
      <c r="F458" t="n">
        <v>8.06</v>
      </c>
      <c r="G458" t="n">
        <v>48.39</v>
      </c>
      <c r="H458" t="n">
        <v>0.59</v>
      </c>
      <c r="I458" t="n">
        <v>10</v>
      </c>
      <c r="J458" t="n">
        <v>303.76</v>
      </c>
      <c r="K458" t="n">
        <v>61.2</v>
      </c>
      <c r="L458" t="n">
        <v>10</v>
      </c>
      <c r="M458" t="n">
        <v>8</v>
      </c>
      <c r="N458" t="n">
        <v>87.56999999999999</v>
      </c>
      <c r="O458" t="n">
        <v>37698.48</v>
      </c>
      <c r="P458" t="n">
        <v>116.61</v>
      </c>
      <c r="Q458" t="n">
        <v>942.3</v>
      </c>
      <c r="R458" t="n">
        <v>34.1</v>
      </c>
      <c r="S458" t="n">
        <v>27.17</v>
      </c>
      <c r="T458" t="n">
        <v>3686.66</v>
      </c>
      <c r="U458" t="n">
        <v>0.8</v>
      </c>
      <c r="V458" t="n">
        <v>0.97</v>
      </c>
      <c r="W458" t="n">
        <v>0.12</v>
      </c>
      <c r="X458" t="n">
        <v>0.21</v>
      </c>
      <c r="Y458" t="n">
        <v>1</v>
      </c>
      <c r="Z458" t="n">
        <v>10</v>
      </c>
    </row>
    <row r="459">
      <c r="A459" t="n">
        <v>37</v>
      </c>
      <c r="B459" t="n">
        <v>145</v>
      </c>
      <c r="C459" t="inlineStr">
        <is>
          <t xml:space="preserve">CONCLUIDO	</t>
        </is>
      </c>
      <c r="D459" t="n">
        <v>8.7247</v>
      </c>
      <c r="E459" t="n">
        <v>11.46</v>
      </c>
      <c r="F459" t="n">
        <v>8.029999999999999</v>
      </c>
      <c r="G459" t="n">
        <v>53.52</v>
      </c>
      <c r="H459" t="n">
        <v>0.6</v>
      </c>
      <c r="I459" t="n">
        <v>9</v>
      </c>
      <c r="J459" t="n">
        <v>304.3</v>
      </c>
      <c r="K459" t="n">
        <v>61.2</v>
      </c>
      <c r="L459" t="n">
        <v>10.25</v>
      </c>
      <c r="M459" t="n">
        <v>7</v>
      </c>
      <c r="N459" t="n">
        <v>87.84999999999999</v>
      </c>
      <c r="O459" t="n">
        <v>37764.25</v>
      </c>
      <c r="P459" t="n">
        <v>114.26</v>
      </c>
      <c r="Q459" t="n">
        <v>942.24</v>
      </c>
      <c r="R459" t="n">
        <v>32.75</v>
      </c>
      <c r="S459" t="n">
        <v>27.17</v>
      </c>
      <c r="T459" t="n">
        <v>3020.37</v>
      </c>
      <c r="U459" t="n">
        <v>0.83</v>
      </c>
      <c r="V459" t="n">
        <v>0.97</v>
      </c>
      <c r="W459" t="n">
        <v>0.12</v>
      </c>
      <c r="X459" t="n">
        <v>0.17</v>
      </c>
      <c r="Y459" t="n">
        <v>1</v>
      </c>
      <c r="Z459" t="n">
        <v>10</v>
      </c>
    </row>
    <row r="460">
      <c r="A460" t="n">
        <v>38</v>
      </c>
      <c r="B460" t="n">
        <v>145</v>
      </c>
      <c r="C460" t="inlineStr">
        <is>
          <t xml:space="preserve">CONCLUIDO	</t>
        </is>
      </c>
      <c r="D460" t="n">
        <v>8.730700000000001</v>
      </c>
      <c r="E460" t="n">
        <v>11.45</v>
      </c>
      <c r="F460" t="n">
        <v>8.02</v>
      </c>
      <c r="G460" t="n">
        <v>53.46</v>
      </c>
      <c r="H460" t="n">
        <v>0.61</v>
      </c>
      <c r="I460" t="n">
        <v>9</v>
      </c>
      <c r="J460" t="n">
        <v>304.83</v>
      </c>
      <c r="K460" t="n">
        <v>61.2</v>
      </c>
      <c r="L460" t="n">
        <v>10.5</v>
      </c>
      <c r="M460" t="n">
        <v>7</v>
      </c>
      <c r="N460" t="n">
        <v>88.13</v>
      </c>
      <c r="O460" t="n">
        <v>37830.13</v>
      </c>
      <c r="P460" t="n">
        <v>114.02</v>
      </c>
      <c r="Q460" t="n">
        <v>942.24</v>
      </c>
      <c r="R460" t="n">
        <v>32.47</v>
      </c>
      <c r="S460" t="n">
        <v>27.17</v>
      </c>
      <c r="T460" t="n">
        <v>2877.25</v>
      </c>
      <c r="U460" t="n">
        <v>0.84</v>
      </c>
      <c r="V460" t="n">
        <v>0.97</v>
      </c>
      <c r="W460" t="n">
        <v>0.12</v>
      </c>
      <c r="X460" t="n">
        <v>0.17</v>
      </c>
      <c r="Y460" t="n">
        <v>1</v>
      </c>
      <c r="Z460" t="n">
        <v>10</v>
      </c>
    </row>
    <row r="461">
      <c r="A461" t="n">
        <v>39</v>
      </c>
      <c r="B461" t="n">
        <v>145</v>
      </c>
      <c r="C461" t="inlineStr">
        <is>
          <t xml:space="preserve">CONCLUIDO	</t>
        </is>
      </c>
      <c r="D461" t="n">
        <v>8.7279</v>
      </c>
      <c r="E461" t="n">
        <v>11.46</v>
      </c>
      <c r="F461" t="n">
        <v>8.02</v>
      </c>
      <c r="G461" t="n">
        <v>53.49</v>
      </c>
      <c r="H461" t="n">
        <v>0.63</v>
      </c>
      <c r="I461" t="n">
        <v>9</v>
      </c>
      <c r="J461" t="n">
        <v>305.37</v>
      </c>
      <c r="K461" t="n">
        <v>61.2</v>
      </c>
      <c r="L461" t="n">
        <v>10.75</v>
      </c>
      <c r="M461" t="n">
        <v>7</v>
      </c>
      <c r="N461" t="n">
        <v>88.42</v>
      </c>
      <c r="O461" t="n">
        <v>37896.14</v>
      </c>
      <c r="P461" t="n">
        <v>113.88</v>
      </c>
      <c r="Q461" t="n">
        <v>942.28</v>
      </c>
      <c r="R461" t="n">
        <v>32.62</v>
      </c>
      <c r="S461" t="n">
        <v>27.17</v>
      </c>
      <c r="T461" t="n">
        <v>2951.3</v>
      </c>
      <c r="U461" t="n">
        <v>0.83</v>
      </c>
      <c r="V461" t="n">
        <v>0.97</v>
      </c>
      <c r="W461" t="n">
        <v>0.12</v>
      </c>
      <c r="X461" t="n">
        <v>0.17</v>
      </c>
      <c r="Y461" t="n">
        <v>1</v>
      </c>
      <c r="Z461" t="n">
        <v>10</v>
      </c>
    </row>
    <row r="462">
      <c r="A462" t="n">
        <v>40</v>
      </c>
      <c r="B462" t="n">
        <v>145</v>
      </c>
      <c r="C462" t="inlineStr">
        <is>
          <t xml:space="preserve">CONCLUIDO	</t>
        </is>
      </c>
      <c r="D462" t="n">
        <v>8.735099999999999</v>
      </c>
      <c r="E462" t="n">
        <v>11.45</v>
      </c>
      <c r="F462" t="n">
        <v>8.01</v>
      </c>
      <c r="G462" t="n">
        <v>53.43</v>
      </c>
      <c r="H462" t="n">
        <v>0.64</v>
      </c>
      <c r="I462" t="n">
        <v>9</v>
      </c>
      <c r="J462" t="n">
        <v>305.9</v>
      </c>
      <c r="K462" t="n">
        <v>61.2</v>
      </c>
      <c r="L462" t="n">
        <v>11</v>
      </c>
      <c r="M462" t="n">
        <v>7</v>
      </c>
      <c r="N462" t="n">
        <v>88.7</v>
      </c>
      <c r="O462" t="n">
        <v>37962.28</v>
      </c>
      <c r="P462" t="n">
        <v>112.9</v>
      </c>
      <c r="Q462" t="n">
        <v>942.24</v>
      </c>
      <c r="R462" t="n">
        <v>32.29</v>
      </c>
      <c r="S462" t="n">
        <v>27.17</v>
      </c>
      <c r="T462" t="n">
        <v>2786.55</v>
      </c>
      <c r="U462" t="n">
        <v>0.84</v>
      </c>
      <c r="V462" t="n">
        <v>0.97</v>
      </c>
      <c r="W462" t="n">
        <v>0.12</v>
      </c>
      <c r="X462" t="n">
        <v>0.16</v>
      </c>
      <c r="Y462" t="n">
        <v>1</v>
      </c>
      <c r="Z462" t="n">
        <v>10</v>
      </c>
    </row>
    <row r="463">
      <c r="A463" t="n">
        <v>41</v>
      </c>
      <c r="B463" t="n">
        <v>145</v>
      </c>
      <c r="C463" t="inlineStr">
        <is>
          <t xml:space="preserve">CONCLUIDO	</t>
        </is>
      </c>
      <c r="D463" t="n">
        <v>8.736000000000001</v>
      </c>
      <c r="E463" t="n">
        <v>11.45</v>
      </c>
      <c r="F463" t="n">
        <v>8.01</v>
      </c>
      <c r="G463" t="n">
        <v>53.42</v>
      </c>
      <c r="H463" t="n">
        <v>0.65</v>
      </c>
      <c r="I463" t="n">
        <v>9</v>
      </c>
      <c r="J463" t="n">
        <v>306.44</v>
      </c>
      <c r="K463" t="n">
        <v>61.2</v>
      </c>
      <c r="L463" t="n">
        <v>11.25</v>
      </c>
      <c r="M463" t="n">
        <v>7</v>
      </c>
      <c r="N463" t="n">
        <v>88.98999999999999</v>
      </c>
      <c r="O463" t="n">
        <v>38028.53</v>
      </c>
      <c r="P463" t="n">
        <v>111.42</v>
      </c>
      <c r="Q463" t="n">
        <v>942.24</v>
      </c>
      <c r="R463" t="n">
        <v>32.22</v>
      </c>
      <c r="S463" t="n">
        <v>27.17</v>
      </c>
      <c r="T463" t="n">
        <v>2751.57</v>
      </c>
      <c r="U463" t="n">
        <v>0.84</v>
      </c>
      <c r="V463" t="n">
        <v>0.97</v>
      </c>
      <c r="W463" t="n">
        <v>0.12</v>
      </c>
      <c r="X463" t="n">
        <v>0.16</v>
      </c>
      <c r="Y463" t="n">
        <v>1</v>
      </c>
      <c r="Z463" t="n">
        <v>10</v>
      </c>
    </row>
    <row r="464">
      <c r="A464" t="n">
        <v>42</v>
      </c>
      <c r="B464" t="n">
        <v>145</v>
      </c>
      <c r="C464" t="inlineStr">
        <is>
          <t xml:space="preserve">CONCLUIDO	</t>
        </is>
      </c>
      <c r="D464" t="n">
        <v>8.8026</v>
      </c>
      <c r="E464" t="n">
        <v>11.36</v>
      </c>
      <c r="F464" t="n">
        <v>7.98</v>
      </c>
      <c r="G464" t="n">
        <v>59.85</v>
      </c>
      <c r="H464" t="n">
        <v>0.67</v>
      </c>
      <c r="I464" t="n">
        <v>8</v>
      </c>
      <c r="J464" t="n">
        <v>306.98</v>
      </c>
      <c r="K464" t="n">
        <v>61.2</v>
      </c>
      <c r="L464" t="n">
        <v>11.5</v>
      </c>
      <c r="M464" t="n">
        <v>5</v>
      </c>
      <c r="N464" t="n">
        <v>89.28</v>
      </c>
      <c r="O464" t="n">
        <v>38094.91</v>
      </c>
      <c r="P464" t="n">
        <v>110.17</v>
      </c>
      <c r="Q464" t="n">
        <v>942.24</v>
      </c>
      <c r="R464" t="n">
        <v>30.97</v>
      </c>
      <c r="S464" t="n">
        <v>27.17</v>
      </c>
      <c r="T464" t="n">
        <v>2134.61</v>
      </c>
      <c r="U464" t="n">
        <v>0.88</v>
      </c>
      <c r="V464" t="n">
        <v>0.98</v>
      </c>
      <c r="W464" t="n">
        <v>0.13</v>
      </c>
      <c r="X464" t="n">
        <v>0.13</v>
      </c>
      <c r="Y464" t="n">
        <v>1</v>
      </c>
      <c r="Z464" t="n">
        <v>10</v>
      </c>
    </row>
    <row r="465">
      <c r="A465" t="n">
        <v>43</v>
      </c>
      <c r="B465" t="n">
        <v>145</v>
      </c>
      <c r="C465" t="inlineStr">
        <is>
          <t xml:space="preserve">CONCLUIDO	</t>
        </is>
      </c>
      <c r="D465" t="n">
        <v>8.808</v>
      </c>
      <c r="E465" t="n">
        <v>11.35</v>
      </c>
      <c r="F465" t="n">
        <v>7.97</v>
      </c>
      <c r="G465" t="n">
        <v>59.8</v>
      </c>
      <c r="H465" t="n">
        <v>0.68</v>
      </c>
      <c r="I465" t="n">
        <v>8</v>
      </c>
      <c r="J465" t="n">
        <v>307.52</v>
      </c>
      <c r="K465" t="n">
        <v>61.2</v>
      </c>
      <c r="L465" t="n">
        <v>11.75</v>
      </c>
      <c r="M465" t="n">
        <v>3</v>
      </c>
      <c r="N465" t="n">
        <v>89.56999999999999</v>
      </c>
      <c r="O465" t="n">
        <v>38161.42</v>
      </c>
      <c r="P465" t="n">
        <v>109.83</v>
      </c>
      <c r="Q465" t="n">
        <v>942.24</v>
      </c>
      <c r="R465" t="n">
        <v>30.88</v>
      </c>
      <c r="S465" t="n">
        <v>27.17</v>
      </c>
      <c r="T465" t="n">
        <v>2087.15</v>
      </c>
      <c r="U465" t="n">
        <v>0.88</v>
      </c>
      <c r="V465" t="n">
        <v>0.98</v>
      </c>
      <c r="W465" t="n">
        <v>0.12</v>
      </c>
      <c r="X465" t="n">
        <v>0.12</v>
      </c>
      <c r="Y465" t="n">
        <v>1</v>
      </c>
      <c r="Z465" t="n">
        <v>10</v>
      </c>
    </row>
    <row r="466">
      <c r="A466" t="n">
        <v>44</v>
      </c>
      <c r="B466" t="n">
        <v>145</v>
      </c>
      <c r="C466" t="inlineStr">
        <is>
          <t xml:space="preserve">CONCLUIDO	</t>
        </is>
      </c>
      <c r="D466" t="n">
        <v>8.7921</v>
      </c>
      <c r="E466" t="n">
        <v>11.37</v>
      </c>
      <c r="F466" t="n">
        <v>7.99</v>
      </c>
      <c r="G466" t="n">
        <v>59.95</v>
      </c>
      <c r="H466" t="n">
        <v>0.6899999999999999</v>
      </c>
      <c r="I466" t="n">
        <v>8</v>
      </c>
      <c r="J466" t="n">
        <v>308.06</v>
      </c>
      <c r="K466" t="n">
        <v>61.2</v>
      </c>
      <c r="L466" t="n">
        <v>12</v>
      </c>
      <c r="M466" t="n">
        <v>2</v>
      </c>
      <c r="N466" t="n">
        <v>89.86</v>
      </c>
      <c r="O466" t="n">
        <v>38228.06</v>
      </c>
      <c r="P466" t="n">
        <v>110.12</v>
      </c>
      <c r="Q466" t="n">
        <v>942.28</v>
      </c>
      <c r="R466" t="n">
        <v>31.47</v>
      </c>
      <c r="S466" t="n">
        <v>27.17</v>
      </c>
      <c r="T466" t="n">
        <v>2384.54</v>
      </c>
      <c r="U466" t="n">
        <v>0.86</v>
      </c>
      <c r="V466" t="n">
        <v>0.98</v>
      </c>
      <c r="W466" t="n">
        <v>0.12</v>
      </c>
      <c r="X466" t="n">
        <v>0.14</v>
      </c>
      <c r="Y466" t="n">
        <v>1</v>
      </c>
      <c r="Z466" t="n">
        <v>10</v>
      </c>
    </row>
    <row r="467">
      <c r="A467" t="n">
        <v>45</v>
      </c>
      <c r="B467" t="n">
        <v>145</v>
      </c>
      <c r="C467" t="inlineStr">
        <is>
          <t xml:space="preserve">CONCLUIDO	</t>
        </is>
      </c>
      <c r="D467" t="n">
        <v>8.7895</v>
      </c>
      <c r="E467" t="n">
        <v>11.38</v>
      </c>
      <c r="F467" t="n">
        <v>8</v>
      </c>
      <c r="G467" t="n">
        <v>59.98</v>
      </c>
      <c r="H467" t="n">
        <v>0.71</v>
      </c>
      <c r="I467" t="n">
        <v>8</v>
      </c>
      <c r="J467" t="n">
        <v>308.6</v>
      </c>
      <c r="K467" t="n">
        <v>61.2</v>
      </c>
      <c r="L467" t="n">
        <v>12.25</v>
      </c>
      <c r="M467" t="n">
        <v>0</v>
      </c>
      <c r="N467" t="n">
        <v>90.15000000000001</v>
      </c>
      <c r="O467" t="n">
        <v>38294.82</v>
      </c>
      <c r="P467" t="n">
        <v>109.97</v>
      </c>
      <c r="Q467" t="n">
        <v>942.24</v>
      </c>
      <c r="R467" t="n">
        <v>31.42</v>
      </c>
      <c r="S467" t="n">
        <v>27.17</v>
      </c>
      <c r="T467" t="n">
        <v>2360.36</v>
      </c>
      <c r="U467" t="n">
        <v>0.86</v>
      </c>
      <c r="V467" t="n">
        <v>0.98</v>
      </c>
      <c r="W467" t="n">
        <v>0.13</v>
      </c>
      <c r="X467" t="n">
        <v>0.14</v>
      </c>
      <c r="Y467" t="n">
        <v>1</v>
      </c>
      <c r="Z467" t="n">
        <v>10</v>
      </c>
    </row>
    <row r="468">
      <c r="A468" t="n">
        <v>0</v>
      </c>
      <c r="B468" t="n">
        <v>65</v>
      </c>
      <c r="C468" t="inlineStr">
        <is>
          <t xml:space="preserve">CONCLUIDO	</t>
        </is>
      </c>
      <c r="D468" t="n">
        <v>7.5022</v>
      </c>
      <c r="E468" t="n">
        <v>13.33</v>
      </c>
      <c r="F468" t="n">
        <v>9.24</v>
      </c>
      <c r="G468" t="n">
        <v>7.92</v>
      </c>
      <c r="H468" t="n">
        <v>0.13</v>
      </c>
      <c r="I468" t="n">
        <v>70</v>
      </c>
      <c r="J468" t="n">
        <v>133.21</v>
      </c>
      <c r="K468" t="n">
        <v>46.47</v>
      </c>
      <c r="L468" t="n">
        <v>1</v>
      </c>
      <c r="M468" t="n">
        <v>68</v>
      </c>
      <c r="N468" t="n">
        <v>20.75</v>
      </c>
      <c r="O468" t="n">
        <v>16663.42</v>
      </c>
      <c r="P468" t="n">
        <v>95.55</v>
      </c>
      <c r="Q468" t="n">
        <v>942.39</v>
      </c>
      <c r="R468" t="n">
        <v>70.73</v>
      </c>
      <c r="S468" t="n">
        <v>27.17</v>
      </c>
      <c r="T468" t="n">
        <v>21705.21</v>
      </c>
      <c r="U468" t="n">
        <v>0.38</v>
      </c>
      <c r="V468" t="n">
        <v>0.84</v>
      </c>
      <c r="W468" t="n">
        <v>0.22</v>
      </c>
      <c r="X468" t="n">
        <v>1.39</v>
      </c>
      <c r="Y468" t="n">
        <v>1</v>
      </c>
      <c r="Z468" t="n">
        <v>10</v>
      </c>
    </row>
    <row r="469">
      <c r="A469" t="n">
        <v>1</v>
      </c>
      <c r="B469" t="n">
        <v>65</v>
      </c>
      <c r="C469" t="inlineStr">
        <is>
          <t xml:space="preserve">CONCLUIDO	</t>
        </is>
      </c>
      <c r="D469" t="n">
        <v>7.9833</v>
      </c>
      <c r="E469" t="n">
        <v>12.53</v>
      </c>
      <c r="F469" t="n">
        <v>8.9</v>
      </c>
      <c r="G469" t="n">
        <v>10.08</v>
      </c>
      <c r="H469" t="n">
        <v>0.17</v>
      </c>
      <c r="I469" t="n">
        <v>53</v>
      </c>
      <c r="J469" t="n">
        <v>133.55</v>
      </c>
      <c r="K469" t="n">
        <v>46.47</v>
      </c>
      <c r="L469" t="n">
        <v>1.25</v>
      </c>
      <c r="M469" t="n">
        <v>51</v>
      </c>
      <c r="N469" t="n">
        <v>20.83</v>
      </c>
      <c r="O469" t="n">
        <v>16704.7</v>
      </c>
      <c r="P469" t="n">
        <v>90.27</v>
      </c>
      <c r="Q469" t="n">
        <v>942.38</v>
      </c>
      <c r="R469" t="n">
        <v>60.08</v>
      </c>
      <c r="S469" t="n">
        <v>27.17</v>
      </c>
      <c r="T469" t="n">
        <v>16463.1</v>
      </c>
      <c r="U469" t="n">
        <v>0.45</v>
      </c>
      <c r="V469" t="n">
        <v>0.88</v>
      </c>
      <c r="W469" t="n">
        <v>0.19</v>
      </c>
      <c r="X469" t="n">
        <v>1.05</v>
      </c>
      <c r="Y469" t="n">
        <v>1</v>
      </c>
      <c r="Z469" t="n">
        <v>10</v>
      </c>
    </row>
    <row r="470">
      <c r="A470" t="n">
        <v>2</v>
      </c>
      <c r="B470" t="n">
        <v>65</v>
      </c>
      <c r="C470" t="inlineStr">
        <is>
          <t xml:space="preserve">CONCLUIDO	</t>
        </is>
      </c>
      <c r="D470" t="n">
        <v>8.3056</v>
      </c>
      <c r="E470" t="n">
        <v>12.04</v>
      </c>
      <c r="F470" t="n">
        <v>8.69</v>
      </c>
      <c r="G470" t="n">
        <v>12.12</v>
      </c>
      <c r="H470" t="n">
        <v>0.2</v>
      </c>
      <c r="I470" t="n">
        <v>43</v>
      </c>
      <c r="J470" t="n">
        <v>133.88</v>
      </c>
      <c r="K470" t="n">
        <v>46.47</v>
      </c>
      <c r="L470" t="n">
        <v>1.5</v>
      </c>
      <c r="M470" t="n">
        <v>41</v>
      </c>
      <c r="N470" t="n">
        <v>20.91</v>
      </c>
      <c r="O470" t="n">
        <v>16746.01</v>
      </c>
      <c r="P470" t="n">
        <v>86.37</v>
      </c>
      <c r="Q470" t="n">
        <v>942.38</v>
      </c>
      <c r="R470" t="n">
        <v>53.37</v>
      </c>
      <c r="S470" t="n">
        <v>27.17</v>
      </c>
      <c r="T470" t="n">
        <v>13159.8</v>
      </c>
      <c r="U470" t="n">
        <v>0.51</v>
      </c>
      <c r="V470" t="n">
        <v>0.9</v>
      </c>
      <c r="W470" t="n">
        <v>0.18</v>
      </c>
      <c r="X470" t="n">
        <v>0.83</v>
      </c>
      <c r="Y470" t="n">
        <v>1</v>
      </c>
      <c r="Z470" t="n">
        <v>10</v>
      </c>
    </row>
    <row r="471">
      <c r="A471" t="n">
        <v>3</v>
      </c>
      <c r="B471" t="n">
        <v>65</v>
      </c>
      <c r="C471" t="inlineStr">
        <is>
          <t xml:space="preserve">CONCLUIDO	</t>
        </is>
      </c>
      <c r="D471" t="n">
        <v>8.6203</v>
      </c>
      <c r="E471" t="n">
        <v>11.6</v>
      </c>
      <c r="F471" t="n">
        <v>8.470000000000001</v>
      </c>
      <c r="G471" t="n">
        <v>14.52</v>
      </c>
      <c r="H471" t="n">
        <v>0.23</v>
      </c>
      <c r="I471" t="n">
        <v>35</v>
      </c>
      <c r="J471" t="n">
        <v>134.22</v>
      </c>
      <c r="K471" t="n">
        <v>46.47</v>
      </c>
      <c r="L471" t="n">
        <v>1.75</v>
      </c>
      <c r="M471" t="n">
        <v>33</v>
      </c>
      <c r="N471" t="n">
        <v>21</v>
      </c>
      <c r="O471" t="n">
        <v>16787.35</v>
      </c>
      <c r="P471" t="n">
        <v>82.37</v>
      </c>
      <c r="Q471" t="n">
        <v>942.25</v>
      </c>
      <c r="R471" t="n">
        <v>46.7</v>
      </c>
      <c r="S471" t="n">
        <v>27.17</v>
      </c>
      <c r="T471" t="n">
        <v>9862.18</v>
      </c>
      <c r="U471" t="n">
        <v>0.58</v>
      </c>
      <c r="V471" t="n">
        <v>0.92</v>
      </c>
      <c r="W471" t="n">
        <v>0.15</v>
      </c>
      <c r="X471" t="n">
        <v>0.61</v>
      </c>
      <c r="Y471" t="n">
        <v>1</v>
      </c>
      <c r="Z471" t="n">
        <v>10</v>
      </c>
    </row>
    <row r="472">
      <c r="A472" t="n">
        <v>4</v>
      </c>
      <c r="B472" t="n">
        <v>65</v>
      </c>
      <c r="C472" t="inlineStr">
        <is>
          <t xml:space="preserve">CONCLUIDO	</t>
        </is>
      </c>
      <c r="D472" t="n">
        <v>8.7319</v>
      </c>
      <c r="E472" t="n">
        <v>11.45</v>
      </c>
      <c r="F472" t="n">
        <v>8.460000000000001</v>
      </c>
      <c r="G472" t="n">
        <v>16.91</v>
      </c>
      <c r="H472" t="n">
        <v>0.26</v>
      </c>
      <c r="I472" t="n">
        <v>30</v>
      </c>
      <c r="J472" t="n">
        <v>134.55</v>
      </c>
      <c r="K472" t="n">
        <v>46.47</v>
      </c>
      <c r="L472" t="n">
        <v>2</v>
      </c>
      <c r="M472" t="n">
        <v>28</v>
      </c>
      <c r="N472" t="n">
        <v>21.09</v>
      </c>
      <c r="O472" t="n">
        <v>16828.84</v>
      </c>
      <c r="P472" t="n">
        <v>80.55</v>
      </c>
      <c r="Q472" t="n">
        <v>942.38</v>
      </c>
      <c r="R472" t="n">
        <v>46.14</v>
      </c>
      <c r="S472" t="n">
        <v>27.17</v>
      </c>
      <c r="T472" t="n">
        <v>9609.950000000001</v>
      </c>
      <c r="U472" t="n">
        <v>0.59</v>
      </c>
      <c r="V472" t="n">
        <v>0.92</v>
      </c>
      <c r="W472" t="n">
        <v>0.15</v>
      </c>
      <c r="X472" t="n">
        <v>0.6</v>
      </c>
      <c r="Y472" t="n">
        <v>1</v>
      </c>
      <c r="Z472" t="n">
        <v>10</v>
      </c>
    </row>
    <row r="473">
      <c r="A473" t="n">
        <v>5</v>
      </c>
      <c r="B473" t="n">
        <v>65</v>
      </c>
      <c r="C473" t="inlineStr">
        <is>
          <t xml:space="preserve">CONCLUIDO	</t>
        </is>
      </c>
      <c r="D473" t="n">
        <v>8.883800000000001</v>
      </c>
      <c r="E473" t="n">
        <v>11.26</v>
      </c>
      <c r="F473" t="n">
        <v>8.369999999999999</v>
      </c>
      <c r="G473" t="n">
        <v>19.31</v>
      </c>
      <c r="H473" t="n">
        <v>0.29</v>
      </c>
      <c r="I473" t="n">
        <v>26</v>
      </c>
      <c r="J473" t="n">
        <v>134.89</v>
      </c>
      <c r="K473" t="n">
        <v>46.47</v>
      </c>
      <c r="L473" t="n">
        <v>2.25</v>
      </c>
      <c r="M473" t="n">
        <v>24</v>
      </c>
      <c r="N473" t="n">
        <v>21.17</v>
      </c>
      <c r="O473" t="n">
        <v>16870.25</v>
      </c>
      <c r="P473" t="n">
        <v>77.61</v>
      </c>
      <c r="Q473" t="n">
        <v>942.37</v>
      </c>
      <c r="R473" t="n">
        <v>43.44</v>
      </c>
      <c r="S473" t="n">
        <v>27.17</v>
      </c>
      <c r="T473" t="n">
        <v>8277.77</v>
      </c>
      <c r="U473" t="n">
        <v>0.63</v>
      </c>
      <c r="V473" t="n">
        <v>0.93</v>
      </c>
      <c r="W473" t="n">
        <v>0.15</v>
      </c>
      <c r="X473" t="n">
        <v>0.51</v>
      </c>
      <c r="Y473" t="n">
        <v>1</v>
      </c>
      <c r="Z473" t="n">
        <v>10</v>
      </c>
    </row>
    <row r="474">
      <c r="A474" t="n">
        <v>6</v>
      </c>
      <c r="B474" t="n">
        <v>65</v>
      </c>
      <c r="C474" t="inlineStr">
        <is>
          <t xml:space="preserve">CONCLUIDO	</t>
        </is>
      </c>
      <c r="D474" t="n">
        <v>9.007899999999999</v>
      </c>
      <c r="E474" t="n">
        <v>11.1</v>
      </c>
      <c r="F474" t="n">
        <v>8.289999999999999</v>
      </c>
      <c r="G474" t="n">
        <v>21.64</v>
      </c>
      <c r="H474" t="n">
        <v>0.33</v>
      </c>
      <c r="I474" t="n">
        <v>23</v>
      </c>
      <c r="J474" t="n">
        <v>135.22</v>
      </c>
      <c r="K474" t="n">
        <v>46.47</v>
      </c>
      <c r="L474" t="n">
        <v>2.5</v>
      </c>
      <c r="M474" t="n">
        <v>21</v>
      </c>
      <c r="N474" t="n">
        <v>21.26</v>
      </c>
      <c r="O474" t="n">
        <v>16911.68</v>
      </c>
      <c r="P474" t="n">
        <v>75.34</v>
      </c>
      <c r="Q474" t="n">
        <v>942.26</v>
      </c>
      <c r="R474" t="n">
        <v>41.05</v>
      </c>
      <c r="S474" t="n">
        <v>27.17</v>
      </c>
      <c r="T474" t="n">
        <v>7097.54</v>
      </c>
      <c r="U474" t="n">
        <v>0.66</v>
      </c>
      <c r="V474" t="n">
        <v>0.9399999999999999</v>
      </c>
      <c r="W474" t="n">
        <v>0.14</v>
      </c>
      <c r="X474" t="n">
        <v>0.44</v>
      </c>
      <c r="Y474" t="n">
        <v>1</v>
      </c>
      <c r="Z474" t="n">
        <v>10</v>
      </c>
    </row>
    <row r="475">
      <c r="A475" t="n">
        <v>7</v>
      </c>
      <c r="B475" t="n">
        <v>65</v>
      </c>
      <c r="C475" t="inlineStr">
        <is>
          <t xml:space="preserve">CONCLUIDO	</t>
        </is>
      </c>
      <c r="D475" t="n">
        <v>9.129200000000001</v>
      </c>
      <c r="E475" t="n">
        <v>10.95</v>
      </c>
      <c r="F475" t="n">
        <v>8.23</v>
      </c>
      <c r="G475" t="n">
        <v>24.69</v>
      </c>
      <c r="H475" t="n">
        <v>0.36</v>
      </c>
      <c r="I475" t="n">
        <v>20</v>
      </c>
      <c r="J475" t="n">
        <v>135.56</v>
      </c>
      <c r="K475" t="n">
        <v>46.47</v>
      </c>
      <c r="L475" t="n">
        <v>2.75</v>
      </c>
      <c r="M475" t="n">
        <v>18</v>
      </c>
      <c r="N475" t="n">
        <v>21.34</v>
      </c>
      <c r="O475" t="n">
        <v>16953.14</v>
      </c>
      <c r="P475" t="n">
        <v>72.56</v>
      </c>
      <c r="Q475" t="n">
        <v>942.3</v>
      </c>
      <c r="R475" t="n">
        <v>38.89</v>
      </c>
      <c r="S475" t="n">
        <v>27.17</v>
      </c>
      <c r="T475" t="n">
        <v>6030.57</v>
      </c>
      <c r="U475" t="n">
        <v>0.7</v>
      </c>
      <c r="V475" t="n">
        <v>0.95</v>
      </c>
      <c r="W475" t="n">
        <v>0.14</v>
      </c>
      <c r="X475" t="n">
        <v>0.38</v>
      </c>
      <c r="Y475" t="n">
        <v>1</v>
      </c>
      <c r="Z475" t="n">
        <v>10</v>
      </c>
    </row>
    <row r="476">
      <c r="A476" t="n">
        <v>8</v>
      </c>
      <c r="B476" t="n">
        <v>65</v>
      </c>
      <c r="C476" t="inlineStr">
        <is>
          <t xml:space="preserve">CONCLUIDO	</t>
        </is>
      </c>
      <c r="D476" t="n">
        <v>9.200799999999999</v>
      </c>
      <c r="E476" t="n">
        <v>10.87</v>
      </c>
      <c r="F476" t="n">
        <v>8.199999999999999</v>
      </c>
      <c r="G476" t="n">
        <v>27.33</v>
      </c>
      <c r="H476" t="n">
        <v>0.39</v>
      </c>
      <c r="I476" t="n">
        <v>18</v>
      </c>
      <c r="J476" t="n">
        <v>135.9</v>
      </c>
      <c r="K476" t="n">
        <v>46.47</v>
      </c>
      <c r="L476" t="n">
        <v>3</v>
      </c>
      <c r="M476" t="n">
        <v>16</v>
      </c>
      <c r="N476" t="n">
        <v>21.43</v>
      </c>
      <c r="O476" t="n">
        <v>16994.64</v>
      </c>
      <c r="P476" t="n">
        <v>70.19</v>
      </c>
      <c r="Q476" t="n">
        <v>942.29</v>
      </c>
      <c r="R476" t="n">
        <v>38.36</v>
      </c>
      <c r="S476" t="n">
        <v>27.17</v>
      </c>
      <c r="T476" t="n">
        <v>5775.65</v>
      </c>
      <c r="U476" t="n">
        <v>0.71</v>
      </c>
      <c r="V476" t="n">
        <v>0.95</v>
      </c>
      <c r="W476" t="n">
        <v>0.13</v>
      </c>
      <c r="X476" t="n">
        <v>0.35</v>
      </c>
      <c r="Y476" t="n">
        <v>1</v>
      </c>
      <c r="Z476" t="n">
        <v>10</v>
      </c>
    </row>
    <row r="477">
      <c r="A477" t="n">
        <v>9</v>
      </c>
      <c r="B477" t="n">
        <v>65</v>
      </c>
      <c r="C477" t="inlineStr">
        <is>
          <t xml:space="preserve">CONCLUIDO	</t>
        </is>
      </c>
      <c r="D477" t="n">
        <v>9.228400000000001</v>
      </c>
      <c r="E477" t="n">
        <v>10.84</v>
      </c>
      <c r="F477" t="n">
        <v>8.19</v>
      </c>
      <c r="G477" t="n">
        <v>28.92</v>
      </c>
      <c r="H477" t="n">
        <v>0.42</v>
      </c>
      <c r="I477" t="n">
        <v>17</v>
      </c>
      <c r="J477" t="n">
        <v>136.23</v>
      </c>
      <c r="K477" t="n">
        <v>46.47</v>
      </c>
      <c r="L477" t="n">
        <v>3.25</v>
      </c>
      <c r="M477" t="n">
        <v>8</v>
      </c>
      <c r="N477" t="n">
        <v>21.52</v>
      </c>
      <c r="O477" t="n">
        <v>17036.16</v>
      </c>
      <c r="P477" t="n">
        <v>67.95999999999999</v>
      </c>
      <c r="Q477" t="n">
        <v>942.24</v>
      </c>
      <c r="R477" t="n">
        <v>37.71</v>
      </c>
      <c r="S477" t="n">
        <v>27.17</v>
      </c>
      <c r="T477" t="n">
        <v>5459.73</v>
      </c>
      <c r="U477" t="n">
        <v>0.72</v>
      </c>
      <c r="V477" t="n">
        <v>0.95</v>
      </c>
      <c r="W477" t="n">
        <v>0.14</v>
      </c>
      <c r="X477" t="n">
        <v>0.34</v>
      </c>
      <c r="Y477" t="n">
        <v>1</v>
      </c>
      <c r="Z477" t="n">
        <v>10</v>
      </c>
    </row>
    <row r="478">
      <c r="A478" t="n">
        <v>10</v>
      </c>
      <c r="B478" t="n">
        <v>65</v>
      </c>
      <c r="C478" t="inlineStr">
        <is>
          <t xml:space="preserve">CONCLUIDO	</t>
        </is>
      </c>
      <c r="D478" t="n">
        <v>9.276199999999999</v>
      </c>
      <c r="E478" t="n">
        <v>10.78</v>
      </c>
      <c r="F478" t="n">
        <v>8.16</v>
      </c>
      <c r="G478" t="n">
        <v>30.62</v>
      </c>
      <c r="H478" t="n">
        <v>0.45</v>
      </c>
      <c r="I478" t="n">
        <v>16</v>
      </c>
      <c r="J478" t="n">
        <v>136.57</v>
      </c>
      <c r="K478" t="n">
        <v>46.47</v>
      </c>
      <c r="L478" t="n">
        <v>3.5</v>
      </c>
      <c r="M478" t="n">
        <v>2</v>
      </c>
      <c r="N478" t="n">
        <v>21.6</v>
      </c>
      <c r="O478" t="n">
        <v>17077.72</v>
      </c>
      <c r="P478" t="n">
        <v>67.63</v>
      </c>
      <c r="Q478" t="n">
        <v>942.4</v>
      </c>
      <c r="R478" t="n">
        <v>36.47</v>
      </c>
      <c r="S478" t="n">
        <v>27.17</v>
      </c>
      <c r="T478" t="n">
        <v>4841.12</v>
      </c>
      <c r="U478" t="n">
        <v>0.75</v>
      </c>
      <c r="V478" t="n">
        <v>0.96</v>
      </c>
      <c r="W478" t="n">
        <v>0.15</v>
      </c>
      <c r="X478" t="n">
        <v>0.31</v>
      </c>
      <c r="Y478" t="n">
        <v>1</v>
      </c>
      <c r="Z478" t="n">
        <v>10</v>
      </c>
    </row>
    <row r="479">
      <c r="A479" t="n">
        <v>11</v>
      </c>
      <c r="B479" t="n">
        <v>65</v>
      </c>
      <c r="C479" t="inlineStr">
        <is>
          <t xml:space="preserve">CONCLUIDO	</t>
        </is>
      </c>
      <c r="D479" t="n">
        <v>9.2729</v>
      </c>
      <c r="E479" t="n">
        <v>10.78</v>
      </c>
      <c r="F479" t="n">
        <v>8.17</v>
      </c>
      <c r="G479" t="n">
        <v>30.63</v>
      </c>
      <c r="H479" t="n">
        <v>0.48</v>
      </c>
      <c r="I479" t="n">
        <v>16</v>
      </c>
      <c r="J479" t="n">
        <v>136.91</v>
      </c>
      <c r="K479" t="n">
        <v>46.47</v>
      </c>
      <c r="L479" t="n">
        <v>3.75</v>
      </c>
      <c r="M479" t="n">
        <v>0</v>
      </c>
      <c r="N479" t="n">
        <v>21.69</v>
      </c>
      <c r="O479" t="n">
        <v>17119.3</v>
      </c>
      <c r="P479" t="n">
        <v>67.79000000000001</v>
      </c>
      <c r="Q479" t="n">
        <v>942.24</v>
      </c>
      <c r="R479" t="n">
        <v>36.52</v>
      </c>
      <c r="S479" t="n">
        <v>27.17</v>
      </c>
      <c r="T479" t="n">
        <v>4868.37</v>
      </c>
      <c r="U479" t="n">
        <v>0.74</v>
      </c>
      <c r="V479" t="n">
        <v>0.95</v>
      </c>
      <c r="W479" t="n">
        <v>0.15</v>
      </c>
      <c r="X479" t="n">
        <v>0.32</v>
      </c>
      <c r="Y479" t="n">
        <v>1</v>
      </c>
      <c r="Z479" t="n">
        <v>10</v>
      </c>
    </row>
    <row r="480">
      <c r="A480" t="n">
        <v>0</v>
      </c>
      <c r="B480" t="n">
        <v>130</v>
      </c>
      <c r="C480" t="inlineStr">
        <is>
          <t xml:space="preserve">CONCLUIDO	</t>
        </is>
      </c>
      <c r="D480" t="n">
        <v>5.2504</v>
      </c>
      <c r="E480" t="n">
        <v>19.05</v>
      </c>
      <c r="F480" t="n">
        <v>10.33</v>
      </c>
      <c r="G480" t="n">
        <v>5.12</v>
      </c>
      <c r="H480" t="n">
        <v>0.07000000000000001</v>
      </c>
      <c r="I480" t="n">
        <v>121</v>
      </c>
      <c r="J480" t="n">
        <v>252.85</v>
      </c>
      <c r="K480" t="n">
        <v>59.19</v>
      </c>
      <c r="L480" t="n">
        <v>1</v>
      </c>
      <c r="M480" t="n">
        <v>119</v>
      </c>
      <c r="N480" t="n">
        <v>62.65</v>
      </c>
      <c r="O480" t="n">
        <v>31418.63</v>
      </c>
      <c r="P480" t="n">
        <v>167.13</v>
      </c>
      <c r="Q480" t="n">
        <v>942.79</v>
      </c>
      <c r="R480" t="n">
        <v>104.59</v>
      </c>
      <c r="S480" t="n">
        <v>27.17</v>
      </c>
      <c r="T480" t="n">
        <v>38377.38</v>
      </c>
      <c r="U480" t="n">
        <v>0.26</v>
      </c>
      <c r="V480" t="n">
        <v>0.76</v>
      </c>
      <c r="W480" t="n">
        <v>0.3</v>
      </c>
      <c r="X480" t="n">
        <v>2.47</v>
      </c>
      <c r="Y480" t="n">
        <v>1</v>
      </c>
      <c r="Z480" t="n">
        <v>10</v>
      </c>
    </row>
    <row r="481">
      <c r="A481" t="n">
        <v>1</v>
      </c>
      <c r="B481" t="n">
        <v>130</v>
      </c>
      <c r="C481" t="inlineStr">
        <is>
          <t xml:space="preserve">CONCLUIDO	</t>
        </is>
      </c>
      <c r="D481" t="n">
        <v>5.9002</v>
      </c>
      <c r="E481" t="n">
        <v>16.95</v>
      </c>
      <c r="F481" t="n">
        <v>9.69</v>
      </c>
      <c r="G481" t="n">
        <v>6.39</v>
      </c>
      <c r="H481" t="n">
        <v>0.09</v>
      </c>
      <c r="I481" t="n">
        <v>91</v>
      </c>
      <c r="J481" t="n">
        <v>253.3</v>
      </c>
      <c r="K481" t="n">
        <v>59.19</v>
      </c>
      <c r="L481" t="n">
        <v>1.25</v>
      </c>
      <c r="M481" t="n">
        <v>89</v>
      </c>
      <c r="N481" t="n">
        <v>62.86</v>
      </c>
      <c r="O481" t="n">
        <v>31474.5</v>
      </c>
      <c r="P481" t="n">
        <v>156.02</v>
      </c>
      <c r="Q481" t="n">
        <v>942.4299999999999</v>
      </c>
      <c r="R481" t="n">
        <v>84.83</v>
      </c>
      <c r="S481" t="n">
        <v>27.17</v>
      </c>
      <c r="T481" t="n">
        <v>28646.94</v>
      </c>
      <c r="U481" t="n">
        <v>0.32</v>
      </c>
      <c r="V481" t="n">
        <v>0.8</v>
      </c>
      <c r="W481" t="n">
        <v>0.25</v>
      </c>
      <c r="X481" t="n">
        <v>1.84</v>
      </c>
      <c r="Y481" t="n">
        <v>1</v>
      </c>
      <c r="Z481" t="n">
        <v>10</v>
      </c>
    </row>
    <row r="482">
      <c r="A482" t="n">
        <v>2</v>
      </c>
      <c r="B482" t="n">
        <v>130</v>
      </c>
      <c r="C482" t="inlineStr">
        <is>
          <t xml:space="preserve">CONCLUIDO	</t>
        </is>
      </c>
      <c r="D482" t="n">
        <v>6.404</v>
      </c>
      <c r="E482" t="n">
        <v>15.62</v>
      </c>
      <c r="F482" t="n">
        <v>9.289999999999999</v>
      </c>
      <c r="G482" t="n">
        <v>7.74</v>
      </c>
      <c r="H482" t="n">
        <v>0.11</v>
      </c>
      <c r="I482" t="n">
        <v>72</v>
      </c>
      <c r="J482" t="n">
        <v>253.75</v>
      </c>
      <c r="K482" t="n">
        <v>59.19</v>
      </c>
      <c r="L482" t="n">
        <v>1.5</v>
      </c>
      <c r="M482" t="n">
        <v>70</v>
      </c>
      <c r="N482" t="n">
        <v>63.06</v>
      </c>
      <c r="O482" t="n">
        <v>31530.44</v>
      </c>
      <c r="P482" t="n">
        <v>148.64</v>
      </c>
      <c r="Q482" t="n">
        <v>942.47</v>
      </c>
      <c r="R482" t="n">
        <v>72.28</v>
      </c>
      <c r="S482" t="n">
        <v>27.17</v>
      </c>
      <c r="T482" t="n">
        <v>22465.69</v>
      </c>
      <c r="U482" t="n">
        <v>0.38</v>
      </c>
      <c r="V482" t="n">
        <v>0.84</v>
      </c>
      <c r="W482" t="n">
        <v>0.22</v>
      </c>
      <c r="X482" t="n">
        <v>1.44</v>
      </c>
      <c r="Y482" t="n">
        <v>1</v>
      </c>
      <c r="Z482" t="n">
        <v>10</v>
      </c>
    </row>
    <row r="483">
      <c r="A483" t="n">
        <v>3</v>
      </c>
      <c r="B483" t="n">
        <v>130</v>
      </c>
      <c r="C483" t="inlineStr">
        <is>
          <t xml:space="preserve">CONCLUIDO	</t>
        </is>
      </c>
      <c r="D483" t="n">
        <v>6.7653</v>
      </c>
      <c r="E483" t="n">
        <v>14.78</v>
      </c>
      <c r="F483" t="n">
        <v>9.039999999999999</v>
      </c>
      <c r="G483" t="n">
        <v>9.039999999999999</v>
      </c>
      <c r="H483" t="n">
        <v>0.12</v>
      </c>
      <c r="I483" t="n">
        <v>60</v>
      </c>
      <c r="J483" t="n">
        <v>254.21</v>
      </c>
      <c r="K483" t="n">
        <v>59.19</v>
      </c>
      <c r="L483" t="n">
        <v>1.75</v>
      </c>
      <c r="M483" t="n">
        <v>58</v>
      </c>
      <c r="N483" t="n">
        <v>63.26</v>
      </c>
      <c r="O483" t="n">
        <v>31586.46</v>
      </c>
      <c r="P483" t="n">
        <v>143.98</v>
      </c>
      <c r="Q483" t="n">
        <v>942.53</v>
      </c>
      <c r="R483" t="n">
        <v>64.33</v>
      </c>
      <c r="S483" t="n">
        <v>27.17</v>
      </c>
      <c r="T483" t="n">
        <v>18554.79</v>
      </c>
      <c r="U483" t="n">
        <v>0.42</v>
      </c>
      <c r="V483" t="n">
        <v>0.86</v>
      </c>
      <c r="W483" t="n">
        <v>0.2</v>
      </c>
      <c r="X483" t="n">
        <v>1.19</v>
      </c>
      <c r="Y483" t="n">
        <v>1</v>
      </c>
      <c r="Z483" t="n">
        <v>10</v>
      </c>
    </row>
    <row r="484">
      <c r="A484" t="n">
        <v>4</v>
      </c>
      <c r="B484" t="n">
        <v>130</v>
      </c>
      <c r="C484" t="inlineStr">
        <is>
          <t xml:space="preserve">CONCLUIDO	</t>
        </is>
      </c>
      <c r="D484" t="n">
        <v>7.0266</v>
      </c>
      <c r="E484" t="n">
        <v>14.23</v>
      </c>
      <c r="F484" t="n">
        <v>8.880000000000001</v>
      </c>
      <c r="G484" t="n">
        <v>10.25</v>
      </c>
      <c r="H484" t="n">
        <v>0.14</v>
      </c>
      <c r="I484" t="n">
        <v>52</v>
      </c>
      <c r="J484" t="n">
        <v>254.66</v>
      </c>
      <c r="K484" t="n">
        <v>59.19</v>
      </c>
      <c r="L484" t="n">
        <v>2</v>
      </c>
      <c r="M484" t="n">
        <v>50</v>
      </c>
      <c r="N484" t="n">
        <v>63.47</v>
      </c>
      <c r="O484" t="n">
        <v>31642.55</v>
      </c>
      <c r="P484" t="n">
        <v>140.66</v>
      </c>
      <c r="Q484" t="n">
        <v>942.37</v>
      </c>
      <c r="R484" t="n">
        <v>59.6</v>
      </c>
      <c r="S484" t="n">
        <v>27.17</v>
      </c>
      <c r="T484" t="n">
        <v>16229.88</v>
      </c>
      <c r="U484" t="n">
        <v>0.46</v>
      </c>
      <c r="V484" t="n">
        <v>0.88</v>
      </c>
      <c r="W484" t="n">
        <v>0.18</v>
      </c>
      <c r="X484" t="n">
        <v>1.03</v>
      </c>
      <c r="Y484" t="n">
        <v>1</v>
      </c>
      <c r="Z484" t="n">
        <v>10</v>
      </c>
    </row>
    <row r="485">
      <c r="A485" t="n">
        <v>5</v>
      </c>
      <c r="B485" t="n">
        <v>130</v>
      </c>
      <c r="C485" t="inlineStr">
        <is>
          <t xml:space="preserve">CONCLUIDO	</t>
        </is>
      </c>
      <c r="D485" t="n">
        <v>7.2832</v>
      </c>
      <c r="E485" t="n">
        <v>13.73</v>
      </c>
      <c r="F485" t="n">
        <v>8.73</v>
      </c>
      <c r="G485" t="n">
        <v>11.63</v>
      </c>
      <c r="H485" t="n">
        <v>0.16</v>
      </c>
      <c r="I485" t="n">
        <v>45</v>
      </c>
      <c r="J485" t="n">
        <v>255.12</v>
      </c>
      <c r="K485" t="n">
        <v>59.19</v>
      </c>
      <c r="L485" t="n">
        <v>2.25</v>
      </c>
      <c r="M485" t="n">
        <v>43</v>
      </c>
      <c r="N485" t="n">
        <v>63.67</v>
      </c>
      <c r="O485" t="n">
        <v>31698.72</v>
      </c>
      <c r="P485" t="n">
        <v>137.29</v>
      </c>
      <c r="Q485" t="n">
        <v>942.48</v>
      </c>
      <c r="R485" t="n">
        <v>54.33</v>
      </c>
      <c r="S485" t="n">
        <v>27.17</v>
      </c>
      <c r="T485" t="n">
        <v>13629.97</v>
      </c>
      <c r="U485" t="n">
        <v>0.5</v>
      </c>
      <c r="V485" t="n">
        <v>0.89</v>
      </c>
      <c r="W485" t="n">
        <v>0.18</v>
      </c>
      <c r="X485" t="n">
        <v>0.87</v>
      </c>
      <c r="Y485" t="n">
        <v>1</v>
      </c>
      <c r="Z485" t="n">
        <v>10</v>
      </c>
    </row>
    <row r="486">
      <c r="A486" t="n">
        <v>6</v>
      </c>
      <c r="B486" t="n">
        <v>130</v>
      </c>
      <c r="C486" t="inlineStr">
        <is>
          <t xml:space="preserve">CONCLUIDO	</t>
        </is>
      </c>
      <c r="D486" t="n">
        <v>7.4774</v>
      </c>
      <c r="E486" t="n">
        <v>13.37</v>
      </c>
      <c r="F486" t="n">
        <v>8.609999999999999</v>
      </c>
      <c r="G486" t="n">
        <v>12.92</v>
      </c>
      <c r="H486" t="n">
        <v>0.17</v>
      </c>
      <c r="I486" t="n">
        <v>40</v>
      </c>
      <c r="J486" t="n">
        <v>255.57</v>
      </c>
      <c r="K486" t="n">
        <v>59.19</v>
      </c>
      <c r="L486" t="n">
        <v>2.5</v>
      </c>
      <c r="M486" t="n">
        <v>38</v>
      </c>
      <c r="N486" t="n">
        <v>63.88</v>
      </c>
      <c r="O486" t="n">
        <v>31754.97</v>
      </c>
      <c r="P486" t="n">
        <v>134.71</v>
      </c>
      <c r="Q486" t="n">
        <v>942.4400000000001</v>
      </c>
      <c r="R486" t="n">
        <v>50.72</v>
      </c>
      <c r="S486" t="n">
        <v>27.17</v>
      </c>
      <c r="T486" t="n">
        <v>11849.21</v>
      </c>
      <c r="U486" t="n">
        <v>0.54</v>
      </c>
      <c r="V486" t="n">
        <v>0.91</v>
      </c>
      <c r="W486" t="n">
        <v>0.17</v>
      </c>
      <c r="X486" t="n">
        <v>0.76</v>
      </c>
      <c r="Y486" t="n">
        <v>1</v>
      </c>
      <c r="Z486" t="n">
        <v>10</v>
      </c>
    </row>
    <row r="487">
      <c r="A487" t="n">
        <v>7</v>
      </c>
      <c r="B487" t="n">
        <v>130</v>
      </c>
      <c r="C487" t="inlineStr">
        <is>
          <t xml:space="preserve">CONCLUIDO	</t>
        </is>
      </c>
      <c r="D487" t="n">
        <v>7.6797</v>
      </c>
      <c r="E487" t="n">
        <v>13.02</v>
      </c>
      <c r="F487" t="n">
        <v>8.460000000000001</v>
      </c>
      <c r="G487" t="n">
        <v>14.09</v>
      </c>
      <c r="H487" t="n">
        <v>0.19</v>
      </c>
      <c r="I487" t="n">
        <v>36</v>
      </c>
      <c r="J487" t="n">
        <v>256.03</v>
      </c>
      <c r="K487" t="n">
        <v>59.19</v>
      </c>
      <c r="L487" t="n">
        <v>2.75</v>
      </c>
      <c r="M487" t="n">
        <v>34</v>
      </c>
      <c r="N487" t="n">
        <v>64.09</v>
      </c>
      <c r="O487" t="n">
        <v>31811.29</v>
      </c>
      <c r="P487" t="n">
        <v>131.35</v>
      </c>
      <c r="Q487" t="n">
        <v>942.37</v>
      </c>
      <c r="R487" t="n">
        <v>45.91</v>
      </c>
      <c r="S487" t="n">
        <v>27.17</v>
      </c>
      <c r="T487" t="n">
        <v>9460.9</v>
      </c>
      <c r="U487" t="n">
        <v>0.59</v>
      </c>
      <c r="V487" t="n">
        <v>0.92</v>
      </c>
      <c r="W487" t="n">
        <v>0.15</v>
      </c>
      <c r="X487" t="n">
        <v>0.6</v>
      </c>
      <c r="Y487" t="n">
        <v>1</v>
      </c>
      <c r="Z487" t="n">
        <v>10</v>
      </c>
    </row>
    <row r="488">
      <c r="A488" t="n">
        <v>8</v>
      </c>
      <c r="B488" t="n">
        <v>130</v>
      </c>
      <c r="C488" t="inlineStr">
        <is>
          <t xml:space="preserve">CONCLUIDO	</t>
        </is>
      </c>
      <c r="D488" t="n">
        <v>7.7086</v>
      </c>
      <c r="E488" t="n">
        <v>12.97</v>
      </c>
      <c r="F488" t="n">
        <v>8.550000000000001</v>
      </c>
      <c r="G488" t="n">
        <v>15.55</v>
      </c>
      <c r="H488" t="n">
        <v>0.21</v>
      </c>
      <c r="I488" t="n">
        <v>33</v>
      </c>
      <c r="J488" t="n">
        <v>256.49</v>
      </c>
      <c r="K488" t="n">
        <v>59.19</v>
      </c>
      <c r="L488" t="n">
        <v>3</v>
      </c>
      <c r="M488" t="n">
        <v>31</v>
      </c>
      <c r="N488" t="n">
        <v>64.29000000000001</v>
      </c>
      <c r="O488" t="n">
        <v>31867.69</v>
      </c>
      <c r="P488" t="n">
        <v>132.34</v>
      </c>
      <c r="Q488" t="n">
        <v>942.42</v>
      </c>
      <c r="R488" t="n">
        <v>49.13</v>
      </c>
      <c r="S488" t="n">
        <v>27.17</v>
      </c>
      <c r="T488" t="n">
        <v>11089.06</v>
      </c>
      <c r="U488" t="n">
        <v>0.55</v>
      </c>
      <c r="V488" t="n">
        <v>0.91</v>
      </c>
      <c r="W488" t="n">
        <v>0.17</v>
      </c>
      <c r="X488" t="n">
        <v>0.7</v>
      </c>
      <c r="Y488" t="n">
        <v>1</v>
      </c>
      <c r="Z488" t="n">
        <v>10</v>
      </c>
    </row>
    <row r="489">
      <c r="A489" t="n">
        <v>9</v>
      </c>
      <c r="B489" t="n">
        <v>130</v>
      </c>
      <c r="C489" t="inlineStr">
        <is>
          <t xml:space="preserve">CONCLUIDO	</t>
        </is>
      </c>
      <c r="D489" t="n">
        <v>7.8567</v>
      </c>
      <c r="E489" t="n">
        <v>12.73</v>
      </c>
      <c r="F489" t="n">
        <v>8.460000000000001</v>
      </c>
      <c r="G489" t="n">
        <v>16.91</v>
      </c>
      <c r="H489" t="n">
        <v>0.23</v>
      </c>
      <c r="I489" t="n">
        <v>30</v>
      </c>
      <c r="J489" t="n">
        <v>256.95</v>
      </c>
      <c r="K489" t="n">
        <v>59.19</v>
      </c>
      <c r="L489" t="n">
        <v>3.25</v>
      </c>
      <c r="M489" t="n">
        <v>28</v>
      </c>
      <c r="N489" t="n">
        <v>64.5</v>
      </c>
      <c r="O489" t="n">
        <v>31924.29</v>
      </c>
      <c r="P489" t="n">
        <v>130.14</v>
      </c>
      <c r="Q489" t="n">
        <v>942.26</v>
      </c>
      <c r="R489" t="n">
        <v>46.15</v>
      </c>
      <c r="S489" t="n">
        <v>27.17</v>
      </c>
      <c r="T489" t="n">
        <v>9610.68</v>
      </c>
      <c r="U489" t="n">
        <v>0.59</v>
      </c>
      <c r="V489" t="n">
        <v>0.92</v>
      </c>
      <c r="W489" t="n">
        <v>0.16</v>
      </c>
      <c r="X489" t="n">
        <v>0.6</v>
      </c>
      <c r="Y489" t="n">
        <v>1</v>
      </c>
      <c r="Z489" t="n">
        <v>10</v>
      </c>
    </row>
    <row r="490">
      <c r="A490" t="n">
        <v>10</v>
      </c>
      <c r="B490" t="n">
        <v>130</v>
      </c>
      <c r="C490" t="inlineStr">
        <is>
          <t xml:space="preserve">CONCLUIDO	</t>
        </is>
      </c>
      <c r="D490" t="n">
        <v>7.9482</v>
      </c>
      <c r="E490" t="n">
        <v>12.58</v>
      </c>
      <c r="F490" t="n">
        <v>8.41</v>
      </c>
      <c r="G490" t="n">
        <v>18.02</v>
      </c>
      <c r="H490" t="n">
        <v>0.24</v>
      </c>
      <c r="I490" t="n">
        <v>28</v>
      </c>
      <c r="J490" t="n">
        <v>257.41</v>
      </c>
      <c r="K490" t="n">
        <v>59.19</v>
      </c>
      <c r="L490" t="n">
        <v>3.5</v>
      </c>
      <c r="M490" t="n">
        <v>26</v>
      </c>
      <c r="N490" t="n">
        <v>64.70999999999999</v>
      </c>
      <c r="O490" t="n">
        <v>31980.84</v>
      </c>
      <c r="P490" t="n">
        <v>128.5</v>
      </c>
      <c r="Q490" t="n">
        <v>942.3</v>
      </c>
      <c r="R490" t="n">
        <v>44.63</v>
      </c>
      <c r="S490" t="n">
        <v>27.17</v>
      </c>
      <c r="T490" t="n">
        <v>8864.709999999999</v>
      </c>
      <c r="U490" t="n">
        <v>0.61</v>
      </c>
      <c r="V490" t="n">
        <v>0.93</v>
      </c>
      <c r="W490" t="n">
        <v>0.15</v>
      </c>
      <c r="X490" t="n">
        <v>0.55</v>
      </c>
      <c r="Y490" t="n">
        <v>1</v>
      </c>
      <c r="Z490" t="n">
        <v>10</v>
      </c>
    </row>
    <row r="491">
      <c r="A491" t="n">
        <v>11</v>
      </c>
      <c r="B491" t="n">
        <v>130</v>
      </c>
      <c r="C491" t="inlineStr">
        <is>
          <t xml:space="preserve">CONCLUIDO	</t>
        </is>
      </c>
      <c r="D491" t="n">
        <v>8.037000000000001</v>
      </c>
      <c r="E491" t="n">
        <v>12.44</v>
      </c>
      <c r="F491" t="n">
        <v>8.369999999999999</v>
      </c>
      <c r="G491" t="n">
        <v>19.31</v>
      </c>
      <c r="H491" t="n">
        <v>0.26</v>
      </c>
      <c r="I491" t="n">
        <v>26</v>
      </c>
      <c r="J491" t="n">
        <v>257.86</v>
      </c>
      <c r="K491" t="n">
        <v>59.19</v>
      </c>
      <c r="L491" t="n">
        <v>3.75</v>
      </c>
      <c r="M491" t="n">
        <v>24</v>
      </c>
      <c r="N491" t="n">
        <v>64.92</v>
      </c>
      <c r="O491" t="n">
        <v>32037.48</v>
      </c>
      <c r="P491" t="n">
        <v>126.97</v>
      </c>
      <c r="Q491" t="n">
        <v>942.27</v>
      </c>
      <c r="R491" t="n">
        <v>43.28</v>
      </c>
      <c r="S491" t="n">
        <v>27.17</v>
      </c>
      <c r="T491" t="n">
        <v>8199.450000000001</v>
      </c>
      <c r="U491" t="n">
        <v>0.63</v>
      </c>
      <c r="V491" t="n">
        <v>0.93</v>
      </c>
      <c r="W491" t="n">
        <v>0.15</v>
      </c>
      <c r="X491" t="n">
        <v>0.51</v>
      </c>
      <c r="Y491" t="n">
        <v>1</v>
      </c>
      <c r="Z491" t="n">
        <v>10</v>
      </c>
    </row>
    <row r="492">
      <c r="A492" t="n">
        <v>12</v>
      </c>
      <c r="B492" t="n">
        <v>130</v>
      </c>
      <c r="C492" t="inlineStr">
        <is>
          <t xml:space="preserve">CONCLUIDO	</t>
        </is>
      </c>
      <c r="D492" t="n">
        <v>8.134499999999999</v>
      </c>
      <c r="E492" t="n">
        <v>12.29</v>
      </c>
      <c r="F492" t="n">
        <v>8.31</v>
      </c>
      <c r="G492" t="n">
        <v>20.79</v>
      </c>
      <c r="H492" t="n">
        <v>0.28</v>
      </c>
      <c r="I492" t="n">
        <v>24</v>
      </c>
      <c r="J492" t="n">
        <v>258.32</v>
      </c>
      <c r="K492" t="n">
        <v>59.19</v>
      </c>
      <c r="L492" t="n">
        <v>4</v>
      </c>
      <c r="M492" t="n">
        <v>22</v>
      </c>
      <c r="N492" t="n">
        <v>65.13</v>
      </c>
      <c r="O492" t="n">
        <v>32094.19</v>
      </c>
      <c r="P492" t="n">
        <v>125.4</v>
      </c>
      <c r="Q492" t="n">
        <v>942.34</v>
      </c>
      <c r="R492" t="n">
        <v>41.63</v>
      </c>
      <c r="S492" t="n">
        <v>27.17</v>
      </c>
      <c r="T492" t="n">
        <v>7383.46</v>
      </c>
      <c r="U492" t="n">
        <v>0.65</v>
      </c>
      <c r="V492" t="n">
        <v>0.9399999999999999</v>
      </c>
      <c r="W492" t="n">
        <v>0.15</v>
      </c>
      <c r="X492" t="n">
        <v>0.46</v>
      </c>
      <c r="Y492" t="n">
        <v>1</v>
      </c>
      <c r="Z492" t="n">
        <v>10</v>
      </c>
    </row>
    <row r="493">
      <c r="A493" t="n">
        <v>13</v>
      </c>
      <c r="B493" t="n">
        <v>130</v>
      </c>
      <c r="C493" t="inlineStr">
        <is>
          <t xml:space="preserve">CONCLUIDO	</t>
        </is>
      </c>
      <c r="D493" t="n">
        <v>8.227399999999999</v>
      </c>
      <c r="E493" t="n">
        <v>12.15</v>
      </c>
      <c r="F493" t="n">
        <v>8.27</v>
      </c>
      <c r="G493" t="n">
        <v>22.57</v>
      </c>
      <c r="H493" t="n">
        <v>0.29</v>
      </c>
      <c r="I493" t="n">
        <v>22</v>
      </c>
      <c r="J493" t="n">
        <v>258.78</v>
      </c>
      <c r="K493" t="n">
        <v>59.19</v>
      </c>
      <c r="L493" t="n">
        <v>4.25</v>
      </c>
      <c r="M493" t="n">
        <v>20</v>
      </c>
      <c r="N493" t="n">
        <v>65.34</v>
      </c>
      <c r="O493" t="n">
        <v>32150.98</v>
      </c>
      <c r="P493" t="n">
        <v>124</v>
      </c>
      <c r="Q493" t="n">
        <v>942.27</v>
      </c>
      <c r="R493" t="n">
        <v>40.38</v>
      </c>
      <c r="S493" t="n">
        <v>27.17</v>
      </c>
      <c r="T493" t="n">
        <v>6769.42</v>
      </c>
      <c r="U493" t="n">
        <v>0.67</v>
      </c>
      <c r="V493" t="n">
        <v>0.9399999999999999</v>
      </c>
      <c r="W493" t="n">
        <v>0.14</v>
      </c>
      <c r="X493" t="n">
        <v>0.42</v>
      </c>
      <c r="Y493" t="n">
        <v>1</v>
      </c>
      <c r="Z493" t="n">
        <v>10</v>
      </c>
    </row>
    <row r="494">
      <c r="A494" t="n">
        <v>14</v>
      </c>
      <c r="B494" t="n">
        <v>130</v>
      </c>
      <c r="C494" t="inlineStr">
        <is>
          <t xml:space="preserve">CONCLUIDO	</t>
        </is>
      </c>
      <c r="D494" t="n">
        <v>8.2728</v>
      </c>
      <c r="E494" t="n">
        <v>12.09</v>
      </c>
      <c r="F494" t="n">
        <v>8.26</v>
      </c>
      <c r="G494" t="n">
        <v>23.59</v>
      </c>
      <c r="H494" t="n">
        <v>0.31</v>
      </c>
      <c r="I494" t="n">
        <v>21</v>
      </c>
      <c r="J494" t="n">
        <v>259.25</v>
      </c>
      <c r="K494" t="n">
        <v>59.19</v>
      </c>
      <c r="L494" t="n">
        <v>4.5</v>
      </c>
      <c r="M494" t="n">
        <v>19</v>
      </c>
      <c r="N494" t="n">
        <v>65.55</v>
      </c>
      <c r="O494" t="n">
        <v>32207.85</v>
      </c>
      <c r="P494" t="n">
        <v>123.04</v>
      </c>
      <c r="Q494" t="n">
        <v>942.25</v>
      </c>
      <c r="R494" t="n">
        <v>39.78</v>
      </c>
      <c r="S494" t="n">
        <v>27.17</v>
      </c>
      <c r="T494" t="n">
        <v>6472.26</v>
      </c>
      <c r="U494" t="n">
        <v>0.68</v>
      </c>
      <c r="V494" t="n">
        <v>0.9399999999999999</v>
      </c>
      <c r="W494" t="n">
        <v>0.14</v>
      </c>
      <c r="X494" t="n">
        <v>0.4</v>
      </c>
      <c r="Y494" t="n">
        <v>1</v>
      </c>
      <c r="Z494" t="n">
        <v>10</v>
      </c>
    </row>
    <row r="495">
      <c r="A495" t="n">
        <v>15</v>
      </c>
      <c r="B495" t="n">
        <v>130</v>
      </c>
      <c r="C495" t="inlineStr">
        <is>
          <t xml:space="preserve">CONCLUIDO	</t>
        </is>
      </c>
      <c r="D495" t="n">
        <v>8.326000000000001</v>
      </c>
      <c r="E495" t="n">
        <v>12.01</v>
      </c>
      <c r="F495" t="n">
        <v>8.23</v>
      </c>
      <c r="G495" t="n">
        <v>24.68</v>
      </c>
      <c r="H495" t="n">
        <v>0.33</v>
      </c>
      <c r="I495" t="n">
        <v>20</v>
      </c>
      <c r="J495" t="n">
        <v>259.71</v>
      </c>
      <c r="K495" t="n">
        <v>59.19</v>
      </c>
      <c r="L495" t="n">
        <v>4.75</v>
      </c>
      <c r="M495" t="n">
        <v>18</v>
      </c>
      <c r="N495" t="n">
        <v>65.76000000000001</v>
      </c>
      <c r="O495" t="n">
        <v>32264.79</v>
      </c>
      <c r="P495" t="n">
        <v>121.66</v>
      </c>
      <c r="Q495" t="n">
        <v>942.27</v>
      </c>
      <c r="R495" t="n">
        <v>38.92</v>
      </c>
      <c r="S495" t="n">
        <v>27.17</v>
      </c>
      <c r="T495" t="n">
        <v>6049.56</v>
      </c>
      <c r="U495" t="n">
        <v>0.7</v>
      </c>
      <c r="V495" t="n">
        <v>0.95</v>
      </c>
      <c r="W495" t="n">
        <v>0.14</v>
      </c>
      <c r="X495" t="n">
        <v>0.37</v>
      </c>
      <c r="Y495" t="n">
        <v>1</v>
      </c>
      <c r="Z495" t="n">
        <v>10</v>
      </c>
    </row>
    <row r="496">
      <c r="A496" t="n">
        <v>16</v>
      </c>
      <c r="B496" t="n">
        <v>130</v>
      </c>
      <c r="C496" t="inlineStr">
        <is>
          <t xml:space="preserve">CONCLUIDO	</t>
        </is>
      </c>
      <c r="D496" t="n">
        <v>8.4094</v>
      </c>
      <c r="E496" t="n">
        <v>11.89</v>
      </c>
      <c r="F496" t="n">
        <v>8.16</v>
      </c>
      <c r="G496" t="n">
        <v>25.76</v>
      </c>
      <c r="H496" t="n">
        <v>0.34</v>
      </c>
      <c r="I496" t="n">
        <v>19</v>
      </c>
      <c r="J496" t="n">
        <v>260.17</v>
      </c>
      <c r="K496" t="n">
        <v>59.19</v>
      </c>
      <c r="L496" t="n">
        <v>5</v>
      </c>
      <c r="M496" t="n">
        <v>17</v>
      </c>
      <c r="N496" t="n">
        <v>65.98</v>
      </c>
      <c r="O496" t="n">
        <v>32321.82</v>
      </c>
      <c r="P496" t="n">
        <v>119.84</v>
      </c>
      <c r="Q496" t="n">
        <v>942.38</v>
      </c>
      <c r="R496" t="n">
        <v>36.48</v>
      </c>
      <c r="S496" t="n">
        <v>27.17</v>
      </c>
      <c r="T496" t="n">
        <v>4831.91</v>
      </c>
      <c r="U496" t="n">
        <v>0.74</v>
      </c>
      <c r="V496" t="n">
        <v>0.96</v>
      </c>
      <c r="W496" t="n">
        <v>0.14</v>
      </c>
      <c r="X496" t="n">
        <v>0.3</v>
      </c>
      <c r="Y496" t="n">
        <v>1</v>
      </c>
      <c r="Z496" t="n">
        <v>10</v>
      </c>
    </row>
    <row r="497">
      <c r="A497" t="n">
        <v>17</v>
      </c>
      <c r="B497" t="n">
        <v>130</v>
      </c>
      <c r="C497" t="inlineStr">
        <is>
          <t xml:space="preserve">CONCLUIDO	</t>
        </is>
      </c>
      <c r="D497" t="n">
        <v>8.367000000000001</v>
      </c>
      <c r="E497" t="n">
        <v>11.95</v>
      </c>
      <c r="F497" t="n">
        <v>8.27</v>
      </c>
      <c r="G497" t="n">
        <v>27.56</v>
      </c>
      <c r="H497" t="n">
        <v>0.36</v>
      </c>
      <c r="I497" t="n">
        <v>18</v>
      </c>
      <c r="J497" t="n">
        <v>260.63</v>
      </c>
      <c r="K497" t="n">
        <v>59.19</v>
      </c>
      <c r="L497" t="n">
        <v>5.25</v>
      </c>
      <c r="M497" t="n">
        <v>16</v>
      </c>
      <c r="N497" t="n">
        <v>66.19</v>
      </c>
      <c r="O497" t="n">
        <v>32378.93</v>
      </c>
      <c r="P497" t="n">
        <v>121.09</v>
      </c>
      <c r="Q497" t="n">
        <v>942.27</v>
      </c>
      <c r="R497" t="n">
        <v>40.43</v>
      </c>
      <c r="S497" t="n">
        <v>27.17</v>
      </c>
      <c r="T497" t="n">
        <v>6813.19</v>
      </c>
      <c r="U497" t="n">
        <v>0.67</v>
      </c>
      <c r="V497" t="n">
        <v>0.9399999999999999</v>
      </c>
      <c r="W497" t="n">
        <v>0.14</v>
      </c>
      <c r="X497" t="n">
        <v>0.41</v>
      </c>
      <c r="Y497" t="n">
        <v>1</v>
      </c>
      <c r="Z497" t="n">
        <v>10</v>
      </c>
    </row>
    <row r="498">
      <c r="A498" t="n">
        <v>18</v>
      </c>
      <c r="B498" t="n">
        <v>130</v>
      </c>
      <c r="C498" t="inlineStr">
        <is>
          <t xml:space="preserve">CONCLUIDO	</t>
        </is>
      </c>
      <c r="D498" t="n">
        <v>8.4533</v>
      </c>
      <c r="E498" t="n">
        <v>11.83</v>
      </c>
      <c r="F498" t="n">
        <v>8.19</v>
      </c>
      <c r="G498" t="n">
        <v>28.92</v>
      </c>
      <c r="H498" t="n">
        <v>0.37</v>
      </c>
      <c r="I498" t="n">
        <v>17</v>
      </c>
      <c r="J498" t="n">
        <v>261.1</v>
      </c>
      <c r="K498" t="n">
        <v>59.19</v>
      </c>
      <c r="L498" t="n">
        <v>5.5</v>
      </c>
      <c r="M498" t="n">
        <v>15</v>
      </c>
      <c r="N498" t="n">
        <v>66.40000000000001</v>
      </c>
      <c r="O498" t="n">
        <v>32436.11</v>
      </c>
      <c r="P498" t="n">
        <v>118.92</v>
      </c>
      <c r="Q498" t="n">
        <v>942.28</v>
      </c>
      <c r="R498" t="n">
        <v>37.92</v>
      </c>
      <c r="S498" t="n">
        <v>27.17</v>
      </c>
      <c r="T498" t="n">
        <v>5561.82</v>
      </c>
      <c r="U498" t="n">
        <v>0.72</v>
      </c>
      <c r="V498" t="n">
        <v>0.95</v>
      </c>
      <c r="W498" t="n">
        <v>0.14</v>
      </c>
      <c r="X498" t="n">
        <v>0.34</v>
      </c>
      <c r="Y498" t="n">
        <v>1</v>
      </c>
      <c r="Z498" t="n">
        <v>10</v>
      </c>
    </row>
    <row r="499">
      <c r="A499" t="n">
        <v>19</v>
      </c>
      <c r="B499" t="n">
        <v>130</v>
      </c>
      <c r="C499" t="inlineStr">
        <is>
          <t xml:space="preserve">CONCLUIDO	</t>
        </is>
      </c>
      <c r="D499" t="n">
        <v>8.516299999999999</v>
      </c>
      <c r="E499" t="n">
        <v>11.74</v>
      </c>
      <c r="F499" t="n">
        <v>8.15</v>
      </c>
      <c r="G499" t="n">
        <v>30.58</v>
      </c>
      <c r="H499" t="n">
        <v>0.39</v>
      </c>
      <c r="I499" t="n">
        <v>16</v>
      </c>
      <c r="J499" t="n">
        <v>261.56</v>
      </c>
      <c r="K499" t="n">
        <v>59.19</v>
      </c>
      <c r="L499" t="n">
        <v>5.75</v>
      </c>
      <c r="M499" t="n">
        <v>14</v>
      </c>
      <c r="N499" t="n">
        <v>66.62</v>
      </c>
      <c r="O499" t="n">
        <v>32493.38</v>
      </c>
      <c r="P499" t="n">
        <v>117.42</v>
      </c>
      <c r="Q499" t="n">
        <v>942.26</v>
      </c>
      <c r="R499" t="n">
        <v>36.78</v>
      </c>
      <c r="S499" t="n">
        <v>27.17</v>
      </c>
      <c r="T499" t="n">
        <v>4995.78</v>
      </c>
      <c r="U499" t="n">
        <v>0.74</v>
      </c>
      <c r="V499" t="n">
        <v>0.96</v>
      </c>
      <c r="W499" t="n">
        <v>0.13</v>
      </c>
      <c r="X499" t="n">
        <v>0.3</v>
      </c>
      <c r="Y499" t="n">
        <v>1</v>
      </c>
      <c r="Z499" t="n">
        <v>10</v>
      </c>
    </row>
    <row r="500">
      <c r="A500" t="n">
        <v>20</v>
      </c>
      <c r="B500" t="n">
        <v>130</v>
      </c>
      <c r="C500" t="inlineStr">
        <is>
          <t xml:space="preserve">CONCLUIDO	</t>
        </is>
      </c>
      <c r="D500" t="n">
        <v>8.565300000000001</v>
      </c>
      <c r="E500" t="n">
        <v>11.68</v>
      </c>
      <c r="F500" t="n">
        <v>8.140000000000001</v>
      </c>
      <c r="G500" t="n">
        <v>32.55</v>
      </c>
      <c r="H500" t="n">
        <v>0.41</v>
      </c>
      <c r="I500" t="n">
        <v>15</v>
      </c>
      <c r="J500" t="n">
        <v>262.03</v>
      </c>
      <c r="K500" t="n">
        <v>59.19</v>
      </c>
      <c r="L500" t="n">
        <v>6</v>
      </c>
      <c r="M500" t="n">
        <v>13</v>
      </c>
      <c r="N500" t="n">
        <v>66.83</v>
      </c>
      <c r="O500" t="n">
        <v>32550.72</v>
      </c>
      <c r="P500" t="n">
        <v>116.18</v>
      </c>
      <c r="Q500" t="n">
        <v>942.33</v>
      </c>
      <c r="R500" t="n">
        <v>36.11</v>
      </c>
      <c r="S500" t="n">
        <v>27.17</v>
      </c>
      <c r="T500" t="n">
        <v>4669.66</v>
      </c>
      <c r="U500" t="n">
        <v>0.75</v>
      </c>
      <c r="V500" t="n">
        <v>0.96</v>
      </c>
      <c r="W500" t="n">
        <v>0.13</v>
      </c>
      <c r="X500" t="n">
        <v>0.28</v>
      </c>
      <c r="Y500" t="n">
        <v>1</v>
      </c>
      <c r="Z500" t="n">
        <v>10</v>
      </c>
    </row>
    <row r="501">
      <c r="A501" t="n">
        <v>21</v>
      </c>
      <c r="B501" t="n">
        <v>130</v>
      </c>
      <c r="C501" t="inlineStr">
        <is>
          <t xml:space="preserve">CONCLUIDO	</t>
        </is>
      </c>
      <c r="D501" t="n">
        <v>8.5608</v>
      </c>
      <c r="E501" t="n">
        <v>11.68</v>
      </c>
      <c r="F501" t="n">
        <v>8.140000000000001</v>
      </c>
      <c r="G501" t="n">
        <v>32.57</v>
      </c>
      <c r="H501" t="n">
        <v>0.42</v>
      </c>
      <c r="I501" t="n">
        <v>15</v>
      </c>
      <c r="J501" t="n">
        <v>262.49</v>
      </c>
      <c r="K501" t="n">
        <v>59.19</v>
      </c>
      <c r="L501" t="n">
        <v>6.25</v>
      </c>
      <c r="M501" t="n">
        <v>13</v>
      </c>
      <c r="N501" t="n">
        <v>67.05</v>
      </c>
      <c r="O501" t="n">
        <v>32608.15</v>
      </c>
      <c r="P501" t="n">
        <v>115.41</v>
      </c>
      <c r="Q501" t="n">
        <v>942.28</v>
      </c>
      <c r="R501" t="n">
        <v>36.35</v>
      </c>
      <c r="S501" t="n">
        <v>27.17</v>
      </c>
      <c r="T501" t="n">
        <v>4788.82</v>
      </c>
      <c r="U501" t="n">
        <v>0.75</v>
      </c>
      <c r="V501" t="n">
        <v>0.96</v>
      </c>
      <c r="W501" t="n">
        <v>0.13</v>
      </c>
      <c r="X501" t="n">
        <v>0.29</v>
      </c>
      <c r="Y501" t="n">
        <v>1</v>
      </c>
      <c r="Z501" t="n">
        <v>10</v>
      </c>
    </row>
    <row r="502">
      <c r="A502" t="n">
        <v>22</v>
      </c>
      <c r="B502" t="n">
        <v>130</v>
      </c>
      <c r="C502" t="inlineStr">
        <is>
          <t xml:space="preserve">CONCLUIDO	</t>
        </is>
      </c>
      <c r="D502" t="n">
        <v>8.6112</v>
      </c>
      <c r="E502" t="n">
        <v>11.61</v>
      </c>
      <c r="F502" t="n">
        <v>8.119999999999999</v>
      </c>
      <c r="G502" t="n">
        <v>34.81</v>
      </c>
      <c r="H502" t="n">
        <v>0.44</v>
      </c>
      <c r="I502" t="n">
        <v>14</v>
      </c>
      <c r="J502" t="n">
        <v>262.96</v>
      </c>
      <c r="K502" t="n">
        <v>59.19</v>
      </c>
      <c r="L502" t="n">
        <v>6.5</v>
      </c>
      <c r="M502" t="n">
        <v>12</v>
      </c>
      <c r="N502" t="n">
        <v>67.26000000000001</v>
      </c>
      <c r="O502" t="n">
        <v>32665.66</v>
      </c>
      <c r="P502" t="n">
        <v>114.49</v>
      </c>
      <c r="Q502" t="n">
        <v>942.3099999999999</v>
      </c>
      <c r="R502" t="n">
        <v>35.64</v>
      </c>
      <c r="S502" t="n">
        <v>27.17</v>
      </c>
      <c r="T502" t="n">
        <v>4437.58</v>
      </c>
      <c r="U502" t="n">
        <v>0.76</v>
      </c>
      <c r="V502" t="n">
        <v>0.96</v>
      </c>
      <c r="W502" t="n">
        <v>0.13</v>
      </c>
      <c r="X502" t="n">
        <v>0.27</v>
      </c>
      <c r="Y502" t="n">
        <v>1</v>
      </c>
      <c r="Z502" t="n">
        <v>10</v>
      </c>
    </row>
    <row r="503">
      <c r="A503" t="n">
        <v>23</v>
      </c>
      <c r="B503" t="n">
        <v>130</v>
      </c>
      <c r="C503" t="inlineStr">
        <is>
          <t xml:space="preserve">CONCLUIDO	</t>
        </is>
      </c>
      <c r="D503" t="n">
        <v>8.6799</v>
      </c>
      <c r="E503" t="n">
        <v>11.52</v>
      </c>
      <c r="F503" t="n">
        <v>8.08</v>
      </c>
      <c r="G503" t="n">
        <v>37.29</v>
      </c>
      <c r="H503" t="n">
        <v>0.46</v>
      </c>
      <c r="I503" t="n">
        <v>13</v>
      </c>
      <c r="J503" t="n">
        <v>263.42</v>
      </c>
      <c r="K503" t="n">
        <v>59.19</v>
      </c>
      <c r="L503" t="n">
        <v>6.75</v>
      </c>
      <c r="M503" t="n">
        <v>11</v>
      </c>
      <c r="N503" t="n">
        <v>67.48</v>
      </c>
      <c r="O503" t="n">
        <v>32723.25</v>
      </c>
      <c r="P503" t="n">
        <v>112.74</v>
      </c>
      <c r="Q503" t="n">
        <v>942.24</v>
      </c>
      <c r="R503" t="n">
        <v>34.28</v>
      </c>
      <c r="S503" t="n">
        <v>27.17</v>
      </c>
      <c r="T503" t="n">
        <v>3761.8</v>
      </c>
      <c r="U503" t="n">
        <v>0.79</v>
      </c>
      <c r="V503" t="n">
        <v>0.97</v>
      </c>
      <c r="W503" t="n">
        <v>0.13</v>
      </c>
      <c r="X503" t="n">
        <v>0.23</v>
      </c>
      <c r="Y503" t="n">
        <v>1</v>
      </c>
      <c r="Z503" t="n">
        <v>10</v>
      </c>
    </row>
    <row r="504">
      <c r="A504" t="n">
        <v>24</v>
      </c>
      <c r="B504" t="n">
        <v>130</v>
      </c>
      <c r="C504" t="inlineStr">
        <is>
          <t xml:space="preserve">CONCLUIDO	</t>
        </is>
      </c>
      <c r="D504" t="n">
        <v>8.7026</v>
      </c>
      <c r="E504" t="n">
        <v>11.49</v>
      </c>
      <c r="F504" t="n">
        <v>8.050000000000001</v>
      </c>
      <c r="G504" t="n">
        <v>37.16</v>
      </c>
      <c r="H504" t="n">
        <v>0.47</v>
      </c>
      <c r="I504" t="n">
        <v>13</v>
      </c>
      <c r="J504" t="n">
        <v>263.89</v>
      </c>
      <c r="K504" t="n">
        <v>59.19</v>
      </c>
      <c r="L504" t="n">
        <v>7</v>
      </c>
      <c r="M504" t="n">
        <v>11</v>
      </c>
      <c r="N504" t="n">
        <v>67.7</v>
      </c>
      <c r="O504" t="n">
        <v>32780.92</v>
      </c>
      <c r="P504" t="n">
        <v>111.61</v>
      </c>
      <c r="Q504" t="n">
        <v>942.3200000000001</v>
      </c>
      <c r="R504" t="n">
        <v>33.13</v>
      </c>
      <c r="S504" t="n">
        <v>27.17</v>
      </c>
      <c r="T504" t="n">
        <v>3187.16</v>
      </c>
      <c r="U504" t="n">
        <v>0.82</v>
      </c>
      <c r="V504" t="n">
        <v>0.97</v>
      </c>
      <c r="W504" t="n">
        <v>0.13</v>
      </c>
      <c r="X504" t="n">
        <v>0.2</v>
      </c>
      <c r="Y504" t="n">
        <v>1</v>
      </c>
      <c r="Z504" t="n">
        <v>10</v>
      </c>
    </row>
    <row r="505">
      <c r="A505" t="n">
        <v>25</v>
      </c>
      <c r="B505" t="n">
        <v>130</v>
      </c>
      <c r="C505" t="inlineStr">
        <is>
          <t xml:space="preserve">CONCLUIDO	</t>
        </is>
      </c>
      <c r="D505" t="n">
        <v>8.6975</v>
      </c>
      <c r="E505" t="n">
        <v>11.5</v>
      </c>
      <c r="F505" t="n">
        <v>8.109999999999999</v>
      </c>
      <c r="G505" t="n">
        <v>40.53</v>
      </c>
      <c r="H505" t="n">
        <v>0.49</v>
      </c>
      <c r="I505" t="n">
        <v>12</v>
      </c>
      <c r="J505" t="n">
        <v>264.36</v>
      </c>
      <c r="K505" t="n">
        <v>59.19</v>
      </c>
      <c r="L505" t="n">
        <v>7.25</v>
      </c>
      <c r="M505" t="n">
        <v>10</v>
      </c>
      <c r="N505" t="n">
        <v>67.92</v>
      </c>
      <c r="O505" t="n">
        <v>32838.68</v>
      </c>
      <c r="P505" t="n">
        <v>111.09</v>
      </c>
      <c r="Q505" t="n">
        <v>942.24</v>
      </c>
      <c r="R505" t="n">
        <v>35.26</v>
      </c>
      <c r="S505" t="n">
        <v>27.17</v>
      </c>
      <c r="T505" t="n">
        <v>4259.89</v>
      </c>
      <c r="U505" t="n">
        <v>0.77</v>
      </c>
      <c r="V505" t="n">
        <v>0.96</v>
      </c>
      <c r="W505" t="n">
        <v>0.13</v>
      </c>
      <c r="X505" t="n">
        <v>0.25</v>
      </c>
      <c r="Y505" t="n">
        <v>1</v>
      </c>
      <c r="Z505" t="n">
        <v>10</v>
      </c>
    </row>
    <row r="506">
      <c r="A506" t="n">
        <v>26</v>
      </c>
      <c r="B506" t="n">
        <v>130</v>
      </c>
      <c r="C506" t="inlineStr">
        <is>
          <t xml:space="preserve">CONCLUIDO	</t>
        </is>
      </c>
      <c r="D506" t="n">
        <v>8.7165</v>
      </c>
      <c r="E506" t="n">
        <v>11.47</v>
      </c>
      <c r="F506" t="n">
        <v>8.08</v>
      </c>
      <c r="G506" t="n">
        <v>40.4</v>
      </c>
      <c r="H506" t="n">
        <v>0.5</v>
      </c>
      <c r="I506" t="n">
        <v>12</v>
      </c>
      <c r="J506" t="n">
        <v>264.83</v>
      </c>
      <c r="K506" t="n">
        <v>59.19</v>
      </c>
      <c r="L506" t="n">
        <v>7.5</v>
      </c>
      <c r="M506" t="n">
        <v>10</v>
      </c>
      <c r="N506" t="n">
        <v>68.14</v>
      </c>
      <c r="O506" t="n">
        <v>32896.51</v>
      </c>
      <c r="P506" t="n">
        <v>109.91</v>
      </c>
      <c r="Q506" t="n">
        <v>942.29</v>
      </c>
      <c r="R506" t="n">
        <v>34.44</v>
      </c>
      <c r="S506" t="n">
        <v>27.17</v>
      </c>
      <c r="T506" t="n">
        <v>3846.15</v>
      </c>
      <c r="U506" t="n">
        <v>0.79</v>
      </c>
      <c r="V506" t="n">
        <v>0.97</v>
      </c>
      <c r="W506" t="n">
        <v>0.13</v>
      </c>
      <c r="X506" t="n">
        <v>0.23</v>
      </c>
      <c r="Y506" t="n">
        <v>1</v>
      </c>
      <c r="Z506" t="n">
        <v>10</v>
      </c>
    </row>
    <row r="507">
      <c r="A507" t="n">
        <v>27</v>
      </c>
      <c r="B507" t="n">
        <v>130</v>
      </c>
      <c r="C507" t="inlineStr">
        <is>
          <t xml:space="preserve">CONCLUIDO	</t>
        </is>
      </c>
      <c r="D507" t="n">
        <v>8.709300000000001</v>
      </c>
      <c r="E507" t="n">
        <v>11.48</v>
      </c>
      <c r="F507" t="n">
        <v>8.09</v>
      </c>
      <c r="G507" t="n">
        <v>40.45</v>
      </c>
      <c r="H507" t="n">
        <v>0.52</v>
      </c>
      <c r="I507" t="n">
        <v>12</v>
      </c>
      <c r="J507" t="n">
        <v>265.3</v>
      </c>
      <c r="K507" t="n">
        <v>59.19</v>
      </c>
      <c r="L507" t="n">
        <v>7.75</v>
      </c>
      <c r="M507" t="n">
        <v>10</v>
      </c>
      <c r="N507" t="n">
        <v>68.36</v>
      </c>
      <c r="O507" t="n">
        <v>32954.43</v>
      </c>
      <c r="P507" t="n">
        <v>108.96</v>
      </c>
      <c r="Q507" t="n">
        <v>942.28</v>
      </c>
      <c r="R507" t="n">
        <v>34.72</v>
      </c>
      <c r="S507" t="n">
        <v>27.17</v>
      </c>
      <c r="T507" t="n">
        <v>3988.54</v>
      </c>
      <c r="U507" t="n">
        <v>0.78</v>
      </c>
      <c r="V507" t="n">
        <v>0.96</v>
      </c>
      <c r="W507" t="n">
        <v>0.13</v>
      </c>
      <c r="X507" t="n">
        <v>0.24</v>
      </c>
      <c r="Y507" t="n">
        <v>1</v>
      </c>
      <c r="Z507" t="n">
        <v>10</v>
      </c>
    </row>
    <row r="508">
      <c r="A508" t="n">
        <v>28</v>
      </c>
      <c r="B508" t="n">
        <v>130</v>
      </c>
      <c r="C508" t="inlineStr">
        <is>
          <t xml:space="preserve">CONCLUIDO	</t>
        </is>
      </c>
      <c r="D508" t="n">
        <v>8.7758</v>
      </c>
      <c r="E508" t="n">
        <v>11.4</v>
      </c>
      <c r="F508" t="n">
        <v>8.050000000000001</v>
      </c>
      <c r="G508" t="n">
        <v>43.92</v>
      </c>
      <c r="H508" t="n">
        <v>0.54</v>
      </c>
      <c r="I508" t="n">
        <v>11</v>
      </c>
      <c r="J508" t="n">
        <v>265.77</v>
      </c>
      <c r="K508" t="n">
        <v>59.19</v>
      </c>
      <c r="L508" t="n">
        <v>8</v>
      </c>
      <c r="M508" t="n">
        <v>9</v>
      </c>
      <c r="N508" t="n">
        <v>68.58</v>
      </c>
      <c r="O508" t="n">
        <v>33012.44</v>
      </c>
      <c r="P508" t="n">
        <v>107.7</v>
      </c>
      <c r="Q508" t="n">
        <v>942.26</v>
      </c>
      <c r="R508" t="n">
        <v>33.44</v>
      </c>
      <c r="S508" t="n">
        <v>27.17</v>
      </c>
      <c r="T508" t="n">
        <v>3352.14</v>
      </c>
      <c r="U508" t="n">
        <v>0.8100000000000001</v>
      </c>
      <c r="V508" t="n">
        <v>0.97</v>
      </c>
      <c r="W508" t="n">
        <v>0.13</v>
      </c>
      <c r="X508" t="n">
        <v>0.2</v>
      </c>
      <c r="Y508" t="n">
        <v>1</v>
      </c>
      <c r="Z508" t="n">
        <v>10</v>
      </c>
    </row>
    <row r="509">
      <c r="A509" t="n">
        <v>29</v>
      </c>
      <c r="B509" t="n">
        <v>130</v>
      </c>
      <c r="C509" t="inlineStr">
        <is>
          <t xml:space="preserve">CONCLUIDO	</t>
        </is>
      </c>
      <c r="D509" t="n">
        <v>8.7721</v>
      </c>
      <c r="E509" t="n">
        <v>11.4</v>
      </c>
      <c r="F509" t="n">
        <v>8.06</v>
      </c>
      <c r="G509" t="n">
        <v>43.95</v>
      </c>
      <c r="H509" t="n">
        <v>0.55</v>
      </c>
      <c r="I509" t="n">
        <v>11</v>
      </c>
      <c r="J509" t="n">
        <v>266.24</v>
      </c>
      <c r="K509" t="n">
        <v>59.19</v>
      </c>
      <c r="L509" t="n">
        <v>8.25</v>
      </c>
      <c r="M509" t="n">
        <v>9</v>
      </c>
      <c r="N509" t="n">
        <v>68.8</v>
      </c>
      <c r="O509" t="n">
        <v>33070.52</v>
      </c>
      <c r="P509" t="n">
        <v>106.77</v>
      </c>
      <c r="Q509" t="n">
        <v>942.27</v>
      </c>
      <c r="R509" t="n">
        <v>33.58</v>
      </c>
      <c r="S509" t="n">
        <v>27.17</v>
      </c>
      <c r="T509" t="n">
        <v>3422.94</v>
      </c>
      <c r="U509" t="n">
        <v>0.8100000000000001</v>
      </c>
      <c r="V509" t="n">
        <v>0.97</v>
      </c>
      <c r="W509" t="n">
        <v>0.13</v>
      </c>
      <c r="X509" t="n">
        <v>0.2</v>
      </c>
      <c r="Y509" t="n">
        <v>1</v>
      </c>
      <c r="Z509" t="n">
        <v>10</v>
      </c>
    </row>
    <row r="510">
      <c r="A510" t="n">
        <v>30</v>
      </c>
      <c r="B510" t="n">
        <v>130</v>
      </c>
      <c r="C510" t="inlineStr">
        <is>
          <t xml:space="preserve">CONCLUIDO	</t>
        </is>
      </c>
      <c r="D510" t="n">
        <v>8.833500000000001</v>
      </c>
      <c r="E510" t="n">
        <v>11.32</v>
      </c>
      <c r="F510" t="n">
        <v>8.029999999999999</v>
      </c>
      <c r="G510" t="n">
        <v>48.16</v>
      </c>
      <c r="H510" t="n">
        <v>0.57</v>
      </c>
      <c r="I510" t="n">
        <v>10</v>
      </c>
      <c r="J510" t="n">
        <v>266.71</v>
      </c>
      <c r="K510" t="n">
        <v>59.19</v>
      </c>
      <c r="L510" t="n">
        <v>8.5</v>
      </c>
      <c r="M510" t="n">
        <v>8</v>
      </c>
      <c r="N510" t="n">
        <v>69.02</v>
      </c>
      <c r="O510" t="n">
        <v>33128.7</v>
      </c>
      <c r="P510" t="n">
        <v>105.6</v>
      </c>
      <c r="Q510" t="n">
        <v>942.24</v>
      </c>
      <c r="R510" t="n">
        <v>32.6</v>
      </c>
      <c r="S510" t="n">
        <v>27.17</v>
      </c>
      <c r="T510" t="n">
        <v>2938.29</v>
      </c>
      <c r="U510" t="n">
        <v>0.83</v>
      </c>
      <c r="V510" t="n">
        <v>0.97</v>
      </c>
      <c r="W510" t="n">
        <v>0.13</v>
      </c>
      <c r="X510" t="n">
        <v>0.17</v>
      </c>
      <c r="Y510" t="n">
        <v>1</v>
      </c>
      <c r="Z510" t="n">
        <v>10</v>
      </c>
    </row>
    <row r="511">
      <c r="A511" t="n">
        <v>31</v>
      </c>
      <c r="B511" t="n">
        <v>130</v>
      </c>
      <c r="C511" t="inlineStr">
        <is>
          <t xml:space="preserve">CONCLUIDO	</t>
        </is>
      </c>
      <c r="D511" t="n">
        <v>8.855</v>
      </c>
      <c r="E511" t="n">
        <v>11.29</v>
      </c>
      <c r="F511" t="n">
        <v>8</v>
      </c>
      <c r="G511" t="n">
        <v>47.99</v>
      </c>
      <c r="H511" t="n">
        <v>0.58</v>
      </c>
      <c r="I511" t="n">
        <v>10</v>
      </c>
      <c r="J511" t="n">
        <v>267.18</v>
      </c>
      <c r="K511" t="n">
        <v>59.19</v>
      </c>
      <c r="L511" t="n">
        <v>8.75</v>
      </c>
      <c r="M511" t="n">
        <v>8</v>
      </c>
      <c r="N511" t="n">
        <v>69.23999999999999</v>
      </c>
      <c r="O511" t="n">
        <v>33186.95</v>
      </c>
      <c r="P511" t="n">
        <v>103.75</v>
      </c>
      <c r="Q511" t="n">
        <v>942.25</v>
      </c>
      <c r="R511" t="n">
        <v>31.84</v>
      </c>
      <c r="S511" t="n">
        <v>27.17</v>
      </c>
      <c r="T511" t="n">
        <v>2556.65</v>
      </c>
      <c r="U511" t="n">
        <v>0.85</v>
      </c>
      <c r="V511" t="n">
        <v>0.97</v>
      </c>
      <c r="W511" t="n">
        <v>0.12</v>
      </c>
      <c r="X511" t="n">
        <v>0.15</v>
      </c>
      <c r="Y511" t="n">
        <v>1</v>
      </c>
      <c r="Z511" t="n">
        <v>10</v>
      </c>
    </row>
    <row r="512">
      <c r="A512" t="n">
        <v>32</v>
      </c>
      <c r="B512" t="n">
        <v>130</v>
      </c>
      <c r="C512" t="inlineStr">
        <is>
          <t xml:space="preserve">CONCLUIDO	</t>
        </is>
      </c>
      <c r="D512" t="n">
        <v>8.8231</v>
      </c>
      <c r="E512" t="n">
        <v>11.33</v>
      </c>
      <c r="F512" t="n">
        <v>8.039999999999999</v>
      </c>
      <c r="G512" t="n">
        <v>48.24</v>
      </c>
      <c r="H512" t="n">
        <v>0.6</v>
      </c>
      <c r="I512" t="n">
        <v>10</v>
      </c>
      <c r="J512" t="n">
        <v>267.66</v>
      </c>
      <c r="K512" t="n">
        <v>59.19</v>
      </c>
      <c r="L512" t="n">
        <v>9</v>
      </c>
      <c r="M512" t="n">
        <v>8</v>
      </c>
      <c r="N512" t="n">
        <v>69.45999999999999</v>
      </c>
      <c r="O512" t="n">
        <v>33245.29</v>
      </c>
      <c r="P512" t="n">
        <v>102.63</v>
      </c>
      <c r="Q512" t="n">
        <v>942.24</v>
      </c>
      <c r="R512" t="n">
        <v>33.18</v>
      </c>
      <c r="S512" t="n">
        <v>27.17</v>
      </c>
      <c r="T512" t="n">
        <v>3228.37</v>
      </c>
      <c r="U512" t="n">
        <v>0.82</v>
      </c>
      <c r="V512" t="n">
        <v>0.97</v>
      </c>
      <c r="W512" t="n">
        <v>0.12</v>
      </c>
      <c r="X512" t="n">
        <v>0.19</v>
      </c>
      <c r="Y512" t="n">
        <v>1</v>
      </c>
      <c r="Z512" t="n">
        <v>10</v>
      </c>
    </row>
    <row r="513">
      <c r="A513" t="n">
        <v>33</v>
      </c>
      <c r="B513" t="n">
        <v>130</v>
      </c>
      <c r="C513" t="inlineStr">
        <is>
          <t xml:space="preserve">CONCLUIDO	</t>
        </is>
      </c>
      <c r="D513" t="n">
        <v>8.8795</v>
      </c>
      <c r="E513" t="n">
        <v>11.26</v>
      </c>
      <c r="F513" t="n">
        <v>8.02</v>
      </c>
      <c r="G513" t="n">
        <v>53.45</v>
      </c>
      <c r="H513" t="n">
        <v>0.61</v>
      </c>
      <c r="I513" t="n">
        <v>9</v>
      </c>
      <c r="J513" t="n">
        <v>268.13</v>
      </c>
      <c r="K513" t="n">
        <v>59.19</v>
      </c>
      <c r="L513" t="n">
        <v>9.25</v>
      </c>
      <c r="M513" t="n">
        <v>7</v>
      </c>
      <c r="N513" t="n">
        <v>69.69</v>
      </c>
      <c r="O513" t="n">
        <v>33303.72</v>
      </c>
      <c r="P513" t="n">
        <v>101.57</v>
      </c>
      <c r="Q513" t="n">
        <v>942.24</v>
      </c>
      <c r="R513" t="n">
        <v>32.36</v>
      </c>
      <c r="S513" t="n">
        <v>27.17</v>
      </c>
      <c r="T513" t="n">
        <v>2821.35</v>
      </c>
      <c r="U513" t="n">
        <v>0.84</v>
      </c>
      <c r="V513" t="n">
        <v>0.97</v>
      </c>
      <c r="W513" t="n">
        <v>0.12</v>
      </c>
      <c r="X513" t="n">
        <v>0.16</v>
      </c>
      <c r="Y513" t="n">
        <v>1</v>
      </c>
      <c r="Z513" t="n">
        <v>10</v>
      </c>
    </row>
    <row r="514">
      <c r="A514" t="n">
        <v>34</v>
      </c>
      <c r="B514" t="n">
        <v>130</v>
      </c>
      <c r="C514" t="inlineStr">
        <is>
          <t xml:space="preserve">CONCLUIDO	</t>
        </is>
      </c>
      <c r="D514" t="n">
        <v>8.8819</v>
      </c>
      <c r="E514" t="n">
        <v>11.26</v>
      </c>
      <c r="F514" t="n">
        <v>8.01</v>
      </c>
      <c r="G514" t="n">
        <v>53.43</v>
      </c>
      <c r="H514" t="n">
        <v>0.63</v>
      </c>
      <c r="I514" t="n">
        <v>9</v>
      </c>
      <c r="J514" t="n">
        <v>268.61</v>
      </c>
      <c r="K514" t="n">
        <v>59.19</v>
      </c>
      <c r="L514" t="n">
        <v>9.5</v>
      </c>
      <c r="M514" t="n">
        <v>5</v>
      </c>
      <c r="N514" t="n">
        <v>69.91</v>
      </c>
      <c r="O514" t="n">
        <v>33362.23</v>
      </c>
      <c r="P514" t="n">
        <v>101.45</v>
      </c>
      <c r="Q514" t="n">
        <v>942.29</v>
      </c>
      <c r="R514" t="n">
        <v>32.14</v>
      </c>
      <c r="S514" t="n">
        <v>27.17</v>
      </c>
      <c r="T514" t="n">
        <v>2714.02</v>
      </c>
      <c r="U514" t="n">
        <v>0.85</v>
      </c>
      <c r="V514" t="n">
        <v>0.97</v>
      </c>
      <c r="W514" t="n">
        <v>0.13</v>
      </c>
      <c r="X514" t="n">
        <v>0.16</v>
      </c>
      <c r="Y514" t="n">
        <v>1</v>
      </c>
      <c r="Z514" t="n">
        <v>10</v>
      </c>
    </row>
    <row r="515">
      <c r="A515" t="n">
        <v>35</v>
      </c>
      <c r="B515" t="n">
        <v>130</v>
      </c>
      <c r="C515" t="inlineStr">
        <is>
          <t xml:space="preserve">CONCLUIDO	</t>
        </is>
      </c>
      <c r="D515" t="n">
        <v>8.8751</v>
      </c>
      <c r="E515" t="n">
        <v>11.27</v>
      </c>
      <c r="F515" t="n">
        <v>8.02</v>
      </c>
      <c r="G515" t="n">
        <v>53.48</v>
      </c>
      <c r="H515" t="n">
        <v>0.64</v>
      </c>
      <c r="I515" t="n">
        <v>9</v>
      </c>
      <c r="J515" t="n">
        <v>269.08</v>
      </c>
      <c r="K515" t="n">
        <v>59.19</v>
      </c>
      <c r="L515" t="n">
        <v>9.75</v>
      </c>
      <c r="M515" t="n">
        <v>2</v>
      </c>
      <c r="N515" t="n">
        <v>70.14</v>
      </c>
      <c r="O515" t="n">
        <v>33420.83</v>
      </c>
      <c r="P515" t="n">
        <v>101.09</v>
      </c>
      <c r="Q515" t="n">
        <v>942.3200000000001</v>
      </c>
      <c r="R515" t="n">
        <v>32.36</v>
      </c>
      <c r="S515" t="n">
        <v>27.17</v>
      </c>
      <c r="T515" t="n">
        <v>2824.42</v>
      </c>
      <c r="U515" t="n">
        <v>0.84</v>
      </c>
      <c r="V515" t="n">
        <v>0.97</v>
      </c>
      <c r="W515" t="n">
        <v>0.13</v>
      </c>
      <c r="X515" t="n">
        <v>0.17</v>
      </c>
      <c r="Y515" t="n">
        <v>1</v>
      </c>
      <c r="Z515" t="n">
        <v>10</v>
      </c>
    </row>
    <row r="516">
      <c r="A516" t="n">
        <v>36</v>
      </c>
      <c r="B516" t="n">
        <v>130</v>
      </c>
      <c r="C516" t="inlineStr">
        <is>
          <t xml:space="preserve">CONCLUIDO	</t>
        </is>
      </c>
      <c r="D516" t="n">
        <v>8.875299999999999</v>
      </c>
      <c r="E516" t="n">
        <v>11.27</v>
      </c>
      <c r="F516" t="n">
        <v>8.02</v>
      </c>
      <c r="G516" t="n">
        <v>53.48</v>
      </c>
      <c r="H516" t="n">
        <v>0.66</v>
      </c>
      <c r="I516" t="n">
        <v>9</v>
      </c>
      <c r="J516" t="n">
        <v>269.56</v>
      </c>
      <c r="K516" t="n">
        <v>59.19</v>
      </c>
      <c r="L516" t="n">
        <v>10</v>
      </c>
      <c r="M516" t="n">
        <v>1</v>
      </c>
      <c r="N516" t="n">
        <v>70.36</v>
      </c>
      <c r="O516" t="n">
        <v>33479.51</v>
      </c>
      <c r="P516" t="n">
        <v>101.04</v>
      </c>
      <c r="Q516" t="n">
        <v>942.29</v>
      </c>
      <c r="R516" t="n">
        <v>32.35</v>
      </c>
      <c r="S516" t="n">
        <v>27.17</v>
      </c>
      <c r="T516" t="n">
        <v>2819.99</v>
      </c>
      <c r="U516" t="n">
        <v>0.84</v>
      </c>
      <c r="V516" t="n">
        <v>0.97</v>
      </c>
      <c r="W516" t="n">
        <v>0.13</v>
      </c>
      <c r="X516" t="n">
        <v>0.17</v>
      </c>
      <c r="Y516" t="n">
        <v>1</v>
      </c>
      <c r="Z516" t="n">
        <v>10</v>
      </c>
    </row>
    <row r="517">
      <c r="A517" t="n">
        <v>37</v>
      </c>
      <c r="B517" t="n">
        <v>130</v>
      </c>
      <c r="C517" t="inlineStr">
        <is>
          <t xml:space="preserve">CONCLUIDO	</t>
        </is>
      </c>
      <c r="D517" t="n">
        <v>8.873799999999999</v>
      </c>
      <c r="E517" t="n">
        <v>11.27</v>
      </c>
      <c r="F517" t="n">
        <v>8.02</v>
      </c>
      <c r="G517" t="n">
        <v>53.49</v>
      </c>
      <c r="H517" t="n">
        <v>0.68</v>
      </c>
      <c r="I517" t="n">
        <v>9</v>
      </c>
      <c r="J517" t="n">
        <v>270.03</v>
      </c>
      <c r="K517" t="n">
        <v>59.19</v>
      </c>
      <c r="L517" t="n">
        <v>10.25</v>
      </c>
      <c r="M517" t="n">
        <v>1</v>
      </c>
      <c r="N517" t="n">
        <v>70.59</v>
      </c>
      <c r="O517" t="n">
        <v>33538.28</v>
      </c>
      <c r="P517" t="n">
        <v>100.97</v>
      </c>
      <c r="Q517" t="n">
        <v>942.29</v>
      </c>
      <c r="R517" t="n">
        <v>32.43</v>
      </c>
      <c r="S517" t="n">
        <v>27.17</v>
      </c>
      <c r="T517" t="n">
        <v>2859.15</v>
      </c>
      <c r="U517" t="n">
        <v>0.84</v>
      </c>
      <c r="V517" t="n">
        <v>0.97</v>
      </c>
      <c r="W517" t="n">
        <v>0.13</v>
      </c>
      <c r="X517" t="n">
        <v>0.17</v>
      </c>
      <c r="Y517" t="n">
        <v>1</v>
      </c>
      <c r="Z517" t="n">
        <v>10</v>
      </c>
    </row>
    <row r="518">
      <c r="A518" t="n">
        <v>38</v>
      </c>
      <c r="B518" t="n">
        <v>130</v>
      </c>
      <c r="C518" t="inlineStr">
        <is>
          <t xml:space="preserve">CONCLUIDO	</t>
        </is>
      </c>
      <c r="D518" t="n">
        <v>8.870900000000001</v>
      </c>
      <c r="E518" t="n">
        <v>11.27</v>
      </c>
      <c r="F518" t="n">
        <v>8.029999999999999</v>
      </c>
      <c r="G518" t="n">
        <v>53.52</v>
      </c>
      <c r="H518" t="n">
        <v>0.6899999999999999</v>
      </c>
      <c r="I518" t="n">
        <v>9</v>
      </c>
      <c r="J518" t="n">
        <v>270.51</v>
      </c>
      <c r="K518" t="n">
        <v>59.19</v>
      </c>
      <c r="L518" t="n">
        <v>10.5</v>
      </c>
      <c r="M518" t="n">
        <v>0</v>
      </c>
      <c r="N518" t="n">
        <v>70.81999999999999</v>
      </c>
      <c r="O518" t="n">
        <v>33597.14</v>
      </c>
      <c r="P518" t="n">
        <v>101.06</v>
      </c>
      <c r="Q518" t="n">
        <v>942.29</v>
      </c>
      <c r="R518" t="n">
        <v>32.5</v>
      </c>
      <c r="S518" t="n">
        <v>27.17</v>
      </c>
      <c r="T518" t="n">
        <v>2894.2</v>
      </c>
      <c r="U518" t="n">
        <v>0.84</v>
      </c>
      <c r="V518" t="n">
        <v>0.97</v>
      </c>
      <c r="W518" t="n">
        <v>0.13</v>
      </c>
      <c r="X518" t="n">
        <v>0.17</v>
      </c>
      <c r="Y518" t="n">
        <v>1</v>
      </c>
      <c r="Z518" t="n">
        <v>10</v>
      </c>
    </row>
    <row r="519">
      <c r="A519" t="n">
        <v>0</v>
      </c>
      <c r="B519" t="n">
        <v>75</v>
      </c>
      <c r="C519" t="inlineStr">
        <is>
          <t xml:space="preserve">CONCLUIDO	</t>
        </is>
      </c>
      <c r="D519" t="n">
        <v>7.1009</v>
      </c>
      <c r="E519" t="n">
        <v>14.08</v>
      </c>
      <c r="F519" t="n">
        <v>9.42</v>
      </c>
      <c r="G519" t="n">
        <v>7.25</v>
      </c>
      <c r="H519" t="n">
        <v>0.12</v>
      </c>
      <c r="I519" t="n">
        <v>78</v>
      </c>
      <c r="J519" t="n">
        <v>150.44</v>
      </c>
      <c r="K519" t="n">
        <v>49.1</v>
      </c>
      <c r="L519" t="n">
        <v>1</v>
      </c>
      <c r="M519" t="n">
        <v>76</v>
      </c>
      <c r="N519" t="n">
        <v>25.34</v>
      </c>
      <c r="O519" t="n">
        <v>18787.76</v>
      </c>
      <c r="P519" t="n">
        <v>106.57</v>
      </c>
      <c r="Q519" t="n">
        <v>942.4</v>
      </c>
      <c r="R519" t="n">
        <v>76.36</v>
      </c>
      <c r="S519" t="n">
        <v>27.17</v>
      </c>
      <c r="T519" t="n">
        <v>24479.8</v>
      </c>
      <c r="U519" t="n">
        <v>0.36</v>
      </c>
      <c r="V519" t="n">
        <v>0.83</v>
      </c>
      <c r="W519" t="n">
        <v>0.23</v>
      </c>
      <c r="X519" t="n">
        <v>1.57</v>
      </c>
      <c r="Y519" t="n">
        <v>1</v>
      </c>
      <c r="Z519" t="n">
        <v>10</v>
      </c>
    </row>
    <row r="520">
      <c r="A520" t="n">
        <v>1</v>
      </c>
      <c r="B520" t="n">
        <v>75</v>
      </c>
      <c r="C520" t="inlineStr">
        <is>
          <t xml:space="preserve">CONCLUIDO	</t>
        </is>
      </c>
      <c r="D520" t="n">
        <v>7.6258</v>
      </c>
      <c r="E520" t="n">
        <v>13.11</v>
      </c>
      <c r="F520" t="n">
        <v>9.029999999999999</v>
      </c>
      <c r="G520" t="n">
        <v>9.19</v>
      </c>
      <c r="H520" t="n">
        <v>0.15</v>
      </c>
      <c r="I520" t="n">
        <v>59</v>
      </c>
      <c r="J520" t="n">
        <v>150.78</v>
      </c>
      <c r="K520" t="n">
        <v>49.1</v>
      </c>
      <c r="L520" t="n">
        <v>1.25</v>
      </c>
      <c r="M520" t="n">
        <v>57</v>
      </c>
      <c r="N520" t="n">
        <v>25.44</v>
      </c>
      <c r="O520" t="n">
        <v>18830.65</v>
      </c>
      <c r="P520" t="n">
        <v>100.74</v>
      </c>
      <c r="Q520" t="n">
        <v>942.52</v>
      </c>
      <c r="R520" t="n">
        <v>63.86</v>
      </c>
      <c r="S520" t="n">
        <v>27.17</v>
      </c>
      <c r="T520" t="n">
        <v>18324.1</v>
      </c>
      <c r="U520" t="n">
        <v>0.43</v>
      </c>
      <c r="V520" t="n">
        <v>0.86</v>
      </c>
      <c r="W520" t="n">
        <v>0.2</v>
      </c>
      <c r="X520" t="n">
        <v>1.18</v>
      </c>
      <c r="Y520" t="n">
        <v>1</v>
      </c>
      <c r="Z520" t="n">
        <v>10</v>
      </c>
    </row>
    <row r="521">
      <c r="A521" t="n">
        <v>2</v>
      </c>
      <c r="B521" t="n">
        <v>75</v>
      </c>
      <c r="C521" t="inlineStr">
        <is>
          <t xml:space="preserve">CONCLUIDO	</t>
        </is>
      </c>
      <c r="D521" t="n">
        <v>8.0128</v>
      </c>
      <c r="E521" t="n">
        <v>12.48</v>
      </c>
      <c r="F521" t="n">
        <v>8.77</v>
      </c>
      <c r="G521" t="n">
        <v>11.19</v>
      </c>
      <c r="H521" t="n">
        <v>0.18</v>
      </c>
      <c r="I521" t="n">
        <v>47</v>
      </c>
      <c r="J521" t="n">
        <v>151.13</v>
      </c>
      <c r="K521" t="n">
        <v>49.1</v>
      </c>
      <c r="L521" t="n">
        <v>1.5</v>
      </c>
      <c r="M521" t="n">
        <v>45</v>
      </c>
      <c r="N521" t="n">
        <v>25.54</v>
      </c>
      <c r="O521" t="n">
        <v>18873.58</v>
      </c>
      <c r="P521" t="n">
        <v>96.3</v>
      </c>
      <c r="Q521" t="n">
        <v>942.4299999999999</v>
      </c>
      <c r="R521" t="n">
        <v>55.63</v>
      </c>
      <c r="S521" t="n">
        <v>27.17</v>
      </c>
      <c r="T521" t="n">
        <v>14267.61</v>
      </c>
      <c r="U521" t="n">
        <v>0.49</v>
      </c>
      <c r="V521" t="n">
        <v>0.89</v>
      </c>
      <c r="W521" t="n">
        <v>0.18</v>
      </c>
      <c r="X521" t="n">
        <v>0.91</v>
      </c>
      <c r="Y521" t="n">
        <v>1</v>
      </c>
      <c r="Z521" t="n">
        <v>10</v>
      </c>
    </row>
    <row r="522">
      <c r="A522" t="n">
        <v>3</v>
      </c>
      <c r="B522" t="n">
        <v>75</v>
      </c>
      <c r="C522" t="inlineStr">
        <is>
          <t xml:space="preserve">CONCLUIDO	</t>
        </is>
      </c>
      <c r="D522" t="n">
        <v>8.2989</v>
      </c>
      <c r="E522" t="n">
        <v>12.05</v>
      </c>
      <c r="F522" t="n">
        <v>8.58</v>
      </c>
      <c r="G522" t="n">
        <v>13.2</v>
      </c>
      <c r="H522" t="n">
        <v>0.2</v>
      </c>
      <c r="I522" t="n">
        <v>39</v>
      </c>
      <c r="J522" t="n">
        <v>151.48</v>
      </c>
      <c r="K522" t="n">
        <v>49.1</v>
      </c>
      <c r="L522" t="n">
        <v>1.75</v>
      </c>
      <c r="M522" t="n">
        <v>37</v>
      </c>
      <c r="N522" t="n">
        <v>25.64</v>
      </c>
      <c r="O522" t="n">
        <v>18916.54</v>
      </c>
      <c r="P522" t="n">
        <v>92.70999999999999</v>
      </c>
      <c r="Q522" t="n">
        <v>942.27</v>
      </c>
      <c r="R522" t="n">
        <v>49.64</v>
      </c>
      <c r="S522" t="n">
        <v>27.17</v>
      </c>
      <c r="T522" t="n">
        <v>11310.73</v>
      </c>
      <c r="U522" t="n">
        <v>0.55</v>
      </c>
      <c r="V522" t="n">
        <v>0.91</v>
      </c>
      <c r="W522" t="n">
        <v>0.17</v>
      </c>
      <c r="X522" t="n">
        <v>0.73</v>
      </c>
      <c r="Y522" t="n">
        <v>1</v>
      </c>
      <c r="Z522" t="n">
        <v>10</v>
      </c>
    </row>
    <row r="523">
      <c r="A523" t="n">
        <v>4</v>
      </c>
      <c r="B523" t="n">
        <v>75</v>
      </c>
      <c r="C523" t="inlineStr">
        <is>
          <t xml:space="preserve">CONCLUIDO	</t>
        </is>
      </c>
      <c r="D523" t="n">
        <v>8.296099999999999</v>
      </c>
      <c r="E523" t="n">
        <v>12.05</v>
      </c>
      <c r="F523" t="n">
        <v>8.710000000000001</v>
      </c>
      <c r="G523" t="n">
        <v>14.93</v>
      </c>
      <c r="H523" t="n">
        <v>0.23</v>
      </c>
      <c r="I523" t="n">
        <v>35</v>
      </c>
      <c r="J523" t="n">
        <v>151.83</v>
      </c>
      <c r="K523" t="n">
        <v>49.1</v>
      </c>
      <c r="L523" t="n">
        <v>2</v>
      </c>
      <c r="M523" t="n">
        <v>33</v>
      </c>
      <c r="N523" t="n">
        <v>25.73</v>
      </c>
      <c r="O523" t="n">
        <v>18959.54</v>
      </c>
      <c r="P523" t="n">
        <v>92.83</v>
      </c>
      <c r="Q523" t="n">
        <v>942.24</v>
      </c>
      <c r="R523" t="n">
        <v>55.43</v>
      </c>
      <c r="S523" t="n">
        <v>27.17</v>
      </c>
      <c r="T523" t="n">
        <v>14228.99</v>
      </c>
      <c r="U523" t="n">
        <v>0.49</v>
      </c>
      <c r="V523" t="n">
        <v>0.9</v>
      </c>
      <c r="W523" t="n">
        <v>0.14</v>
      </c>
      <c r="X523" t="n">
        <v>0.85</v>
      </c>
      <c r="Y523" t="n">
        <v>1</v>
      </c>
      <c r="Z523" t="n">
        <v>10</v>
      </c>
    </row>
    <row r="524">
      <c r="A524" t="n">
        <v>5</v>
      </c>
      <c r="B524" t="n">
        <v>75</v>
      </c>
      <c r="C524" t="inlineStr">
        <is>
          <t xml:space="preserve">CONCLUIDO	</t>
        </is>
      </c>
      <c r="D524" t="n">
        <v>8.5823</v>
      </c>
      <c r="E524" t="n">
        <v>11.65</v>
      </c>
      <c r="F524" t="n">
        <v>8.460000000000001</v>
      </c>
      <c r="G524" t="n">
        <v>16.92</v>
      </c>
      <c r="H524" t="n">
        <v>0.26</v>
      </c>
      <c r="I524" t="n">
        <v>30</v>
      </c>
      <c r="J524" t="n">
        <v>152.18</v>
      </c>
      <c r="K524" t="n">
        <v>49.1</v>
      </c>
      <c r="L524" t="n">
        <v>2.25</v>
      </c>
      <c r="M524" t="n">
        <v>28</v>
      </c>
      <c r="N524" t="n">
        <v>25.83</v>
      </c>
      <c r="O524" t="n">
        <v>19002.56</v>
      </c>
      <c r="P524" t="n">
        <v>88.45999999999999</v>
      </c>
      <c r="Q524" t="n">
        <v>942.36</v>
      </c>
      <c r="R524" t="n">
        <v>46.27</v>
      </c>
      <c r="S524" t="n">
        <v>27.17</v>
      </c>
      <c r="T524" t="n">
        <v>9674.809999999999</v>
      </c>
      <c r="U524" t="n">
        <v>0.59</v>
      </c>
      <c r="V524" t="n">
        <v>0.92</v>
      </c>
      <c r="W524" t="n">
        <v>0.15</v>
      </c>
      <c r="X524" t="n">
        <v>0.61</v>
      </c>
      <c r="Y524" t="n">
        <v>1</v>
      </c>
      <c r="Z524" t="n">
        <v>10</v>
      </c>
    </row>
    <row r="525">
      <c r="A525" t="n">
        <v>6</v>
      </c>
      <c r="B525" t="n">
        <v>75</v>
      </c>
      <c r="C525" t="inlineStr">
        <is>
          <t xml:space="preserve">CONCLUIDO	</t>
        </is>
      </c>
      <c r="D525" t="n">
        <v>8.7464</v>
      </c>
      <c r="E525" t="n">
        <v>11.43</v>
      </c>
      <c r="F525" t="n">
        <v>8.359999999999999</v>
      </c>
      <c r="G525" t="n">
        <v>19.3</v>
      </c>
      <c r="H525" t="n">
        <v>0.29</v>
      </c>
      <c r="I525" t="n">
        <v>26</v>
      </c>
      <c r="J525" t="n">
        <v>152.53</v>
      </c>
      <c r="K525" t="n">
        <v>49.1</v>
      </c>
      <c r="L525" t="n">
        <v>2.5</v>
      </c>
      <c r="M525" t="n">
        <v>24</v>
      </c>
      <c r="N525" t="n">
        <v>25.93</v>
      </c>
      <c r="O525" t="n">
        <v>19045.63</v>
      </c>
      <c r="P525" t="n">
        <v>85.65000000000001</v>
      </c>
      <c r="Q525" t="n">
        <v>942.24</v>
      </c>
      <c r="R525" t="n">
        <v>43.13</v>
      </c>
      <c r="S525" t="n">
        <v>27.17</v>
      </c>
      <c r="T525" t="n">
        <v>8125.11</v>
      </c>
      <c r="U525" t="n">
        <v>0.63</v>
      </c>
      <c r="V525" t="n">
        <v>0.93</v>
      </c>
      <c r="W525" t="n">
        <v>0.15</v>
      </c>
      <c r="X525" t="n">
        <v>0.51</v>
      </c>
      <c r="Y525" t="n">
        <v>1</v>
      </c>
      <c r="Z525" t="n">
        <v>10</v>
      </c>
    </row>
    <row r="526">
      <c r="A526" t="n">
        <v>7</v>
      </c>
      <c r="B526" t="n">
        <v>75</v>
      </c>
      <c r="C526" t="inlineStr">
        <is>
          <t xml:space="preserve">CONCLUIDO	</t>
        </is>
      </c>
      <c r="D526" t="n">
        <v>8.8644</v>
      </c>
      <c r="E526" t="n">
        <v>11.28</v>
      </c>
      <c r="F526" t="n">
        <v>8.300000000000001</v>
      </c>
      <c r="G526" t="n">
        <v>21.66</v>
      </c>
      <c r="H526" t="n">
        <v>0.32</v>
      </c>
      <c r="I526" t="n">
        <v>23</v>
      </c>
      <c r="J526" t="n">
        <v>152.88</v>
      </c>
      <c r="K526" t="n">
        <v>49.1</v>
      </c>
      <c r="L526" t="n">
        <v>2.75</v>
      </c>
      <c r="M526" t="n">
        <v>21</v>
      </c>
      <c r="N526" t="n">
        <v>26.03</v>
      </c>
      <c r="O526" t="n">
        <v>19088.72</v>
      </c>
      <c r="P526" t="n">
        <v>83.61</v>
      </c>
      <c r="Q526" t="n">
        <v>942.26</v>
      </c>
      <c r="R526" t="n">
        <v>41.46</v>
      </c>
      <c r="S526" t="n">
        <v>27.17</v>
      </c>
      <c r="T526" t="n">
        <v>7301.42</v>
      </c>
      <c r="U526" t="n">
        <v>0.66</v>
      </c>
      <c r="V526" t="n">
        <v>0.9399999999999999</v>
      </c>
      <c r="W526" t="n">
        <v>0.14</v>
      </c>
      <c r="X526" t="n">
        <v>0.45</v>
      </c>
      <c r="Y526" t="n">
        <v>1</v>
      </c>
      <c r="Z526" t="n">
        <v>10</v>
      </c>
    </row>
    <row r="527">
      <c r="A527" t="n">
        <v>8</v>
      </c>
      <c r="B527" t="n">
        <v>75</v>
      </c>
      <c r="C527" t="inlineStr">
        <is>
          <t xml:space="preserve">CONCLUIDO	</t>
        </is>
      </c>
      <c r="D527" t="n">
        <v>8.9557</v>
      </c>
      <c r="E527" t="n">
        <v>11.17</v>
      </c>
      <c r="F527" t="n">
        <v>8.25</v>
      </c>
      <c r="G527" t="n">
        <v>23.57</v>
      </c>
      <c r="H527" t="n">
        <v>0.35</v>
      </c>
      <c r="I527" t="n">
        <v>21</v>
      </c>
      <c r="J527" t="n">
        <v>153.23</v>
      </c>
      <c r="K527" t="n">
        <v>49.1</v>
      </c>
      <c r="L527" t="n">
        <v>3</v>
      </c>
      <c r="M527" t="n">
        <v>19</v>
      </c>
      <c r="N527" t="n">
        <v>26.13</v>
      </c>
      <c r="O527" t="n">
        <v>19131.85</v>
      </c>
      <c r="P527" t="n">
        <v>81.27</v>
      </c>
      <c r="Q527" t="n">
        <v>942.25</v>
      </c>
      <c r="R527" t="n">
        <v>39.53</v>
      </c>
      <c r="S527" t="n">
        <v>27.17</v>
      </c>
      <c r="T527" t="n">
        <v>6346.98</v>
      </c>
      <c r="U527" t="n">
        <v>0.6899999999999999</v>
      </c>
      <c r="V527" t="n">
        <v>0.95</v>
      </c>
      <c r="W527" t="n">
        <v>0.14</v>
      </c>
      <c r="X527" t="n">
        <v>0.4</v>
      </c>
      <c r="Y527" t="n">
        <v>1</v>
      </c>
      <c r="Z527" t="n">
        <v>10</v>
      </c>
    </row>
    <row r="528">
      <c r="A528" t="n">
        <v>9</v>
      </c>
      <c r="B528" t="n">
        <v>75</v>
      </c>
      <c r="C528" t="inlineStr">
        <is>
          <t xml:space="preserve">CONCLUIDO	</t>
        </is>
      </c>
      <c r="D528" t="n">
        <v>9.0776</v>
      </c>
      <c r="E528" t="n">
        <v>11.02</v>
      </c>
      <c r="F528" t="n">
        <v>8.16</v>
      </c>
      <c r="G528" t="n">
        <v>25.77</v>
      </c>
      <c r="H528" t="n">
        <v>0.37</v>
      </c>
      <c r="I528" t="n">
        <v>19</v>
      </c>
      <c r="J528" t="n">
        <v>153.58</v>
      </c>
      <c r="K528" t="n">
        <v>49.1</v>
      </c>
      <c r="L528" t="n">
        <v>3.25</v>
      </c>
      <c r="M528" t="n">
        <v>17</v>
      </c>
      <c r="N528" t="n">
        <v>26.23</v>
      </c>
      <c r="O528" t="n">
        <v>19175.02</v>
      </c>
      <c r="P528" t="n">
        <v>78.62</v>
      </c>
      <c r="Q528" t="n">
        <v>942.24</v>
      </c>
      <c r="R528" t="n">
        <v>36.65</v>
      </c>
      <c r="S528" t="n">
        <v>27.17</v>
      </c>
      <c r="T528" t="n">
        <v>4918.14</v>
      </c>
      <c r="U528" t="n">
        <v>0.74</v>
      </c>
      <c r="V528" t="n">
        <v>0.96</v>
      </c>
      <c r="W528" t="n">
        <v>0.14</v>
      </c>
      <c r="X528" t="n">
        <v>0.31</v>
      </c>
      <c r="Y528" t="n">
        <v>1</v>
      </c>
      <c r="Z528" t="n">
        <v>10</v>
      </c>
    </row>
    <row r="529">
      <c r="A529" t="n">
        <v>10</v>
      </c>
      <c r="B529" t="n">
        <v>75</v>
      </c>
      <c r="C529" t="inlineStr">
        <is>
          <t xml:space="preserve">CONCLUIDO	</t>
        </is>
      </c>
      <c r="D529" t="n">
        <v>9.112500000000001</v>
      </c>
      <c r="E529" t="n">
        <v>10.97</v>
      </c>
      <c r="F529" t="n">
        <v>8.18</v>
      </c>
      <c r="G529" t="n">
        <v>28.86</v>
      </c>
      <c r="H529" t="n">
        <v>0.4</v>
      </c>
      <c r="I529" t="n">
        <v>17</v>
      </c>
      <c r="J529" t="n">
        <v>153.93</v>
      </c>
      <c r="K529" t="n">
        <v>49.1</v>
      </c>
      <c r="L529" t="n">
        <v>3.5</v>
      </c>
      <c r="M529" t="n">
        <v>15</v>
      </c>
      <c r="N529" t="n">
        <v>26.33</v>
      </c>
      <c r="O529" t="n">
        <v>19218.22</v>
      </c>
      <c r="P529" t="n">
        <v>76.67</v>
      </c>
      <c r="Q529" t="n">
        <v>942.24</v>
      </c>
      <c r="R529" t="n">
        <v>37.47</v>
      </c>
      <c r="S529" t="n">
        <v>27.17</v>
      </c>
      <c r="T529" t="n">
        <v>5338.9</v>
      </c>
      <c r="U529" t="n">
        <v>0.73</v>
      </c>
      <c r="V529" t="n">
        <v>0.95</v>
      </c>
      <c r="W529" t="n">
        <v>0.13</v>
      </c>
      <c r="X529" t="n">
        <v>0.33</v>
      </c>
      <c r="Y529" t="n">
        <v>1</v>
      </c>
      <c r="Z529" t="n">
        <v>10</v>
      </c>
    </row>
    <row r="530">
      <c r="A530" t="n">
        <v>11</v>
      </c>
      <c r="B530" t="n">
        <v>75</v>
      </c>
      <c r="C530" t="inlineStr">
        <is>
          <t xml:space="preserve">CONCLUIDO	</t>
        </is>
      </c>
      <c r="D530" t="n">
        <v>9.155900000000001</v>
      </c>
      <c r="E530" t="n">
        <v>10.92</v>
      </c>
      <c r="F530" t="n">
        <v>8.16</v>
      </c>
      <c r="G530" t="n">
        <v>30.59</v>
      </c>
      <c r="H530" t="n">
        <v>0.43</v>
      </c>
      <c r="I530" t="n">
        <v>16</v>
      </c>
      <c r="J530" t="n">
        <v>154.28</v>
      </c>
      <c r="K530" t="n">
        <v>49.1</v>
      </c>
      <c r="L530" t="n">
        <v>3.75</v>
      </c>
      <c r="M530" t="n">
        <v>14</v>
      </c>
      <c r="N530" t="n">
        <v>26.43</v>
      </c>
      <c r="O530" t="n">
        <v>19261.45</v>
      </c>
      <c r="P530" t="n">
        <v>74.65000000000001</v>
      </c>
      <c r="Q530" t="n">
        <v>942.24</v>
      </c>
      <c r="R530" t="n">
        <v>36.82</v>
      </c>
      <c r="S530" t="n">
        <v>27.17</v>
      </c>
      <c r="T530" t="n">
        <v>5018.34</v>
      </c>
      <c r="U530" t="n">
        <v>0.74</v>
      </c>
      <c r="V530" t="n">
        <v>0.96</v>
      </c>
      <c r="W530" t="n">
        <v>0.13</v>
      </c>
      <c r="X530" t="n">
        <v>0.3</v>
      </c>
      <c r="Y530" t="n">
        <v>1</v>
      </c>
      <c r="Z530" t="n">
        <v>10</v>
      </c>
    </row>
    <row r="531">
      <c r="A531" t="n">
        <v>12</v>
      </c>
      <c r="B531" t="n">
        <v>75</v>
      </c>
      <c r="C531" t="inlineStr">
        <is>
          <t xml:space="preserve">CONCLUIDO	</t>
        </is>
      </c>
      <c r="D531" t="n">
        <v>9.191599999999999</v>
      </c>
      <c r="E531" t="n">
        <v>10.88</v>
      </c>
      <c r="F531" t="n">
        <v>8.140000000000001</v>
      </c>
      <c r="G531" t="n">
        <v>32.58</v>
      </c>
      <c r="H531" t="n">
        <v>0.46</v>
      </c>
      <c r="I531" t="n">
        <v>15</v>
      </c>
      <c r="J531" t="n">
        <v>154.63</v>
      </c>
      <c r="K531" t="n">
        <v>49.1</v>
      </c>
      <c r="L531" t="n">
        <v>4</v>
      </c>
      <c r="M531" t="n">
        <v>8</v>
      </c>
      <c r="N531" t="n">
        <v>26.53</v>
      </c>
      <c r="O531" t="n">
        <v>19304.72</v>
      </c>
      <c r="P531" t="n">
        <v>72.90000000000001</v>
      </c>
      <c r="Q531" t="n">
        <v>942.37</v>
      </c>
      <c r="R531" t="n">
        <v>36.11</v>
      </c>
      <c r="S531" t="n">
        <v>27.17</v>
      </c>
      <c r="T531" t="n">
        <v>4668.89</v>
      </c>
      <c r="U531" t="n">
        <v>0.75</v>
      </c>
      <c r="V531" t="n">
        <v>0.96</v>
      </c>
      <c r="W531" t="n">
        <v>0.14</v>
      </c>
      <c r="X531" t="n">
        <v>0.29</v>
      </c>
      <c r="Y531" t="n">
        <v>1</v>
      </c>
      <c r="Z531" t="n">
        <v>10</v>
      </c>
    </row>
    <row r="532">
      <c r="A532" t="n">
        <v>13</v>
      </c>
      <c r="B532" t="n">
        <v>75</v>
      </c>
      <c r="C532" t="inlineStr">
        <is>
          <t xml:space="preserve">CONCLUIDO	</t>
        </is>
      </c>
      <c r="D532" t="n">
        <v>9.2301</v>
      </c>
      <c r="E532" t="n">
        <v>10.83</v>
      </c>
      <c r="F532" t="n">
        <v>8.130000000000001</v>
      </c>
      <c r="G532" t="n">
        <v>34.84</v>
      </c>
      <c r="H532" t="n">
        <v>0.49</v>
      </c>
      <c r="I532" t="n">
        <v>14</v>
      </c>
      <c r="J532" t="n">
        <v>154.98</v>
      </c>
      <c r="K532" t="n">
        <v>49.1</v>
      </c>
      <c r="L532" t="n">
        <v>4.25</v>
      </c>
      <c r="M532" t="n">
        <v>2</v>
      </c>
      <c r="N532" t="n">
        <v>26.63</v>
      </c>
      <c r="O532" t="n">
        <v>19348.03</v>
      </c>
      <c r="P532" t="n">
        <v>72.41</v>
      </c>
      <c r="Q532" t="n">
        <v>942.27</v>
      </c>
      <c r="R532" t="n">
        <v>35.46</v>
      </c>
      <c r="S532" t="n">
        <v>27.17</v>
      </c>
      <c r="T532" t="n">
        <v>4347.21</v>
      </c>
      <c r="U532" t="n">
        <v>0.77</v>
      </c>
      <c r="V532" t="n">
        <v>0.96</v>
      </c>
      <c r="W532" t="n">
        <v>0.14</v>
      </c>
      <c r="X532" t="n">
        <v>0.28</v>
      </c>
      <c r="Y532" t="n">
        <v>1</v>
      </c>
      <c r="Z532" t="n">
        <v>10</v>
      </c>
    </row>
    <row r="533">
      <c r="A533" t="n">
        <v>14</v>
      </c>
      <c r="B533" t="n">
        <v>75</v>
      </c>
      <c r="C533" t="inlineStr">
        <is>
          <t xml:space="preserve">CONCLUIDO	</t>
        </is>
      </c>
      <c r="D533" t="n">
        <v>9.2227</v>
      </c>
      <c r="E533" t="n">
        <v>10.84</v>
      </c>
      <c r="F533" t="n">
        <v>8.140000000000001</v>
      </c>
      <c r="G533" t="n">
        <v>34.88</v>
      </c>
      <c r="H533" t="n">
        <v>0.51</v>
      </c>
      <c r="I533" t="n">
        <v>14</v>
      </c>
      <c r="J533" t="n">
        <v>155.33</v>
      </c>
      <c r="K533" t="n">
        <v>49.1</v>
      </c>
      <c r="L533" t="n">
        <v>4.5</v>
      </c>
      <c r="M533" t="n">
        <v>0</v>
      </c>
      <c r="N533" t="n">
        <v>26.74</v>
      </c>
      <c r="O533" t="n">
        <v>19391.36</v>
      </c>
      <c r="P533" t="n">
        <v>72.67</v>
      </c>
      <c r="Q533" t="n">
        <v>942.27</v>
      </c>
      <c r="R533" t="n">
        <v>35.69</v>
      </c>
      <c r="S533" t="n">
        <v>27.17</v>
      </c>
      <c r="T533" t="n">
        <v>4461.16</v>
      </c>
      <c r="U533" t="n">
        <v>0.76</v>
      </c>
      <c r="V533" t="n">
        <v>0.96</v>
      </c>
      <c r="W533" t="n">
        <v>0.15</v>
      </c>
      <c r="X533" t="n">
        <v>0.29</v>
      </c>
      <c r="Y533" t="n">
        <v>1</v>
      </c>
      <c r="Z533" t="n">
        <v>10</v>
      </c>
    </row>
    <row r="534">
      <c r="A534" t="n">
        <v>0</v>
      </c>
      <c r="B534" t="n">
        <v>95</v>
      </c>
      <c r="C534" t="inlineStr">
        <is>
          <t xml:space="preserve">CONCLUIDO	</t>
        </is>
      </c>
      <c r="D534" t="n">
        <v>6.3843</v>
      </c>
      <c r="E534" t="n">
        <v>15.66</v>
      </c>
      <c r="F534" t="n">
        <v>9.73</v>
      </c>
      <c r="G534" t="n">
        <v>6.28</v>
      </c>
      <c r="H534" t="n">
        <v>0.1</v>
      </c>
      <c r="I534" t="n">
        <v>93</v>
      </c>
      <c r="J534" t="n">
        <v>185.69</v>
      </c>
      <c r="K534" t="n">
        <v>53.44</v>
      </c>
      <c r="L534" t="n">
        <v>1</v>
      </c>
      <c r="M534" t="n">
        <v>91</v>
      </c>
      <c r="N534" t="n">
        <v>36.26</v>
      </c>
      <c r="O534" t="n">
        <v>23136.14</v>
      </c>
      <c r="P534" t="n">
        <v>127.95</v>
      </c>
      <c r="Q534" t="n">
        <v>942.4299999999999</v>
      </c>
      <c r="R534" t="n">
        <v>85.90000000000001</v>
      </c>
      <c r="S534" t="n">
        <v>27.17</v>
      </c>
      <c r="T534" t="n">
        <v>29172.68</v>
      </c>
      <c r="U534" t="n">
        <v>0.32</v>
      </c>
      <c r="V534" t="n">
        <v>0.8</v>
      </c>
      <c r="W534" t="n">
        <v>0.26</v>
      </c>
      <c r="X534" t="n">
        <v>1.88</v>
      </c>
      <c r="Y534" t="n">
        <v>1</v>
      </c>
      <c r="Z534" t="n">
        <v>10</v>
      </c>
    </row>
    <row r="535">
      <c r="A535" t="n">
        <v>1</v>
      </c>
      <c r="B535" t="n">
        <v>95</v>
      </c>
      <c r="C535" t="inlineStr">
        <is>
          <t xml:space="preserve">CONCLUIDO	</t>
        </is>
      </c>
      <c r="D535" t="n">
        <v>6.9889</v>
      </c>
      <c r="E535" t="n">
        <v>14.31</v>
      </c>
      <c r="F535" t="n">
        <v>9.23</v>
      </c>
      <c r="G535" t="n">
        <v>7.92</v>
      </c>
      <c r="H535" t="n">
        <v>0.12</v>
      </c>
      <c r="I535" t="n">
        <v>70</v>
      </c>
      <c r="J535" t="n">
        <v>186.07</v>
      </c>
      <c r="K535" t="n">
        <v>53.44</v>
      </c>
      <c r="L535" t="n">
        <v>1.25</v>
      </c>
      <c r="M535" t="n">
        <v>68</v>
      </c>
      <c r="N535" t="n">
        <v>36.39</v>
      </c>
      <c r="O535" t="n">
        <v>23182.76</v>
      </c>
      <c r="P535" t="n">
        <v>120.13</v>
      </c>
      <c r="Q535" t="n">
        <v>942.61</v>
      </c>
      <c r="R535" t="n">
        <v>70.20999999999999</v>
      </c>
      <c r="S535" t="n">
        <v>27.17</v>
      </c>
      <c r="T535" t="n">
        <v>21443.06</v>
      </c>
      <c r="U535" t="n">
        <v>0.39</v>
      </c>
      <c r="V535" t="n">
        <v>0.84</v>
      </c>
      <c r="W535" t="n">
        <v>0.22</v>
      </c>
      <c r="X535" t="n">
        <v>1.38</v>
      </c>
      <c r="Y535" t="n">
        <v>1</v>
      </c>
      <c r="Z535" t="n">
        <v>10</v>
      </c>
    </row>
    <row r="536">
      <c r="A536" t="n">
        <v>2</v>
      </c>
      <c r="B536" t="n">
        <v>95</v>
      </c>
      <c r="C536" t="inlineStr">
        <is>
          <t xml:space="preserve">CONCLUIDO	</t>
        </is>
      </c>
      <c r="D536" t="n">
        <v>7.3648</v>
      </c>
      <c r="E536" t="n">
        <v>13.58</v>
      </c>
      <c r="F536" t="n">
        <v>8.99</v>
      </c>
      <c r="G536" t="n">
        <v>9.460000000000001</v>
      </c>
      <c r="H536" t="n">
        <v>0.14</v>
      </c>
      <c r="I536" t="n">
        <v>57</v>
      </c>
      <c r="J536" t="n">
        <v>186.45</v>
      </c>
      <c r="K536" t="n">
        <v>53.44</v>
      </c>
      <c r="L536" t="n">
        <v>1.5</v>
      </c>
      <c r="M536" t="n">
        <v>55</v>
      </c>
      <c r="N536" t="n">
        <v>36.51</v>
      </c>
      <c r="O536" t="n">
        <v>23229.42</v>
      </c>
      <c r="P536" t="n">
        <v>115.8</v>
      </c>
      <c r="Q536" t="n">
        <v>942.38</v>
      </c>
      <c r="R536" t="n">
        <v>62.63</v>
      </c>
      <c r="S536" t="n">
        <v>27.17</v>
      </c>
      <c r="T536" t="n">
        <v>17716.67</v>
      </c>
      <c r="U536" t="n">
        <v>0.43</v>
      </c>
      <c r="V536" t="n">
        <v>0.87</v>
      </c>
      <c r="W536" t="n">
        <v>0.2</v>
      </c>
      <c r="X536" t="n">
        <v>1.13</v>
      </c>
      <c r="Y536" t="n">
        <v>1</v>
      </c>
      <c r="Z536" t="n">
        <v>10</v>
      </c>
    </row>
    <row r="537">
      <c r="A537" t="n">
        <v>3</v>
      </c>
      <c r="B537" t="n">
        <v>95</v>
      </c>
      <c r="C537" t="inlineStr">
        <is>
          <t xml:space="preserve">CONCLUIDO	</t>
        </is>
      </c>
      <c r="D537" t="n">
        <v>7.7002</v>
      </c>
      <c r="E537" t="n">
        <v>12.99</v>
      </c>
      <c r="F537" t="n">
        <v>8.77</v>
      </c>
      <c r="G537" t="n">
        <v>11.19</v>
      </c>
      <c r="H537" t="n">
        <v>0.17</v>
      </c>
      <c r="I537" t="n">
        <v>47</v>
      </c>
      <c r="J537" t="n">
        <v>186.83</v>
      </c>
      <c r="K537" t="n">
        <v>53.44</v>
      </c>
      <c r="L537" t="n">
        <v>1.75</v>
      </c>
      <c r="M537" t="n">
        <v>45</v>
      </c>
      <c r="N537" t="n">
        <v>36.64</v>
      </c>
      <c r="O537" t="n">
        <v>23276.13</v>
      </c>
      <c r="P537" t="n">
        <v>111.89</v>
      </c>
      <c r="Q537" t="n">
        <v>942.45</v>
      </c>
      <c r="R537" t="n">
        <v>55.64</v>
      </c>
      <c r="S537" t="n">
        <v>27.17</v>
      </c>
      <c r="T537" t="n">
        <v>14273.83</v>
      </c>
      <c r="U537" t="n">
        <v>0.49</v>
      </c>
      <c r="V537" t="n">
        <v>0.89</v>
      </c>
      <c r="W537" t="n">
        <v>0.18</v>
      </c>
      <c r="X537" t="n">
        <v>0.91</v>
      </c>
      <c r="Y537" t="n">
        <v>1</v>
      </c>
      <c r="Z537" t="n">
        <v>10</v>
      </c>
    </row>
    <row r="538">
      <c r="A538" t="n">
        <v>4</v>
      </c>
      <c r="B538" t="n">
        <v>95</v>
      </c>
      <c r="C538" t="inlineStr">
        <is>
          <t xml:space="preserve">CONCLUIDO	</t>
        </is>
      </c>
      <c r="D538" t="n">
        <v>7.9572</v>
      </c>
      <c r="E538" t="n">
        <v>12.57</v>
      </c>
      <c r="F538" t="n">
        <v>8.609999999999999</v>
      </c>
      <c r="G538" t="n">
        <v>12.91</v>
      </c>
      <c r="H538" t="n">
        <v>0.19</v>
      </c>
      <c r="I538" t="n">
        <v>40</v>
      </c>
      <c r="J538" t="n">
        <v>187.21</v>
      </c>
      <c r="K538" t="n">
        <v>53.44</v>
      </c>
      <c r="L538" t="n">
        <v>2</v>
      </c>
      <c r="M538" t="n">
        <v>38</v>
      </c>
      <c r="N538" t="n">
        <v>36.77</v>
      </c>
      <c r="O538" t="n">
        <v>23322.88</v>
      </c>
      <c r="P538" t="n">
        <v>108.62</v>
      </c>
      <c r="Q538" t="n">
        <v>942.3099999999999</v>
      </c>
      <c r="R538" t="n">
        <v>50.54</v>
      </c>
      <c r="S538" t="n">
        <v>27.17</v>
      </c>
      <c r="T538" t="n">
        <v>11756.42</v>
      </c>
      <c r="U538" t="n">
        <v>0.54</v>
      </c>
      <c r="V538" t="n">
        <v>0.91</v>
      </c>
      <c r="W538" t="n">
        <v>0.17</v>
      </c>
      <c r="X538" t="n">
        <v>0.76</v>
      </c>
      <c r="Y538" t="n">
        <v>1</v>
      </c>
      <c r="Z538" t="n">
        <v>10</v>
      </c>
    </row>
    <row r="539">
      <c r="A539" t="n">
        <v>5</v>
      </c>
      <c r="B539" t="n">
        <v>95</v>
      </c>
      <c r="C539" t="inlineStr">
        <is>
          <t xml:space="preserve">CONCLUIDO	</t>
        </is>
      </c>
      <c r="D539" t="n">
        <v>8.165900000000001</v>
      </c>
      <c r="E539" t="n">
        <v>12.25</v>
      </c>
      <c r="F539" t="n">
        <v>8.470000000000001</v>
      </c>
      <c r="G539" t="n">
        <v>14.53</v>
      </c>
      <c r="H539" t="n">
        <v>0.21</v>
      </c>
      <c r="I539" t="n">
        <v>35</v>
      </c>
      <c r="J539" t="n">
        <v>187.59</v>
      </c>
      <c r="K539" t="n">
        <v>53.44</v>
      </c>
      <c r="L539" t="n">
        <v>2.25</v>
      </c>
      <c r="M539" t="n">
        <v>33</v>
      </c>
      <c r="N539" t="n">
        <v>36.9</v>
      </c>
      <c r="O539" t="n">
        <v>23369.68</v>
      </c>
      <c r="P539" t="n">
        <v>105.68</v>
      </c>
      <c r="Q539" t="n">
        <v>942.45</v>
      </c>
      <c r="R539" t="n">
        <v>46.98</v>
      </c>
      <c r="S539" t="n">
        <v>27.17</v>
      </c>
      <c r="T539" t="n">
        <v>10004.02</v>
      </c>
      <c r="U539" t="n">
        <v>0.58</v>
      </c>
      <c r="V539" t="n">
        <v>0.92</v>
      </c>
      <c r="W539" t="n">
        <v>0.14</v>
      </c>
      <c r="X539" t="n">
        <v>0.62</v>
      </c>
      <c r="Y539" t="n">
        <v>1</v>
      </c>
      <c r="Z539" t="n">
        <v>10</v>
      </c>
    </row>
    <row r="540">
      <c r="A540" t="n">
        <v>6</v>
      </c>
      <c r="B540" t="n">
        <v>95</v>
      </c>
      <c r="C540" t="inlineStr">
        <is>
          <t xml:space="preserve">CONCLUIDO	</t>
        </is>
      </c>
      <c r="D540" t="n">
        <v>8.261799999999999</v>
      </c>
      <c r="E540" t="n">
        <v>12.1</v>
      </c>
      <c r="F540" t="n">
        <v>8.48</v>
      </c>
      <c r="G540" t="n">
        <v>16.42</v>
      </c>
      <c r="H540" t="n">
        <v>0.24</v>
      </c>
      <c r="I540" t="n">
        <v>31</v>
      </c>
      <c r="J540" t="n">
        <v>187.97</v>
      </c>
      <c r="K540" t="n">
        <v>53.44</v>
      </c>
      <c r="L540" t="n">
        <v>2.5</v>
      </c>
      <c r="M540" t="n">
        <v>29</v>
      </c>
      <c r="N540" t="n">
        <v>37.03</v>
      </c>
      <c r="O540" t="n">
        <v>23416.52</v>
      </c>
      <c r="P540" t="n">
        <v>104.7</v>
      </c>
      <c r="Q540" t="n">
        <v>942.3200000000001</v>
      </c>
      <c r="R540" t="n">
        <v>47.11</v>
      </c>
      <c r="S540" t="n">
        <v>27.17</v>
      </c>
      <c r="T540" t="n">
        <v>10087.65</v>
      </c>
      <c r="U540" t="n">
        <v>0.58</v>
      </c>
      <c r="V540" t="n">
        <v>0.92</v>
      </c>
      <c r="W540" t="n">
        <v>0.15</v>
      </c>
      <c r="X540" t="n">
        <v>0.63</v>
      </c>
      <c r="Y540" t="n">
        <v>1</v>
      </c>
      <c r="Z540" t="n">
        <v>10</v>
      </c>
    </row>
    <row r="541">
      <c r="A541" t="n">
        <v>7</v>
      </c>
      <c r="B541" t="n">
        <v>95</v>
      </c>
      <c r="C541" t="inlineStr">
        <is>
          <t xml:space="preserve">CONCLUIDO	</t>
        </is>
      </c>
      <c r="D541" t="n">
        <v>8.3893</v>
      </c>
      <c r="E541" t="n">
        <v>11.92</v>
      </c>
      <c r="F541" t="n">
        <v>8.41</v>
      </c>
      <c r="G541" t="n">
        <v>18.02</v>
      </c>
      <c r="H541" t="n">
        <v>0.26</v>
      </c>
      <c r="I541" t="n">
        <v>28</v>
      </c>
      <c r="J541" t="n">
        <v>188.35</v>
      </c>
      <c r="K541" t="n">
        <v>53.44</v>
      </c>
      <c r="L541" t="n">
        <v>2.75</v>
      </c>
      <c r="M541" t="n">
        <v>26</v>
      </c>
      <c r="N541" t="n">
        <v>37.16</v>
      </c>
      <c r="O541" t="n">
        <v>23463.4</v>
      </c>
      <c r="P541" t="n">
        <v>102.65</v>
      </c>
      <c r="Q541" t="n">
        <v>942.34</v>
      </c>
      <c r="R541" t="n">
        <v>44.7</v>
      </c>
      <c r="S541" t="n">
        <v>27.17</v>
      </c>
      <c r="T541" t="n">
        <v>8897.799999999999</v>
      </c>
      <c r="U541" t="n">
        <v>0.61</v>
      </c>
      <c r="V541" t="n">
        <v>0.93</v>
      </c>
      <c r="W541" t="n">
        <v>0.15</v>
      </c>
      <c r="X541" t="n">
        <v>0.5600000000000001</v>
      </c>
      <c r="Y541" t="n">
        <v>1</v>
      </c>
      <c r="Z541" t="n">
        <v>10</v>
      </c>
    </row>
    <row r="542">
      <c r="A542" t="n">
        <v>8</v>
      </c>
      <c r="B542" t="n">
        <v>95</v>
      </c>
      <c r="C542" t="inlineStr">
        <is>
          <t xml:space="preserve">CONCLUIDO	</t>
        </is>
      </c>
      <c r="D542" t="n">
        <v>8.521100000000001</v>
      </c>
      <c r="E542" t="n">
        <v>11.74</v>
      </c>
      <c r="F542" t="n">
        <v>8.34</v>
      </c>
      <c r="G542" t="n">
        <v>20.01</v>
      </c>
      <c r="H542" t="n">
        <v>0.28</v>
      </c>
      <c r="I542" t="n">
        <v>25</v>
      </c>
      <c r="J542" t="n">
        <v>188.73</v>
      </c>
      <c r="K542" t="n">
        <v>53.44</v>
      </c>
      <c r="L542" t="n">
        <v>3</v>
      </c>
      <c r="M542" t="n">
        <v>23</v>
      </c>
      <c r="N542" t="n">
        <v>37.29</v>
      </c>
      <c r="O542" t="n">
        <v>23510.33</v>
      </c>
      <c r="P542" t="n">
        <v>100.4</v>
      </c>
      <c r="Q542" t="n">
        <v>942.37</v>
      </c>
      <c r="R542" t="n">
        <v>42.36</v>
      </c>
      <c r="S542" t="n">
        <v>27.17</v>
      </c>
      <c r="T542" t="n">
        <v>7743.25</v>
      </c>
      <c r="U542" t="n">
        <v>0.64</v>
      </c>
      <c r="V542" t="n">
        <v>0.9399999999999999</v>
      </c>
      <c r="W542" t="n">
        <v>0.15</v>
      </c>
      <c r="X542" t="n">
        <v>0.48</v>
      </c>
      <c r="Y542" t="n">
        <v>1</v>
      </c>
      <c r="Z542" t="n">
        <v>10</v>
      </c>
    </row>
    <row r="543">
      <c r="A543" t="n">
        <v>9</v>
      </c>
      <c r="B543" t="n">
        <v>95</v>
      </c>
      <c r="C543" t="inlineStr">
        <is>
          <t xml:space="preserve">CONCLUIDO	</t>
        </is>
      </c>
      <c r="D543" t="n">
        <v>8.601100000000001</v>
      </c>
      <c r="E543" t="n">
        <v>11.63</v>
      </c>
      <c r="F543" t="n">
        <v>8.300000000000001</v>
      </c>
      <c r="G543" t="n">
        <v>21.66</v>
      </c>
      <c r="H543" t="n">
        <v>0.3</v>
      </c>
      <c r="I543" t="n">
        <v>23</v>
      </c>
      <c r="J543" t="n">
        <v>189.11</v>
      </c>
      <c r="K543" t="n">
        <v>53.44</v>
      </c>
      <c r="L543" t="n">
        <v>3.25</v>
      </c>
      <c r="M543" t="n">
        <v>21</v>
      </c>
      <c r="N543" t="n">
        <v>37.42</v>
      </c>
      <c r="O543" t="n">
        <v>23557.3</v>
      </c>
      <c r="P543" t="n">
        <v>98.89</v>
      </c>
      <c r="Q543" t="n">
        <v>942.61</v>
      </c>
      <c r="R543" t="n">
        <v>41.23</v>
      </c>
      <c r="S543" t="n">
        <v>27.17</v>
      </c>
      <c r="T543" t="n">
        <v>7187.9</v>
      </c>
      <c r="U543" t="n">
        <v>0.66</v>
      </c>
      <c r="V543" t="n">
        <v>0.9399999999999999</v>
      </c>
      <c r="W543" t="n">
        <v>0.15</v>
      </c>
      <c r="X543" t="n">
        <v>0.45</v>
      </c>
      <c r="Y543" t="n">
        <v>1</v>
      </c>
      <c r="Z543" t="n">
        <v>10</v>
      </c>
    </row>
    <row r="544">
      <c r="A544" t="n">
        <v>10</v>
      </c>
      <c r="B544" t="n">
        <v>95</v>
      </c>
      <c r="C544" t="inlineStr">
        <is>
          <t xml:space="preserve">CONCLUIDO	</t>
        </is>
      </c>
      <c r="D544" t="n">
        <v>8.6896</v>
      </c>
      <c r="E544" t="n">
        <v>11.51</v>
      </c>
      <c r="F544" t="n">
        <v>8.26</v>
      </c>
      <c r="G544" t="n">
        <v>23.59</v>
      </c>
      <c r="H544" t="n">
        <v>0.33</v>
      </c>
      <c r="I544" t="n">
        <v>21</v>
      </c>
      <c r="J544" t="n">
        <v>189.49</v>
      </c>
      <c r="K544" t="n">
        <v>53.44</v>
      </c>
      <c r="L544" t="n">
        <v>3.5</v>
      </c>
      <c r="M544" t="n">
        <v>19</v>
      </c>
      <c r="N544" t="n">
        <v>37.55</v>
      </c>
      <c r="O544" t="n">
        <v>23604.32</v>
      </c>
      <c r="P544" t="n">
        <v>97.12</v>
      </c>
      <c r="Q544" t="n">
        <v>942.3</v>
      </c>
      <c r="R544" t="n">
        <v>39.84</v>
      </c>
      <c r="S544" t="n">
        <v>27.17</v>
      </c>
      <c r="T544" t="n">
        <v>6501.51</v>
      </c>
      <c r="U544" t="n">
        <v>0.68</v>
      </c>
      <c r="V544" t="n">
        <v>0.9399999999999999</v>
      </c>
      <c r="W544" t="n">
        <v>0.14</v>
      </c>
      <c r="X544" t="n">
        <v>0.4</v>
      </c>
      <c r="Y544" t="n">
        <v>1</v>
      </c>
      <c r="Z544" t="n">
        <v>10</v>
      </c>
    </row>
    <row r="545">
      <c r="A545" t="n">
        <v>11</v>
      </c>
      <c r="B545" t="n">
        <v>95</v>
      </c>
      <c r="C545" t="inlineStr">
        <is>
          <t xml:space="preserve">CONCLUIDO	</t>
        </is>
      </c>
      <c r="D545" t="n">
        <v>8.7379</v>
      </c>
      <c r="E545" t="n">
        <v>11.44</v>
      </c>
      <c r="F545" t="n">
        <v>8.23</v>
      </c>
      <c r="G545" t="n">
        <v>24.69</v>
      </c>
      <c r="H545" t="n">
        <v>0.35</v>
      </c>
      <c r="I545" t="n">
        <v>20</v>
      </c>
      <c r="J545" t="n">
        <v>189.87</v>
      </c>
      <c r="K545" t="n">
        <v>53.44</v>
      </c>
      <c r="L545" t="n">
        <v>3.75</v>
      </c>
      <c r="M545" t="n">
        <v>18</v>
      </c>
      <c r="N545" t="n">
        <v>37.69</v>
      </c>
      <c r="O545" t="n">
        <v>23651.38</v>
      </c>
      <c r="P545" t="n">
        <v>95.33</v>
      </c>
      <c r="Q545" t="n">
        <v>942.34</v>
      </c>
      <c r="R545" t="n">
        <v>38.94</v>
      </c>
      <c r="S545" t="n">
        <v>27.17</v>
      </c>
      <c r="T545" t="n">
        <v>6057.96</v>
      </c>
      <c r="U545" t="n">
        <v>0.7</v>
      </c>
      <c r="V545" t="n">
        <v>0.95</v>
      </c>
      <c r="W545" t="n">
        <v>0.14</v>
      </c>
      <c r="X545" t="n">
        <v>0.38</v>
      </c>
      <c r="Y545" t="n">
        <v>1</v>
      </c>
      <c r="Z545" t="n">
        <v>10</v>
      </c>
    </row>
    <row r="546">
      <c r="A546" t="n">
        <v>12</v>
      </c>
      <c r="B546" t="n">
        <v>95</v>
      </c>
      <c r="C546" t="inlineStr">
        <is>
          <t xml:space="preserve">CONCLUIDO	</t>
        </is>
      </c>
      <c r="D546" t="n">
        <v>8.8446</v>
      </c>
      <c r="E546" t="n">
        <v>11.31</v>
      </c>
      <c r="F546" t="n">
        <v>8.17</v>
      </c>
      <c r="G546" t="n">
        <v>27.23</v>
      </c>
      <c r="H546" t="n">
        <v>0.37</v>
      </c>
      <c r="I546" t="n">
        <v>18</v>
      </c>
      <c r="J546" t="n">
        <v>190.25</v>
      </c>
      <c r="K546" t="n">
        <v>53.44</v>
      </c>
      <c r="L546" t="n">
        <v>4</v>
      </c>
      <c r="M546" t="n">
        <v>16</v>
      </c>
      <c r="N546" t="n">
        <v>37.82</v>
      </c>
      <c r="O546" t="n">
        <v>23698.48</v>
      </c>
      <c r="P546" t="n">
        <v>93.56999999999999</v>
      </c>
      <c r="Q546" t="n">
        <v>942.34</v>
      </c>
      <c r="R546" t="n">
        <v>37.29</v>
      </c>
      <c r="S546" t="n">
        <v>27.17</v>
      </c>
      <c r="T546" t="n">
        <v>5242.21</v>
      </c>
      <c r="U546" t="n">
        <v>0.73</v>
      </c>
      <c r="V546" t="n">
        <v>0.95</v>
      </c>
      <c r="W546" t="n">
        <v>0.13</v>
      </c>
      <c r="X546" t="n">
        <v>0.31</v>
      </c>
      <c r="Y546" t="n">
        <v>1</v>
      </c>
      <c r="Z546" t="n">
        <v>10</v>
      </c>
    </row>
    <row r="547">
      <c r="A547" t="n">
        <v>13</v>
      </c>
      <c r="B547" t="n">
        <v>95</v>
      </c>
      <c r="C547" t="inlineStr">
        <is>
          <t xml:space="preserve">CONCLUIDO	</t>
        </is>
      </c>
      <c r="D547" t="n">
        <v>8.855399999999999</v>
      </c>
      <c r="E547" t="n">
        <v>11.29</v>
      </c>
      <c r="F547" t="n">
        <v>8.19</v>
      </c>
      <c r="G547" t="n">
        <v>28.91</v>
      </c>
      <c r="H547" t="n">
        <v>0.4</v>
      </c>
      <c r="I547" t="n">
        <v>17</v>
      </c>
      <c r="J547" t="n">
        <v>190.63</v>
      </c>
      <c r="K547" t="n">
        <v>53.44</v>
      </c>
      <c r="L547" t="n">
        <v>4.25</v>
      </c>
      <c r="M547" t="n">
        <v>15</v>
      </c>
      <c r="N547" t="n">
        <v>37.95</v>
      </c>
      <c r="O547" t="n">
        <v>23745.63</v>
      </c>
      <c r="P547" t="n">
        <v>92.39</v>
      </c>
      <c r="Q547" t="n">
        <v>942.27</v>
      </c>
      <c r="R547" t="n">
        <v>37.94</v>
      </c>
      <c r="S547" t="n">
        <v>27.17</v>
      </c>
      <c r="T547" t="n">
        <v>5574.62</v>
      </c>
      <c r="U547" t="n">
        <v>0.72</v>
      </c>
      <c r="V547" t="n">
        <v>0.95</v>
      </c>
      <c r="W547" t="n">
        <v>0.13</v>
      </c>
      <c r="X547" t="n">
        <v>0.34</v>
      </c>
      <c r="Y547" t="n">
        <v>1</v>
      </c>
      <c r="Z547" t="n">
        <v>10</v>
      </c>
    </row>
    <row r="548">
      <c r="A548" t="n">
        <v>14</v>
      </c>
      <c r="B548" t="n">
        <v>95</v>
      </c>
      <c r="C548" t="inlineStr">
        <is>
          <t xml:space="preserve">CONCLUIDO	</t>
        </is>
      </c>
      <c r="D548" t="n">
        <v>8.9078</v>
      </c>
      <c r="E548" t="n">
        <v>11.23</v>
      </c>
      <c r="F548" t="n">
        <v>8.16</v>
      </c>
      <c r="G548" t="n">
        <v>30.61</v>
      </c>
      <c r="H548" t="n">
        <v>0.42</v>
      </c>
      <c r="I548" t="n">
        <v>16</v>
      </c>
      <c r="J548" t="n">
        <v>191.02</v>
      </c>
      <c r="K548" t="n">
        <v>53.44</v>
      </c>
      <c r="L548" t="n">
        <v>4.5</v>
      </c>
      <c r="M548" t="n">
        <v>14</v>
      </c>
      <c r="N548" t="n">
        <v>38.08</v>
      </c>
      <c r="O548" t="n">
        <v>23792.83</v>
      </c>
      <c r="P548" t="n">
        <v>90.61</v>
      </c>
      <c r="Q548" t="n">
        <v>942.35</v>
      </c>
      <c r="R548" t="n">
        <v>36.8</v>
      </c>
      <c r="S548" t="n">
        <v>27.17</v>
      </c>
      <c r="T548" t="n">
        <v>5009.88</v>
      </c>
      <c r="U548" t="n">
        <v>0.74</v>
      </c>
      <c r="V548" t="n">
        <v>0.96</v>
      </c>
      <c r="W548" t="n">
        <v>0.14</v>
      </c>
      <c r="X548" t="n">
        <v>0.31</v>
      </c>
      <c r="Y548" t="n">
        <v>1</v>
      </c>
      <c r="Z548" t="n">
        <v>10</v>
      </c>
    </row>
    <row r="549">
      <c r="A549" t="n">
        <v>15</v>
      </c>
      <c r="B549" t="n">
        <v>95</v>
      </c>
      <c r="C549" t="inlineStr">
        <is>
          <t xml:space="preserve">CONCLUIDO	</t>
        </is>
      </c>
      <c r="D549" t="n">
        <v>8.958299999999999</v>
      </c>
      <c r="E549" t="n">
        <v>11.16</v>
      </c>
      <c r="F549" t="n">
        <v>8.140000000000001</v>
      </c>
      <c r="G549" t="n">
        <v>32.54</v>
      </c>
      <c r="H549" t="n">
        <v>0.44</v>
      </c>
      <c r="I549" t="n">
        <v>15</v>
      </c>
      <c r="J549" t="n">
        <v>191.4</v>
      </c>
      <c r="K549" t="n">
        <v>53.44</v>
      </c>
      <c r="L549" t="n">
        <v>4.75</v>
      </c>
      <c r="M549" t="n">
        <v>13</v>
      </c>
      <c r="N549" t="n">
        <v>38.22</v>
      </c>
      <c r="O549" t="n">
        <v>23840.07</v>
      </c>
      <c r="P549" t="n">
        <v>89.02</v>
      </c>
      <c r="Q549" t="n">
        <v>942.25</v>
      </c>
      <c r="R549" t="n">
        <v>36.12</v>
      </c>
      <c r="S549" t="n">
        <v>27.17</v>
      </c>
      <c r="T549" t="n">
        <v>4674.4</v>
      </c>
      <c r="U549" t="n">
        <v>0.75</v>
      </c>
      <c r="V549" t="n">
        <v>0.96</v>
      </c>
      <c r="W549" t="n">
        <v>0.13</v>
      </c>
      <c r="X549" t="n">
        <v>0.28</v>
      </c>
      <c r="Y549" t="n">
        <v>1</v>
      </c>
      <c r="Z549" t="n">
        <v>10</v>
      </c>
    </row>
    <row r="550">
      <c r="A550" t="n">
        <v>16</v>
      </c>
      <c r="B550" t="n">
        <v>95</v>
      </c>
      <c r="C550" t="inlineStr">
        <is>
          <t xml:space="preserve">CONCLUIDO	</t>
        </is>
      </c>
      <c r="D550" t="n">
        <v>9.000500000000001</v>
      </c>
      <c r="E550" t="n">
        <v>11.11</v>
      </c>
      <c r="F550" t="n">
        <v>8.119999999999999</v>
      </c>
      <c r="G550" t="n">
        <v>34.8</v>
      </c>
      <c r="H550" t="n">
        <v>0.46</v>
      </c>
      <c r="I550" t="n">
        <v>14</v>
      </c>
      <c r="J550" t="n">
        <v>191.78</v>
      </c>
      <c r="K550" t="n">
        <v>53.44</v>
      </c>
      <c r="L550" t="n">
        <v>5</v>
      </c>
      <c r="M550" t="n">
        <v>12</v>
      </c>
      <c r="N550" t="n">
        <v>38.35</v>
      </c>
      <c r="O550" t="n">
        <v>23887.36</v>
      </c>
      <c r="P550" t="n">
        <v>87.53</v>
      </c>
      <c r="Q550" t="n">
        <v>942.3200000000001</v>
      </c>
      <c r="R550" t="n">
        <v>35.65</v>
      </c>
      <c r="S550" t="n">
        <v>27.17</v>
      </c>
      <c r="T550" t="n">
        <v>4443.4</v>
      </c>
      <c r="U550" t="n">
        <v>0.76</v>
      </c>
      <c r="V550" t="n">
        <v>0.96</v>
      </c>
      <c r="W550" t="n">
        <v>0.13</v>
      </c>
      <c r="X550" t="n">
        <v>0.27</v>
      </c>
      <c r="Y550" t="n">
        <v>1</v>
      </c>
      <c r="Z550" t="n">
        <v>10</v>
      </c>
    </row>
    <row r="551">
      <c r="A551" t="n">
        <v>17</v>
      </c>
      <c r="B551" t="n">
        <v>95</v>
      </c>
      <c r="C551" t="inlineStr">
        <is>
          <t xml:space="preserve">CONCLUIDO	</t>
        </is>
      </c>
      <c r="D551" t="n">
        <v>9.072100000000001</v>
      </c>
      <c r="E551" t="n">
        <v>11.02</v>
      </c>
      <c r="F551" t="n">
        <v>8.07</v>
      </c>
      <c r="G551" t="n">
        <v>37.25</v>
      </c>
      <c r="H551" t="n">
        <v>0.48</v>
      </c>
      <c r="I551" t="n">
        <v>13</v>
      </c>
      <c r="J551" t="n">
        <v>192.17</v>
      </c>
      <c r="K551" t="n">
        <v>53.44</v>
      </c>
      <c r="L551" t="n">
        <v>5.25</v>
      </c>
      <c r="M551" t="n">
        <v>11</v>
      </c>
      <c r="N551" t="n">
        <v>38.48</v>
      </c>
      <c r="O551" t="n">
        <v>23934.69</v>
      </c>
      <c r="P551" t="n">
        <v>85.53</v>
      </c>
      <c r="Q551" t="n">
        <v>942.3099999999999</v>
      </c>
      <c r="R551" t="n">
        <v>33.89</v>
      </c>
      <c r="S551" t="n">
        <v>27.17</v>
      </c>
      <c r="T551" t="n">
        <v>3569.9</v>
      </c>
      <c r="U551" t="n">
        <v>0.8</v>
      </c>
      <c r="V551" t="n">
        <v>0.97</v>
      </c>
      <c r="W551" t="n">
        <v>0.13</v>
      </c>
      <c r="X551" t="n">
        <v>0.22</v>
      </c>
      <c r="Y551" t="n">
        <v>1</v>
      </c>
      <c r="Z551" t="n">
        <v>10</v>
      </c>
    </row>
    <row r="552">
      <c r="A552" t="n">
        <v>18</v>
      </c>
      <c r="B552" t="n">
        <v>95</v>
      </c>
      <c r="C552" t="inlineStr">
        <is>
          <t xml:space="preserve">CONCLUIDO	</t>
        </is>
      </c>
      <c r="D552" t="n">
        <v>9.093400000000001</v>
      </c>
      <c r="E552" t="n">
        <v>11</v>
      </c>
      <c r="F552" t="n">
        <v>8.08</v>
      </c>
      <c r="G552" t="n">
        <v>40.41</v>
      </c>
      <c r="H552" t="n">
        <v>0.51</v>
      </c>
      <c r="I552" t="n">
        <v>12</v>
      </c>
      <c r="J552" t="n">
        <v>192.55</v>
      </c>
      <c r="K552" t="n">
        <v>53.44</v>
      </c>
      <c r="L552" t="n">
        <v>5.5</v>
      </c>
      <c r="M552" t="n">
        <v>10</v>
      </c>
      <c r="N552" t="n">
        <v>38.62</v>
      </c>
      <c r="O552" t="n">
        <v>23982.06</v>
      </c>
      <c r="P552" t="n">
        <v>83.54000000000001</v>
      </c>
      <c r="Q552" t="n">
        <v>942.24</v>
      </c>
      <c r="R552" t="n">
        <v>34.45</v>
      </c>
      <c r="S552" t="n">
        <v>27.17</v>
      </c>
      <c r="T552" t="n">
        <v>3854.86</v>
      </c>
      <c r="U552" t="n">
        <v>0.79</v>
      </c>
      <c r="V552" t="n">
        <v>0.97</v>
      </c>
      <c r="W552" t="n">
        <v>0.13</v>
      </c>
      <c r="X552" t="n">
        <v>0.23</v>
      </c>
      <c r="Y552" t="n">
        <v>1</v>
      </c>
      <c r="Z552" t="n">
        <v>10</v>
      </c>
    </row>
    <row r="553">
      <c r="A553" t="n">
        <v>19</v>
      </c>
      <c r="B553" t="n">
        <v>95</v>
      </c>
      <c r="C553" t="inlineStr">
        <is>
          <t xml:space="preserve">CONCLUIDO	</t>
        </is>
      </c>
      <c r="D553" t="n">
        <v>9.0893</v>
      </c>
      <c r="E553" t="n">
        <v>11</v>
      </c>
      <c r="F553" t="n">
        <v>8.09</v>
      </c>
      <c r="G553" t="n">
        <v>40.43</v>
      </c>
      <c r="H553" t="n">
        <v>0.53</v>
      </c>
      <c r="I553" t="n">
        <v>12</v>
      </c>
      <c r="J553" t="n">
        <v>192.94</v>
      </c>
      <c r="K553" t="n">
        <v>53.44</v>
      </c>
      <c r="L553" t="n">
        <v>5.75</v>
      </c>
      <c r="M553" t="n">
        <v>6</v>
      </c>
      <c r="N553" t="n">
        <v>38.75</v>
      </c>
      <c r="O553" t="n">
        <v>24029.48</v>
      </c>
      <c r="P553" t="n">
        <v>82.34999999999999</v>
      </c>
      <c r="Q553" t="n">
        <v>942.24</v>
      </c>
      <c r="R553" t="n">
        <v>34.31</v>
      </c>
      <c r="S553" t="n">
        <v>27.17</v>
      </c>
      <c r="T553" t="n">
        <v>3782.02</v>
      </c>
      <c r="U553" t="n">
        <v>0.79</v>
      </c>
      <c r="V553" t="n">
        <v>0.96</v>
      </c>
      <c r="W553" t="n">
        <v>0.14</v>
      </c>
      <c r="X553" t="n">
        <v>0.23</v>
      </c>
      <c r="Y553" t="n">
        <v>1</v>
      </c>
      <c r="Z553" t="n">
        <v>10</v>
      </c>
    </row>
    <row r="554">
      <c r="A554" t="n">
        <v>20</v>
      </c>
      <c r="B554" t="n">
        <v>95</v>
      </c>
      <c r="C554" t="inlineStr">
        <is>
          <t xml:space="preserve">CONCLUIDO	</t>
        </is>
      </c>
      <c r="D554" t="n">
        <v>9.144</v>
      </c>
      <c r="E554" t="n">
        <v>10.94</v>
      </c>
      <c r="F554" t="n">
        <v>8.06</v>
      </c>
      <c r="G554" t="n">
        <v>43.95</v>
      </c>
      <c r="H554" t="n">
        <v>0.55</v>
      </c>
      <c r="I554" t="n">
        <v>11</v>
      </c>
      <c r="J554" t="n">
        <v>193.32</v>
      </c>
      <c r="K554" t="n">
        <v>53.44</v>
      </c>
      <c r="L554" t="n">
        <v>6</v>
      </c>
      <c r="M554" t="n">
        <v>2</v>
      </c>
      <c r="N554" t="n">
        <v>38.89</v>
      </c>
      <c r="O554" t="n">
        <v>24076.95</v>
      </c>
      <c r="P554" t="n">
        <v>81.08</v>
      </c>
      <c r="Q554" t="n">
        <v>942.3</v>
      </c>
      <c r="R554" t="n">
        <v>33.37</v>
      </c>
      <c r="S554" t="n">
        <v>27.17</v>
      </c>
      <c r="T554" t="n">
        <v>3316.28</v>
      </c>
      <c r="U554" t="n">
        <v>0.8100000000000001</v>
      </c>
      <c r="V554" t="n">
        <v>0.97</v>
      </c>
      <c r="W554" t="n">
        <v>0.14</v>
      </c>
      <c r="X554" t="n">
        <v>0.2</v>
      </c>
      <c r="Y554" t="n">
        <v>1</v>
      </c>
      <c r="Z554" t="n">
        <v>10</v>
      </c>
    </row>
    <row r="555">
      <c r="A555" t="n">
        <v>21</v>
      </c>
      <c r="B555" t="n">
        <v>95</v>
      </c>
      <c r="C555" t="inlineStr">
        <is>
          <t xml:space="preserve">CONCLUIDO	</t>
        </is>
      </c>
      <c r="D555" t="n">
        <v>9.136100000000001</v>
      </c>
      <c r="E555" t="n">
        <v>10.95</v>
      </c>
      <c r="F555" t="n">
        <v>8.07</v>
      </c>
      <c r="G555" t="n">
        <v>44</v>
      </c>
      <c r="H555" t="n">
        <v>0.57</v>
      </c>
      <c r="I555" t="n">
        <v>11</v>
      </c>
      <c r="J555" t="n">
        <v>193.71</v>
      </c>
      <c r="K555" t="n">
        <v>53.44</v>
      </c>
      <c r="L555" t="n">
        <v>6.25</v>
      </c>
      <c r="M555" t="n">
        <v>0</v>
      </c>
      <c r="N555" t="n">
        <v>39.02</v>
      </c>
      <c r="O555" t="n">
        <v>24124.47</v>
      </c>
      <c r="P555" t="n">
        <v>81.34999999999999</v>
      </c>
      <c r="Q555" t="n">
        <v>942.24</v>
      </c>
      <c r="R555" t="n">
        <v>33.59</v>
      </c>
      <c r="S555" t="n">
        <v>27.17</v>
      </c>
      <c r="T555" t="n">
        <v>3427.56</v>
      </c>
      <c r="U555" t="n">
        <v>0.8100000000000001</v>
      </c>
      <c r="V555" t="n">
        <v>0.97</v>
      </c>
      <c r="W555" t="n">
        <v>0.14</v>
      </c>
      <c r="X555" t="n">
        <v>0.21</v>
      </c>
      <c r="Y555" t="n">
        <v>1</v>
      </c>
      <c r="Z555" t="n">
        <v>10</v>
      </c>
    </row>
    <row r="556">
      <c r="A556" t="n">
        <v>0</v>
      </c>
      <c r="B556" t="n">
        <v>55</v>
      </c>
      <c r="C556" t="inlineStr">
        <is>
          <t xml:space="preserve">CONCLUIDO	</t>
        </is>
      </c>
      <c r="D556" t="n">
        <v>7.901</v>
      </c>
      <c r="E556" t="n">
        <v>12.66</v>
      </c>
      <c r="F556" t="n">
        <v>9.09</v>
      </c>
      <c r="G556" t="n">
        <v>8.800000000000001</v>
      </c>
      <c r="H556" t="n">
        <v>0.15</v>
      </c>
      <c r="I556" t="n">
        <v>62</v>
      </c>
      <c r="J556" t="n">
        <v>116.05</v>
      </c>
      <c r="K556" t="n">
        <v>43.4</v>
      </c>
      <c r="L556" t="n">
        <v>1</v>
      </c>
      <c r="M556" t="n">
        <v>60</v>
      </c>
      <c r="N556" t="n">
        <v>16.65</v>
      </c>
      <c r="O556" t="n">
        <v>14546.17</v>
      </c>
      <c r="P556" t="n">
        <v>84.38</v>
      </c>
      <c r="Q556" t="n">
        <v>942.37</v>
      </c>
      <c r="R556" t="n">
        <v>65.78</v>
      </c>
      <c r="S556" t="n">
        <v>27.17</v>
      </c>
      <c r="T556" t="n">
        <v>19270.07</v>
      </c>
      <c r="U556" t="n">
        <v>0.41</v>
      </c>
      <c r="V556" t="n">
        <v>0.86</v>
      </c>
      <c r="W556" t="n">
        <v>0.21</v>
      </c>
      <c r="X556" t="n">
        <v>1.24</v>
      </c>
      <c r="Y556" t="n">
        <v>1</v>
      </c>
      <c r="Z556" t="n">
        <v>10</v>
      </c>
    </row>
    <row r="557">
      <c r="A557" t="n">
        <v>1</v>
      </c>
      <c r="B557" t="n">
        <v>55</v>
      </c>
      <c r="C557" t="inlineStr">
        <is>
          <t xml:space="preserve">CONCLUIDO	</t>
        </is>
      </c>
      <c r="D557" t="n">
        <v>8.345499999999999</v>
      </c>
      <c r="E557" t="n">
        <v>11.98</v>
      </c>
      <c r="F557" t="n">
        <v>8.779999999999999</v>
      </c>
      <c r="G557" t="n">
        <v>11.2</v>
      </c>
      <c r="H557" t="n">
        <v>0.19</v>
      </c>
      <c r="I557" t="n">
        <v>47</v>
      </c>
      <c r="J557" t="n">
        <v>116.37</v>
      </c>
      <c r="K557" t="n">
        <v>43.4</v>
      </c>
      <c r="L557" t="n">
        <v>1.25</v>
      </c>
      <c r="M557" t="n">
        <v>45</v>
      </c>
      <c r="N557" t="n">
        <v>16.72</v>
      </c>
      <c r="O557" t="n">
        <v>14585.96</v>
      </c>
      <c r="P557" t="n">
        <v>79.41</v>
      </c>
      <c r="Q557" t="n">
        <v>942.39</v>
      </c>
      <c r="R557" t="n">
        <v>56.08</v>
      </c>
      <c r="S557" t="n">
        <v>27.17</v>
      </c>
      <c r="T557" t="n">
        <v>14493.5</v>
      </c>
      <c r="U557" t="n">
        <v>0.48</v>
      </c>
      <c r="V557" t="n">
        <v>0.89</v>
      </c>
      <c r="W557" t="n">
        <v>0.18</v>
      </c>
      <c r="X557" t="n">
        <v>0.92</v>
      </c>
      <c r="Y557" t="n">
        <v>1</v>
      </c>
      <c r="Z557" t="n">
        <v>10</v>
      </c>
    </row>
    <row r="558">
      <c r="A558" t="n">
        <v>2</v>
      </c>
      <c r="B558" t="n">
        <v>55</v>
      </c>
      <c r="C558" t="inlineStr">
        <is>
          <t xml:space="preserve">CONCLUIDO	</t>
        </is>
      </c>
      <c r="D558" t="n">
        <v>8.739100000000001</v>
      </c>
      <c r="E558" t="n">
        <v>11.44</v>
      </c>
      <c r="F558" t="n">
        <v>8.470000000000001</v>
      </c>
      <c r="G558" t="n">
        <v>13.74</v>
      </c>
      <c r="H558" t="n">
        <v>0.23</v>
      </c>
      <c r="I558" t="n">
        <v>37</v>
      </c>
      <c r="J558" t="n">
        <v>116.69</v>
      </c>
      <c r="K558" t="n">
        <v>43.4</v>
      </c>
      <c r="L558" t="n">
        <v>1.5</v>
      </c>
      <c r="M558" t="n">
        <v>35</v>
      </c>
      <c r="N558" t="n">
        <v>16.79</v>
      </c>
      <c r="O558" t="n">
        <v>14625.77</v>
      </c>
      <c r="P558" t="n">
        <v>74.40000000000001</v>
      </c>
      <c r="Q558" t="n">
        <v>942.42</v>
      </c>
      <c r="R558" t="n">
        <v>46.19</v>
      </c>
      <c r="S558" t="n">
        <v>27.17</v>
      </c>
      <c r="T558" t="n">
        <v>9598.58</v>
      </c>
      <c r="U558" t="n">
        <v>0.59</v>
      </c>
      <c r="V558" t="n">
        <v>0.92</v>
      </c>
      <c r="W558" t="n">
        <v>0.16</v>
      </c>
      <c r="X558" t="n">
        <v>0.62</v>
      </c>
      <c r="Y558" t="n">
        <v>1</v>
      </c>
      <c r="Z558" t="n">
        <v>10</v>
      </c>
    </row>
    <row r="559">
      <c r="A559" t="n">
        <v>3</v>
      </c>
      <c r="B559" t="n">
        <v>55</v>
      </c>
      <c r="C559" t="inlineStr">
        <is>
          <t xml:space="preserve">CONCLUIDO	</t>
        </is>
      </c>
      <c r="D559" t="n">
        <v>8.829599999999999</v>
      </c>
      <c r="E559" t="n">
        <v>11.33</v>
      </c>
      <c r="F559" t="n">
        <v>8.5</v>
      </c>
      <c r="G559" t="n">
        <v>16.45</v>
      </c>
      <c r="H559" t="n">
        <v>0.26</v>
      </c>
      <c r="I559" t="n">
        <v>31</v>
      </c>
      <c r="J559" t="n">
        <v>117.01</v>
      </c>
      <c r="K559" t="n">
        <v>43.4</v>
      </c>
      <c r="L559" t="n">
        <v>1.75</v>
      </c>
      <c r="M559" t="n">
        <v>29</v>
      </c>
      <c r="N559" t="n">
        <v>16.86</v>
      </c>
      <c r="O559" t="n">
        <v>14665.62</v>
      </c>
      <c r="P559" t="n">
        <v>72.73</v>
      </c>
      <c r="Q559" t="n">
        <v>942.3099999999999</v>
      </c>
      <c r="R559" t="n">
        <v>47.6</v>
      </c>
      <c r="S559" t="n">
        <v>27.17</v>
      </c>
      <c r="T559" t="n">
        <v>10331.63</v>
      </c>
      <c r="U559" t="n">
        <v>0.57</v>
      </c>
      <c r="V559" t="n">
        <v>0.92</v>
      </c>
      <c r="W559" t="n">
        <v>0.16</v>
      </c>
      <c r="X559" t="n">
        <v>0.65</v>
      </c>
      <c r="Y559" t="n">
        <v>1</v>
      </c>
      <c r="Z559" t="n">
        <v>10</v>
      </c>
    </row>
    <row r="560">
      <c r="A560" t="n">
        <v>4</v>
      </c>
      <c r="B560" t="n">
        <v>55</v>
      </c>
      <c r="C560" t="inlineStr">
        <is>
          <t xml:space="preserve">CONCLUIDO	</t>
        </is>
      </c>
      <c r="D560" t="n">
        <v>9.029999999999999</v>
      </c>
      <c r="E560" t="n">
        <v>11.07</v>
      </c>
      <c r="F560" t="n">
        <v>8.369999999999999</v>
      </c>
      <c r="G560" t="n">
        <v>19.31</v>
      </c>
      <c r="H560" t="n">
        <v>0.3</v>
      </c>
      <c r="I560" t="n">
        <v>26</v>
      </c>
      <c r="J560" t="n">
        <v>117.34</v>
      </c>
      <c r="K560" t="n">
        <v>43.4</v>
      </c>
      <c r="L560" t="n">
        <v>2</v>
      </c>
      <c r="M560" t="n">
        <v>24</v>
      </c>
      <c r="N560" t="n">
        <v>16.94</v>
      </c>
      <c r="O560" t="n">
        <v>14705.49</v>
      </c>
      <c r="P560" t="n">
        <v>69.06999999999999</v>
      </c>
      <c r="Q560" t="n">
        <v>942.3</v>
      </c>
      <c r="R560" t="n">
        <v>43.48</v>
      </c>
      <c r="S560" t="n">
        <v>27.17</v>
      </c>
      <c r="T560" t="n">
        <v>8295.530000000001</v>
      </c>
      <c r="U560" t="n">
        <v>0.62</v>
      </c>
      <c r="V560" t="n">
        <v>0.93</v>
      </c>
      <c r="W560" t="n">
        <v>0.15</v>
      </c>
      <c r="X560" t="n">
        <v>0.52</v>
      </c>
      <c r="Y560" t="n">
        <v>1</v>
      </c>
      <c r="Z560" t="n">
        <v>10</v>
      </c>
    </row>
    <row r="561">
      <c r="A561" t="n">
        <v>5</v>
      </c>
      <c r="B561" t="n">
        <v>55</v>
      </c>
      <c r="C561" t="inlineStr">
        <is>
          <t xml:space="preserve">CONCLUIDO	</t>
        </is>
      </c>
      <c r="D561" t="n">
        <v>9.194000000000001</v>
      </c>
      <c r="E561" t="n">
        <v>10.88</v>
      </c>
      <c r="F561" t="n">
        <v>8.27</v>
      </c>
      <c r="G561" t="n">
        <v>22.55</v>
      </c>
      <c r="H561" t="n">
        <v>0.34</v>
      </c>
      <c r="I561" t="n">
        <v>22</v>
      </c>
      <c r="J561" t="n">
        <v>117.66</v>
      </c>
      <c r="K561" t="n">
        <v>43.4</v>
      </c>
      <c r="L561" t="n">
        <v>2.25</v>
      </c>
      <c r="M561" t="n">
        <v>20</v>
      </c>
      <c r="N561" t="n">
        <v>17.01</v>
      </c>
      <c r="O561" t="n">
        <v>14745.39</v>
      </c>
      <c r="P561" t="n">
        <v>65.64</v>
      </c>
      <c r="Q561" t="n">
        <v>942.35</v>
      </c>
      <c r="R561" t="n">
        <v>40.19</v>
      </c>
      <c r="S561" t="n">
        <v>27.17</v>
      </c>
      <c r="T561" t="n">
        <v>6674.52</v>
      </c>
      <c r="U561" t="n">
        <v>0.68</v>
      </c>
      <c r="V561" t="n">
        <v>0.9399999999999999</v>
      </c>
      <c r="W561" t="n">
        <v>0.14</v>
      </c>
      <c r="X561" t="n">
        <v>0.41</v>
      </c>
      <c r="Y561" t="n">
        <v>1</v>
      </c>
      <c r="Z561" t="n">
        <v>10</v>
      </c>
    </row>
    <row r="562">
      <c r="A562" t="n">
        <v>6</v>
      </c>
      <c r="B562" t="n">
        <v>55</v>
      </c>
      <c r="C562" t="inlineStr">
        <is>
          <t xml:space="preserve">CONCLUIDO	</t>
        </is>
      </c>
      <c r="D562" t="n">
        <v>9.250500000000001</v>
      </c>
      <c r="E562" t="n">
        <v>10.81</v>
      </c>
      <c r="F562" t="n">
        <v>8.25</v>
      </c>
      <c r="G562" t="n">
        <v>24.75</v>
      </c>
      <c r="H562" t="n">
        <v>0.37</v>
      </c>
      <c r="I562" t="n">
        <v>20</v>
      </c>
      <c r="J562" t="n">
        <v>117.98</v>
      </c>
      <c r="K562" t="n">
        <v>43.4</v>
      </c>
      <c r="L562" t="n">
        <v>2.5</v>
      </c>
      <c r="M562" t="n">
        <v>12</v>
      </c>
      <c r="N562" t="n">
        <v>17.08</v>
      </c>
      <c r="O562" t="n">
        <v>14785.31</v>
      </c>
      <c r="P562" t="n">
        <v>63.17</v>
      </c>
      <c r="Q562" t="n">
        <v>942.3</v>
      </c>
      <c r="R562" t="n">
        <v>39.36</v>
      </c>
      <c r="S562" t="n">
        <v>27.17</v>
      </c>
      <c r="T562" t="n">
        <v>6269.46</v>
      </c>
      <c r="U562" t="n">
        <v>0.6899999999999999</v>
      </c>
      <c r="V562" t="n">
        <v>0.95</v>
      </c>
      <c r="W562" t="n">
        <v>0.15</v>
      </c>
      <c r="X562" t="n">
        <v>0.4</v>
      </c>
      <c r="Y562" t="n">
        <v>1</v>
      </c>
      <c r="Z562" t="n">
        <v>10</v>
      </c>
    </row>
    <row r="563">
      <c r="A563" t="n">
        <v>7</v>
      </c>
      <c r="B563" t="n">
        <v>55</v>
      </c>
      <c r="C563" t="inlineStr">
        <is>
          <t xml:space="preserve">CONCLUIDO	</t>
        </is>
      </c>
      <c r="D563" t="n">
        <v>9.2638</v>
      </c>
      <c r="E563" t="n">
        <v>10.79</v>
      </c>
      <c r="F563" t="n">
        <v>8.26</v>
      </c>
      <c r="G563" t="n">
        <v>26.07</v>
      </c>
      <c r="H563" t="n">
        <v>0.41</v>
      </c>
      <c r="I563" t="n">
        <v>19</v>
      </c>
      <c r="J563" t="n">
        <v>118.31</v>
      </c>
      <c r="K563" t="n">
        <v>43.4</v>
      </c>
      <c r="L563" t="n">
        <v>2.75</v>
      </c>
      <c r="M563" t="n">
        <v>0</v>
      </c>
      <c r="N563" t="n">
        <v>17.16</v>
      </c>
      <c r="O563" t="n">
        <v>14825.26</v>
      </c>
      <c r="P563" t="n">
        <v>62.72</v>
      </c>
      <c r="Q563" t="n">
        <v>942.28</v>
      </c>
      <c r="R563" t="n">
        <v>39.26</v>
      </c>
      <c r="S563" t="n">
        <v>27.17</v>
      </c>
      <c r="T563" t="n">
        <v>6223.83</v>
      </c>
      <c r="U563" t="n">
        <v>0.6899999999999999</v>
      </c>
      <c r="V563" t="n">
        <v>0.9399999999999999</v>
      </c>
      <c r="W563" t="n">
        <v>0.16</v>
      </c>
      <c r="X563" t="n">
        <v>0.4</v>
      </c>
      <c r="Y563" t="n">
        <v>1</v>
      </c>
      <c r="Z56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INDEX(resultados!$A$2:$ZZ$563, 1, MATCH($B$1, resultados!$A$1:$ZZ$1, 0))</f>
        <v/>
      </c>
      <c r="B7">
        <f>INDEX(resultados!$A$2:$ZZ$563, 1, MATCH($B$2, resultados!$A$1:$ZZ$1, 0))</f>
        <v/>
      </c>
      <c r="C7">
        <f>INDEX(resultados!$A$2:$ZZ$563, 1, MATCH($B$3, resultados!$A$1:$ZZ$1, 0))</f>
        <v/>
      </c>
    </row>
    <row r="8">
      <c r="A8">
        <f>INDEX(resultados!$A$2:$ZZ$563, 2, MATCH($B$1, resultados!$A$1:$ZZ$1, 0))</f>
        <v/>
      </c>
      <c r="B8">
        <f>INDEX(resultados!$A$2:$ZZ$563, 2, MATCH($B$2, resultados!$A$1:$ZZ$1, 0))</f>
        <v/>
      </c>
      <c r="C8">
        <f>INDEX(resultados!$A$2:$ZZ$563, 2, MATCH($B$3, resultados!$A$1:$ZZ$1, 0))</f>
        <v/>
      </c>
    </row>
    <row r="9">
      <c r="A9">
        <f>INDEX(resultados!$A$2:$ZZ$563, 3, MATCH($B$1, resultados!$A$1:$ZZ$1, 0))</f>
        <v/>
      </c>
      <c r="B9">
        <f>INDEX(resultados!$A$2:$ZZ$563, 3, MATCH($B$2, resultados!$A$1:$ZZ$1, 0))</f>
        <v/>
      </c>
      <c r="C9">
        <f>INDEX(resultados!$A$2:$ZZ$563, 3, MATCH($B$3, resultados!$A$1:$ZZ$1, 0))</f>
        <v/>
      </c>
    </row>
    <row r="10">
      <c r="A10">
        <f>INDEX(resultados!$A$2:$ZZ$563, 4, MATCH($B$1, resultados!$A$1:$ZZ$1, 0))</f>
        <v/>
      </c>
      <c r="B10">
        <f>INDEX(resultados!$A$2:$ZZ$563, 4, MATCH($B$2, resultados!$A$1:$ZZ$1, 0))</f>
        <v/>
      </c>
      <c r="C10">
        <f>INDEX(resultados!$A$2:$ZZ$563, 4, MATCH($B$3, resultados!$A$1:$ZZ$1, 0))</f>
        <v/>
      </c>
    </row>
    <row r="11">
      <c r="A11">
        <f>INDEX(resultados!$A$2:$ZZ$563, 5, MATCH($B$1, resultados!$A$1:$ZZ$1, 0))</f>
        <v/>
      </c>
      <c r="B11">
        <f>INDEX(resultados!$A$2:$ZZ$563, 5, MATCH($B$2, resultados!$A$1:$ZZ$1, 0))</f>
        <v/>
      </c>
      <c r="C11">
        <f>INDEX(resultados!$A$2:$ZZ$563, 5, MATCH($B$3, resultados!$A$1:$ZZ$1, 0))</f>
        <v/>
      </c>
    </row>
    <row r="12">
      <c r="A12">
        <f>INDEX(resultados!$A$2:$ZZ$563, 6, MATCH($B$1, resultados!$A$1:$ZZ$1, 0))</f>
        <v/>
      </c>
      <c r="B12">
        <f>INDEX(resultados!$A$2:$ZZ$563, 6, MATCH($B$2, resultados!$A$1:$ZZ$1, 0))</f>
        <v/>
      </c>
      <c r="C12">
        <f>INDEX(resultados!$A$2:$ZZ$563, 6, MATCH($B$3, resultados!$A$1:$ZZ$1, 0))</f>
        <v/>
      </c>
    </row>
    <row r="13">
      <c r="A13">
        <f>INDEX(resultados!$A$2:$ZZ$563, 7, MATCH($B$1, resultados!$A$1:$ZZ$1, 0))</f>
        <v/>
      </c>
      <c r="B13">
        <f>INDEX(resultados!$A$2:$ZZ$563, 7, MATCH($B$2, resultados!$A$1:$ZZ$1, 0))</f>
        <v/>
      </c>
      <c r="C13">
        <f>INDEX(resultados!$A$2:$ZZ$563, 7, MATCH($B$3, resultados!$A$1:$ZZ$1, 0))</f>
        <v/>
      </c>
    </row>
    <row r="14">
      <c r="A14">
        <f>INDEX(resultados!$A$2:$ZZ$563, 8, MATCH($B$1, resultados!$A$1:$ZZ$1, 0))</f>
        <v/>
      </c>
      <c r="B14">
        <f>INDEX(resultados!$A$2:$ZZ$563, 8, MATCH($B$2, resultados!$A$1:$ZZ$1, 0))</f>
        <v/>
      </c>
      <c r="C14">
        <f>INDEX(resultados!$A$2:$ZZ$563, 8, MATCH($B$3, resultados!$A$1:$ZZ$1, 0))</f>
        <v/>
      </c>
    </row>
    <row r="15">
      <c r="A15">
        <f>INDEX(resultados!$A$2:$ZZ$563, 9, MATCH($B$1, resultados!$A$1:$ZZ$1, 0))</f>
        <v/>
      </c>
      <c r="B15">
        <f>INDEX(resultados!$A$2:$ZZ$563, 9, MATCH($B$2, resultados!$A$1:$ZZ$1, 0))</f>
        <v/>
      </c>
      <c r="C15">
        <f>INDEX(resultados!$A$2:$ZZ$563, 9, MATCH($B$3, resultados!$A$1:$ZZ$1, 0))</f>
        <v/>
      </c>
    </row>
    <row r="16">
      <c r="A16">
        <f>INDEX(resultados!$A$2:$ZZ$563, 10, MATCH($B$1, resultados!$A$1:$ZZ$1, 0))</f>
        <v/>
      </c>
      <c r="B16">
        <f>INDEX(resultados!$A$2:$ZZ$563, 10, MATCH($B$2, resultados!$A$1:$ZZ$1, 0))</f>
        <v/>
      </c>
      <c r="C16">
        <f>INDEX(resultados!$A$2:$ZZ$563, 10, MATCH($B$3, resultados!$A$1:$ZZ$1, 0))</f>
        <v/>
      </c>
    </row>
    <row r="17">
      <c r="A17">
        <f>INDEX(resultados!$A$2:$ZZ$563, 11, MATCH($B$1, resultados!$A$1:$ZZ$1, 0))</f>
        <v/>
      </c>
      <c r="B17">
        <f>INDEX(resultados!$A$2:$ZZ$563, 11, MATCH($B$2, resultados!$A$1:$ZZ$1, 0))</f>
        <v/>
      </c>
      <c r="C17">
        <f>INDEX(resultados!$A$2:$ZZ$563, 11, MATCH($B$3, resultados!$A$1:$ZZ$1, 0))</f>
        <v/>
      </c>
    </row>
    <row r="18">
      <c r="A18">
        <f>INDEX(resultados!$A$2:$ZZ$563, 12, MATCH($B$1, resultados!$A$1:$ZZ$1, 0))</f>
        <v/>
      </c>
      <c r="B18">
        <f>INDEX(resultados!$A$2:$ZZ$563, 12, MATCH($B$2, resultados!$A$1:$ZZ$1, 0))</f>
        <v/>
      </c>
      <c r="C18">
        <f>INDEX(resultados!$A$2:$ZZ$563, 12, MATCH($B$3, resultados!$A$1:$ZZ$1, 0))</f>
        <v/>
      </c>
    </row>
    <row r="19">
      <c r="A19">
        <f>INDEX(resultados!$A$2:$ZZ$563, 13, MATCH($B$1, resultados!$A$1:$ZZ$1, 0))</f>
        <v/>
      </c>
      <c r="B19">
        <f>INDEX(resultados!$A$2:$ZZ$563, 13, MATCH($B$2, resultados!$A$1:$ZZ$1, 0))</f>
        <v/>
      </c>
      <c r="C19">
        <f>INDEX(resultados!$A$2:$ZZ$563, 13, MATCH($B$3, resultados!$A$1:$ZZ$1, 0))</f>
        <v/>
      </c>
    </row>
    <row r="20">
      <c r="A20">
        <f>INDEX(resultados!$A$2:$ZZ$563, 14, MATCH($B$1, resultados!$A$1:$ZZ$1, 0))</f>
        <v/>
      </c>
      <c r="B20">
        <f>INDEX(resultados!$A$2:$ZZ$563, 14, MATCH($B$2, resultados!$A$1:$ZZ$1, 0))</f>
        <v/>
      </c>
      <c r="C20">
        <f>INDEX(resultados!$A$2:$ZZ$563, 14, MATCH($B$3, resultados!$A$1:$ZZ$1, 0))</f>
        <v/>
      </c>
    </row>
    <row r="21">
      <c r="A21">
        <f>INDEX(resultados!$A$2:$ZZ$563, 15, MATCH($B$1, resultados!$A$1:$ZZ$1, 0))</f>
        <v/>
      </c>
      <c r="B21">
        <f>INDEX(resultados!$A$2:$ZZ$563, 15, MATCH($B$2, resultados!$A$1:$ZZ$1, 0))</f>
        <v/>
      </c>
      <c r="C21">
        <f>INDEX(resultados!$A$2:$ZZ$563, 15, MATCH($B$3, resultados!$A$1:$ZZ$1, 0))</f>
        <v/>
      </c>
    </row>
    <row r="22">
      <c r="A22">
        <f>INDEX(resultados!$A$2:$ZZ$563, 16, MATCH($B$1, resultados!$A$1:$ZZ$1, 0))</f>
        <v/>
      </c>
      <c r="B22">
        <f>INDEX(resultados!$A$2:$ZZ$563, 16, MATCH($B$2, resultados!$A$1:$ZZ$1, 0))</f>
        <v/>
      </c>
      <c r="C22">
        <f>INDEX(resultados!$A$2:$ZZ$563, 16, MATCH($B$3, resultados!$A$1:$ZZ$1, 0))</f>
        <v/>
      </c>
    </row>
    <row r="23">
      <c r="A23">
        <f>INDEX(resultados!$A$2:$ZZ$563, 17, MATCH($B$1, resultados!$A$1:$ZZ$1, 0))</f>
        <v/>
      </c>
      <c r="B23">
        <f>INDEX(resultados!$A$2:$ZZ$563, 17, MATCH($B$2, resultados!$A$1:$ZZ$1, 0))</f>
        <v/>
      </c>
      <c r="C23">
        <f>INDEX(resultados!$A$2:$ZZ$563, 17, MATCH($B$3, resultados!$A$1:$ZZ$1, 0))</f>
        <v/>
      </c>
    </row>
    <row r="24">
      <c r="A24">
        <f>INDEX(resultados!$A$2:$ZZ$563, 18, MATCH($B$1, resultados!$A$1:$ZZ$1, 0))</f>
        <v/>
      </c>
      <c r="B24">
        <f>INDEX(resultados!$A$2:$ZZ$563, 18, MATCH($B$2, resultados!$A$1:$ZZ$1, 0))</f>
        <v/>
      </c>
      <c r="C24">
        <f>INDEX(resultados!$A$2:$ZZ$563, 18, MATCH($B$3, resultados!$A$1:$ZZ$1, 0))</f>
        <v/>
      </c>
    </row>
    <row r="25">
      <c r="A25">
        <f>INDEX(resultados!$A$2:$ZZ$563, 19, MATCH($B$1, resultados!$A$1:$ZZ$1, 0))</f>
        <v/>
      </c>
      <c r="B25">
        <f>INDEX(resultados!$A$2:$ZZ$563, 19, MATCH($B$2, resultados!$A$1:$ZZ$1, 0))</f>
        <v/>
      </c>
      <c r="C25">
        <f>INDEX(resultados!$A$2:$ZZ$563, 19, MATCH($B$3, resultados!$A$1:$ZZ$1, 0))</f>
        <v/>
      </c>
    </row>
    <row r="26">
      <c r="A26">
        <f>INDEX(resultados!$A$2:$ZZ$563, 20, MATCH($B$1, resultados!$A$1:$ZZ$1, 0))</f>
        <v/>
      </c>
      <c r="B26">
        <f>INDEX(resultados!$A$2:$ZZ$563, 20, MATCH($B$2, resultados!$A$1:$ZZ$1, 0))</f>
        <v/>
      </c>
      <c r="C26">
        <f>INDEX(resultados!$A$2:$ZZ$563, 20, MATCH($B$3, resultados!$A$1:$ZZ$1, 0))</f>
        <v/>
      </c>
    </row>
    <row r="27">
      <c r="A27">
        <f>INDEX(resultados!$A$2:$ZZ$563, 21, MATCH($B$1, resultados!$A$1:$ZZ$1, 0))</f>
        <v/>
      </c>
      <c r="B27">
        <f>INDEX(resultados!$A$2:$ZZ$563, 21, MATCH($B$2, resultados!$A$1:$ZZ$1, 0))</f>
        <v/>
      </c>
      <c r="C27">
        <f>INDEX(resultados!$A$2:$ZZ$563, 21, MATCH($B$3, resultados!$A$1:$ZZ$1, 0))</f>
        <v/>
      </c>
    </row>
    <row r="28">
      <c r="A28">
        <f>INDEX(resultados!$A$2:$ZZ$563, 22, MATCH($B$1, resultados!$A$1:$ZZ$1, 0))</f>
        <v/>
      </c>
      <c r="B28">
        <f>INDEX(resultados!$A$2:$ZZ$563, 22, MATCH($B$2, resultados!$A$1:$ZZ$1, 0))</f>
        <v/>
      </c>
      <c r="C28">
        <f>INDEX(resultados!$A$2:$ZZ$563, 22, MATCH($B$3, resultados!$A$1:$ZZ$1, 0))</f>
        <v/>
      </c>
    </row>
    <row r="29">
      <c r="A29">
        <f>INDEX(resultados!$A$2:$ZZ$563, 23, MATCH($B$1, resultados!$A$1:$ZZ$1, 0))</f>
        <v/>
      </c>
      <c r="B29">
        <f>INDEX(resultados!$A$2:$ZZ$563, 23, MATCH($B$2, resultados!$A$1:$ZZ$1, 0))</f>
        <v/>
      </c>
      <c r="C29">
        <f>INDEX(resultados!$A$2:$ZZ$563, 23, MATCH($B$3, resultados!$A$1:$ZZ$1, 0))</f>
        <v/>
      </c>
    </row>
    <row r="30">
      <c r="A30">
        <f>INDEX(resultados!$A$2:$ZZ$563, 24, MATCH($B$1, resultados!$A$1:$ZZ$1, 0))</f>
        <v/>
      </c>
      <c r="B30">
        <f>INDEX(resultados!$A$2:$ZZ$563, 24, MATCH($B$2, resultados!$A$1:$ZZ$1, 0))</f>
        <v/>
      </c>
      <c r="C30">
        <f>INDEX(resultados!$A$2:$ZZ$563, 24, MATCH($B$3, resultados!$A$1:$ZZ$1, 0))</f>
        <v/>
      </c>
    </row>
    <row r="31">
      <c r="A31">
        <f>INDEX(resultados!$A$2:$ZZ$563, 25, MATCH($B$1, resultados!$A$1:$ZZ$1, 0))</f>
        <v/>
      </c>
      <c r="B31">
        <f>INDEX(resultados!$A$2:$ZZ$563, 25, MATCH($B$2, resultados!$A$1:$ZZ$1, 0))</f>
        <v/>
      </c>
      <c r="C31">
        <f>INDEX(resultados!$A$2:$ZZ$563, 25, MATCH($B$3, resultados!$A$1:$ZZ$1, 0))</f>
        <v/>
      </c>
    </row>
    <row r="32">
      <c r="A32">
        <f>INDEX(resultados!$A$2:$ZZ$563, 26, MATCH($B$1, resultados!$A$1:$ZZ$1, 0))</f>
        <v/>
      </c>
      <c r="B32">
        <f>INDEX(resultados!$A$2:$ZZ$563, 26, MATCH($B$2, resultados!$A$1:$ZZ$1, 0))</f>
        <v/>
      </c>
      <c r="C32">
        <f>INDEX(resultados!$A$2:$ZZ$563, 26, MATCH($B$3, resultados!$A$1:$ZZ$1, 0))</f>
        <v/>
      </c>
    </row>
    <row r="33">
      <c r="A33">
        <f>INDEX(resultados!$A$2:$ZZ$563, 27, MATCH($B$1, resultados!$A$1:$ZZ$1, 0))</f>
        <v/>
      </c>
      <c r="B33">
        <f>INDEX(resultados!$A$2:$ZZ$563, 27, MATCH($B$2, resultados!$A$1:$ZZ$1, 0))</f>
        <v/>
      </c>
      <c r="C33">
        <f>INDEX(resultados!$A$2:$ZZ$563, 27, MATCH($B$3, resultados!$A$1:$ZZ$1, 0))</f>
        <v/>
      </c>
    </row>
    <row r="34">
      <c r="A34">
        <f>INDEX(resultados!$A$2:$ZZ$563, 28, MATCH($B$1, resultados!$A$1:$ZZ$1, 0))</f>
        <v/>
      </c>
      <c r="B34">
        <f>INDEX(resultados!$A$2:$ZZ$563, 28, MATCH($B$2, resultados!$A$1:$ZZ$1, 0))</f>
        <v/>
      </c>
      <c r="C34">
        <f>INDEX(resultados!$A$2:$ZZ$563, 28, MATCH($B$3, resultados!$A$1:$ZZ$1, 0))</f>
        <v/>
      </c>
    </row>
    <row r="35">
      <c r="A35">
        <f>INDEX(resultados!$A$2:$ZZ$563, 29, MATCH($B$1, resultados!$A$1:$ZZ$1, 0))</f>
        <v/>
      </c>
      <c r="B35">
        <f>INDEX(resultados!$A$2:$ZZ$563, 29, MATCH($B$2, resultados!$A$1:$ZZ$1, 0))</f>
        <v/>
      </c>
      <c r="C35">
        <f>INDEX(resultados!$A$2:$ZZ$563, 29, MATCH($B$3, resultados!$A$1:$ZZ$1, 0))</f>
        <v/>
      </c>
    </row>
    <row r="36">
      <c r="A36">
        <f>INDEX(resultados!$A$2:$ZZ$563, 30, MATCH($B$1, resultados!$A$1:$ZZ$1, 0))</f>
        <v/>
      </c>
      <c r="B36">
        <f>INDEX(resultados!$A$2:$ZZ$563, 30, MATCH($B$2, resultados!$A$1:$ZZ$1, 0))</f>
        <v/>
      </c>
      <c r="C36">
        <f>INDEX(resultados!$A$2:$ZZ$563, 30, MATCH($B$3, resultados!$A$1:$ZZ$1, 0))</f>
        <v/>
      </c>
    </row>
    <row r="37">
      <c r="A37">
        <f>INDEX(resultados!$A$2:$ZZ$563, 31, MATCH($B$1, resultados!$A$1:$ZZ$1, 0))</f>
        <v/>
      </c>
      <c r="B37">
        <f>INDEX(resultados!$A$2:$ZZ$563, 31, MATCH($B$2, resultados!$A$1:$ZZ$1, 0))</f>
        <v/>
      </c>
      <c r="C37">
        <f>INDEX(resultados!$A$2:$ZZ$563, 31, MATCH($B$3, resultados!$A$1:$ZZ$1, 0))</f>
        <v/>
      </c>
    </row>
    <row r="38">
      <c r="A38">
        <f>INDEX(resultados!$A$2:$ZZ$563, 32, MATCH($B$1, resultados!$A$1:$ZZ$1, 0))</f>
        <v/>
      </c>
      <c r="B38">
        <f>INDEX(resultados!$A$2:$ZZ$563, 32, MATCH($B$2, resultados!$A$1:$ZZ$1, 0))</f>
        <v/>
      </c>
      <c r="C38">
        <f>INDEX(resultados!$A$2:$ZZ$563, 32, MATCH($B$3, resultados!$A$1:$ZZ$1, 0))</f>
        <v/>
      </c>
    </row>
    <row r="39">
      <c r="A39">
        <f>INDEX(resultados!$A$2:$ZZ$563, 33, MATCH($B$1, resultados!$A$1:$ZZ$1, 0))</f>
        <v/>
      </c>
      <c r="B39">
        <f>INDEX(resultados!$A$2:$ZZ$563, 33, MATCH($B$2, resultados!$A$1:$ZZ$1, 0))</f>
        <v/>
      </c>
      <c r="C39">
        <f>INDEX(resultados!$A$2:$ZZ$563, 33, MATCH($B$3, resultados!$A$1:$ZZ$1, 0))</f>
        <v/>
      </c>
    </row>
    <row r="40">
      <c r="A40">
        <f>INDEX(resultados!$A$2:$ZZ$563, 34, MATCH($B$1, resultados!$A$1:$ZZ$1, 0))</f>
        <v/>
      </c>
      <c r="B40">
        <f>INDEX(resultados!$A$2:$ZZ$563, 34, MATCH($B$2, resultados!$A$1:$ZZ$1, 0))</f>
        <v/>
      </c>
      <c r="C40">
        <f>INDEX(resultados!$A$2:$ZZ$563, 34, MATCH($B$3, resultados!$A$1:$ZZ$1, 0))</f>
        <v/>
      </c>
    </row>
    <row r="41">
      <c r="A41">
        <f>INDEX(resultados!$A$2:$ZZ$563, 35, MATCH($B$1, resultados!$A$1:$ZZ$1, 0))</f>
        <v/>
      </c>
      <c r="B41">
        <f>INDEX(resultados!$A$2:$ZZ$563, 35, MATCH($B$2, resultados!$A$1:$ZZ$1, 0))</f>
        <v/>
      </c>
      <c r="C41">
        <f>INDEX(resultados!$A$2:$ZZ$563, 35, MATCH($B$3, resultados!$A$1:$ZZ$1, 0))</f>
        <v/>
      </c>
    </row>
    <row r="42">
      <c r="A42">
        <f>INDEX(resultados!$A$2:$ZZ$563, 36, MATCH($B$1, resultados!$A$1:$ZZ$1, 0))</f>
        <v/>
      </c>
      <c r="B42">
        <f>INDEX(resultados!$A$2:$ZZ$563, 36, MATCH($B$2, resultados!$A$1:$ZZ$1, 0))</f>
        <v/>
      </c>
      <c r="C42">
        <f>INDEX(resultados!$A$2:$ZZ$563, 36, MATCH($B$3, resultados!$A$1:$ZZ$1, 0))</f>
        <v/>
      </c>
    </row>
    <row r="43">
      <c r="A43">
        <f>INDEX(resultados!$A$2:$ZZ$563, 37, MATCH($B$1, resultados!$A$1:$ZZ$1, 0))</f>
        <v/>
      </c>
      <c r="B43">
        <f>INDEX(resultados!$A$2:$ZZ$563, 37, MATCH($B$2, resultados!$A$1:$ZZ$1, 0))</f>
        <v/>
      </c>
      <c r="C43">
        <f>INDEX(resultados!$A$2:$ZZ$563, 37, MATCH($B$3, resultados!$A$1:$ZZ$1, 0))</f>
        <v/>
      </c>
    </row>
    <row r="44">
      <c r="A44">
        <f>INDEX(resultados!$A$2:$ZZ$563, 38, MATCH($B$1, resultados!$A$1:$ZZ$1, 0))</f>
        <v/>
      </c>
      <c r="B44">
        <f>INDEX(resultados!$A$2:$ZZ$563, 38, MATCH($B$2, resultados!$A$1:$ZZ$1, 0))</f>
        <v/>
      </c>
      <c r="C44">
        <f>INDEX(resultados!$A$2:$ZZ$563, 38, MATCH($B$3, resultados!$A$1:$ZZ$1, 0))</f>
        <v/>
      </c>
    </row>
    <row r="45">
      <c r="A45">
        <f>INDEX(resultados!$A$2:$ZZ$563, 39, MATCH($B$1, resultados!$A$1:$ZZ$1, 0))</f>
        <v/>
      </c>
      <c r="B45">
        <f>INDEX(resultados!$A$2:$ZZ$563, 39, MATCH($B$2, resultados!$A$1:$ZZ$1, 0))</f>
        <v/>
      </c>
      <c r="C45">
        <f>INDEX(resultados!$A$2:$ZZ$563, 39, MATCH($B$3, resultados!$A$1:$ZZ$1, 0))</f>
        <v/>
      </c>
    </row>
    <row r="46">
      <c r="A46">
        <f>INDEX(resultados!$A$2:$ZZ$563, 40, MATCH($B$1, resultados!$A$1:$ZZ$1, 0))</f>
        <v/>
      </c>
      <c r="B46">
        <f>INDEX(resultados!$A$2:$ZZ$563, 40, MATCH($B$2, resultados!$A$1:$ZZ$1, 0))</f>
        <v/>
      </c>
      <c r="C46">
        <f>INDEX(resultados!$A$2:$ZZ$563, 40, MATCH($B$3, resultados!$A$1:$ZZ$1, 0))</f>
        <v/>
      </c>
    </row>
    <row r="47">
      <c r="A47">
        <f>INDEX(resultados!$A$2:$ZZ$563, 41, MATCH($B$1, resultados!$A$1:$ZZ$1, 0))</f>
        <v/>
      </c>
      <c r="B47">
        <f>INDEX(resultados!$A$2:$ZZ$563, 41, MATCH($B$2, resultados!$A$1:$ZZ$1, 0))</f>
        <v/>
      </c>
      <c r="C47">
        <f>INDEX(resultados!$A$2:$ZZ$563, 41, MATCH($B$3, resultados!$A$1:$ZZ$1, 0))</f>
        <v/>
      </c>
    </row>
    <row r="48">
      <c r="A48">
        <f>INDEX(resultados!$A$2:$ZZ$563, 42, MATCH($B$1, resultados!$A$1:$ZZ$1, 0))</f>
        <v/>
      </c>
      <c r="B48">
        <f>INDEX(resultados!$A$2:$ZZ$563, 42, MATCH($B$2, resultados!$A$1:$ZZ$1, 0))</f>
        <v/>
      </c>
      <c r="C48">
        <f>INDEX(resultados!$A$2:$ZZ$563, 42, MATCH($B$3, resultados!$A$1:$ZZ$1, 0))</f>
        <v/>
      </c>
    </row>
    <row r="49">
      <c r="A49">
        <f>INDEX(resultados!$A$2:$ZZ$563, 43, MATCH($B$1, resultados!$A$1:$ZZ$1, 0))</f>
        <v/>
      </c>
      <c r="B49">
        <f>INDEX(resultados!$A$2:$ZZ$563, 43, MATCH($B$2, resultados!$A$1:$ZZ$1, 0))</f>
        <v/>
      </c>
      <c r="C49">
        <f>INDEX(resultados!$A$2:$ZZ$563, 43, MATCH($B$3, resultados!$A$1:$ZZ$1, 0))</f>
        <v/>
      </c>
    </row>
    <row r="50">
      <c r="A50">
        <f>INDEX(resultados!$A$2:$ZZ$563, 44, MATCH($B$1, resultados!$A$1:$ZZ$1, 0))</f>
        <v/>
      </c>
      <c r="B50">
        <f>INDEX(resultados!$A$2:$ZZ$563, 44, MATCH($B$2, resultados!$A$1:$ZZ$1, 0))</f>
        <v/>
      </c>
      <c r="C50">
        <f>INDEX(resultados!$A$2:$ZZ$563, 44, MATCH($B$3, resultados!$A$1:$ZZ$1, 0))</f>
        <v/>
      </c>
    </row>
    <row r="51">
      <c r="A51">
        <f>INDEX(resultados!$A$2:$ZZ$563, 45, MATCH($B$1, resultados!$A$1:$ZZ$1, 0))</f>
        <v/>
      </c>
      <c r="B51">
        <f>INDEX(resultados!$A$2:$ZZ$563, 45, MATCH($B$2, resultados!$A$1:$ZZ$1, 0))</f>
        <v/>
      </c>
      <c r="C51">
        <f>INDEX(resultados!$A$2:$ZZ$563, 45, MATCH($B$3, resultados!$A$1:$ZZ$1, 0))</f>
        <v/>
      </c>
    </row>
    <row r="52">
      <c r="A52">
        <f>INDEX(resultados!$A$2:$ZZ$563, 46, MATCH($B$1, resultados!$A$1:$ZZ$1, 0))</f>
        <v/>
      </c>
      <c r="B52">
        <f>INDEX(resultados!$A$2:$ZZ$563, 46, MATCH($B$2, resultados!$A$1:$ZZ$1, 0))</f>
        <v/>
      </c>
      <c r="C52">
        <f>INDEX(resultados!$A$2:$ZZ$563, 46, MATCH($B$3, resultados!$A$1:$ZZ$1, 0))</f>
        <v/>
      </c>
    </row>
    <row r="53">
      <c r="A53">
        <f>INDEX(resultados!$A$2:$ZZ$563, 47, MATCH($B$1, resultados!$A$1:$ZZ$1, 0))</f>
        <v/>
      </c>
      <c r="B53">
        <f>INDEX(resultados!$A$2:$ZZ$563, 47, MATCH($B$2, resultados!$A$1:$ZZ$1, 0))</f>
        <v/>
      </c>
      <c r="C53">
        <f>INDEX(resultados!$A$2:$ZZ$563, 47, MATCH($B$3, resultados!$A$1:$ZZ$1, 0))</f>
        <v/>
      </c>
    </row>
    <row r="54">
      <c r="A54">
        <f>INDEX(resultados!$A$2:$ZZ$563, 48, MATCH($B$1, resultados!$A$1:$ZZ$1, 0))</f>
        <v/>
      </c>
      <c r="B54">
        <f>INDEX(resultados!$A$2:$ZZ$563, 48, MATCH($B$2, resultados!$A$1:$ZZ$1, 0))</f>
        <v/>
      </c>
      <c r="C54">
        <f>INDEX(resultados!$A$2:$ZZ$563, 48, MATCH($B$3, resultados!$A$1:$ZZ$1, 0))</f>
        <v/>
      </c>
    </row>
    <row r="55">
      <c r="A55">
        <f>INDEX(resultados!$A$2:$ZZ$563, 49, MATCH($B$1, resultados!$A$1:$ZZ$1, 0))</f>
        <v/>
      </c>
      <c r="B55">
        <f>INDEX(resultados!$A$2:$ZZ$563, 49, MATCH($B$2, resultados!$A$1:$ZZ$1, 0))</f>
        <v/>
      </c>
      <c r="C55">
        <f>INDEX(resultados!$A$2:$ZZ$563, 49, MATCH($B$3, resultados!$A$1:$ZZ$1, 0))</f>
        <v/>
      </c>
    </row>
    <row r="56">
      <c r="A56">
        <f>INDEX(resultados!$A$2:$ZZ$563, 50, MATCH($B$1, resultados!$A$1:$ZZ$1, 0))</f>
        <v/>
      </c>
      <c r="B56">
        <f>INDEX(resultados!$A$2:$ZZ$563, 50, MATCH($B$2, resultados!$A$1:$ZZ$1, 0))</f>
        <v/>
      </c>
      <c r="C56">
        <f>INDEX(resultados!$A$2:$ZZ$563, 50, MATCH($B$3, resultados!$A$1:$ZZ$1, 0))</f>
        <v/>
      </c>
    </row>
    <row r="57">
      <c r="A57">
        <f>INDEX(resultados!$A$2:$ZZ$563, 51, MATCH($B$1, resultados!$A$1:$ZZ$1, 0))</f>
        <v/>
      </c>
      <c r="B57">
        <f>INDEX(resultados!$A$2:$ZZ$563, 51, MATCH($B$2, resultados!$A$1:$ZZ$1, 0))</f>
        <v/>
      </c>
      <c r="C57">
        <f>INDEX(resultados!$A$2:$ZZ$563, 51, MATCH($B$3, resultados!$A$1:$ZZ$1, 0))</f>
        <v/>
      </c>
    </row>
    <row r="58">
      <c r="A58">
        <f>INDEX(resultados!$A$2:$ZZ$563, 52, MATCH($B$1, resultados!$A$1:$ZZ$1, 0))</f>
        <v/>
      </c>
      <c r="B58">
        <f>INDEX(resultados!$A$2:$ZZ$563, 52, MATCH($B$2, resultados!$A$1:$ZZ$1, 0))</f>
        <v/>
      </c>
      <c r="C58">
        <f>INDEX(resultados!$A$2:$ZZ$563, 52, MATCH($B$3, resultados!$A$1:$ZZ$1, 0))</f>
        <v/>
      </c>
    </row>
    <row r="59">
      <c r="A59">
        <f>INDEX(resultados!$A$2:$ZZ$563, 53, MATCH($B$1, resultados!$A$1:$ZZ$1, 0))</f>
        <v/>
      </c>
      <c r="B59">
        <f>INDEX(resultados!$A$2:$ZZ$563, 53, MATCH($B$2, resultados!$A$1:$ZZ$1, 0))</f>
        <v/>
      </c>
      <c r="C59">
        <f>INDEX(resultados!$A$2:$ZZ$563, 53, MATCH($B$3, resultados!$A$1:$ZZ$1, 0))</f>
        <v/>
      </c>
    </row>
    <row r="60">
      <c r="A60">
        <f>INDEX(resultados!$A$2:$ZZ$563, 54, MATCH($B$1, resultados!$A$1:$ZZ$1, 0))</f>
        <v/>
      </c>
      <c r="B60">
        <f>INDEX(resultados!$A$2:$ZZ$563, 54, MATCH($B$2, resultados!$A$1:$ZZ$1, 0))</f>
        <v/>
      </c>
      <c r="C60">
        <f>INDEX(resultados!$A$2:$ZZ$563, 54, MATCH($B$3, resultados!$A$1:$ZZ$1, 0))</f>
        <v/>
      </c>
    </row>
    <row r="61">
      <c r="A61">
        <f>INDEX(resultados!$A$2:$ZZ$563, 55, MATCH($B$1, resultados!$A$1:$ZZ$1, 0))</f>
        <v/>
      </c>
      <c r="B61">
        <f>INDEX(resultados!$A$2:$ZZ$563, 55, MATCH($B$2, resultados!$A$1:$ZZ$1, 0))</f>
        <v/>
      </c>
      <c r="C61">
        <f>INDEX(resultados!$A$2:$ZZ$563, 55, MATCH($B$3, resultados!$A$1:$ZZ$1, 0))</f>
        <v/>
      </c>
    </row>
    <row r="62">
      <c r="A62">
        <f>INDEX(resultados!$A$2:$ZZ$563, 56, MATCH($B$1, resultados!$A$1:$ZZ$1, 0))</f>
        <v/>
      </c>
      <c r="B62">
        <f>INDEX(resultados!$A$2:$ZZ$563, 56, MATCH($B$2, resultados!$A$1:$ZZ$1, 0))</f>
        <v/>
      </c>
      <c r="C62">
        <f>INDEX(resultados!$A$2:$ZZ$563, 56, MATCH($B$3, resultados!$A$1:$ZZ$1, 0))</f>
        <v/>
      </c>
    </row>
    <row r="63">
      <c r="A63">
        <f>INDEX(resultados!$A$2:$ZZ$563, 57, MATCH($B$1, resultados!$A$1:$ZZ$1, 0))</f>
        <v/>
      </c>
      <c r="B63">
        <f>INDEX(resultados!$A$2:$ZZ$563, 57, MATCH($B$2, resultados!$A$1:$ZZ$1, 0))</f>
        <v/>
      </c>
      <c r="C63">
        <f>INDEX(resultados!$A$2:$ZZ$563, 57, MATCH($B$3, resultados!$A$1:$ZZ$1, 0))</f>
        <v/>
      </c>
    </row>
    <row r="64">
      <c r="A64">
        <f>INDEX(resultados!$A$2:$ZZ$563, 58, MATCH($B$1, resultados!$A$1:$ZZ$1, 0))</f>
        <v/>
      </c>
      <c r="B64">
        <f>INDEX(resultados!$A$2:$ZZ$563, 58, MATCH($B$2, resultados!$A$1:$ZZ$1, 0))</f>
        <v/>
      </c>
      <c r="C64">
        <f>INDEX(resultados!$A$2:$ZZ$563, 58, MATCH($B$3, resultados!$A$1:$ZZ$1, 0))</f>
        <v/>
      </c>
    </row>
    <row r="65">
      <c r="A65">
        <f>INDEX(resultados!$A$2:$ZZ$563, 59, MATCH($B$1, resultados!$A$1:$ZZ$1, 0))</f>
        <v/>
      </c>
      <c r="B65">
        <f>INDEX(resultados!$A$2:$ZZ$563, 59, MATCH($B$2, resultados!$A$1:$ZZ$1, 0))</f>
        <v/>
      </c>
      <c r="C65">
        <f>INDEX(resultados!$A$2:$ZZ$563, 59, MATCH($B$3, resultados!$A$1:$ZZ$1, 0))</f>
        <v/>
      </c>
    </row>
    <row r="66">
      <c r="A66">
        <f>INDEX(resultados!$A$2:$ZZ$563, 60, MATCH($B$1, resultados!$A$1:$ZZ$1, 0))</f>
        <v/>
      </c>
      <c r="B66">
        <f>INDEX(resultados!$A$2:$ZZ$563, 60, MATCH($B$2, resultados!$A$1:$ZZ$1, 0))</f>
        <v/>
      </c>
      <c r="C66">
        <f>INDEX(resultados!$A$2:$ZZ$563, 60, MATCH($B$3, resultados!$A$1:$ZZ$1, 0))</f>
        <v/>
      </c>
    </row>
    <row r="67">
      <c r="A67">
        <f>INDEX(resultados!$A$2:$ZZ$563, 61, MATCH($B$1, resultados!$A$1:$ZZ$1, 0))</f>
        <v/>
      </c>
      <c r="B67">
        <f>INDEX(resultados!$A$2:$ZZ$563, 61, MATCH($B$2, resultados!$A$1:$ZZ$1, 0))</f>
        <v/>
      </c>
      <c r="C67">
        <f>INDEX(resultados!$A$2:$ZZ$563, 61, MATCH($B$3, resultados!$A$1:$ZZ$1, 0))</f>
        <v/>
      </c>
    </row>
    <row r="68">
      <c r="A68">
        <f>INDEX(resultados!$A$2:$ZZ$563, 62, MATCH($B$1, resultados!$A$1:$ZZ$1, 0))</f>
        <v/>
      </c>
      <c r="B68">
        <f>INDEX(resultados!$A$2:$ZZ$563, 62, MATCH($B$2, resultados!$A$1:$ZZ$1, 0))</f>
        <v/>
      </c>
      <c r="C68">
        <f>INDEX(resultados!$A$2:$ZZ$563, 62, MATCH($B$3, resultados!$A$1:$ZZ$1, 0))</f>
        <v/>
      </c>
    </row>
    <row r="69">
      <c r="A69">
        <f>INDEX(resultados!$A$2:$ZZ$563, 63, MATCH($B$1, resultados!$A$1:$ZZ$1, 0))</f>
        <v/>
      </c>
      <c r="B69">
        <f>INDEX(resultados!$A$2:$ZZ$563, 63, MATCH($B$2, resultados!$A$1:$ZZ$1, 0))</f>
        <v/>
      </c>
      <c r="C69">
        <f>INDEX(resultados!$A$2:$ZZ$563, 63, MATCH($B$3, resultados!$A$1:$ZZ$1, 0))</f>
        <v/>
      </c>
    </row>
    <row r="70">
      <c r="A70">
        <f>INDEX(resultados!$A$2:$ZZ$563, 64, MATCH($B$1, resultados!$A$1:$ZZ$1, 0))</f>
        <v/>
      </c>
      <c r="B70">
        <f>INDEX(resultados!$A$2:$ZZ$563, 64, MATCH($B$2, resultados!$A$1:$ZZ$1, 0))</f>
        <v/>
      </c>
      <c r="C70">
        <f>INDEX(resultados!$A$2:$ZZ$563, 64, MATCH($B$3, resultados!$A$1:$ZZ$1, 0))</f>
        <v/>
      </c>
    </row>
    <row r="71">
      <c r="A71">
        <f>INDEX(resultados!$A$2:$ZZ$563, 65, MATCH($B$1, resultados!$A$1:$ZZ$1, 0))</f>
        <v/>
      </c>
      <c r="B71">
        <f>INDEX(resultados!$A$2:$ZZ$563, 65, MATCH($B$2, resultados!$A$1:$ZZ$1, 0))</f>
        <v/>
      </c>
      <c r="C71">
        <f>INDEX(resultados!$A$2:$ZZ$563, 65, MATCH($B$3, resultados!$A$1:$ZZ$1, 0))</f>
        <v/>
      </c>
    </row>
    <row r="72">
      <c r="A72">
        <f>INDEX(resultados!$A$2:$ZZ$563, 66, MATCH($B$1, resultados!$A$1:$ZZ$1, 0))</f>
        <v/>
      </c>
      <c r="B72">
        <f>INDEX(resultados!$A$2:$ZZ$563, 66, MATCH($B$2, resultados!$A$1:$ZZ$1, 0))</f>
        <v/>
      </c>
      <c r="C72">
        <f>INDEX(resultados!$A$2:$ZZ$563, 66, MATCH($B$3, resultados!$A$1:$ZZ$1, 0))</f>
        <v/>
      </c>
    </row>
    <row r="73">
      <c r="A73">
        <f>INDEX(resultados!$A$2:$ZZ$563, 67, MATCH($B$1, resultados!$A$1:$ZZ$1, 0))</f>
        <v/>
      </c>
      <c r="B73">
        <f>INDEX(resultados!$A$2:$ZZ$563, 67, MATCH($B$2, resultados!$A$1:$ZZ$1, 0))</f>
        <v/>
      </c>
      <c r="C73">
        <f>INDEX(resultados!$A$2:$ZZ$563, 67, MATCH($B$3, resultados!$A$1:$ZZ$1, 0))</f>
        <v/>
      </c>
    </row>
    <row r="74">
      <c r="A74">
        <f>INDEX(resultados!$A$2:$ZZ$563, 68, MATCH($B$1, resultados!$A$1:$ZZ$1, 0))</f>
        <v/>
      </c>
      <c r="B74">
        <f>INDEX(resultados!$A$2:$ZZ$563, 68, MATCH($B$2, resultados!$A$1:$ZZ$1, 0))</f>
        <v/>
      </c>
      <c r="C74">
        <f>INDEX(resultados!$A$2:$ZZ$563, 68, MATCH($B$3, resultados!$A$1:$ZZ$1, 0))</f>
        <v/>
      </c>
    </row>
    <row r="75">
      <c r="A75">
        <f>INDEX(resultados!$A$2:$ZZ$563, 69, MATCH($B$1, resultados!$A$1:$ZZ$1, 0))</f>
        <v/>
      </c>
      <c r="B75">
        <f>INDEX(resultados!$A$2:$ZZ$563, 69, MATCH($B$2, resultados!$A$1:$ZZ$1, 0))</f>
        <v/>
      </c>
      <c r="C75">
        <f>INDEX(resultados!$A$2:$ZZ$563, 69, MATCH($B$3, resultados!$A$1:$ZZ$1, 0))</f>
        <v/>
      </c>
    </row>
    <row r="76">
      <c r="A76">
        <f>INDEX(resultados!$A$2:$ZZ$563, 70, MATCH($B$1, resultados!$A$1:$ZZ$1, 0))</f>
        <v/>
      </c>
      <c r="B76">
        <f>INDEX(resultados!$A$2:$ZZ$563, 70, MATCH($B$2, resultados!$A$1:$ZZ$1, 0))</f>
        <v/>
      </c>
      <c r="C76">
        <f>INDEX(resultados!$A$2:$ZZ$563, 70, MATCH($B$3, resultados!$A$1:$ZZ$1, 0))</f>
        <v/>
      </c>
    </row>
    <row r="77">
      <c r="A77">
        <f>INDEX(resultados!$A$2:$ZZ$563, 71, MATCH($B$1, resultados!$A$1:$ZZ$1, 0))</f>
        <v/>
      </c>
      <c r="B77">
        <f>INDEX(resultados!$A$2:$ZZ$563, 71, MATCH($B$2, resultados!$A$1:$ZZ$1, 0))</f>
        <v/>
      </c>
      <c r="C77">
        <f>INDEX(resultados!$A$2:$ZZ$563, 71, MATCH($B$3, resultados!$A$1:$ZZ$1, 0))</f>
        <v/>
      </c>
    </row>
    <row r="78">
      <c r="A78">
        <f>INDEX(resultados!$A$2:$ZZ$563, 72, MATCH($B$1, resultados!$A$1:$ZZ$1, 0))</f>
        <v/>
      </c>
      <c r="B78">
        <f>INDEX(resultados!$A$2:$ZZ$563, 72, MATCH($B$2, resultados!$A$1:$ZZ$1, 0))</f>
        <v/>
      </c>
      <c r="C78">
        <f>INDEX(resultados!$A$2:$ZZ$563, 72, MATCH($B$3, resultados!$A$1:$ZZ$1, 0))</f>
        <v/>
      </c>
    </row>
    <row r="79">
      <c r="A79">
        <f>INDEX(resultados!$A$2:$ZZ$563, 73, MATCH($B$1, resultados!$A$1:$ZZ$1, 0))</f>
        <v/>
      </c>
      <c r="B79">
        <f>INDEX(resultados!$A$2:$ZZ$563, 73, MATCH($B$2, resultados!$A$1:$ZZ$1, 0))</f>
        <v/>
      </c>
      <c r="C79">
        <f>INDEX(resultados!$A$2:$ZZ$563, 73, MATCH($B$3, resultados!$A$1:$ZZ$1, 0))</f>
        <v/>
      </c>
    </row>
    <row r="80">
      <c r="A80">
        <f>INDEX(resultados!$A$2:$ZZ$563, 74, MATCH($B$1, resultados!$A$1:$ZZ$1, 0))</f>
        <v/>
      </c>
      <c r="B80">
        <f>INDEX(resultados!$A$2:$ZZ$563, 74, MATCH($B$2, resultados!$A$1:$ZZ$1, 0))</f>
        <v/>
      </c>
      <c r="C80">
        <f>INDEX(resultados!$A$2:$ZZ$563, 74, MATCH($B$3, resultados!$A$1:$ZZ$1, 0))</f>
        <v/>
      </c>
    </row>
    <row r="81">
      <c r="A81">
        <f>INDEX(resultados!$A$2:$ZZ$563, 75, MATCH($B$1, resultados!$A$1:$ZZ$1, 0))</f>
        <v/>
      </c>
      <c r="B81">
        <f>INDEX(resultados!$A$2:$ZZ$563, 75, MATCH($B$2, resultados!$A$1:$ZZ$1, 0))</f>
        <v/>
      </c>
      <c r="C81">
        <f>INDEX(resultados!$A$2:$ZZ$563, 75, MATCH($B$3, resultados!$A$1:$ZZ$1, 0))</f>
        <v/>
      </c>
    </row>
    <row r="82">
      <c r="A82">
        <f>INDEX(resultados!$A$2:$ZZ$563, 76, MATCH($B$1, resultados!$A$1:$ZZ$1, 0))</f>
        <v/>
      </c>
      <c r="B82">
        <f>INDEX(resultados!$A$2:$ZZ$563, 76, MATCH($B$2, resultados!$A$1:$ZZ$1, 0))</f>
        <v/>
      </c>
      <c r="C82">
        <f>INDEX(resultados!$A$2:$ZZ$563, 76, MATCH($B$3, resultados!$A$1:$ZZ$1, 0))</f>
        <v/>
      </c>
    </row>
    <row r="83">
      <c r="A83">
        <f>INDEX(resultados!$A$2:$ZZ$563, 77, MATCH($B$1, resultados!$A$1:$ZZ$1, 0))</f>
        <v/>
      </c>
      <c r="B83">
        <f>INDEX(resultados!$A$2:$ZZ$563, 77, MATCH($B$2, resultados!$A$1:$ZZ$1, 0))</f>
        <v/>
      </c>
      <c r="C83">
        <f>INDEX(resultados!$A$2:$ZZ$563, 77, MATCH($B$3, resultados!$A$1:$ZZ$1, 0))</f>
        <v/>
      </c>
    </row>
    <row r="84">
      <c r="A84">
        <f>INDEX(resultados!$A$2:$ZZ$563, 78, MATCH($B$1, resultados!$A$1:$ZZ$1, 0))</f>
        <v/>
      </c>
      <c r="B84">
        <f>INDEX(resultados!$A$2:$ZZ$563, 78, MATCH($B$2, resultados!$A$1:$ZZ$1, 0))</f>
        <v/>
      </c>
      <c r="C84">
        <f>INDEX(resultados!$A$2:$ZZ$563, 78, MATCH($B$3, resultados!$A$1:$ZZ$1, 0))</f>
        <v/>
      </c>
    </row>
    <row r="85">
      <c r="A85">
        <f>INDEX(resultados!$A$2:$ZZ$563, 79, MATCH($B$1, resultados!$A$1:$ZZ$1, 0))</f>
        <v/>
      </c>
      <c r="B85">
        <f>INDEX(resultados!$A$2:$ZZ$563, 79, MATCH($B$2, resultados!$A$1:$ZZ$1, 0))</f>
        <v/>
      </c>
      <c r="C85">
        <f>INDEX(resultados!$A$2:$ZZ$563, 79, MATCH($B$3, resultados!$A$1:$ZZ$1, 0))</f>
        <v/>
      </c>
    </row>
    <row r="86">
      <c r="A86">
        <f>INDEX(resultados!$A$2:$ZZ$563, 80, MATCH($B$1, resultados!$A$1:$ZZ$1, 0))</f>
        <v/>
      </c>
      <c r="B86">
        <f>INDEX(resultados!$A$2:$ZZ$563, 80, MATCH($B$2, resultados!$A$1:$ZZ$1, 0))</f>
        <v/>
      </c>
      <c r="C86">
        <f>INDEX(resultados!$A$2:$ZZ$563, 80, MATCH($B$3, resultados!$A$1:$ZZ$1, 0))</f>
        <v/>
      </c>
    </row>
    <row r="87">
      <c r="A87">
        <f>INDEX(resultados!$A$2:$ZZ$563, 81, MATCH($B$1, resultados!$A$1:$ZZ$1, 0))</f>
        <v/>
      </c>
      <c r="B87">
        <f>INDEX(resultados!$A$2:$ZZ$563, 81, MATCH($B$2, resultados!$A$1:$ZZ$1, 0))</f>
        <v/>
      </c>
      <c r="C87">
        <f>INDEX(resultados!$A$2:$ZZ$563, 81, MATCH($B$3, resultados!$A$1:$ZZ$1, 0))</f>
        <v/>
      </c>
    </row>
    <row r="88">
      <c r="A88">
        <f>INDEX(resultados!$A$2:$ZZ$563, 82, MATCH($B$1, resultados!$A$1:$ZZ$1, 0))</f>
        <v/>
      </c>
      <c r="B88">
        <f>INDEX(resultados!$A$2:$ZZ$563, 82, MATCH($B$2, resultados!$A$1:$ZZ$1, 0))</f>
        <v/>
      </c>
      <c r="C88">
        <f>INDEX(resultados!$A$2:$ZZ$563, 82, MATCH($B$3, resultados!$A$1:$ZZ$1, 0))</f>
        <v/>
      </c>
    </row>
    <row r="89">
      <c r="A89">
        <f>INDEX(resultados!$A$2:$ZZ$563, 83, MATCH($B$1, resultados!$A$1:$ZZ$1, 0))</f>
        <v/>
      </c>
      <c r="B89">
        <f>INDEX(resultados!$A$2:$ZZ$563, 83, MATCH($B$2, resultados!$A$1:$ZZ$1, 0))</f>
        <v/>
      </c>
      <c r="C89">
        <f>INDEX(resultados!$A$2:$ZZ$563, 83, MATCH($B$3, resultados!$A$1:$ZZ$1, 0))</f>
        <v/>
      </c>
    </row>
    <row r="90">
      <c r="A90">
        <f>INDEX(resultados!$A$2:$ZZ$563, 84, MATCH($B$1, resultados!$A$1:$ZZ$1, 0))</f>
        <v/>
      </c>
      <c r="B90">
        <f>INDEX(resultados!$A$2:$ZZ$563, 84, MATCH($B$2, resultados!$A$1:$ZZ$1, 0))</f>
        <v/>
      </c>
      <c r="C90">
        <f>INDEX(resultados!$A$2:$ZZ$563, 84, MATCH($B$3, resultados!$A$1:$ZZ$1, 0))</f>
        <v/>
      </c>
    </row>
    <row r="91">
      <c r="A91">
        <f>INDEX(resultados!$A$2:$ZZ$563, 85, MATCH($B$1, resultados!$A$1:$ZZ$1, 0))</f>
        <v/>
      </c>
      <c r="B91">
        <f>INDEX(resultados!$A$2:$ZZ$563, 85, MATCH($B$2, resultados!$A$1:$ZZ$1, 0))</f>
        <v/>
      </c>
      <c r="C91">
        <f>INDEX(resultados!$A$2:$ZZ$563, 85, MATCH($B$3, resultados!$A$1:$ZZ$1, 0))</f>
        <v/>
      </c>
    </row>
    <row r="92">
      <c r="A92">
        <f>INDEX(resultados!$A$2:$ZZ$563, 86, MATCH($B$1, resultados!$A$1:$ZZ$1, 0))</f>
        <v/>
      </c>
      <c r="B92">
        <f>INDEX(resultados!$A$2:$ZZ$563, 86, MATCH($B$2, resultados!$A$1:$ZZ$1, 0))</f>
        <v/>
      </c>
      <c r="C92">
        <f>INDEX(resultados!$A$2:$ZZ$563, 86, MATCH($B$3, resultados!$A$1:$ZZ$1, 0))</f>
        <v/>
      </c>
    </row>
    <row r="93">
      <c r="A93">
        <f>INDEX(resultados!$A$2:$ZZ$563, 87, MATCH($B$1, resultados!$A$1:$ZZ$1, 0))</f>
        <v/>
      </c>
      <c r="B93">
        <f>INDEX(resultados!$A$2:$ZZ$563, 87, MATCH($B$2, resultados!$A$1:$ZZ$1, 0))</f>
        <v/>
      </c>
      <c r="C93">
        <f>INDEX(resultados!$A$2:$ZZ$563, 87, MATCH($B$3, resultados!$A$1:$ZZ$1, 0))</f>
        <v/>
      </c>
    </row>
    <row r="94">
      <c r="A94">
        <f>INDEX(resultados!$A$2:$ZZ$563, 88, MATCH($B$1, resultados!$A$1:$ZZ$1, 0))</f>
        <v/>
      </c>
      <c r="B94">
        <f>INDEX(resultados!$A$2:$ZZ$563, 88, MATCH($B$2, resultados!$A$1:$ZZ$1, 0))</f>
        <v/>
      </c>
      <c r="C94">
        <f>INDEX(resultados!$A$2:$ZZ$563, 88, MATCH($B$3, resultados!$A$1:$ZZ$1, 0))</f>
        <v/>
      </c>
    </row>
    <row r="95">
      <c r="A95">
        <f>INDEX(resultados!$A$2:$ZZ$563, 89, MATCH($B$1, resultados!$A$1:$ZZ$1, 0))</f>
        <v/>
      </c>
      <c r="B95">
        <f>INDEX(resultados!$A$2:$ZZ$563, 89, MATCH($B$2, resultados!$A$1:$ZZ$1, 0))</f>
        <v/>
      </c>
      <c r="C95">
        <f>INDEX(resultados!$A$2:$ZZ$563, 89, MATCH($B$3, resultados!$A$1:$ZZ$1, 0))</f>
        <v/>
      </c>
    </row>
    <row r="96">
      <c r="A96">
        <f>INDEX(resultados!$A$2:$ZZ$563, 90, MATCH($B$1, resultados!$A$1:$ZZ$1, 0))</f>
        <v/>
      </c>
      <c r="B96">
        <f>INDEX(resultados!$A$2:$ZZ$563, 90, MATCH($B$2, resultados!$A$1:$ZZ$1, 0))</f>
        <v/>
      </c>
      <c r="C96">
        <f>INDEX(resultados!$A$2:$ZZ$563, 90, MATCH($B$3, resultados!$A$1:$ZZ$1, 0))</f>
        <v/>
      </c>
    </row>
    <row r="97">
      <c r="A97">
        <f>INDEX(resultados!$A$2:$ZZ$563, 91, MATCH($B$1, resultados!$A$1:$ZZ$1, 0))</f>
        <v/>
      </c>
      <c r="B97">
        <f>INDEX(resultados!$A$2:$ZZ$563, 91, MATCH($B$2, resultados!$A$1:$ZZ$1, 0))</f>
        <v/>
      </c>
      <c r="C97">
        <f>INDEX(resultados!$A$2:$ZZ$563, 91, MATCH($B$3, resultados!$A$1:$ZZ$1, 0))</f>
        <v/>
      </c>
    </row>
    <row r="98">
      <c r="A98">
        <f>INDEX(resultados!$A$2:$ZZ$563, 92, MATCH($B$1, resultados!$A$1:$ZZ$1, 0))</f>
        <v/>
      </c>
      <c r="B98">
        <f>INDEX(resultados!$A$2:$ZZ$563, 92, MATCH($B$2, resultados!$A$1:$ZZ$1, 0))</f>
        <v/>
      </c>
      <c r="C98">
        <f>INDEX(resultados!$A$2:$ZZ$563, 92, MATCH($B$3, resultados!$A$1:$ZZ$1, 0))</f>
        <v/>
      </c>
    </row>
    <row r="99">
      <c r="A99">
        <f>INDEX(resultados!$A$2:$ZZ$563, 93, MATCH($B$1, resultados!$A$1:$ZZ$1, 0))</f>
        <v/>
      </c>
      <c r="B99">
        <f>INDEX(resultados!$A$2:$ZZ$563, 93, MATCH($B$2, resultados!$A$1:$ZZ$1, 0))</f>
        <v/>
      </c>
      <c r="C99">
        <f>INDEX(resultados!$A$2:$ZZ$563, 93, MATCH($B$3, resultados!$A$1:$ZZ$1, 0))</f>
        <v/>
      </c>
    </row>
    <row r="100">
      <c r="A100">
        <f>INDEX(resultados!$A$2:$ZZ$563, 94, MATCH($B$1, resultados!$A$1:$ZZ$1, 0))</f>
        <v/>
      </c>
      <c r="B100">
        <f>INDEX(resultados!$A$2:$ZZ$563, 94, MATCH($B$2, resultados!$A$1:$ZZ$1, 0))</f>
        <v/>
      </c>
      <c r="C100">
        <f>INDEX(resultados!$A$2:$ZZ$563, 94, MATCH($B$3, resultados!$A$1:$ZZ$1, 0))</f>
        <v/>
      </c>
    </row>
    <row r="101">
      <c r="A101">
        <f>INDEX(resultados!$A$2:$ZZ$563, 95, MATCH($B$1, resultados!$A$1:$ZZ$1, 0))</f>
        <v/>
      </c>
      <c r="B101">
        <f>INDEX(resultados!$A$2:$ZZ$563, 95, MATCH($B$2, resultados!$A$1:$ZZ$1, 0))</f>
        <v/>
      </c>
      <c r="C101">
        <f>INDEX(resultados!$A$2:$ZZ$563, 95, MATCH($B$3, resultados!$A$1:$ZZ$1, 0))</f>
        <v/>
      </c>
    </row>
    <row r="102">
      <c r="A102">
        <f>INDEX(resultados!$A$2:$ZZ$563, 96, MATCH($B$1, resultados!$A$1:$ZZ$1, 0))</f>
        <v/>
      </c>
      <c r="B102">
        <f>INDEX(resultados!$A$2:$ZZ$563, 96, MATCH($B$2, resultados!$A$1:$ZZ$1, 0))</f>
        <v/>
      </c>
      <c r="C102">
        <f>INDEX(resultados!$A$2:$ZZ$563, 96, MATCH($B$3, resultados!$A$1:$ZZ$1, 0))</f>
        <v/>
      </c>
    </row>
    <row r="103">
      <c r="A103">
        <f>INDEX(resultados!$A$2:$ZZ$563, 97, MATCH($B$1, resultados!$A$1:$ZZ$1, 0))</f>
        <v/>
      </c>
      <c r="B103">
        <f>INDEX(resultados!$A$2:$ZZ$563, 97, MATCH($B$2, resultados!$A$1:$ZZ$1, 0))</f>
        <v/>
      </c>
      <c r="C103">
        <f>INDEX(resultados!$A$2:$ZZ$563, 97, MATCH($B$3, resultados!$A$1:$ZZ$1, 0))</f>
        <v/>
      </c>
    </row>
    <row r="104">
      <c r="A104">
        <f>INDEX(resultados!$A$2:$ZZ$563, 98, MATCH($B$1, resultados!$A$1:$ZZ$1, 0))</f>
        <v/>
      </c>
      <c r="B104">
        <f>INDEX(resultados!$A$2:$ZZ$563, 98, MATCH($B$2, resultados!$A$1:$ZZ$1, 0))</f>
        <v/>
      </c>
      <c r="C104">
        <f>INDEX(resultados!$A$2:$ZZ$563, 98, MATCH($B$3, resultados!$A$1:$ZZ$1, 0))</f>
        <v/>
      </c>
    </row>
    <row r="105">
      <c r="A105">
        <f>INDEX(resultados!$A$2:$ZZ$563, 99, MATCH($B$1, resultados!$A$1:$ZZ$1, 0))</f>
        <v/>
      </c>
      <c r="B105">
        <f>INDEX(resultados!$A$2:$ZZ$563, 99, MATCH($B$2, resultados!$A$1:$ZZ$1, 0))</f>
        <v/>
      </c>
      <c r="C105">
        <f>INDEX(resultados!$A$2:$ZZ$563, 99, MATCH($B$3, resultados!$A$1:$ZZ$1, 0))</f>
        <v/>
      </c>
    </row>
    <row r="106">
      <c r="A106">
        <f>INDEX(resultados!$A$2:$ZZ$563, 100, MATCH($B$1, resultados!$A$1:$ZZ$1, 0))</f>
        <v/>
      </c>
      <c r="B106">
        <f>INDEX(resultados!$A$2:$ZZ$563, 100, MATCH($B$2, resultados!$A$1:$ZZ$1, 0))</f>
        <v/>
      </c>
      <c r="C106">
        <f>INDEX(resultados!$A$2:$ZZ$563, 100, MATCH($B$3, resultados!$A$1:$ZZ$1, 0))</f>
        <v/>
      </c>
    </row>
    <row r="107">
      <c r="A107">
        <f>INDEX(resultados!$A$2:$ZZ$563, 101, MATCH($B$1, resultados!$A$1:$ZZ$1, 0))</f>
        <v/>
      </c>
      <c r="B107">
        <f>INDEX(resultados!$A$2:$ZZ$563, 101, MATCH($B$2, resultados!$A$1:$ZZ$1, 0))</f>
        <v/>
      </c>
      <c r="C107">
        <f>INDEX(resultados!$A$2:$ZZ$563, 101, MATCH($B$3, resultados!$A$1:$ZZ$1, 0))</f>
        <v/>
      </c>
    </row>
    <row r="108">
      <c r="A108">
        <f>INDEX(resultados!$A$2:$ZZ$563, 102, MATCH($B$1, resultados!$A$1:$ZZ$1, 0))</f>
        <v/>
      </c>
      <c r="B108">
        <f>INDEX(resultados!$A$2:$ZZ$563, 102, MATCH($B$2, resultados!$A$1:$ZZ$1, 0))</f>
        <v/>
      </c>
      <c r="C108">
        <f>INDEX(resultados!$A$2:$ZZ$563, 102, MATCH($B$3, resultados!$A$1:$ZZ$1, 0))</f>
        <v/>
      </c>
    </row>
    <row r="109">
      <c r="A109">
        <f>INDEX(resultados!$A$2:$ZZ$563, 103, MATCH($B$1, resultados!$A$1:$ZZ$1, 0))</f>
        <v/>
      </c>
      <c r="B109">
        <f>INDEX(resultados!$A$2:$ZZ$563, 103, MATCH($B$2, resultados!$A$1:$ZZ$1, 0))</f>
        <v/>
      </c>
      <c r="C109">
        <f>INDEX(resultados!$A$2:$ZZ$563, 103, MATCH($B$3, resultados!$A$1:$ZZ$1, 0))</f>
        <v/>
      </c>
    </row>
    <row r="110">
      <c r="A110">
        <f>INDEX(resultados!$A$2:$ZZ$563, 104, MATCH($B$1, resultados!$A$1:$ZZ$1, 0))</f>
        <v/>
      </c>
      <c r="B110">
        <f>INDEX(resultados!$A$2:$ZZ$563, 104, MATCH($B$2, resultados!$A$1:$ZZ$1, 0))</f>
        <v/>
      </c>
      <c r="C110">
        <f>INDEX(resultados!$A$2:$ZZ$563, 104, MATCH($B$3, resultados!$A$1:$ZZ$1, 0))</f>
        <v/>
      </c>
    </row>
    <row r="111">
      <c r="A111">
        <f>INDEX(resultados!$A$2:$ZZ$563, 105, MATCH($B$1, resultados!$A$1:$ZZ$1, 0))</f>
        <v/>
      </c>
      <c r="B111">
        <f>INDEX(resultados!$A$2:$ZZ$563, 105, MATCH($B$2, resultados!$A$1:$ZZ$1, 0))</f>
        <v/>
      </c>
      <c r="C111">
        <f>INDEX(resultados!$A$2:$ZZ$563, 105, MATCH($B$3, resultados!$A$1:$ZZ$1, 0))</f>
        <v/>
      </c>
    </row>
    <row r="112">
      <c r="A112">
        <f>INDEX(resultados!$A$2:$ZZ$563, 106, MATCH($B$1, resultados!$A$1:$ZZ$1, 0))</f>
        <v/>
      </c>
      <c r="B112">
        <f>INDEX(resultados!$A$2:$ZZ$563, 106, MATCH($B$2, resultados!$A$1:$ZZ$1, 0))</f>
        <v/>
      </c>
      <c r="C112">
        <f>INDEX(resultados!$A$2:$ZZ$563, 106, MATCH($B$3, resultados!$A$1:$ZZ$1, 0))</f>
        <v/>
      </c>
    </row>
    <row r="113">
      <c r="A113">
        <f>INDEX(resultados!$A$2:$ZZ$563, 107, MATCH($B$1, resultados!$A$1:$ZZ$1, 0))</f>
        <v/>
      </c>
      <c r="B113">
        <f>INDEX(resultados!$A$2:$ZZ$563, 107, MATCH($B$2, resultados!$A$1:$ZZ$1, 0))</f>
        <v/>
      </c>
      <c r="C113">
        <f>INDEX(resultados!$A$2:$ZZ$563, 107, MATCH($B$3, resultados!$A$1:$ZZ$1, 0))</f>
        <v/>
      </c>
    </row>
    <row r="114">
      <c r="A114">
        <f>INDEX(resultados!$A$2:$ZZ$563, 108, MATCH($B$1, resultados!$A$1:$ZZ$1, 0))</f>
        <v/>
      </c>
      <c r="B114">
        <f>INDEX(resultados!$A$2:$ZZ$563, 108, MATCH($B$2, resultados!$A$1:$ZZ$1, 0))</f>
        <v/>
      </c>
      <c r="C114">
        <f>INDEX(resultados!$A$2:$ZZ$563, 108, MATCH($B$3, resultados!$A$1:$ZZ$1, 0))</f>
        <v/>
      </c>
    </row>
    <row r="115">
      <c r="A115">
        <f>INDEX(resultados!$A$2:$ZZ$563, 109, MATCH($B$1, resultados!$A$1:$ZZ$1, 0))</f>
        <v/>
      </c>
      <c r="B115">
        <f>INDEX(resultados!$A$2:$ZZ$563, 109, MATCH($B$2, resultados!$A$1:$ZZ$1, 0))</f>
        <v/>
      </c>
      <c r="C115">
        <f>INDEX(resultados!$A$2:$ZZ$563, 109, MATCH($B$3, resultados!$A$1:$ZZ$1, 0))</f>
        <v/>
      </c>
    </row>
    <row r="116">
      <c r="A116">
        <f>INDEX(resultados!$A$2:$ZZ$563, 110, MATCH($B$1, resultados!$A$1:$ZZ$1, 0))</f>
        <v/>
      </c>
      <c r="B116">
        <f>INDEX(resultados!$A$2:$ZZ$563, 110, MATCH($B$2, resultados!$A$1:$ZZ$1, 0))</f>
        <v/>
      </c>
      <c r="C116">
        <f>INDEX(resultados!$A$2:$ZZ$563, 110, MATCH($B$3, resultados!$A$1:$ZZ$1, 0))</f>
        <v/>
      </c>
    </row>
    <row r="117">
      <c r="A117">
        <f>INDEX(resultados!$A$2:$ZZ$563, 111, MATCH($B$1, resultados!$A$1:$ZZ$1, 0))</f>
        <v/>
      </c>
      <c r="B117">
        <f>INDEX(resultados!$A$2:$ZZ$563, 111, MATCH($B$2, resultados!$A$1:$ZZ$1, 0))</f>
        <v/>
      </c>
      <c r="C117">
        <f>INDEX(resultados!$A$2:$ZZ$563, 111, MATCH($B$3, resultados!$A$1:$ZZ$1, 0))</f>
        <v/>
      </c>
    </row>
    <row r="118">
      <c r="A118">
        <f>INDEX(resultados!$A$2:$ZZ$563, 112, MATCH($B$1, resultados!$A$1:$ZZ$1, 0))</f>
        <v/>
      </c>
      <c r="B118">
        <f>INDEX(resultados!$A$2:$ZZ$563, 112, MATCH($B$2, resultados!$A$1:$ZZ$1, 0))</f>
        <v/>
      </c>
      <c r="C118">
        <f>INDEX(resultados!$A$2:$ZZ$563, 112, MATCH($B$3, resultados!$A$1:$ZZ$1, 0))</f>
        <v/>
      </c>
    </row>
    <row r="119">
      <c r="A119">
        <f>INDEX(resultados!$A$2:$ZZ$563, 113, MATCH($B$1, resultados!$A$1:$ZZ$1, 0))</f>
        <v/>
      </c>
      <c r="B119">
        <f>INDEX(resultados!$A$2:$ZZ$563, 113, MATCH($B$2, resultados!$A$1:$ZZ$1, 0))</f>
        <v/>
      </c>
      <c r="C119">
        <f>INDEX(resultados!$A$2:$ZZ$563, 113, MATCH($B$3, resultados!$A$1:$ZZ$1, 0))</f>
        <v/>
      </c>
    </row>
    <row r="120">
      <c r="A120">
        <f>INDEX(resultados!$A$2:$ZZ$563, 114, MATCH($B$1, resultados!$A$1:$ZZ$1, 0))</f>
        <v/>
      </c>
      <c r="B120">
        <f>INDEX(resultados!$A$2:$ZZ$563, 114, MATCH($B$2, resultados!$A$1:$ZZ$1, 0))</f>
        <v/>
      </c>
      <c r="C120">
        <f>INDEX(resultados!$A$2:$ZZ$563, 114, MATCH($B$3, resultados!$A$1:$ZZ$1, 0))</f>
        <v/>
      </c>
    </row>
    <row r="121">
      <c r="A121">
        <f>INDEX(resultados!$A$2:$ZZ$563, 115, MATCH($B$1, resultados!$A$1:$ZZ$1, 0))</f>
        <v/>
      </c>
      <c r="B121">
        <f>INDEX(resultados!$A$2:$ZZ$563, 115, MATCH($B$2, resultados!$A$1:$ZZ$1, 0))</f>
        <v/>
      </c>
      <c r="C121">
        <f>INDEX(resultados!$A$2:$ZZ$563, 115, MATCH($B$3, resultados!$A$1:$ZZ$1, 0))</f>
        <v/>
      </c>
    </row>
    <row r="122">
      <c r="A122">
        <f>INDEX(resultados!$A$2:$ZZ$563, 116, MATCH($B$1, resultados!$A$1:$ZZ$1, 0))</f>
        <v/>
      </c>
      <c r="B122">
        <f>INDEX(resultados!$A$2:$ZZ$563, 116, MATCH($B$2, resultados!$A$1:$ZZ$1, 0))</f>
        <v/>
      </c>
      <c r="C122">
        <f>INDEX(resultados!$A$2:$ZZ$563, 116, MATCH($B$3, resultados!$A$1:$ZZ$1, 0))</f>
        <v/>
      </c>
    </row>
    <row r="123">
      <c r="A123">
        <f>INDEX(resultados!$A$2:$ZZ$563, 117, MATCH($B$1, resultados!$A$1:$ZZ$1, 0))</f>
        <v/>
      </c>
      <c r="B123">
        <f>INDEX(resultados!$A$2:$ZZ$563, 117, MATCH($B$2, resultados!$A$1:$ZZ$1, 0))</f>
        <v/>
      </c>
      <c r="C123">
        <f>INDEX(resultados!$A$2:$ZZ$563, 117, MATCH($B$3, resultados!$A$1:$ZZ$1, 0))</f>
        <v/>
      </c>
    </row>
    <row r="124">
      <c r="A124">
        <f>INDEX(resultados!$A$2:$ZZ$563, 118, MATCH($B$1, resultados!$A$1:$ZZ$1, 0))</f>
        <v/>
      </c>
      <c r="B124">
        <f>INDEX(resultados!$A$2:$ZZ$563, 118, MATCH($B$2, resultados!$A$1:$ZZ$1, 0))</f>
        <v/>
      </c>
      <c r="C124">
        <f>INDEX(resultados!$A$2:$ZZ$563, 118, MATCH($B$3, resultados!$A$1:$ZZ$1, 0))</f>
        <v/>
      </c>
    </row>
    <row r="125">
      <c r="A125">
        <f>INDEX(resultados!$A$2:$ZZ$563, 119, MATCH($B$1, resultados!$A$1:$ZZ$1, 0))</f>
        <v/>
      </c>
      <c r="B125">
        <f>INDEX(resultados!$A$2:$ZZ$563, 119, MATCH($B$2, resultados!$A$1:$ZZ$1, 0))</f>
        <v/>
      </c>
      <c r="C125">
        <f>INDEX(resultados!$A$2:$ZZ$563, 119, MATCH($B$3, resultados!$A$1:$ZZ$1, 0))</f>
        <v/>
      </c>
    </row>
    <row r="126">
      <c r="A126">
        <f>INDEX(resultados!$A$2:$ZZ$563, 120, MATCH($B$1, resultados!$A$1:$ZZ$1, 0))</f>
        <v/>
      </c>
      <c r="B126">
        <f>INDEX(resultados!$A$2:$ZZ$563, 120, MATCH($B$2, resultados!$A$1:$ZZ$1, 0))</f>
        <v/>
      </c>
      <c r="C126">
        <f>INDEX(resultados!$A$2:$ZZ$563, 120, MATCH($B$3, resultados!$A$1:$ZZ$1, 0))</f>
        <v/>
      </c>
    </row>
    <row r="127">
      <c r="A127">
        <f>INDEX(resultados!$A$2:$ZZ$563, 121, MATCH($B$1, resultados!$A$1:$ZZ$1, 0))</f>
        <v/>
      </c>
      <c r="B127">
        <f>INDEX(resultados!$A$2:$ZZ$563, 121, MATCH($B$2, resultados!$A$1:$ZZ$1, 0))</f>
        <v/>
      </c>
      <c r="C127">
        <f>INDEX(resultados!$A$2:$ZZ$563, 121, MATCH($B$3, resultados!$A$1:$ZZ$1, 0))</f>
        <v/>
      </c>
    </row>
    <row r="128">
      <c r="A128">
        <f>INDEX(resultados!$A$2:$ZZ$563, 122, MATCH($B$1, resultados!$A$1:$ZZ$1, 0))</f>
        <v/>
      </c>
      <c r="B128">
        <f>INDEX(resultados!$A$2:$ZZ$563, 122, MATCH($B$2, resultados!$A$1:$ZZ$1, 0))</f>
        <v/>
      </c>
      <c r="C128">
        <f>INDEX(resultados!$A$2:$ZZ$563, 122, MATCH($B$3, resultados!$A$1:$ZZ$1, 0))</f>
        <v/>
      </c>
    </row>
    <row r="129">
      <c r="A129">
        <f>INDEX(resultados!$A$2:$ZZ$563, 123, MATCH($B$1, resultados!$A$1:$ZZ$1, 0))</f>
        <v/>
      </c>
      <c r="B129">
        <f>INDEX(resultados!$A$2:$ZZ$563, 123, MATCH($B$2, resultados!$A$1:$ZZ$1, 0))</f>
        <v/>
      </c>
      <c r="C129">
        <f>INDEX(resultados!$A$2:$ZZ$563, 123, MATCH($B$3, resultados!$A$1:$ZZ$1, 0))</f>
        <v/>
      </c>
    </row>
    <row r="130">
      <c r="A130">
        <f>INDEX(resultados!$A$2:$ZZ$563, 124, MATCH($B$1, resultados!$A$1:$ZZ$1, 0))</f>
        <v/>
      </c>
      <c r="B130">
        <f>INDEX(resultados!$A$2:$ZZ$563, 124, MATCH($B$2, resultados!$A$1:$ZZ$1, 0))</f>
        <v/>
      </c>
      <c r="C130">
        <f>INDEX(resultados!$A$2:$ZZ$563, 124, MATCH($B$3, resultados!$A$1:$ZZ$1, 0))</f>
        <v/>
      </c>
    </row>
    <row r="131">
      <c r="A131">
        <f>INDEX(resultados!$A$2:$ZZ$563, 125, MATCH($B$1, resultados!$A$1:$ZZ$1, 0))</f>
        <v/>
      </c>
      <c r="B131">
        <f>INDEX(resultados!$A$2:$ZZ$563, 125, MATCH($B$2, resultados!$A$1:$ZZ$1, 0))</f>
        <v/>
      </c>
      <c r="C131">
        <f>INDEX(resultados!$A$2:$ZZ$563, 125, MATCH($B$3, resultados!$A$1:$ZZ$1, 0))</f>
        <v/>
      </c>
    </row>
    <row r="132">
      <c r="A132">
        <f>INDEX(resultados!$A$2:$ZZ$563, 126, MATCH($B$1, resultados!$A$1:$ZZ$1, 0))</f>
        <v/>
      </c>
      <c r="B132">
        <f>INDEX(resultados!$A$2:$ZZ$563, 126, MATCH($B$2, resultados!$A$1:$ZZ$1, 0))</f>
        <v/>
      </c>
      <c r="C132">
        <f>INDEX(resultados!$A$2:$ZZ$563, 126, MATCH($B$3, resultados!$A$1:$ZZ$1, 0))</f>
        <v/>
      </c>
    </row>
    <row r="133">
      <c r="A133">
        <f>INDEX(resultados!$A$2:$ZZ$563, 127, MATCH($B$1, resultados!$A$1:$ZZ$1, 0))</f>
        <v/>
      </c>
      <c r="B133">
        <f>INDEX(resultados!$A$2:$ZZ$563, 127, MATCH($B$2, resultados!$A$1:$ZZ$1, 0))</f>
        <v/>
      </c>
      <c r="C133">
        <f>INDEX(resultados!$A$2:$ZZ$563, 127, MATCH($B$3, resultados!$A$1:$ZZ$1, 0))</f>
        <v/>
      </c>
    </row>
    <row r="134">
      <c r="A134">
        <f>INDEX(resultados!$A$2:$ZZ$563, 128, MATCH($B$1, resultados!$A$1:$ZZ$1, 0))</f>
        <v/>
      </c>
      <c r="B134">
        <f>INDEX(resultados!$A$2:$ZZ$563, 128, MATCH($B$2, resultados!$A$1:$ZZ$1, 0))</f>
        <v/>
      </c>
      <c r="C134">
        <f>INDEX(resultados!$A$2:$ZZ$563, 128, MATCH($B$3, resultados!$A$1:$ZZ$1, 0))</f>
        <v/>
      </c>
    </row>
    <row r="135">
      <c r="A135">
        <f>INDEX(resultados!$A$2:$ZZ$563, 129, MATCH($B$1, resultados!$A$1:$ZZ$1, 0))</f>
        <v/>
      </c>
      <c r="B135">
        <f>INDEX(resultados!$A$2:$ZZ$563, 129, MATCH($B$2, resultados!$A$1:$ZZ$1, 0))</f>
        <v/>
      </c>
      <c r="C135">
        <f>INDEX(resultados!$A$2:$ZZ$563, 129, MATCH($B$3, resultados!$A$1:$ZZ$1, 0))</f>
        <v/>
      </c>
    </row>
    <row r="136">
      <c r="A136">
        <f>INDEX(resultados!$A$2:$ZZ$563, 130, MATCH($B$1, resultados!$A$1:$ZZ$1, 0))</f>
        <v/>
      </c>
      <c r="B136">
        <f>INDEX(resultados!$A$2:$ZZ$563, 130, MATCH($B$2, resultados!$A$1:$ZZ$1, 0))</f>
        <v/>
      </c>
      <c r="C136">
        <f>INDEX(resultados!$A$2:$ZZ$563, 130, MATCH($B$3, resultados!$A$1:$ZZ$1, 0))</f>
        <v/>
      </c>
    </row>
    <row r="137">
      <c r="A137">
        <f>INDEX(resultados!$A$2:$ZZ$563, 131, MATCH($B$1, resultados!$A$1:$ZZ$1, 0))</f>
        <v/>
      </c>
      <c r="B137">
        <f>INDEX(resultados!$A$2:$ZZ$563, 131, MATCH($B$2, resultados!$A$1:$ZZ$1, 0))</f>
        <v/>
      </c>
      <c r="C137">
        <f>INDEX(resultados!$A$2:$ZZ$563, 131, MATCH($B$3, resultados!$A$1:$ZZ$1, 0))</f>
        <v/>
      </c>
    </row>
    <row r="138">
      <c r="A138">
        <f>INDEX(resultados!$A$2:$ZZ$563, 132, MATCH($B$1, resultados!$A$1:$ZZ$1, 0))</f>
        <v/>
      </c>
      <c r="B138">
        <f>INDEX(resultados!$A$2:$ZZ$563, 132, MATCH($B$2, resultados!$A$1:$ZZ$1, 0))</f>
        <v/>
      </c>
      <c r="C138">
        <f>INDEX(resultados!$A$2:$ZZ$563, 132, MATCH($B$3, resultados!$A$1:$ZZ$1, 0))</f>
        <v/>
      </c>
    </row>
    <row r="139">
      <c r="A139">
        <f>INDEX(resultados!$A$2:$ZZ$563, 133, MATCH($B$1, resultados!$A$1:$ZZ$1, 0))</f>
        <v/>
      </c>
      <c r="B139">
        <f>INDEX(resultados!$A$2:$ZZ$563, 133, MATCH($B$2, resultados!$A$1:$ZZ$1, 0))</f>
        <v/>
      </c>
      <c r="C139">
        <f>INDEX(resultados!$A$2:$ZZ$563, 133, MATCH($B$3, resultados!$A$1:$ZZ$1, 0))</f>
        <v/>
      </c>
    </row>
    <row r="140">
      <c r="A140">
        <f>INDEX(resultados!$A$2:$ZZ$563, 134, MATCH($B$1, resultados!$A$1:$ZZ$1, 0))</f>
        <v/>
      </c>
      <c r="B140">
        <f>INDEX(resultados!$A$2:$ZZ$563, 134, MATCH($B$2, resultados!$A$1:$ZZ$1, 0))</f>
        <v/>
      </c>
      <c r="C140">
        <f>INDEX(resultados!$A$2:$ZZ$563, 134, MATCH($B$3, resultados!$A$1:$ZZ$1, 0))</f>
        <v/>
      </c>
    </row>
    <row r="141">
      <c r="A141">
        <f>INDEX(resultados!$A$2:$ZZ$563, 135, MATCH($B$1, resultados!$A$1:$ZZ$1, 0))</f>
        <v/>
      </c>
      <c r="B141">
        <f>INDEX(resultados!$A$2:$ZZ$563, 135, MATCH($B$2, resultados!$A$1:$ZZ$1, 0))</f>
        <v/>
      </c>
      <c r="C141">
        <f>INDEX(resultados!$A$2:$ZZ$563, 135, MATCH($B$3, resultados!$A$1:$ZZ$1, 0))</f>
        <v/>
      </c>
    </row>
    <row r="142">
      <c r="A142">
        <f>INDEX(resultados!$A$2:$ZZ$563, 136, MATCH($B$1, resultados!$A$1:$ZZ$1, 0))</f>
        <v/>
      </c>
      <c r="B142">
        <f>INDEX(resultados!$A$2:$ZZ$563, 136, MATCH($B$2, resultados!$A$1:$ZZ$1, 0))</f>
        <v/>
      </c>
      <c r="C142">
        <f>INDEX(resultados!$A$2:$ZZ$563, 136, MATCH($B$3, resultados!$A$1:$ZZ$1, 0))</f>
        <v/>
      </c>
    </row>
    <row r="143">
      <c r="A143">
        <f>INDEX(resultados!$A$2:$ZZ$563, 137, MATCH($B$1, resultados!$A$1:$ZZ$1, 0))</f>
        <v/>
      </c>
      <c r="B143">
        <f>INDEX(resultados!$A$2:$ZZ$563, 137, MATCH($B$2, resultados!$A$1:$ZZ$1, 0))</f>
        <v/>
      </c>
      <c r="C143">
        <f>INDEX(resultados!$A$2:$ZZ$563, 137, MATCH($B$3, resultados!$A$1:$ZZ$1, 0))</f>
        <v/>
      </c>
    </row>
    <row r="144">
      <c r="A144">
        <f>INDEX(resultados!$A$2:$ZZ$563, 138, MATCH($B$1, resultados!$A$1:$ZZ$1, 0))</f>
        <v/>
      </c>
      <c r="B144">
        <f>INDEX(resultados!$A$2:$ZZ$563, 138, MATCH($B$2, resultados!$A$1:$ZZ$1, 0))</f>
        <v/>
      </c>
      <c r="C144">
        <f>INDEX(resultados!$A$2:$ZZ$563, 138, MATCH($B$3, resultados!$A$1:$ZZ$1, 0))</f>
        <v/>
      </c>
    </row>
    <row r="145">
      <c r="A145">
        <f>INDEX(resultados!$A$2:$ZZ$563, 139, MATCH($B$1, resultados!$A$1:$ZZ$1, 0))</f>
        <v/>
      </c>
      <c r="B145">
        <f>INDEX(resultados!$A$2:$ZZ$563, 139, MATCH($B$2, resultados!$A$1:$ZZ$1, 0))</f>
        <v/>
      </c>
      <c r="C145">
        <f>INDEX(resultados!$A$2:$ZZ$563, 139, MATCH($B$3, resultados!$A$1:$ZZ$1, 0))</f>
        <v/>
      </c>
    </row>
    <row r="146">
      <c r="A146">
        <f>INDEX(resultados!$A$2:$ZZ$563, 140, MATCH($B$1, resultados!$A$1:$ZZ$1, 0))</f>
        <v/>
      </c>
      <c r="B146">
        <f>INDEX(resultados!$A$2:$ZZ$563, 140, MATCH($B$2, resultados!$A$1:$ZZ$1, 0))</f>
        <v/>
      </c>
      <c r="C146">
        <f>INDEX(resultados!$A$2:$ZZ$563, 140, MATCH($B$3, resultados!$A$1:$ZZ$1, 0))</f>
        <v/>
      </c>
    </row>
    <row r="147">
      <c r="A147">
        <f>INDEX(resultados!$A$2:$ZZ$563, 141, MATCH($B$1, resultados!$A$1:$ZZ$1, 0))</f>
        <v/>
      </c>
      <c r="B147">
        <f>INDEX(resultados!$A$2:$ZZ$563, 141, MATCH($B$2, resultados!$A$1:$ZZ$1, 0))</f>
        <v/>
      </c>
      <c r="C147">
        <f>INDEX(resultados!$A$2:$ZZ$563, 141, MATCH($B$3, resultados!$A$1:$ZZ$1, 0))</f>
        <v/>
      </c>
    </row>
    <row r="148">
      <c r="A148">
        <f>INDEX(resultados!$A$2:$ZZ$563, 142, MATCH($B$1, resultados!$A$1:$ZZ$1, 0))</f>
        <v/>
      </c>
      <c r="B148">
        <f>INDEX(resultados!$A$2:$ZZ$563, 142, MATCH($B$2, resultados!$A$1:$ZZ$1, 0))</f>
        <v/>
      </c>
      <c r="C148">
        <f>INDEX(resultados!$A$2:$ZZ$563, 142, MATCH($B$3, resultados!$A$1:$ZZ$1, 0))</f>
        <v/>
      </c>
    </row>
    <row r="149">
      <c r="A149">
        <f>INDEX(resultados!$A$2:$ZZ$563, 143, MATCH($B$1, resultados!$A$1:$ZZ$1, 0))</f>
        <v/>
      </c>
      <c r="B149">
        <f>INDEX(resultados!$A$2:$ZZ$563, 143, MATCH($B$2, resultados!$A$1:$ZZ$1, 0))</f>
        <v/>
      </c>
      <c r="C149">
        <f>INDEX(resultados!$A$2:$ZZ$563, 143, MATCH($B$3, resultados!$A$1:$ZZ$1, 0))</f>
        <v/>
      </c>
    </row>
    <row r="150">
      <c r="A150">
        <f>INDEX(resultados!$A$2:$ZZ$563, 144, MATCH($B$1, resultados!$A$1:$ZZ$1, 0))</f>
        <v/>
      </c>
      <c r="B150">
        <f>INDEX(resultados!$A$2:$ZZ$563, 144, MATCH($B$2, resultados!$A$1:$ZZ$1, 0))</f>
        <v/>
      </c>
      <c r="C150">
        <f>INDEX(resultados!$A$2:$ZZ$563, 144, MATCH($B$3, resultados!$A$1:$ZZ$1, 0))</f>
        <v/>
      </c>
    </row>
    <row r="151">
      <c r="A151">
        <f>INDEX(resultados!$A$2:$ZZ$563, 145, MATCH($B$1, resultados!$A$1:$ZZ$1, 0))</f>
        <v/>
      </c>
      <c r="B151">
        <f>INDEX(resultados!$A$2:$ZZ$563, 145, MATCH($B$2, resultados!$A$1:$ZZ$1, 0))</f>
        <v/>
      </c>
      <c r="C151">
        <f>INDEX(resultados!$A$2:$ZZ$563, 145, MATCH($B$3, resultados!$A$1:$ZZ$1, 0))</f>
        <v/>
      </c>
    </row>
    <row r="152">
      <c r="A152">
        <f>INDEX(resultados!$A$2:$ZZ$563, 146, MATCH($B$1, resultados!$A$1:$ZZ$1, 0))</f>
        <v/>
      </c>
      <c r="B152">
        <f>INDEX(resultados!$A$2:$ZZ$563, 146, MATCH($B$2, resultados!$A$1:$ZZ$1, 0))</f>
        <v/>
      </c>
      <c r="C152">
        <f>INDEX(resultados!$A$2:$ZZ$563, 146, MATCH($B$3, resultados!$A$1:$ZZ$1, 0))</f>
        <v/>
      </c>
    </row>
    <row r="153">
      <c r="A153">
        <f>INDEX(resultados!$A$2:$ZZ$563, 147, MATCH($B$1, resultados!$A$1:$ZZ$1, 0))</f>
        <v/>
      </c>
      <c r="B153">
        <f>INDEX(resultados!$A$2:$ZZ$563, 147, MATCH($B$2, resultados!$A$1:$ZZ$1, 0))</f>
        <v/>
      </c>
      <c r="C153">
        <f>INDEX(resultados!$A$2:$ZZ$563, 147, MATCH($B$3, resultados!$A$1:$ZZ$1, 0))</f>
        <v/>
      </c>
    </row>
    <row r="154">
      <c r="A154">
        <f>INDEX(resultados!$A$2:$ZZ$563, 148, MATCH($B$1, resultados!$A$1:$ZZ$1, 0))</f>
        <v/>
      </c>
      <c r="B154">
        <f>INDEX(resultados!$A$2:$ZZ$563, 148, MATCH($B$2, resultados!$A$1:$ZZ$1, 0))</f>
        <v/>
      </c>
      <c r="C154">
        <f>INDEX(resultados!$A$2:$ZZ$563, 148, MATCH($B$3, resultados!$A$1:$ZZ$1, 0))</f>
        <v/>
      </c>
    </row>
    <row r="155">
      <c r="A155">
        <f>INDEX(resultados!$A$2:$ZZ$563, 149, MATCH($B$1, resultados!$A$1:$ZZ$1, 0))</f>
        <v/>
      </c>
      <c r="B155">
        <f>INDEX(resultados!$A$2:$ZZ$563, 149, MATCH($B$2, resultados!$A$1:$ZZ$1, 0))</f>
        <v/>
      </c>
      <c r="C155">
        <f>INDEX(resultados!$A$2:$ZZ$563, 149, MATCH($B$3, resultados!$A$1:$ZZ$1, 0))</f>
        <v/>
      </c>
    </row>
    <row r="156">
      <c r="A156">
        <f>INDEX(resultados!$A$2:$ZZ$563, 150, MATCH($B$1, resultados!$A$1:$ZZ$1, 0))</f>
        <v/>
      </c>
      <c r="B156">
        <f>INDEX(resultados!$A$2:$ZZ$563, 150, MATCH($B$2, resultados!$A$1:$ZZ$1, 0))</f>
        <v/>
      </c>
      <c r="C156">
        <f>INDEX(resultados!$A$2:$ZZ$563, 150, MATCH($B$3, resultados!$A$1:$ZZ$1, 0))</f>
        <v/>
      </c>
    </row>
    <row r="157">
      <c r="A157">
        <f>INDEX(resultados!$A$2:$ZZ$563, 151, MATCH($B$1, resultados!$A$1:$ZZ$1, 0))</f>
        <v/>
      </c>
      <c r="B157">
        <f>INDEX(resultados!$A$2:$ZZ$563, 151, MATCH($B$2, resultados!$A$1:$ZZ$1, 0))</f>
        <v/>
      </c>
      <c r="C157">
        <f>INDEX(resultados!$A$2:$ZZ$563, 151, MATCH($B$3, resultados!$A$1:$ZZ$1, 0))</f>
        <v/>
      </c>
    </row>
    <row r="158">
      <c r="A158">
        <f>INDEX(resultados!$A$2:$ZZ$563, 152, MATCH($B$1, resultados!$A$1:$ZZ$1, 0))</f>
        <v/>
      </c>
      <c r="B158">
        <f>INDEX(resultados!$A$2:$ZZ$563, 152, MATCH($B$2, resultados!$A$1:$ZZ$1, 0))</f>
        <v/>
      </c>
      <c r="C158">
        <f>INDEX(resultados!$A$2:$ZZ$563, 152, MATCH($B$3, resultados!$A$1:$ZZ$1, 0))</f>
        <v/>
      </c>
    </row>
    <row r="159">
      <c r="A159">
        <f>INDEX(resultados!$A$2:$ZZ$563, 153, MATCH($B$1, resultados!$A$1:$ZZ$1, 0))</f>
        <v/>
      </c>
      <c r="B159">
        <f>INDEX(resultados!$A$2:$ZZ$563, 153, MATCH($B$2, resultados!$A$1:$ZZ$1, 0))</f>
        <v/>
      </c>
      <c r="C159">
        <f>INDEX(resultados!$A$2:$ZZ$563, 153, MATCH($B$3, resultados!$A$1:$ZZ$1, 0))</f>
        <v/>
      </c>
    </row>
    <row r="160">
      <c r="A160">
        <f>INDEX(resultados!$A$2:$ZZ$563, 154, MATCH($B$1, resultados!$A$1:$ZZ$1, 0))</f>
        <v/>
      </c>
      <c r="B160">
        <f>INDEX(resultados!$A$2:$ZZ$563, 154, MATCH($B$2, resultados!$A$1:$ZZ$1, 0))</f>
        <v/>
      </c>
      <c r="C160">
        <f>INDEX(resultados!$A$2:$ZZ$563, 154, MATCH($B$3, resultados!$A$1:$ZZ$1, 0))</f>
        <v/>
      </c>
    </row>
    <row r="161">
      <c r="A161">
        <f>INDEX(resultados!$A$2:$ZZ$563, 155, MATCH($B$1, resultados!$A$1:$ZZ$1, 0))</f>
        <v/>
      </c>
      <c r="B161">
        <f>INDEX(resultados!$A$2:$ZZ$563, 155, MATCH($B$2, resultados!$A$1:$ZZ$1, 0))</f>
        <v/>
      </c>
      <c r="C161">
        <f>INDEX(resultados!$A$2:$ZZ$563, 155, MATCH($B$3, resultados!$A$1:$ZZ$1, 0))</f>
        <v/>
      </c>
    </row>
    <row r="162">
      <c r="A162">
        <f>INDEX(resultados!$A$2:$ZZ$563, 156, MATCH($B$1, resultados!$A$1:$ZZ$1, 0))</f>
        <v/>
      </c>
      <c r="B162">
        <f>INDEX(resultados!$A$2:$ZZ$563, 156, MATCH($B$2, resultados!$A$1:$ZZ$1, 0))</f>
        <v/>
      </c>
      <c r="C162">
        <f>INDEX(resultados!$A$2:$ZZ$563, 156, MATCH($B$3, resultados!$A$1:$ZZ$1, 0))</f>
        <v/>
      </c>
    </row>
    <row r="163">
      <c r="A163">
        <f>INDEX(resultados!$A$2:$ZZ$563, 157, MATCH($B$1, resultados!$A$1:$ZZ$1, 0))</f>
        <v/>
      </c>
      <c r="B163">
        <f>INDEX(resultados!$A$2:$ZZ$563, 157, MATCH($B$2, resultados!$A$1:$ZZ$1, 0))</f>
        <v/>
      </c>
      <c r="C163">
        <f>INDEX(resultados!$A$2:$ZZ$563, 157, MATCH($B$3, resultados!$A$1:$ZZ$1, 0))</f>
        <v/>
      </c>
    </row>
    <row r="164">
      <c r="A164">
        <f>INDEX(resultados!$A$2:$ZZ$563, 158, MATCH($B$1, resultados!$A$1:$ZZ$1, 0))</f>
        <v/>
      </c>
      <c r="B164">
        <f>INDEX(resultados!$A$2:$ZZ$563, 158, MATCH($B$2, resultados!$A$1:$ZZ$1, 0))</f>
        <v/>
      </c>
      <c r="C164">
        <f>INDEX(resultados!$A$2:$ZZ$563, 158, MATCH($B$3, resultados!$A$1:$ZZ$1, 0))</f>
        <v/>
      </c>
    </row>
    <row r="165">
      <c r="A165">
        <f>INDEX(resultados!$A$2:$ZZ$563, 159, MATCH($B$1, resultados!$A$1:$ZZ$1, 0))</f>
        <v/>
      </c>
      <c r="B165">
        <f>INDEX(resultados!$A$2:$ZZ$563, 159, MATCH($B$2, resultados!$A$1:$ZZ$1, 0))</f>
        <v/>
      </c>
      <c r="C165">
        <f>INDEX(resultados!$A$2:$ZZ$563, 159, MATCH($B$3, resultados!$A$1:$ZZ$1, 0))</f>
        <v/>
      </c>
    </row>
    <row r="166">
      <c r="A166">
        <f>INDEX(resultados!$A$2:$ZZ$563, 160, MATCH($B$1, resultados!$A$1:$ZZ$1, 0))</f>
        <v/>
      </c>
      <c r="B166">
        <f>INDEX(resultados!$A$2:$ZZ$563, 160, MATCH($B$2, resultados!$A$1:$ZZ$1, 0))</f>
        <v/>
      </c>
      <c r="C166">
        <f>INDEX(resultados!$A$2:$ZZ$563, 160, MATCH($B$3, resultados!$A$1:$ZZ$1, 0))</f>
        <v/>
      </c>
    </row>
    <row r="167">
      <c r="A167">
        <f>INDEX(resultados!$A$2:$ZZ$563, 161, MATCH($B$1, resultados!$A$1:$ZZ$1, 0))</f>
        <v/>
      </c>
      <c r="B167">
        <f>INDEX(resultados!$A$2:$ZZ$563, 161, MATCH($B$2, resultados!$A$1:$ZZ$1, 0))</f>
        <v/>
      </c>
      <c r="C167">
        <f>INDEX(resultados!$A$2:$ZZ$563, 161, MATCH($B$3, resultados!$A$1:$ZZ$1, 0))</f>
        <v/>
      </c>
    </row>
    <row r="168">
      <c r="A168">
        <f>INDEX(resultados!$A$2:$ZZ$563, 162, MATCH($B$1, resultados!$A$1:$ZZ$1, 0))</f>
        <v/>
      </c>
      <c r="B168">
        <f>INDEX(resultados!$A$2:$ZZ$563, 162, MATCH($B$2, resultados!$A$1:$ZZ$1, 0))</f>
        <v/>
      </c>
      <c r="C168">
        <f>INDEX(resultados!$A$2:$ZZ$563, 162, MATCH($B$3, resultados!$A$1:$ZZ$1, 0))</f>
        <v/>
      </c>
    </row>
    <row r="169">
      <c r="A169">
        <f>INDEX(resultados!$A$2:$ZZ$563, 163, MATCH($B$1, resultados!$A$1:$ZZ$1, 0))</f>
        <v/>
      </c>
      <c r="B169">
        <f>INDEX(resultados!$A$2:$ZZ$563, 163, MATCH($B$2, resultados!$A$1:$ZZ$1, 0))</f>
        <v/>
      </c>
      <c r="C169">
        <f>INDEX(resultados!$A$2:$ZZ$563, 163, MATCH($B$3, resultados!$A$1:$ZZ$1, 0))</f>
        <v/>
      </c>
    </row>
    <row r="170">
      <c r="A170">
        <f>INDEX(resultados!$A$2:$ZZ$563, 164, MATCH($B$1, resultados!$A$1:$ZZ$1, 0))</f>
        <v/>
      </c>
      <c r="B170">
        <f>INDEX(resultados!$A$2:$ZZ$563, 164, MATCH($B$2, resultados!$A$1:$ZZ$1, 0))</f>
        <v/>
      </c>
      <c r="C170">
        <f>INDEX(resultados!$A$2:$ZZ$563, 164, MATCH($B$3, resultados!$A$1:$ZZ$1, 0))</f>
        <v/>
      </c>
    </row>
    <row r="171">
      <c r="A171">
        <f>INDEX(resultados!$A$2:$ZZ$563, 165, MATCH($B$1, resultados!$A$1:$ZZ$1, 0))</f>
        <v/>
      </c>
      <c r="B171">
        <f>INDEX(resultados!$A$2:$ZZ$563, 165, MATCH($B$2, resultados!$A$1:$ZZ$1, 0))</f>
        <v/>
      </c>
      <c r="C171">
        <f>INDEX(resultados!$A$2:$ZZ$563, 165, MATCH($B$3, resultados!$A$1:$ZZ$1, 0))</f>
        <v/>
      </c>
    </row>
    <row r="172">
      <c r="A172">
        <f>INDEX(resultados!$A$2:$ZZ$563, 166, MATCH($B$1, resultados!$A$1:$ZZ$1, 0))</f>
        <v/>
      </c>
      <c r="B172">
        <f>INDEX(resultados!$A$2:$ZZ$563, 166, MATCH($B$2, resultados!$A$1:$ZZ$1, 0))</f>
        <v/>
      </c>
      <c r="C172">
        <f>INDEX(resultados!$A$2:$ZZ$563, 166, MATCH($B$3, resultados!$A$1:$ZZ$1, 0))</f>
        <v/>
      </c>
    </row>
    <row r="173">
      <c r="A173">
        <f>INDEX(resultados!$A$2:$ZZ$563, 167, MATCH($B$1, resultados!$A$1:$ZZ$1, 0))</f>
        <v/>
      </c>
      <c r="B173">
        <f>INDEX(resultados!$A$2:$ZZ$563, 167, MATCH($B$2, resultados!$A$1:$ZZ$1, 0))</f>
        <v/>
      </c>
      <c r="C173">
        <f>INDEX(resultados!$A$2:$ZZ$563, 167, MATCH($B$3, resultados!$A$1:$ZZ$1, 0))</f>
        <v/>
      </c>
    </row>
    <row r="174">
      <c r="A174">
        <f>INDEX(resultados!$A$2:$ZZ$563, 168, MATCH($B$1, resultados!$A$1:$ZZ$1, 0))</f>
        <v/>
      </c>
      <c r="B174">
        <f>INDEX(resultados!$A$2:$ZZ$563, 168, MATCH($B$2, resultados!$A$1:$ZZ$1, 0))</f>
        <v/>
      </c>
      <c r="C174">
        <f>INDEX(resultados!$A$2:$ZZ$563, 168, MATCH($B$3, resultados!$A$1:$ZZ$1, 0))</f>
        <v/>
      </c>
    </row>
    <row r="175">
      <c r="A175">
        <f>INDEX(resultados!$A$2:$ZZ$563, 169, MATCH($B$1, resultados!$A$1:$ZZ$1, 0))</f>
        <v/>
      </c>
      <c r="B175">
        <f>INDEX(resultados!$A$2:$ZZ$563, 169, MATCH($B$2, resultados!$A$1:$ZZ$1, 0))</f>
        <v/>
      </c>
      <c r="C175">
        <f>INDEX(resultados!$A$2:$ZZ$563, 169, MATCH($B$3, resultados!$A$1:$ZZ$1, 0))</f>
        <v/>
      </c>
    </row>
    <row r="176">
      <c r="A176">
        <f>INDEX(resultados!$A$2:$ZZ$563, 170, MATCH($B$1, resultados!$A$1:$ZZ$1, 0))</f>
        <v/>
      </c>
      <c r="B176">
        <f>INDEX(resultados!$A$2:$ZZ$563, 170, MATCH($B$2, resultados!$A$1:$ZZ$1, 0))</f>
        <v/>
      </c>
      <c r="C176">
        <f>INDEX(resultados!$A$2:$ZZ$563, 170, MATCH($B$3, resultados!$A$1:$ZZ$1, 0))</f>
        <v/>
      </c>
    </row>
    <row r="177">
      <c r="A177">
        <f>INDEX(resultados!$A$2:$ZZ$563, 171, MATCH($B$1, resultados!$A$1:$ZZ$1, 0))</f>
        <v/>
      </c>
      <c r="B177">
        <f>INDEX(resultados!$A$2:$ZZ$563, 171, MATCH($B$2, resultados!$A$1:$ZZ$1, 0))</f>
        <v/>
      </c>
      <c r="C177">
        <f>INDEX(resultados!$A$2:$ZZ$563, 171, MATCH($B$3, resultados!$A$1:$ZZ$1, 0))</f>
        <v/>
      </c>
    </row>
    <row r="178">
      <c r="A178">
        <f>INDEX(resultados!$A$2:$ZZ$563, 172, MATCH($B$1, resultados!$A$1:$ZZ$1, 0))</f>
        <v/>
      </c>
      <c r="B178">
        <f>INDEX(resultados!$A$2:$ZZ$563, 172, MATCH($B$2, resultados!$A$1:$ZZ$1, 0))</f>
        <v/>
      </c>
      <c r="C178">
        <f>INDEX(resultados!$A$2:$ZZ$563, 172, MATCH($B$3, resultados!$A$1:$ZZ$1, 0))</f>
        <v/>
      </c>
    </row>
    <row r="179">
      <c r="A179">
        <f>INDEX(resultados!$A$2:$ZZ$563, 173, MATCH($B$1, resultados!$A$1:$ZZ$1, 0))</f>
        <v/>
      </c>
      <c r="B179">
        <f>INDEX(resultados!$A$2:$ZZ$563, 173, MATCH($B$2, resultados!$A$1:$ZZ$1, 0))</f>
        <v/>
      </c>
      <c r="C179">
        <f>INDEX(resultados!$A$2:$ZZ$563, 173, MATCH($B$3, resultados!$A$1:$ZZ$1, 0))</f>
        <v/>
      </c>
    </row>
    <row r="180">
      <c r="A180">
        <f>INDEX(resultados!$A$2:$ZZ$563, 174, MATCH($B$1, resultados!$A$1:$ZZ$1, 0))</f>
        <v/>
      </c>
      <c r="B180">
        <f>INDEX(resultados!$A$2:$ZZ$563, 174, MATCH($B$2, resultados!$A$1:$ZZ$1, 0))</f>
        <v/>
      </c>
      <c r="C180">
        <f>INDEX(resultados!$A$2:$ZZ$563, 174, MATCH($B$3, resultados!$A$1:$ZZ$1, 0))</f>
        <v/>
      </c>
    </row>
    <row r="181">
      <c r="A181">
        <f>INDEX(resultados!$A$2:$ZZ$563, 175, MATCH($B$1, resultados!$A$1:$ZZ$1, 0))</f>
        <v/>
      </c>
      <c r="B181">
        <f>INDEX(resultados!$A$2:$ZZ$563, 175, MATCH($B$2, resultados!$A$1:$ZZ$1, 0))</f>
        <v/>
      </c>
      <c r="C181">
        <f>INDEX(resultados!$A$2:$ZZ$563, 175, MATCH($B$3, resultados!$A$1:$ZZ$1, 0))</f>
        <v/>
      </c>
    </row>
    <row r="182">
      <c r="A182">
        <f>INDEX(resultados!$A$2:$ZZ$563, 176, MATCH($B$1, resultados!$A$1:$ZZ$1, 0))</f>
        <v/>
      </c>
      <c r="B182">
        <f>INDEX(resultados!$A$2:$ZZ$563, 176, MATCH($B$2, resultados!$A$1:$ZZ$1, 0))</f>
        <v/>
      </c>
      <c r="C182">
        <f>INDEX(resultados!$A$2:$ZZ$563, 176, MATCH($B$3, resultados!$A$1:$ZZ$1, 0))</f>
        <v/>
      </c>
    </row>
    <row r="183">
      <c r="A183">
        <f>INDEX(resultados!$A$2:$ZZ$563, 177, MATCH($B$1, resultados!$A$1:$ZZ$1, 0))</f>
        <v/>
      </c>
      <c r="B183">
        <f>INDEX(resultados!$A$2:$ZZ$563, 177, MATCH($B$2, resultados!$A$1:$ZZ$1, 0))</f>
        <v/>
      </c>
      <c r="C183">
        <f>INDEX(resultados!$A$2:$ZZ$563, 177, MATCH($B$3, resultados!$A$1:$ZZ$1, 0))</f>
        <v/>
      </c>
    </row>
    <row r="184">
      <c r="A184">
        <f>INDEX(resultados!$A$2:$ZZ$563, 178, MATCH($B$1, resultados!$A$1:$ZZ$1, 0))</f>
        <v/>
      </c>
      <c r="B184">
        <f>INDEX(resultados!$A$2:$ZZ$563, 178, MATCH($B$2, resultados!$A$1:$ZZ$1, 0))</f>
        <v/>
      </c>
      <c r="C184">
        <f>INDEX(resultados!$A$2:$ZZ$563, 178, MATCH($B$3, resultados!$A$1:$ZZ$1, 0))</f>
        <v/>
      </c>
    </row>
    <row r="185">
      <c r="A185">
        <f>INDEX(resultados!$A$2:$ZZ$563, 179, MATCH($B$1, resultados!$A$1:$ZZ$1, 0))</f>
        <v/>
      </c>
      <c r="B185">
        <f>INDEX(resultados!$A$2:$ZZ$563, 179, MATCH($B$2, resultados!$A$1:$ZZ$1, 0))</f>
        <v/>
      </c>
      <c r="C185">
        <f>INDEX(resultados!$A$2:$ZZ$563, 179, MATCH($B$3, resultados!$A$1:$ZZ$1, 0))</f>
        <v/>
      </c>
    </row>
    <row r="186">
      <c r="A186">
        <f>INDEX(resultados!$A$2:$ZZ$563, 180, MATCH($B$1, resultados!$A$1:$ZZ$1, 0))</f>
        <v/>
      </c>
      <c r="B186">
        <f>INDEX(resultados!$A$2:$ZZ$563, 180, MATCH($B$2, resultados!$A$1:$ZZ$1, 0))</f>
        <v/>
      </c>
      <c r="C186">
        <f>INDEX(resultados!$A$2:$ZZ$563, 180, MATCH($B$3, resultados!$A$1:$ZZ$1, 0))</f>
        <v/>
      </c>
    </row>
    <row r="187">
      <c r="A187">
        <f>INDEX(resultados!$A$2:$ZZ$563, 181, MATCH($B$1, resultados!$A$1:$ZZ$1, 0))</f>
        <v/>
      </c>
      <c r="B187">
        <f>INDEX(resultados!$A$2:$ZZ$563, 181, MATCH($B$2, resultados!$A$1:$ZZ$1, 0))</f>
        <v/>
      </c>
      <c r="C187">
        <f>INDEX(resultados!$A$2:$ZZ$563, 181, MATCH($B$3, resultados!$A$1:$ZZ$1, 0))</f>
        <v/>
      </c>
    </row>
    <row r="188">
      <c r="A188">
        <f>INDEX(resultados!$A$2:$ZZ$563, 182, MATCH($B$1, resultados!$A$1:$ZZ$1, 0))</f>
        <v/>
      </c>
      <c r="B188">
        <f>INDEX(resultados!$A$2:$ZZ$563, 182, MATCH($B$2, resultados!$A$1:$ZZ$1, 0))</f>
        <v/>
      </c>
      <c r="C188">
        <f>INDEX(resultados!$A$2:$ZZ$563, 182, MATCH($B$3, resultados!$A$1:$ZZ$1, 0))</f>
        <v/>
      </c>
    </row>
    <row r="189">
      <c r="A189">
        <f>INDEX(resultados!$A$2:$ZZ$563, 183, MATCH($B$1, resultados!$A$1:$ZZ$1, 0))</f>
        <v/>
      </c>
      <c r="B189">
        <f>INDEX(resultados!$A$2:$ZZ$563, 183, MATCH($B$2, resultados!$A$1:$ZZ$1, 0))</f>
        <v/>
      </c>
      <c r="C189">
        <f>INDEX(resultados!$A$2:$ZZ$563, 183, MATCH($B$3, resultados!$A$1:$ZZ$1, 0))</f>
        <v/>
      </c>
    </row>
    <row r="190">
      <c r="A190">
        <f>INDEX(resultados!$A$2:$ZZ$563, 184, MATCH($B$1, resultados!$A$1:$ZZ$1, 0))</f>
        <v/>
      </c>
      <c r="B190">
        <f>INDEX(resultados!$A$2:$ZZ$563, 184, MATCH($B$2, resultados!$A$1:$ZZ$1, 0))</f>
        <v/>
      </c>
      <c r="C190">
        <f>INDEX(resultados!$A$2:$ZZ$563, 184, MATCH($B$3, resultados!$A$1:$ZZ$1, 0))</f>
        <v/>
      </c>
    </row>
    <row r="191">
      <c r="A191">
        <f>INDEX(resultados!$A$2:$ZZ$563, 185, MATCH($B$1, resultados!$A$1:$ZZ$1, 0))</f>
        <v/>
      </c>
      <c r="B191">
        <f>INDEX(resultados!$A$2:$ZZ$563, 185, MATCH($B$2, resultados!$A$1:$ZZ$1, 0))</f>
        <v/>
      </c>
      <c r="C191">
        <f>INDEX(resultados!$A$2:$ZZ$563, 185, MATCH($B$3, resultados!$A$1:$ZZ$1, 0))</f>
        <v/>
      </c>
    </row>
    <row r="192">
      <c r="A192">
        <f>INDEX(resultados!$A$2:$ZZ$563, 186, MATCH($B$1, resultados!$A$1:$ZZ$1, 0))</f>
        <v/>
      </c>
      <c r="B192">
        <f>INDEX(resultados!$A$2:$ZZ$563, 186, MATCH($B$2, resultados!$A$1:$ZZ$1, 0))</f>
        <v/>
      </c>
      <c r="C192">
        <f>INDEX(resultados!$A$2:$ZZ$563, 186, MATCH($B$3, resultados!$A$1:$ZZ$1, 0))</f>
        <v/>
      </c>
    </row>
    <row r="193">
      <c r="A193">
        <f>INDEX(resultados!$A$2:$ZZ$563, 187, MATCH($B$1, resultados!$A$1:$ZZ$1, 0))</f>
        <v/>
      </c>
      <c r="B193">
        <f>INDEX(resultados!$A$2:$ZZ$563, 187, MATCH($B$2, resultados!$A$1:$ZZ$1, 0))</f>
        <v/>
      </c>
      <c r="C193">
        <f>INDEX(resultados!$A$2:$ZZ$563, 187, MATCH($B$3, resultados!$A$1:$ZZ$1, 0))</f>
        <v/>
      </c>
    </row>
    <row r="194">
      <c r="A194">
        <f>INDEX(resultados!$A$2:$ZZ$563, 188, MATCH($B$1, resultados!$A$1:$ZZ$1, 0))</f>
        <v/>
      </c>
      <c r="B194">
        <f>INDEX(resultados!$A$2:$ZZ$563, 188, MATCH($B$2, resultados!$A$1:$ZZ$1, 0))</f>
        <v/>
      </c>
      <c r="C194">
        <f>INDEX(resultados!$A$2:$ZZ$563, 188, MATCH($B$3, resultados!$A$1:$ZZ$1, 0))</f>
        <v/>
      </c>
    </row>
    <row r="195">
      <c r="A195">
        <f>INDEX(resultados!$A$2:$ZZ$563, 189, MATCH($B$1, resultados!$A$1:$ZZ$1, 0))</f>
        <v/>
      </c>
      <c r="B195">
        <f>INDEX(resultados!$A$2:$ZZ$563, 189, MATCH($B$2, resultados!$A$1:$ZZ$1, 0))</f>
        <v/>
      </c>
      <c r="C195">
        <f>INDEX(resultados!$A$2:$ZZ$563, 189, MATCH($B$3, resultados!$A$1:$ZZ$1, 0))</f>
        <v/>
      </c>
    </row>
    <row r="196">
      <c r="A196">
        <f>INDEX(resultados!$A$2:$ZZ$563, 190, MATCH($B$1, resultados!$A$1:$ZZ$1, 0))</f>
        <v/>
      </c>
      <c r="B196">
        <f>INDEX(resultados!$A$2:$ZZ$563, 190, MATCH($B$2, resultados!$A$1:$ZZ$1, 0))</f>
        <v/>
      </c>
      <c r="C196">
        <f>INDEX(resultados!$A$2:$ZZ$563, 190, MATCH($B$3, resultados!$A$1:$ZZ$1, 0))</f>
        <v/>
      </c>
    </row>
    <row r="197">
      <c r="A197">
        <f>INDEX(resultados!$A$2:$ZZ$563, 191, MATCH($B$1, resultados!$A$1:$ZZ$1, 0))</f>
        <v/>
      </c>
      <c r="B197">
        <f>INDEX(resultados!$A$2:$ZZ$563, 191, MATCH($B$2, resultados!$A$1:$ZZ$1, 0))</f>
        <v/>
      </c>
      <c r="C197">
        <f>INDEX(resultados!$A$2:$ZZ$563, 191, MATCH($B$3, resultados!$A$1:$ZZ$1, 0))</f>
        <v/>
      </c>
    </row>
    <row r="198">
      <c r="A198">
        <f>INDEX(resultados!$A$2:$ZZ$563, 192, MATCH($B$1, resultados!$A$1:$ZZ$1, 0))</f>
        <v/>
      </c>
      <c r="B198">
        <f>INDEX(resultados!$A$2:$ZZ$563, 192, MATCH($B$2, resultados!$A$1:$ZZ$1, 0))</f>
        <v/>
      </c>
      <c r="C198">
        <f>INDEX(resultados!$A$2:$ZZ$563, 192, MATCH($B$3, resultados!$A$1:$ZZ$1, 0))</f>
        <v/>
      </c>
    </row>
    <row r="199">
      <c r="A199">
        <f>INDEX(resultados!$A$2:$ZZ$563, 193, MATCH($B$1, resultados!$A$1:$ZZ$1, 0))</f>
        <v/>
      </c>
      <c r="B199">
        <f>INDEX(resultados!$A$2:$ZZ$563, 193, MATCH($B$2, resultados!$A$1:$ZZ$1, 0))</f>
        <v/>
      </c>
      <c r="C199">
        <f>INDEX(resultados!$A$2:$ZZ$563, 193, MATCH($B$3, resultados!$A$1:$ZZ$1, 0))</f>
        <v/>
      </c>
    </row>
    <row r="200">
      <c r="A200">
        <f>INDEX(resultados!$A$2:$ZZ$563, 194, MATCH($B$1, resultados!$A$1:$ZZ$1, 0))</f>
        <v/>
      </c>
      <c r="B200">
        <f>INDEX(resultados!$A$2:$ZZ$563, 194, MATCH($B$2, resultados!$A$1:$ZZ$1, 0))</f>
        <v/>
      </c>
      <c r="C200">
        <f>INDEX(resultados!$A$2:$ZZ$563, 194, MATCH($B$3, resultados!$A$1:$ZZ$1, 0))</f>
        <v/>
      </c>
    </row>
    <row r="201">
      <c r="A201">
        <f>INDEX(resultados!$A$2:$ZZ$563, 195, MATCH($B$1, resultados!$A$1:$ZZ$1, 0))</f>
        <v/>
      </c>
      <c r="B201">
        <f>INDEX(resultados!$A$2:$ZZ$563, 195, MATCH($B$2, resultados!$A$1:$ZZ$1, 0))</f>
        <v/>
      </c>
      <c r="C201">
        <f>INDEX(resultados!$A$2:$ZZ$563, 195, MATCH($B$3, resultados!$A$1:$ZZ$1, 0))</f>
        <v/>
      </c>
    </row>
    <row r="202">
      <c r="A202">
        <f>INDEX(resultados!$A$2:$ZZ$563, 196, MATCH($B$1, resultados!$A$1:$ZZ$1, 0))</f>
        <v/>
      </c>
      <c r="B202">
        <f>INDEX(resultados!$A$2:$ZZ$563, 196, MATCH($B$2, resultados!$A$1:$ZZ$1, 0))</f>
        <v/>
      </c>
      <c r="C202">
        <f>INDEX(resultados!$A$2:$ZZ$563, 196, MATCH($B$3, resultados!$A$1:$ZZ$1, 0))</f>
        <v/>
      </c>
    </row>
    <row r="203">
      <c r="A203">
        <f>INDEX(resultados!$A$2:$ZZ$563, 197, MATCH($B$1, resultados!$A$1:$ZZ$1, 0))</f>
        <v/>
      </c>
      <c r="B203">
        <f>INDEX(resultados!$A$2:$ZZ$563, 197, MATCH($B$2, resultados!$A$1:$ZZ$1, 0))</f>
        <v/>
      </c>
      <c r="C203">
        <f>INDEX(resultados!$A$2:$ZZ$563, 197, MATCH($B$3, resultados!$A$1:$ZZ$1, 0))</f>
        <v/>
      </c>
    </row>
    <row r="204">
      <c r="A204">
        <f>INDEX(resultados!$A$2:$ZZ$563, 198, MATCH($B$1, resultados!$A$1:$ZZ$1, 0))</f>
        <v/>
      </c>
      <c r="B204">
        <f>INDEX(resultados!$A$2:$ZZ$563, 198, MATCH($B$2, resultados!$A$1:$ZZ$1, 0))</f>
        <v/>
      </c>
      <c r="C204">
        <f>INDEX(resultados!$A$2:$ZZ$563, 198, MATCH($B$3, resultados!$A$1:$ZZ$1, 0))</f>
        <v/>
      </c>
    </row>
    <row r="205">
      <c r="A205">
        <f>INDEX(resultados!$A$2:$ZZ$563, 199, MATCH($B$1, resultados!$A$1:$ZZ$1, 0))</f>
        <v/>
      </c>
      <c r="B205">
        <f>INDEX(resultados!$A$2:$ZZ$563, 199, MATCH($B$2, resultados!$A$1:$ZZ$1, 0))</f>
        <v/>
      </c>
      <c r="C205">
        <f>INDEX(resultados!$A$2:$ZZ$563, 199, MATCH($B$3, resultados!$A$1:$ZZ$1, 0))</f>
        <v/>
      </c>
    </row>
    <row r="206">
      <c r="A206">
        <f>INDEX(resultados!$A$2:$ZZ$563, 200, MATCH($B$1, resultados!$A$1:$ZZ$1, 0))</f>
        <v/>
      </c>
      <c r="B206">
        <f>INDEX(resultados!$A$2:$ZZ$563, 200, MATCH($B$2, resultados!$A$1:$ZZ$1, 0))</f>
        <v/>
      </c>
      <c r="C206">
        <f>INDEX(resultados!$A$2:$ZZ$563, 200, MATCH($B$3, resultados!$A$1:$ZZ$1, 0))</f>
        <v/>
      </c>
    </row>
    <row r="207">
      <c r="A207">
        <f>INDEX(resultados!$A$2:$ZZ$563, 201, MATCH($B$1, resultados!$A$1:$ZZ$1, 0))</f>
        <v/>
      </c>
      <c r="B207">
        <f>INDEX(resultados!$A$2:$ZZ$563, 201, MATCH($B$2, resultados!$A$1:$ZZ$1, 0))</f>
        <v/>
      </c>
      <c r="C207">
        <f>INDEX(resultados!$A$2:$ZZ$563, 201, MATCH($B$3, resultados!$A$1:$ZZ$1, 0))</f>
        <v/>
      </c>
    </row>
    <row r="208">
      <c r="A208">
        <f>INDEX(resultados!$A$2:$ZZ$563, 202, MATCH($B$1, resultados!$A$1:$ZZ$1, 0))</f>
        <v/>
      </c>
      <c r="B208">
        <f>INDEX(resultados!$A$2:$ZZ$563, 202, MATCH($B$2, resultados!$A$1:$ZZ$1, 0))</f>
        <v/>
      </c>
      <c r="C208">
        <f>INDEX(resultados!$A$2:$ZZ$563, 202, MATCH($B$3, resultados!$A$1:$ZZ$1, 0))</f>
        <v/>
      </c>
    </row>
    <row r="209">
      <c r="A209">
        <f>INDEX(resultados!$A$2:$ZZ$563, 203, MATCH($B$1, resultados!$A$1:$ZZ$1, 0))</f>
        <v/>
      </c>
      <c r="B209">
        <f>INDEX(resultados!$A$2:$ZZ$563, 203, MATCH($B$2, resultados!$A$1:$ZZ$1, 0))</f>
        <v/>
      </c>
      <c r="C209">
        <f>INDEX(resultados!$A$2:$ZZ$563, 203, MATCH($B$3, resultados!$A$1:$ZZ$1, 0))</f>
        <v/>
      </c>
    </row>
    <row r="210">
      <c r="A210">
        <f>INDEX(resultados!$A$2:$ZZ$563, 204, MATCH($B$1, resultados!$A$1:$ZZ$1, 0))</f>
        <v/>
      </c>
      <c r="B210">
        <f>INDEX(resultados!$A$2:$ZZ$563, 204, MATCH($B$2, resultados!$A$1:$ZZ$1, 0))</f>
        <v/>
      </c>
      <c r="C210">
        <f>INDEX(resultados!$A$2:$ZZ$563, 204, MATCH($B$3, resultados!$A$1:$ZZ$1, 0))</f>
        <v/>
      </c>
    </row>
    <row r="211">
      <c r="A211">
        <f>INDEX(resultados!$A$2:$ZZ$563, 205, MATCH($B$1, resultados!$A$1:$ZZ$1, 0))</f>
        <v/>
      </c>
      <c r="B211">
        <f>INDEX(resultados!$A$2:$ZZ$563, 205, MATCH($B$2, resultados!$A$1:$ZZ$1, 0))</f>
        <v/>
      </c>
      <c r="C211">
        <f>INDEX(resultados!$A$2:$ZZ$563, 205, MATCH($B$3, resultados!$A$1:$ZZ$1, 0))</f>
        <v/>
      </c>
    </row>
    <row r="212">
      <c r="A212">
        <f>INDEX(resultados!$A$2:$ZZ$563, 206, MATCH($B$1, resultados!$A$1:$ZZ$1, 0))</f>
        <v/>
      </c>
      <c r="B212">
        <f>INDEX(resultados!$A$2:$ZZ$563, 206, MATCH($B$2, resultados!$A$1:$ZZ$1, 0))</f>
        <v/>
      </c>
      <c r="C212">
        <f>INDEX(resultados!$A$2:$ZZ$563, 206, MATCH($B$3, resultados!$A$1:$ZZ$1, 0))</f>
        <v/>
      </c>
    </row>
    <row r="213">
      <c r="A213">
        <f>INDEX(resultados!$A$2:$ZZ$563, 207, MATCH($B$1, resultados!$A$1:$ZZ$1, 0))</f>
        <v/>
      </c>
      <c r="B213">
        <f>INDEX(resultados!$A$2:$ZZ$563, 207, MATCH($B$2, resultados!$A$1:$ZZ$1, 0))</f>
        <v/>
      </c>
      <c r="C213">
        <f>INDEX(resultados!$A$2:$ZZ$563, 207, MATCH($B$3, resultados!$A$1:$ZZ$1, 0))</f>
        <v/>
      </c>
    </row>
    <row r="214">
      <c r="A214">
        <f>INDEX(resultados!$A$2:$ZZ$563, 208, MATCH($B$1, resultados!$A$1:$ZZ$1, 0))</f>
        <v/>
      </c>
      <c r="B214">
        <f>INDEX(resultados!$A$2:$ZZ$563, 208, MATCH($B$2, resultados!$A$1:$ZZ$1, 0))</f>
        <v/>
      </c>
      <c r="C214">
        <f>INDEX(resultados!$A$2:$ZZ$563, 208, MATCH($B$3, resultados!$A$1:$ZZ$1, 0))</f>
        <v/>
      </c>
    </row>
    <row r="215">
      <c r="A215">
        <f>INDEX(resultados!$A$2:$ZZ$563, 209, MATCH($B$1, resultados!$A$1:$ZZ$1, 0))</f>
        <v/>
      </c>
      <c r="B215">
        <f>INDEX(resultados!$A$2:$ZZ$563, 209, MATCH($B$2, resultados!$A$1:$ZZ$1, 0))</f>
        <v/>
      </c>
      <c r="C215">
        <f>INDEX(resultados!$A$2:$ZZ$563, 209, MATCH($B$3, resultados!$A$1:$ZZ$1, 0))</f>
        <v/>
      </c>
    </row>
    <row r="216">
      <c r="A216">
        <f>INDEX(resultados!$A$2:$ZZ$563, 210, MATCH($B$1, resultados!$A$1:$ZZ$1, 0))</f>
        <v/>
      </c>
      <c r="B216">
        <f>INDEX(resultados!$A$2:$ZZ$563, 210, MATCH($B$2, resultados!$A$1:$ZZ$1, 0))</f>
        <v/>
      </c>
      <c r="C216">
        <f>INDEX(resultados!$A$2:$ZZ$563, 210, MATCH($B$3, resultados!$A$1:$ZZ$1, 0))</f>
        <v/>
      </c>
    </row>
    <row r="217">
      <c r="A217">
        <f>INDEX(resultados!$A$2:$ZZ$563, 211, MATCH($B$1, resultados!$A$1:$ZZ$1, 0))</f>
        <v/>
      </c>
      <c r="B217">
        <f>INDEX(resultados!$A$2:$ZZ$563, 211, MATCH($B$2, resultados!$A$1:$ZZ$1, 0))</f>
        <v/>
      </c>
      <c r="C217">
        <f>INDEX(resultados!$A$2:$ZZ$563, 211, MATCH($B$3, resultados!$A$1:$ZZ$1, 0))</f>
        <v/>
      </c>
    </row>
    <row r="218">
      <c r="A218">
        <f>INDEX(resultados!$A$2:$ZZ$563, 212, MATCH($B$1, resultados!$A$1:$ZZ$1, 0))</f>
        <v/>
      </c>
      <c r="B218">
        <f>INDEX(resultados!$A$2:$ZZ$563, 212, MATCH($B$2, resultados!$A$1:$ZZ$1, 0))</f>
        <v/>
      </c>
      <c r="C218">
        <f>INDEX(resultados!$A$2:$ZZ$563, 212, MATCH($B$3, resultados!$A$1:$ZZ$1, 0))</f>
        <v/>
      </c>
    </row>
    <row r="219">
      <c r="A219">
        <f>INDEX(resultados!$A$2:$ZZ$563, 213, MATCH($B$1, resultados!$A$1:$ZZ$1, 0))</f>
        <v/>
      </c>
      <c r="B219">
        <f>INDEX(resultados!$A$2:$ZZ$563, 213, MATCH($B$2, resultados!$A$1:$ZZ$1, 0))</f>
        <v/>
      </c>
      <c r="C219">
        <f>INDEX(resultados!$A$2:$ZZ$563, 213, MATCH($B$3, resultados!$A$1:$ZZ$1, 0))</f>
        <v/>
      </c>
    </row>
    <row r="220">
      <c r="A220">
        <f>INDEX(resultados!$A$2:$ZZ$563, 214, MATCH($B$1, resultados!$A$1:$ZZ$1, 0))</f>
        <v/>
      </c>
      <c r="B220">
        <f>INDEX(resultados!$A$2:$ZZ$563, 214, MATCH($B$2, resultados!$A$1:$ZZ$1, 0))</f>
        <v/>
      </c>
      <c r="C220">
        <f>INDEX(resultados!$A$2:$ZZ$563, 214, MATCH($B$3, resultados!$A$1:$ZZ$1, 0))</f>
        <v/>
      </c>
    </row>
    <row r="221">
      <c r="A221">
        <f>INDEX(resultados!$A$2:$ZZ$563, 215, MATCH($B$1, resultados!$A$1:$ZZ$1, 0))</f>
        <v/>
      </c>
      <c r="B221">
        <f>INDEX(resultados!$A$2:$ZZ$563, 215, MATCH($B$2, resultados!$A$1:$ZZ$1, 0))</f>
        <v/>
      </c>
      <c r="C221">
        <f>INDEX(resultados!$A$2:$ZZ$563, 215, MATCH($B$3, resultados!$A$1:$ZZ$1, 0))</f>
        <v/>
      </c>
    </row>
    <row r="222">
      <c r="A222">
        <f>INDEX(resultados!$A$2:$ZZ$563, 216, MATCH($B$1, resultados!$A$1:$ZZ$1, 0))</f>
        <v/>
      </c>
      <c r="B222">
        <f>INDEX(resultados!$A$2:$ZZ$563, 216, MATCH($B$2, resultados!$A$1:$ZZ$1, 0))</f>
        <v/>
      </c>
      <c r="C222">
        <f>INDEX(resultados!$A$2:$ZZ$563, 216, MATCH($B$3, resultados!$A$1:$ZZ$1, 0))</f>
        <v/>
      </c>
    </row>
    <row r="223">
      <c r="A223">
        <f>INDEX(resultados!$A$2:$ZZ$563, 217, MATCH($B$1, resultados!$A$1:$ZZ$1, 0))</f>
        <v/>
      </c>
      <c r="B223">
        <f>INDEX(resultados!$A$2:$ZZ$563, 217, MATCH($B$2, resultados!$A$1:$ZZ$1, 0))</f>
        <v/>
      </c>
      <c r="C223">
        <f>INDEX(resultados!$A$2:$ZZ$563, 217, MATCH($B$3, resultados!$A$1:$ZZ$1, 0))</f>
        <v/>
      </c>
    </row>
    <row r="224">
      <c r="A224">
        <f>INDEX(resultados!$A$2:$ZZ$563, 218, MATCH($B$1, resultados!$A$1:$ZZ$1, 0))</f>
        <v/>
      </c>
      <c r="B224">
        <f>INDEX(resultados!$A$2:$ZZ$563, 218, MATCH($B$2, resultados!$A$1:$ZZ$1, 0))</f>
        <v/>
      </c>
      <c r="C224">
        <f>INDEX(resultados!$A$2:$ZZ$563, 218, MATCH($B$3, resultados!$A$1:$ZZ$1, 0))</f>
        <v/>
      </c>
    </row>
    <row r="225">
      <c r="A225">
        <f>INDEX(resultados!$A$2:$ZZ$563, 219, MATCH($B$1, resultados!$A$1:$ZZ$1, 0))</f>
        <v/>
      </c>
      <c r="B225">
        <f>INDEX(resultados!$A$2:$ZZ$563, 219, MATCH($B$2, resultados!$A$1:$ZZ$1, 0))</f>
        <v/>
      </c>
      <c r="C225">
        <f>INDEX(resultados!$A$2:$ZZ$563, 219, MATCH($B$3, resultados!$A$1:$ZZ$1, 0))</f>
        <v/>
      </c>
    </row>
    <row r="226">
      <c r="A226">
        <f>INDEX(resultados!$A$2:$ZZ$563, 220, MATCH($B$1, resultados!$A$1:$ZZ$1, 0))</f>
        <v/>
      </c>
      <c r="B226">
        <f>INDEX(resultados!$A$2:$ZZ$563, 220, MATCH($B$2, resultados!$A$1:$ZZ$1, 0))</f>
        <v/>
      </c>
      <c r="C226">
        <f>INDEX(resultados!$A$2:$ZZ$563, 220, MATCH($B$3, resultados!$A$1:$ZZ$1, 0))</f>
        <v/>
      </c>
    </row>
    <row r="227">
      <c r="A227">
        <f>INDEX(resultados!$A$2:$ZZ$563, 221, MATCH($B$1, resultados!$A$1:$ZZ$1, 0))</f>
        <v/>
      </c>
      <c r="B227">
        <f>INDEX(resultados!$A$2:$ZZ$563, 221, MATCH($B$2, resultados!$A$1:$ZZ$1, 0))</f>
        <v/>
      </c>
      <c r="C227">
        <f>INDEX(resultados!$A$2:$ZZ$563, 221, MATCH($B$3, resultados!$A$1:$ZZ$1, 0))</f>
        <v/>
      </c>
    </row>
    <row r="228">
      <c r="A228">
        <f>INDEX(resultados!$A$2:$ZZ$563, 222, MATCH($B$1, resultados!$A$1:$ZZ$1, 0))</f>
        <v/>
      </c>
      <c r="B228">
        <f>INDEX(resultados!$A$2:$ZZ$563, 222, MATCH($B$2, resultados!$A$1:$ZZ$1, 0))</f>
        <v/>
      </c>
      <c r="C228">
        <f>INDEX(resultados!$A$2:$ZZ$563, 222, MATCH($B$3, resultados!$A$1:$ZZ$1, 0))</f>
        <v/>
      </c>
    </row>
    <row r="229">
      <c r="A229">
        <f>INDEX(resultados!$A$2:$ZZ$563, 223, MATCH($B$1, resultados!$A$1:$ZZ$1, 0))</f>
        <v/>
      </c>
      <c r="B229">
        <f>INDEX(resultados!$A$2:$ZZ$563, 223, MATCH($B$2, resultados!$A$1:$ZZ$1, 0))</f>
        <v/>
      </c>
      <c r="C229">
        <f>INDEX(resultados!$A$2:$ZZ$563, 223, MATCH($B$3, resultados!$A$1:$ZZ$1, 0))</f>
        <v/>
      </c>
    </row>
    <row r="230">
      <c r="A230">
        <f>INDEX(resultados!$A$2:$ZZ$563, 224, MATCH($B$1, resultados!$A$1:$ZZ$1, 0))</f>
        <v/>
      </c>
      <c r="B230">
        <f>INDEX(resultados!$A$2:$ZZ$563, 224, MATCH($B$2, resultados!$A$1:$ZZ$1, 0))</f>
        <v/>
      </c>
      <c r="C230">
        <f>INDEX(resultados!$A$2:$ZZ$563, 224, MATCH($B$3, resultados!$A$1:$ZZ$1, 0))</f>
        <v/>
      </c>
    </row>
    <row r="231">
      <c r="A231">
        <f>INDEX(resultados!$A$2:$ZZ$563, 225, MATCH($B$1, resultados!$A$1:$ZZ$1, 0))</f>
        <v/>
      </c>
      <c r="B231">
        <f>INDEX(resultados!$A$2:$ZZ$563, 225, MATCH($B$2, resultados!$A$1:$ZZ$1, 0))</f>
        <v/>
      </c>
      <c r="C231">
        <f>INDEX(resultados!$A$2:$ZZ$563, 225, MATCH($B$3, resultados!$A$1:$ZZ$1, 0))</f>
        <v/>
      </c>
    </row>
    <row r="232">
      <c r="A232">
        <f>INDEX(resultados!$A$2:$ZZ$563, 226, MATCH($B$1, resultados!$A$1:$ZZ$1, 0))</f>
        <v/>
      </c>
      <c r="B232">
        <f>INDEX(resultados!$A$2:$ZZ$563, 226, MATCH($B$2, resultados!$A$1:$ZZ$1, 0))</f>
        <v/>
      </c>
      <c r="C232">
        <f>INDEX(resultados!$A$2:$ZZ$563, 226, MATCH($B$3, resultados!$A$1:$ZZ$1, 0))</f>
        <v/>
      </c>
    </row>
    <row r="233">
      <c r="A233">
        <f>INDEX(resultados!$A$2:$ZZ$563, 227, MATCH($B$1, resultados!$A$1:$ZZ$1, 0))</f>
        <v/>
      </c>
      <c r="B233">
        <f>INDEX(resultados!$A$2:$ZZ$563, 227, MATCH($B$2, resultados!$A$1:$ZZ$1, 0))</f>
        <v/>
      </c>
      <c r="C233">
        <f>INDEX(resultados!$A$2:$ZZ$563, 227, MATCH($B$3, resultados!$A$1:$ZZ$1, 0))</f>
        <v/>
      </c>
    </row>
    <row r="234">
      <c r="A234">
        <f>INDEX(resultados!$A$2:$ZZ$563, 228, MATCH($B$1, resultados!$A$1:$ZZ$1, 0))</f>
        <v/>
      </c>
      <c r="B234">
        <f>INDEX(resultados!$A$2:$ZZ$563, 228, MATCH($B$2, resultados!$A$1:$ZZ$1, 0))</f>
        <v/>
      </c>
      <c r="C234">
        <f>INDEX(resultados!$A$2:$ZZ$563, 228, MATCH($B$3, resultados!$A$1:$ZZ$1, 0))</f>
        <v/>
      </c>
    </row>
    <row r="235">
      <c r="A235">
        <f>INDEX(resultados!$A$2:$ZZ$563, 229, MATCH($B$1, resultados!$A$1:$ZZ$1, 0))</f>
        <v/>
      </c>
      <c r="B235">
        <f>INDEX(resultados!$A$2:$ZZ$563, 229, MATCH($B$2, resultados!$A$1:$ZZ$1, 0))</f>
        <v/>
      </c>
      <c r="C235">
        <f>INDEX(resultados!$A$2:$ZZ$563, 229, MATCH($B$3, resultados!$A$1:$ZZ$1, 0))</f>
        <v/>
      </c>
    </row>
    <row r="236">
      <c r="A236">
        <f>INDEX(resultados!$A$2:$ZZ$563, 230, MATCH($B$1, resultados!$A$1:$ZZ$1, 0))</f>
        <v/>
      </c>
      <c r="B236">
        <f>INDEX(resultados!$A$2:$ZZ$563, 230, MATCH($B$2, resultados!$A$1:$ZZ$1, 0))</f>
        <v/>
      </c>
      <c r="C236">
        <f>INDEX(resultados!$A$2:$ZZ$563, 230, MATCH($B$3, resultados!$A$1:$ZZ$1, 0))</f>
        <v/>
      </c>
    </row>
    <row r="237">
      <c r="A237">
        <f>INDEX(resultados!$A$2:$ZZ$563, 231, MATCH($B$1, resultados!$A$1:$ZZ$1, 0))</f>
        <v/>
      </c>
      <c r="B237">
        <f>INDEX(resultados!$A$2:$ZZ$563, 231, MATCH($B$2, resultados!$A$1:$ZZ$1, 0))</f>
        <v/>
      </c>
      <c r="C237">
        <f>INDEX(resultados!$A$2:$ZZ$563, 231, MATCH($B$3, resultados!$A$1:$ZZ$1, 0))</f>
        <v/>
      </c>
    </row>
    <row r="238">
      <c r="A238">
        <f>INDEX(resultados!$A$2:$ZZ$563, 232, MATCH($B$1, resultados!$A$1:$ZZ$1, 0))</f>
        <v/>
      </c>
      <c r="B238">
        <f>INDEX(resultados!$A$2:$ZZ$563, 232, MATCH($B$2, resultados!$A$1:$ZZ$1, 0))</f>
        <v/>
      </c>
      <c r="C238">
        <f>INDEX(resultados!$A$2:$ZZ$563, 232, MATCH($B$3, resultados!$A$1:$ZZ$1, 0))</f>
        <v/>
      </c>
    </row>
    <row r="239">
      <c r="A239">
        <f>INDEX(resultados!$A$2:$ZZ$563, 233, MATCH($B$1, resultados!$A$1:$ZZ$1, 0))</f>
        <v/>
      </c>
      <c r="B239">
        <f>INDEX(resultados!$A$2:$ZZ$563, 233, MATCH($B$2, resultados!$A$1:$ZZ$1, 0))</f>
        <v/>
      </c>
      <c r="C239">
        <f>INDEX(resultados!$A$2:$ZZ$563, 233, MATCH($B$3, resultados!$A$1:$ZZ$1, 0))</f>
        <v/>
      </c>
    </row>
    <row r="240">
      <c r="A240">
        <f>INDEX(resultados!$A$2:$ZZ$563, 234, MATCH($B$1, resultados!$A$1:$ZZ$1, 0))</f>
        <v/>
      </c>
      <c r="B240">
        <f>INDEX(resultados!$A$2:$ZZ$563, 234, MATCH($B$2, resultados!$A$1:$ZZ$1, 0))</f>
        <v/>
      </c>
      <c r="C240">
        <f>INDEX(resultados!$A$2:$ZZ$563, 234, MATCH($B$3, resultados!$A$1:$ZZ$1, 0))</f>
        <v/>
      </c>
    </row>
    <row r="241">
      <c r="A241">
        <f>INDEX(resultados!$A$2:$ZZ$563, 235, MATCH($B$1, resultados!$A$1:$ZZ$1, 0))</f>
        <v/>
      </c>
      <c r="B241">
        <f>INDEX(resultados!$A$2:$ZZ$563, 235, MATCH($B$2, resultados!$A$1:$ZZ$1, 0))</f>
        <v/>
      </c>
      <c r="C241">
        <f>INDEX(resultados!$A$2:$ZZ$563, 235, MATCH($B$3, resultados!$A$1:$ZZ$1, 0))</f>
        <v/>
      </c>
    </row>
    <row r="242">
      <c r="A242">
        <f>INDEX(resultados!$A$2:$ZZ$563, 236, MATCH($B$1, resultados!$A$1:$ZZ$1, 0))</f>
        <v/>
      </c>
      <c r="B242">
        <f>INDEX(resultados!$A$2:$ZZ$563, 236, MATCH($B$2, resultados!$A$1:$ZZ$1, 0))</f>
        <v/>
      </c>
      <c r="C242">
        <f>INDEX(resultados!$A$2:$ZZ$563, 236, MATCH($B$3, resultados!$A$1:$ZZ$1, 0))</f>
        <v/>
      </c>
    </row>
    <row r="243">
      <c r="A243">
        <f>INDEX(resultados!$A$2:$ZZ$563, 237, MATCH($B$1, resultados!$A$1:$ZZ$1, 0))</f>
        <v/>
      </c>
      <c r="B243">
        <f>INDEX(resultados!$A$2:$ZZ$563, 237, MATCH($B$2, resultados!$A$1:$ZZ$1, 0))</f>
        <v/>
      </c>
      <c r="C243">
        <f>INDEX(resultados!$A$2:$ZZ$563, 237, MATCH($B$3, resultados!$A$1:$ZZ$1, 0))</f>
        <v/>
      </c>
    </row>
    <row r="244">
      <c r="A244">
        <f>INDEX(resultados!$A$2:$ZZ$563, 238, MATCH($B$1, resultados!$A$1:$ZZ$1, 0))</f>
        <v/>
      </c>
      <c r="B244">
        <f>INDEX(resultados!$A$2:$ZZ$563, 238, MATCH($B$2, resultados!$A$1:$ZZ$1, 0))</f>
        <v/>
      </c>
      <c r="C244">
        <f>INDEX(resultados!$A$2:$ZZ$563, 238, MATCH($B$3, resultados!$A$1:$ZZ$1, 0))</f>
        <v/>
      </c>
    </row>
    <row r="245">
      <c r="A245">
        <f>INDEX(resultados!$A$2:$ZZ$563, 239, MATCH($B$1, resultados!$A$1:$ZZ$1, 0))</f>
        <v/>
      </c>
      <c r="B245">
        <f>INDEX(resultados!$A$2:$ZZ$563, 239, MATCH($B$2, resultados!$A$1:$ZZ$1, 0))</f>
        <v/>
      </c>
      <c r="C245">
        <f>INDEX(resultados!$A$2:$ZZ$563, 239, MATCH($B$3, resultados!$A$1:$ZZ$1, 0))</f>
        <v/>
      </c>
    </row>
    <row r="246">
      <c r="A246">
        <f>INDEX(resultados!$A$2:$ZZ$563, 240, MATCH($B$1, resultados!$A$1:$ZZ$1, 0))</f>
        <v/>
      </c>
      <c r="B246">
        <f>INDEX(resultados!$A$2:$ZZ$563, 240, MATCH($B$2, resultados!$A$1:$ZZ$1, 0))</f>
        <v/>
      </c>
      <c r="C246">
        <f>INDEX(resultados!$A$2:$ZZ$563, 240, MATCH($B$3, resultados!$A$1:$ZZ$1, 0))</f>
        <v/>
      </c>
    </row>
    <row r="247">
      <c r="A247">
        <f>INDEX(resultados!$A$2:$ZZ$563, 241, MATCH($B$1, resultados!$A$1:$ZZ$1, 0))</f>
        <v/>
      </c>
      <c r="B247">
        <f>INDEX(resultados!$A$2:$ZZ$563, 241, MATCH($B$2, resultados!$A$1:$ZZ$1, 0))</f>
        <v/>
      </c>
      <c r="C247">
        <f>INDEX(resultados!$A$2:$ZZ$563, 241, MATCH($B$3, resultados!$A$1:$ZZ$1, 0))</f>
        <v/>
      </c>
    </row>
    <row r="248">
      <c r="A248">
        <f>INDEX(resultados!$A$2:$ZZ$563, 242, MATCH($B$1, resultados!$A$1:$ZZ$1, 0))</f>
        <v/>
      </c>
      <c r="B248">
        <f>INDEX(resultados!$A$2:$ZZ$563, 242, MATCH($B$2, resultados!$A$1:$ZZ$1, 0))</f>
        <v/>
      </c>
      <c r="C248">
        <f>INDEX(resultados!$A$2:$ZZ$563, 242, MATCH($B$3, resultados!$A$1:$ZZ$1, 0))</f>
        <v/>
      </c>
    </row>
    <row r="249">
      <c r="A249">
        <f>INDEX(resultados!$A$2:$ZZ$563, 243, MATCH($B$1, resultados!$A$1:$ZZ$1, 0))</f>
        <v/>
      </c>
      <c r="B249">
        <f>INDEX(resultados!$A$2:$ZZ$563, 243, MATCH($B$2, resultados!$A$1:$ZZ$1, 0))</f>
        <v/>
      </c>
      <c r="C249">
        <f>INDEX(resultados!$A$2:$ZZ$563, 243, MATCH($B$3, resultados!$A$1:$ZZ$1, 0))</f>
        <v/>
      </c>
    </row>
    <row r="250">
      <c r="A250">
        <f>INDEX(resultados!$A$2:$ZZ$563, 244, MATCH($B$1, resultados!$A$1:$ZZ$1, 0))</f>
        <v/>
      </c>
      <c r="B250">
        <f>INDEX(resultados!$A$2:$ZZ$563, 244, MATCH($B$2, resultados!$A$1:$ZZ$1, 0))</f>
        <v/>
      </c>
      <c r="C250">
        <f>INDEX(resultados!$A$2:$ZZ$563, 244, MATCH($B$3, resultados!$A$1:$ZZ$1, 0))</f>
        <v/>
      </c>
    </row>
    <row r="251">
      <c r="A251">
        <f>INDEX(resultados!$A$2:$ZZ$563, 245, MATCH($B$1, resultados!$A$1:$ZZ$1, 0))</f>
        <v/>
      </c>
      <c r="B251">
        <f>INDEX(resultados!$A$2:$ZZ$563, 245, MATCH($B$2, resultados!$A$1:$ZZ$1, 0))</f>
        <v/>
      </c>
      <c r="C251">
        <f>INDEX(resultados!$A$2:$ZZ$563, 245, MATCH($B$3, resultados!$A$1:$ZZ$1, 0))</f>
        <v/>
      </c>
    </row>
    <row r="252">
      <c r="A252">
        <f>INDEX(resultados!$A$2:$ZZ$563, 246, MATCH($B$1, resultados!$A$1:$ZZ$1, 0))</f>
        <v/>
      </c>
      <c r="B252">
        <f>INDEX(resultados!$A$2:$ZZ$563, 246, MATCH($B$2, resultados!$A$1:$ZZ$1, 0))</f>
        <v/>
      </c>
      <c r="C252">
        <f>INDEX(resultados!$A$2:$ZZ$563, 246, MATCH($B$3, resultados!$A$1:$ZZ$1, 0))</f>
        <v/>
      </c>
    </row>
    <row r="253">
      <c r="A253">
        <f>INDEX(resultados!$A$2:$ZZ$563, 247, MATCH($B$1, resultados!$A$1:$ZZ$1, 0))</f>
        <v/>
      </c>
      <c r="B253">
        <f>INDEX(resultados!$A$2:$ZZ$563, 247, MATCH($B$2, resultados!$A$1:$ZZ$1, 0))</f>
        <v/>
      </c>
      <c r="C253">
        <f>INDEX(resultados!$A$2:$ZZ$563, 247, MATCH($B$3, resultados!$A$1:$ZZ$1, 0))</f>
        <v/>
      </c>
    </row>
    <row r="254">
      <c r="A254">
        <f>INDEX(resultados!$A$2:$ZZ$563, 248, MATCH($B$1, resultados!$A$1:$ZZ$1, 0))</f>
        <v/>
      </c>
      <c r="B254">
        <f>INDEX(resultados!$A$2:$ZZ$563, 248, MATCH($B$2, resultados!$A$1:$ZZ$1, 0))</f>
        <v/>
      </c>
      <c r="C254">
        <f>INDEX(resultados!$A$2:$ZZ$563, 248, MATCH($B$3, resultados!$A$1:$ZZ$1, 0))</f>
        <v/>
      </c>
    </row>
    <row r="255">
      <c r="A255">
        <f>INDEX(resultados!$A$2:$ZZ$563, 249, MATCH($B$1, resultados!$A$1:$ZZ$1, 0))</f>
        <v/>
      </c>
      <c r="B255">
        <f>INDEX(resultados!$A$2:$ZZ$563, 249, MATCH($B$2, resultados!$A$1:$ZZ$1, 0))</f>
        <v/>
      </c>
      <c r="C255">
        <f>INDEX(resultados!$A$2:$ZZ$563, 249, MATCH($B$3, resultados!$A$1:$ZZ$1, 0))</f>
        <v/>
      </c>
    </row>
    <row r="256">
      <c r="A256">
        <f>INDEX(resultados!$A$2:$ZZ$563, 250, MATCH($B$1, resultados!$A$1:$ZZ$1, 0))</f>
        <v/>
      </c>
      <c r="B256">
        <f>INDEX(resultados!$A$2:$ZZ$563, 250, MATCH($B$2, resultados!$A$1:$ZZ$1, 0))</f>
        <v/>
      </c>
      <c r="C256">
        <f>INDEX(resultados!$A$2:$ZZ$563, 250, MATCH($B$3, resultados!$A$1:$ZZ$1, 0))</f>
        <v/>
      </c>
    </row>
    <row r="257">
      <c r="A257">
        <f>INDEX(resultados!$A$2:$ZZ$563, 251, MATCH($B$1, resultados!$A$1:$ZZ$1, 0))</f>
        <v/>
      </c>
      <c r="B257">
        <f>INDEX(resultados!$A$2:$ZZ$563, 251, MATCH($B$2, resultados!$A$1:$ZZ$1, 0))</f>
        <v/>
      </c>
      <c r="C257">
        <f>INDEX(resultados!$A$2:$ZZ$563, 251, MATCH($B$3, resultados!$A$1:$ZZ$1, 0))</f>
        <v/>
      </c>
    </row>
    <row r="258">
      <c r="A258">
        <f>INDEX(resultados!$A$2:$ZZ$563, 252, MATCH($B$1, resultados!$A$1:$ZZ$1, 0))</f>
        <v/>
      </c>
      <c r="B258">
        <f>INDEX(resultados!$A$2:$ZZ$563, 252, MATCH($B$2, resultados!$A$1:$ZZ$1, 0))</f>
        <v/>
      </c>
      <c r="C258">
        <f>INDEX(resultados!$A$2:$ZZ$563, 252, MATCH($B$3, resultados!$A$1:$ZZ$1, 0))</f>
        <v/>
      </c>
    </row>
    <row r="259">
      <c r="A259">
        <f>INDEX(resultados!$A$2:$ZZ$563, 253, MATCH($B$1, resultados!$A$1:$ZZ$1, 0))</f>
        <v/>
      </c>
      <c r="B259">
        <f>INDEX(resultados!$A$2:$ZZ$563, 253, MATCH($B$2, resultados!$A$1:$ZZ$1, 0))</f>
        <v/>
      </c>
      <c r="C259">
        <f>INDEX(resultados!$A$2:$ZZ$563, 253, MATCH($B$3, resultados!$A$1:$ZZ$1, 0))</f>
        <v/>
      </c>
    </row>
    <row r="260">
      <c r="A260">
        <f>INDEX(resultados!$A$2:$ZZ$563, 254, MATCH($B$1, resultados!$A$1:$ZZ$1, 0))</f>
        <v/>
      </c>
      <c r="B260">
        <f>INDEX(resultados!$A$2:$ZZ$563, 254, MATCH($B$2, resultados!$A$1:$ZZ$1, 0))</f>
        <v/>
      </c>
      <c r="C260">
        <f>INDEX(resultados!$A$2:$ZZ$563, 254, MATCH($B$3, resultados!$A$1:$ZZ$1, 0))</f>
        <v/>
      </c>
    </row>
    <row r="261">
      <c r="A261">
        <f>INDEX(resultados!$A$2:$ZZ$563, 255, MATCH($B$1, resultados!$A$1:$ZZ$1, 0))</f>
        <v/>
      </c>
      <c r="B261">
        <f>INDEX(resultados!$A$2:$ZZ$563, 255, MATCH($B$2, resultados!$A$1:$ZZ$1, 0))</f>
        <v/>
      </c>
      <c r="C261">
        <f>INDEX(resultados!$A$2:$ZZ$563, 255, MATCH($B$3, resultados!$A$1:$ZZ$1, 0))</f>
        <v/>
      </c>
    </row>
    <row r="262">
      <c r="A262">
        <f>INDEX(resultados!$A$2:$ZZ$563, 256, MATCH($B$1, resultados!$A$1:$ZZ$1, 0))</f>
        <v/>
      </c>
      <c r="B262">
        <f>INDEX(resultados!$A$2:$ZZ$563, 256, MATCH($B$2, resultados!$A$1:$ZZ$1, 0))</f>
        <v/>
      </c>
      <c r="C262">
        <f>INDEX(resultados!$A$2:$ZZ$563, 256, MATCH($B$3, resultados!$A$1:$ZZ$1, 0))</f>
        <v/>
      </c>
    </row>
    <row r="263">
      <c r="A263">
        <f>INDEX(resultados!$A$2:$ZZ$563, 257, MATCH($B$1, resultados!$A$1:$ZZ$1, 0))</f>
        <v/>
      </c>
      <c r="B263">
        <f>INDEX(resultados!$A$2:$ZZ$563, 257, MATCH($B$2, resultados!$A$1:$ZZ$1, 0))</f>
        <v/>
      </c>
      <c r="C263">
        <f>INDEX(resultados!$A$2:$ZZ$563, 257, MATCH($B$3, resultados!$A$1:$ZZ$1, 0))</f>
        <v/>
      </c>
    </row>
    <row r="264">
      <c r="A264">
        <f>INDEX(resultados!$A$2:$ZZ$563, 258, MATCH($B$1, resultados!$A$1:$ZZ$1, 0))</f>
        <v/>
      </c>
      <c r="B264">
        <f>INDEX(resultados!$A$2:$ZZ$563, 258, MATCH($B$2, resultados!$A$1:$ZZ$1, 0))</f>
        <v/>
      </c>
      <c r="C264">
        <f>INDEX(resultados!$A$2:$ZZ$563, 258, MATCH($B$3, resultados!$A$1:$ZZ$1, 0))</f>
        <v/>
      </c>
    </row>
    <row r="265">
      <c r="A265">
        <f>INDEX(resultados!$A$2:$ZZ$563, 259, MATCH($B$1, resultados!$A$1:$ZZ$1, 0))</f>
        <v/>
      </c>
      <c r="B265">
        <f>INDEX(resultados!$A$2:$ZZ$563, 259, MATCH($B$2, resultados!$A$1:$ZZ$1, 0))</f>
        <v/>
      </c>
      <c r="C265">
        <f>INDEX(resultados!$A$2:$ZZ$563, 259, MATCH($B$3, resultados!$A$1:$ZZ$1, 0))</f>
        <v/>
      </c>
    </row>
    <row r="266">
      <c r="A266">
        <f>INDEX(resultados!$A$2:$ZZ$563, 260, MATCH($B$1, resultados!$A$1:$ZZ$1, 0))</f>
        <v/>
      </c>
      <c r="B266">
        <f>INDEX(resultados!$A$2:$ZZ$563, 260, MATCH($B$2, resultados!$A$1:$ZZ$1, 0))</f>
        <v/>
      </c>
      <c r="C266">
        <f>INDEX(resultados!$A$2:$ZZ$563, 260, MATCH($B$3, resultados!$A$1:$ZZ$1, 0))</f>
        <v/>
      </c>
    </row>
    <row r="267">
      <c r="A267">
        <f>INDEX(resultados!$A$2:$ZZ$563, 261, MATCH($B$1, resultados!$A$1:$ZZ$1, 0))</f>
        <v/>
      </c>
      <c r="B267">
        <f>INDEX(resultados!$A$2:$ZZ$563, 261, MATCH($B$2, resultados!$A$1:$ZZ$1, 0))</f>
        <v/>
      </c>
      <c r="C267">
        <f>INDEX(resultados!$A$2:$ZZ$563, 261, MATCH($B$3, resultados!$A$1:$ZZ$1, 0))</f>
        <v/>
      </c>
    </row>
    <row r="268">
      <c r="A268">
        <f>INDEX(resultados!$A$2:$ZZ$563, 262, MATCH($B$1, resultados!$A$1:$ZZ$1, 0))</f>
        <v/>
      </c>
      <c r="B268">
        <f>INDEX(resultados!$A$2:$ZZ$563, 262, MATCH($B$2, resultados!$A$1:$ZZ$1, 0))</f>
        <v/>
      </c>
      <c r="C268">
        <f>INDEX(resultados!$A$2:$ZZ$563, 262, MATCH($B$3, resultados!$A$1:$ZZ$1, 0))</f>
        <v/>
      </c>
    </row>
    <row r="269">
      <c r="A269">
        <f>INDEX(resultados!$A$2:$ZZ$563, 263, MATCH($B$1, resultados!$A$1:$ZZ$1, 0))</f>
        <v/>
      </c>
      <c r="B269">
        <f>INDEX(resultados!$A$2:$ZZ$563, 263, MATCH($B$2, resultados!$A$1:$ZZ$1, 0))</f>
        <v/>
      </c>
      <c r="C269">
        <f>INDEX(resultados!$A$2:$ZZ$563, 263, MATCH($B$3, resultados!$A$1:$ZZ$1, 0))</f>
        <v/>
      </c>
    </row>
    <row r="270">
      <c r="A270">
        <f>INDEX(resultados!$A$2:$ZZ$563, 264, MATCH($B$1, resultados!$A$1:$ZZ$1, 0))</f>
        <v/>
      </c>
      <c r="B270">
        <f>INDEX(resultados!$A$2:$ZZ$563, 264, MATCH($B$2, resultados!$A$1:$ZZ$1, 0))</f>
        <v/>
      </c>
      <c r="C270">
        <f>INDEX(resultados!$A$2:$ZZ$563, 264, MATCH($B$3, resultados!$A$1:$ZZ$1, 0))</f>
        <v/>
      </c>
    </row>
    <row r="271">
      <c r="A271">
        <f>INDEX(resultados!$A$2:$ZZ$563, 265, MATCH($B$1, resultados!$A$1:$ZZ$1, 0))</f>
        <v/>
      </c>
      <c r="B271">
        <f>INDEX(resultados!$A$2:$ZZ$563, 265, MATCH($B$2, resultados!$A$1:$ZZ$1, 0))</f>
        <v/>
      </c>
      <c r="C271">
        <f>INDEX(resultados!$A$2:$ZZ$563, 265, MATCH($B$3, resultados!$A$1:$ZZ$1, 0))</f>
        <v/>
      </c>
    </row>
    <row r="272">
      <c r="A272">
        <f>INDEX(resultados!$A$2:$ZZ$563, 266, MATCH($B$1, resultados!$A$1:$ZZ$1, 0))</f>
        <v/>
      </c>
      <c r="B272">
        <f>INDEX(resultados!$A$2:$ZZ$563, 266, MATCH($B$2, resultados!$A$1:$ZZ$1, 0))</f>
        <v/>
      </c>
      <c r="C272">
        <f>INDEX(resultados!$A$2:$ZZ$563, 266, MATCH($B$3, resultados!$A$1:$ZZ$1, 0))</f>
        <v/>
      </c>
    </row>
    <row r="273">
      <c r="A273">
        <f>INDEX(resultados!$A$2:$ZZ$563, 267, MATCH($B$1, resultados!$A$1:$ZZ$1, 0))</f>
        <v/>
      </c>
      <c r="B273">
        <f>INDEX(resultados!$A$2:$ZZ$563, 267, MATCH($B$2, resultados!$A$1:$ZZ$1, 0))</f>
        <v/>
      </c>
      <c r="C273">
        <f>INDEX(resultados!$A$2:$ZZ$563, 267, MATCH($B$3, resultados!$A$1:$ZZ$1, 0))</f>
        <v/>
      </c>
    </row>
    <row r="274">
      <c r="A274">
        <f>INDEX(resultados!$A$2:$ZZ$563, 268, MATCH($B$1, resultados!$A$1:$ZZ$1, 0))</f>
        <v/>
      </c>
      <c r="B274">
        <f>INDEX(resultados!$A$2:$ZZ$563, 268, MATCH($B$2, resultados!$A$1:$ZZ$1, 0))</f>
        <v/>
      </c>
      <c r="C274">
        <f>INDEX(resultados!$A$2:$ZZ$563, 268, MATCH($B$3, resultados!$A$1:$ZZ$1, 0))</f>
        <v/>
      </c>
    </row>
    <row r="275">
      <c r="A275">
        <f>INDEX(resultados!$A$2:$ZZ$563, 269, MATCH($B$1, resultados!$A$1:$ZZ$1, 0))</f>
        <v/>
      </c>
      <c r="B275">
        <f>INDEX(resultados!$A$2:$ZZ$563, 269, MATCH($B$2, resultados!$A$1:$ZZ$1, 0))</f>
        <v/>
      </c>
      <c r="C275">
        <f>INDEX(resultados!$A$2:$ZZ$563, 269, MATCH($B$3, resultados!$A$1:$ZZ$1, 0))</f>
        <v/>
      </c>
    </row>
    <row r="276">
      <c r="A276">
        <f>INDEX(resultados!$A$2:$ZZ$563, 270, MATCH($B$1, resultados!$A$1:$ZZ$1, 0))</f>
        <v/>
      </c>
      <c r="B276">
        <f>INDEX(resultados!$A$2:$ZZ$563, 270, MATCH($B$2, resultados!$A$1:$ZZ$1, 0))</f>
        <v/>
      </c>
      <c r="C276">
        <f>INDEX(resultados!$A$2:$ZZ$563, 270, MATCH($B$3, resultados!$A$1:$ZZ$1, 0))</f>
        <v/>
      </c>
    </row>
    <row r="277">
      <c r="A277">
        <f>INDEX(resultados!$A$2:$ZZ$563, 271, MATCH($B$1, resultados!$A$1:$ZZ$1, 0))</f>
        <v/>
      </c>
      <c r="B277">
        <f>INDEX(resultados!$A$2:$ZZ$563, 271, MATCH($B$2, resultados!$A$1:$ZZ$1, 0))</f>
        <v/>
      </c>
      <c r="C277">
        <f>INDEX(resultados!$A$2:$ZZ$563, 271, MATCH($B$3, resultados!$A$1:$ZZ$1, 0))</f>
        <v/>
      </c>
    </row>
    <row r="278">
      <c r="A278">
        <f>INDEX(resultados!$A$2:$ZZ$563, 272, MATCH($B$1, resultados!$A$1:$ZZ$1, 0))</f>
        <v/>
      </c>
      <c r="B278">
        <f>INDEX(resultados!$A$2:$ZZ$563, 272, MATCH($B$2, resultados!$A$1:$ZZ$1, 0))</f>
        <v/>
      </c>
      <c r="C278">
        <f>INDEX(resultados!$A$2:$ZZ$563, 272, MATCH($B$3, resultados!$A$1:$ZZ$1, 0))</f>
        <v/>
      </c>
    </row>
    <row r="279">
      <c r="A279">
        <f>INDEX(resultados!$A$2:$ZZ$563, 273, MATCH($B$1, resultados!$A$1:$ZZ$1, 0))</f>
        <v/>
      </c>
      <c r="B279">
        <f>INDEX(resultados!$A$2:$ZZ$563, 273, MATCH($B$2, resultados!$A$1:$ZZ$1, 0))</f>
        <v/>
      </c>
      <c r="C279">
        <f>INDEX(resultados!$A$2:$ZZ$563, 273, MATCH($B$3, resultados!$A$1:$ZZ$1, 0))</f>
        <v/>
      </c>
    </row>
    <row r="280">
      <c r="A280">
        <f>INDEX(resultados!$A$2:$ZZ$563, 274, MATCH($B$1, resultados!$A$1:$ZZ$1, 0))</f>
        <v/>
      </c>
      <c r="B280">
        <f>INDEX(resultados!$A$2:$ZZ$563, 274, MATCH($B$2, resultados!$A$1:$ZZ$1, 0))</f>
        <v/>
      </c>
      <c r="C280">
        <f>INDEX(resultados!$A$2:$ZZ$563, 274, MATCH($B$3, resultados!$A$1:$ZZ$1, 0))</f>
        <v/>
      </c>
    </row>
    <row r="281">
      <c r="A281">
        <f>INDEX(resultados!$A$2:$ZZ$563, 275, MATCH($B$1, resultados!$A$1:$ZZ$1, 0))</f>
        <v/>
      </c>
      <c r="B281">
        <f>INDEX(resultados!$A$2:$ZZ$563, 275, MATCH($B$2, resultados!$A$1:$ZZ$1, 0))</f>
        <v/>
      </c>
      <c r="C281">
        <f>INDEX(resultados!$A$2:$ZZ$563, 275, MATCH($B$3, resultados!$A$1:$ZZ$1, 0))</f>
        <v/>
      </c>
    </row>
    <row r="282">
      <c r="A282">
        <f>INDEX(resultados!$A$2:$ZZ$563, 276, MATCH($B$1, resultados!$A$1:$ZZ$1, 0))</f>
        <v/>
      </c>
      <c r="B282">
        <f>INDEX(resultados!$A$2:$ZZ$563, 276, MATCH($B$2, resultados!$A$1:$ZZ$1, 0))</f>
        <v/>
      </c>
      <c r="C282">
        <f>INDEX(resultados!$A$2:$ZZ$563, 276, MATCH($B$3, resultados!$A$1:$ZZ$1, 0))</f>
        <v/>
      </c>
    </row>
    <row r="283">
      <c r="A283">
        <f>INDEX(resultados!$A$2:$ZZ$563, 277, MATCH($B$1, resultados!$A$1:$ZZ$1, 0))</f>
        <v/>
      </c>
      <c r="B283">
        <f>INDEX(resultados!$A$2:$ZZ$563, 277, MATCH($B$2, resultados!$A$1:$ZZ$1, 0))</f>
        <v/>
      </c>
      <c r="C283">
        <f>INDEX(resultados!$A$2:$ZZ$563, 277, MATCH($B$3, resultados!$A$1:$ZZ$1, 0))</f>
        <v/>
      </c>
    </row>
    <row r="284">
      <c r="A284">
        <f>INDEX(resultados!$A$2:$ZZ$563, 278, MATCH($B$1, resultados!$A$1:$ZZ$1, 0))</f>
        <v/>
      </c>
      <c r="B284">
        <f>INDEX(resultados!$A$2:$ZZ$563, 278, MATCH($B$2, resultados!$A$1:$ZZ$1, 0))</f>
        <v/>
      </c>
      <c r="C284">
        <f>INDEX(resultados!$A$2:$ZZ$563, 278, MATCH($B$3, resultados!$A$1:$ZZ$1, 0))</f>
        <v/>
      </c>
    </row>
    <row r="285">
      <c r="A285">
        <f>INDEX(resultados!$A$2:$ZZ$563, 279, MATCH($B$1, resultados!$A$1:$ZZ$1, 0))</f>
        <v/>
      </c>
      <c r="B285">
        <f>INDEX(resultados!$A$2:$ZZ$563, 279, MATCH($B$2, resultados!$A$1:$ZZ$1, 0))</f>
        <v/>
      </c>
      <c r="C285">
        <f>INDEX(resultados!$A$2:$ZZ$563, 279, MATCH($B$3, resultados!$A$1:$ZZ$1, 0))</f>
        <v/>
      </c>
    </row>
    <row r="286">
      <c r="A286">
        <f>INDEX(resultados!$A$2:$ZZ$563, 280, MATCH($B$1, resultados!$A$1:$ZZ$1, 0))</f>
        <v/>
      </c>
      <c r="B286">
        <f>INDEX(resultados!$A$2:$ZZ$563, 280, MATCH($B$2, resultados!$A$1:$ZZ$1, 0))</f>
        <v/>
      </c>
      <c r="C286">
        <f>INDEX(resultados!$A$2:$ZZ$563, 280, MATCH($B$3, resultados!$A$1:$ZZ$1, 0))</f>
        <v/>
      </c>
    </row>
    <row r="287">
      <c r="A287">
        <f>INDEX(resultados!$A$2:$ZZ$563, 281, MATCH($B$1, resultados!$A$1:$ZZ$1, 0))</f>
        <v/>
      </c>
      <c r="B287">
        <f>INDEX(resultados!$A$2:$ZZ$563, 281, MATCH($B$2, resultados!$A$1:$ZZ$1, 0))</f>
        <v/>
      </c>
      <c r="C287">
        <f>INDEX(resultados!$A$2:$ZZ$563, 281, MATCH($B$3, resultados!$A$1:$ZZ$1, 0))</f>
        <v/>
      </c>
    </row>
    <row r="288">
      <c r="A288">
        <f>INDEX(resultados!$A$2:$ZZ$563, 282, MATCH($B$1, resultados!$A$1:$ZZ$1, 0))</f>
        <v/>
      </c>
      <c r="B288">
        <f>INDEX(resultados!$A$2:$ZZ$563, 282, MATCH($B$2, resultados!$A$1:$ZZ$1, 0))</f>
        <v/>
      </c>
      <c r="C288">
        <f>INDEX(resultados!$A$2:$ZZ$563, 282, MATCH($B$3, resultados!$A$1:$ZZ$1, 0))</f>
        <v/>
      </c>
    </row>
    <row r="289">
      <c r="A289">
        <f>INDEX(resultados!$A$2:$ZZ$563, 283, MATCH($B$1, resultados!$A$1:$ZZ$1, 0))</f>
        <v/>
      </c>
      <c r="B289">
        <f>INDEX(resultados!$A$2:$ZZ$563, 283, MATCH($B$2, resultados!$A$1:$ZZ$1, 0))</f>
        <v/>
      </c>
      <c r="C289">
        <f>INDEX(resultados!$A$2:$ZZ$563, 283, MATCH($B$3, resultados!$A$1:$ZZ$1, 0))</f>
        <v/>
      </c>
    </row>
    <row r="290">
      <c r="A290">
        <f>INDEX(resultados!$A$2:$ZZ$563, 284, MATCH($B$1, resultados!$A$1:$ZZ$1, 0))</f>
        <v/>
      </c>
      <c r="B290">
        <f>INDEX(resultados!$A$2:$ZZ$563, 284, MATCH($B$2, resultados!$A$1:$ZZ$1, 0))</f>
        <v/>
      </c>
      <c r="C290">
        <f>INDEX(resultados!$A$2:$ZZ$563, 284, MATCH($B$3, resultados!$A$1:$ZZ$1, 0))</f>
        <v/>
      </c>
    </row>
    <row r="291">
      <c r="A291">
        <f>INDEX(resultados!$A$2:$ZZ$563, 285, MATCH($B$1, resultados!$A$1:$ZZ$1, 0))</f>
        <v/>
      </c>
      <c r="B291">
        <f>INDEX(resultados!$A$2:$ZZ$563, 285, MATCH($B$2, resultados!$A$1:$ZZ$1, 0))</f>
        <v/>
      </c>
      <c r="C291">
        <f>INDEX(resultados!$A$2:$ZZ$563, 285, MATCH($B$3, resultados!$A$1:$ZZ$1, 0))</f>
        <v/>
      </c>
    </row>
    <row r="292">
      <c r="A292">
        <f>INDEX(resultados!$A$2:$ZZ$563, 286, MATCH($B$1, resultados!$A$1:$ZZ$1, 0))</f>
        <v/>
      </c>
      <c r="B292">
        <f>INDEX(resultados!$A$2:$ZZ$563, 286, MATCH($B$2, resultados!$A$1:$ZZ$1, 0))</f>
        <v/>
      </c>
      <c r="C292">
        <f>INDEX(resultados!$A$2:$ZZ$563, 286, MATCH($B$3, resultados!$A$1:$ZZ$1, 0))</f>
        <v/>
      </c>
    </row>
    <row r="293">
      <c r="A293">
        <f>INDEX(resultados!$A$2:$ZZ$563, 287, MATCH($B$1, resultados!$A$1:$ZZ$1, 0))</f>
        <v/>
      </c>
      <c r="B293">
        <f>INDEX(resultados!$A$2:$ZZ$563, 287, MATCH($B$2, resultados!$A$1:$ZZ$1, 0))</f>
        <v/>
      </c>
      <c r="C293">
        <f>INDEX(resultados!$A$2:$ZZ$563, 287, MATCH($B$3, resultados!$A$1:$ZZ$1, 0))</f>
        <v/>
      </c>
    </row>
    <row r="294">
      <c r="A294">
        <f>INDEX(resultados!$A$2:$ZZ$563, 288, MATCH($B$1, resultados!$A$1:$ZZ$1, 0))</f>
        <v/>
      </c>
      <c r="B294">
        <f>INDEX(resultados!$A$2:$ZZ$563, 288, MATCH($B$2, resultados!$A$1:$ZZ$1, 0))</f>
        <v/>
      </c>
      <c r="C294">
        <f>INDEX(resultados!$A$2:$ZZ$563, 288, MATCH($B$3, resultados!$A$1:$ZZ$1, 0))</f>
        <v/>
      </c>
    </row>
    <row r="295">
      <c r="A295">
        <f>INDEX(resultados!$A$2:$ZZ$563, 289, MATCH($B$1, resultados!$A$1:$ZZ$1, 0))</f>
        <v/>
      </c>
      <c r="B295">
        <f>INDEX(resultados!$A$2:$ZZ$563, 289, MATCH($B$2, resultados!$A$1:$ZZ$1, 0))</f>
        <v/>
      </c>
      <c r="C295">
        <f>INDEX(resultados!$A$2:$ZZ$563, 289, MATCH($B$3, resultados!$A$1:$ZZ$1, 0))</f>
        <v/>
      </c>
    </row>
    <row r="296">
      <c r="A296">
        <f>INDEX(resultados!$A$2:$ZZ$563, 290, MATCH($B$1, resultados!$A$1:$ZZ$1, 0))</f>
        <v/>
      </c>
      <c r="B296">
        <f>INDEX(resultados!$A$2:$ZZ$563, 290, MATCH($B$2, resultados!$A$1:$ZZ$1, 0))</f>
        <v/>
      </c>
      <c r="C296">
        <f>INDEX(resultados!$A$2:$ZZ$563, 290, MATCH($B$3, resultados!$A$1:$ZZ$1, 0))</f>
        <v/>
      </c>
    </row>
    <row r="297">
      <c r="A297">
        <f>INDEX(resultados!$A$2:$ZZ$563, 291, MATCH($B$1, resultados!$A$1:$ZZ$1, 0))</f>
        <v/>
      </c>
      <c r="B297">
        <f>INDEX(resultados!$A$2:$ZZ$563, 291, MATCH($B$2, resultados!$A$1:$ZZ$1, 0))</f>
        <v/>
      </c>
      <c r="C297">
        <f>INDEX(resultados!$A$2:$ZZ$563, 291, MATCH($B$3, resultados!$A$1:$ZZ$1, 0))</f>
        <v/>
      </c>
    </row>
    <row r="298">
      <c r="A298">
        <f>INDEX(resultados!$A$2:$ZZ$563, 292, MATCH($B$1, resultados!$A$1:$ZZ$1, 0))</f>
        <v/>
      </c>
      <c r="B298">
        <f>INDEX(resultados!$A$2:$ZZ$563, 292, MATCH($B$2, resultados!$A$1:$ZZ$1, 0))</f>
        <v/>
      </c>
      <c r="C298">
        <f>INDEX(resultados!$A$2:$ZZ$563, 292, MATCH($B$3, resultados!$A$1:$ZZ$1, 0))</f>
        <v/>
      </c>
    </row>
    <row r="299">
      <c r="A299">
        <f>INDEX(resultados!$A$2:$ZZ$563, 293, MATCH($B$1, resultados!$A$1:$ZZ$1, 0))</f>
        <v/>
      </c>
      <c r="B299">
        <f>INDEX(resultados!$A$2:$ZZ$563, 293, MATCH($B$2, resultados!$A$1:$ZZ$1, 0))</f>
        <v/>
      </c>
      <c r="C299">
        <f>INDEX(resultados!$A$2:$ZZ$563, 293, MATCH($B$3, resultados!$A$1:$ZZ$1, 0))</f>
        <v/>
      </c>
    </row>
    <row r="300">
      <c r="A300">
        <f>INDEX(resultados!$A$2:$ZZ$563, 294, MATCH($B$1, resultados!$A$1:$ZZ$1, 0))</f>
        <v/>
      </c>
      <c r="B300">
        <f>INDEX(resultados!$A$2:$ZZ$563, 294, MATCH($B$2, resultados!$A$1:$ZZ$1, 0))</f>
        <v/>
      </c>
      <c r="C300">
        <f>INDEX(resultados!$A$2:$ZZ$563, 294, MATCH($B$3, resultados!$A$1:$ZZ$1, 0))</f>
        <v/>
      </c>
    </row>
    <row r="301">
      <c r="A301">
        <f>INDEX(resultados!$A$2:$ZZ$563, 295, MATCH($B$1, resultados!$A$1:$ZZ$1, 0))</f>
        <v/>
      </c>
      <c r="B301">
        <f>INDEX(resultados!$A$2:$ZZ$563, 295, MATCH($B$2, resultados!$A$1:$ZZ$1, 0))</f>
        <v/>
      </c>
      <c r="C301">
        <f>INDEX(resultados!$A$2:$ZZ$563, 295, MATCH($B$3, resultados!$A$1:$ZZ$1, 0))</f>
        <v/>
      </c>
    </row>
    <row r="302">
      <c r="A302">
        <f>INDEX(resultados!$A$2:$ZZ$563, 296, MATCH($B$1, resultados!$A$1:$ZZ$1, 0))</f>
        <v/>
      </c>
      <c r="B302">
        <f>INDEX(resultados!$A$2:$ZZ$563, 296, MATCH($B$2, resultados!$A$1:$ZZ$1, 0))</f>
        <v/>
      </c>
      <c r="C302">
        <f>INDEX(resultados!$A$2:$ZZ$563, 296, MATCH($B$3, resultados!$A$1:$ZZ$1, 0))</f>
        <v/>
      </c>
    </row>
    <row r="303">
      <c r="A303">
        <f>INDEX(resultados!$A$2:$ZZ$563, 297, MATCH($B$1, resultados!$A$1:$ZZ$1, 0))</f>
        <v/>
      </c>
      <c r="B303">
        <f>INDEX(resultados!$A$2:$ZZ$563, 297, MATCH($B$2, resultados!$A$1:$ZZ$1, 0))</f>
        <v/>
      </c>
      <c r="C303">
        <f>INDEX(resultados!$A$2:$ZZ$563, 297, MATCH($B$3, resultados!$A$1:$ZZ$1, 0))</f>
        <v/>
      </c>
    </row>
    <row r="304">
      <c r="A304">
        <f>INDEX(resultados!$A$2:$ZZ$563, 298, MATCH($B$1, resultados!$A$1:$ZZ$1, 0))</f>
        <v/>
      </c>
      <c r="B304">
        <f>INDEX(resultados!$A$2:$ZZ$563, 298, MATCH($B$2, resultados!$A$1:$ZZ$1, 0))</f>
        <v/>
      </c>
      <c r="C304">
        <f>INDEX(resultados!$A$2:$ZZ$563, 298, MATCH($B$3, resultados!$A$1:$ZZ$1, 0))</f>
        <v/>
      </c>
    </row>
    <row r="305">
      <c r="A305">
        <f>INDEX(resultados!$A$2:$ZZ$563, 299, MATCH($B$1, resultados!$A$1:$ZZ$1, 0))</f>
        <v/>
      </c>
      <c r="B305">
        <f>INDEX(resultados!$A$2:$ZZ$563, 299, MATCH($B$2, resultados!$A$1:$ZZ$1, 0))</f>
        <v/>
      </c>
      <c r="C305">
        <f>INDEX(resultados!$A$2:$ZZ$563, 299, MATCH($B$3, resultados!$A$1:$ZZ$1, 0))</f>
        <v/>
      </c>
    </row>
    <row r="306">
      <c r="A306">
        <f>INDEX(resultados!$A$2:$ZZ$563, 300, MATCH($B$1, resultados!$A$1:$ZZ$1, 0))</f>
        <v/>
      </c>
      <c r="B306">
        <f>INDEX(resultados!$A$2:$ZZ$563, 300, MATCH($B$2, resultados!$A$1:$ZZ$1, 0))</f>
        <v/>
      </c>
      <c r="C306">
        <f>INDEX(resultados!$A$2:$ZZ$563, 300, MATCH($B$3, resultados!$A$1:$ZZ$1, 0))</f>
        <v/>
      </c>
    </row>
    <row r="307">
      <c r="A307">
        <f>INDEX(resultados!$A$2:$ZZ$563, 301, MATCH($B$1, resultados!$A$1:$ZZ$1, 0))</f>
        <v/>
      </c>
      <c r="B307">
        <f>INDEX(resultados!$A$2:$ZZ$563, 301, MATCH($B$2, resultados!$A$1:$ZZ$1, 0))</f>
        <v/>
      </c>
      <c r="C307">
        <f>INDEX(resultados!$A$2:$ZZ$563, 301, MATCH($B$3, resultados!$A$1:$ZZ$1, 0))</f>
        <v/>
      </c>
    </row>
    <row r="308">
      <c r="A308">
        <f>INDEX(resultados!$A$2:$ZZ$563, 302, MATCH($B$1, resultados!$A$1:$ZZ$1, 0))</f>
        <v/>
      </c>
      <c r="B308">
        <f>INDEX(resultados!$A$2:$ZZ$563, 302, MATCH($B$2, resultados!$A$1:$ZZ$1, 0))</f>
        <v/>
      </c>
      <c r="C308">
        <f>INDEX(resultados!$A$2:$ZZ$563, 302, MATCH($B$3, resultados!$A$1:$ZZ$1, 0))</f>
        <v/>
      </c>
    </row>
    <row r="309">
      <c r="A309">
        <f>INDEX(resultados!$A$2:$ZZ$563, 303, MATCH($B$1, resultados!$A$1:$ZZ$1, 0))</f>
        <v/>
      </c>
      <c r="B309">
        <f>INDEX(resultados!$A$2:$ZZ$563, 303, MATCH($B$2, resultados!$A$1:$ZZ$1, 0))</f>
        <v/>
      </c>
      <c r="C309">
        <f>INDEX(resultados!$A$2:$ZZ$563, 303, MATCH($B$3, resultados!$A$1:$ZZ$1, 0))</f>
        <v/>
      </c>
    </row>
    <row r="310">
      <c r="A310">
        <f>INDEX(resultados!$A$2:$ZZ$563, 304, MATCH($B$1, resultados!$A$1:$ZZ$1, 0))</f>
        <v/>
      </c>
      <c r="B310">
        <f>INDEX(resultados!$A$2:$ZZ$563, 304, MATCH($B$2, resultados!$A$1:$ZZ$1, 0))</f>
        <v/>
      </c>
      <c r="C310">
        <f>INDEX(resultados!$A$2:$ZZ$563, 304, MATCH($B$3, resultados!$A$1:$ZZ$1, 0))</f>
        <v/>
      </c>
    </row>
    <row r="311">
      <c r="A311">
        <f>INDEX(resultados!$A$2:$ZZ$563, 305, MATCH($B$1, resultados!$A$1:$ZZ$1, 0))</f>
        <v/>
      </c>
      <c r="B311">
        <f>INDEX(resultados!$A$2:$ZZ$563, 305, MATCH($B$2, resultados!$A$1:$ZZ$1, 0))</f>
        <v/>
      </c>
      <c r="C311">
        <f>INDEX(resultados!$A$2:$ZZ$563, 305, MATCH($B$3, resultados!$A$1:$ZZ$1, 0))</f>
        <v/>
      </c>
    </row>
    <row r="312">
      <c r="A312">
        <f>INDEX(resultados!$A$2:$ZZ$563, 306, MATCH($B$1, resultados!$A$1:$ZZ$1, 0))</f>
        <v/>
      </c>
      <c r="B312">
        <f>INDEX(resultados!$A$2:$ZZ$563, 306, MATCH($B$2, resultados!$A$1:$ZZ$1, 0))</f>
        <v/>
      </c>
      <c r="C312">
        <f>INDEX(resultados!$A$2:$ZZ$563, 306, MATCH($B$3, resultados!$A$1:$ZZ$1, 0))</f>
        <v/>
      </c>
    </row>
    <row r="313">
      <c r="A313">
        <f>INDEX(resultados!$A$2:$ZZ$563, 307, MATCH($B$1, resultados!$A$1:$ZZ$1, 0))</f>
        <v/>
      </c>
      <c r="B313">
        <f>INDEX(resultados!$A$2:$ZZ$563, 307, MATCH($B$2, resultados!$A$1:$ZZ$1, 0))</f>
        <v/>
      </c>
      <c r="C313">
        <f>INDEX(resultados!$A$2:$ZZ$563, 307, MATCH($B$3, resultados!$A$1:$ZZ$1, 0))</f>
        <v/>
      </c>
    </row>
    <row r="314">
      <c r="A314">
        <f>INDEX(resultados!$A$2:$ZZ$563, 308, MATCH($B$1, resultados!$A$1:$ZZ$1, 0))</f>
        <v/>
      </c>
      <c r="B314">
        <f>INDEX(resultados!$A$2:$ZZ$563, 308, MATCH($B$2, resultados!$A$1:$ZZ$1, 0))</f>
        <v/>
      </c>
      <c r="C314">
        <f>INDEX(resultados!$A$2:$ZZ$563, 308, MATCH($B$3, resultados!$A$1:$ZZ$1, 0))</f>
        <v/>
      </c>
    </row>
    <row r="315">
      <c r="A315">
        <f>INDEX(resultados!$A$2:$ZZ$563, 309, MATCH($B$1, resultados!$A$1:$ZZ$1, 0))</f>
        <v/>
      </c>
      <c r="B315">
        <f>INDEX(resultados!$A$2:$ZZ$563, 309, MATCH($B$2, resultados!$A$1:$ZZ$1, 0))</f>
        <v/>
      </c>
      <c r="C315">
        <f>INDEX(resultados!$A$2:$ZZ$563, 309, MATCH($B$3, resultados!$A$1:$ZZ$1, 0))</f>
        <v/>
      </c>
    </row>
    <row r="316">
      <c r="A316">
        <f>INDEX(resultados!$A$2:$ZZ$563, 310, MATCH($B$1, resultados!$A$1:$ZZ$1, 0))</f>
        <v/>
      </c>
      <c r="B316">
        <f>INDEX(resultados!$A$2:$ZZ$563, 310, MATCH($B$2, resultados!$A$1:$ZZ$1, 0))</f>
        <v/>
      </c>
      <c r="C316">
        <f>INDEX(resultados!$A$2:$ZZ$563, 310, MATCH($B$3, resultados!$A$1:$ZZ$1, 0))</f>
        <v/>
      </c>
    </row>
    <row r="317">
      <c r="A317">
        <f>INDEX(resultados!$A$2:$ZZ$563, 311, MATCH($B$1, resultados!$A$1:$ZZ$1, 0))</f>
        <v/>
      </c>
      <c r="B317">
        <f>INDEX(resultados!$A$2:$ZZ$563, 311, MATCH($B$2, resultados!$A$1:$ZZ$1, 0))</f>
        <v/>
      </c>
      <c r="C317">
        <f>INDEX(resultados!$A$2:$ZZ$563, 311, MATCH($B$3, resultados!$A$1:$ZZ$1, 0))</f>
        <v/>
      </c>
    </row>
    <row r="318">
      <c r="A318">
        <f>INDEX(resultados!$A$2:$ZZ$563, 312, MATCH($B$1, resultados!$A$1:$ZZ$1, 0))</f>
        <v/>
      </c>
      <c r="B318">
        <f>INDEX(resultados!$A$2:$ZZ$563, 312, MATCH($B$2, resultados!$A$1:$ZZ$1, 0))</f>
        <v/>
      </c>
      <c r="C318">
        <f>INDEX(resultados!$A$2:$ZZ$563, 312, MATCH($B$3, resultados!$A$1:$ZZ$1, 0))</f>
        <v/>
      </c>
    </row>
    <row r="319">
      <c r="A319">
        <f>INDEX(resultados!$A$2:$ZZ$563, 313, MATCH($B$1, resultados!$A$1:$ZZ$1, 0))</f>
        <v/>
      </c>
      <c r="B319">
        <f>INDEX(resultados!$A$2:$ZZ$563, 313, MATCH($B$2, resultados!$A$1:$ZZ$1, 0))</f>
        <v/>
      </c>
      <c r="C319">
        <f>INDEX(resultados!$A$2:$ZZ$563, 313, MATCH($B$3, resultados!$A$1:$ZZ$1, 0))</f>
        <v/>
      </c>
    </row>
    <row r="320">
      <c r="A320">
        <f>INDEX(resultados!$A$2:$ZZ$563, 314, MATCH($B$1, resultados!$A$1:$ZZ$1, 0))</f>
        <v/>
      </c>
      <c r="B320">
        <f>INDEX(resultados!$A$2:$ZZ$563, 314, MATCH($B$2, resultados!$A$1:$ZZ$1, 0))</f>
        <v/>
      </c>
      <c r="C320">
        <f>INDEX(resultados!$A$2:$ZZ$563, 314, MATCH($B$3, resultados!$A$1:$ZZ$1, 0))</f>
        <v/>
      </c>
    </row>
    <row r="321">
      <c r="A321">
        <f>INDEX(resultados!$A$2:$ZZ$563, 315, MATCH($B$1, resultados!$A$1:$ZZ$1, 0))</f>
        <v/>
      </c>
      <c r="B321">
        <f>INDEX(resultados!$A$2:$ZZ$563, 315, MATCH($B$2, resultados!$A$1:$ZZ$1, 0))</f>
        <v/>
      </c>
      <c r="C321">
        <f>INDEX(resultados!$A$2:$ZZ$563, 315, MATCH($B$3, resultados!$A$1:$ZZ$1, 0))</f>
        <v/>
      </c>
    </row>
    <row r="322">
      <c r="A322">
        <f>INDEX(resultados!$A$2:$ZZ$563, 316, MATCH($B$1, resultados!$A$1:$ZZ$1, 0))</f>
        <v/>
      </c>
      <c r="B322">
        <f>INDEX(resultados!$A$2:$ZZ$563, 316, MATCH($B$2, resultados!$A$1:$ZZ$1, 0))</f>
        <v/>
      </c>
      <c r="C322">
        <f>INDEX(resultados!$A$2:$ZZ$563, 316, MATCH($B$3, resultados!$A$1:$ZZ$1, 0))</f>
        <v/>
      </c>
    </row>
    <row r="323">
      <c r="A323">
        <f>INDEX(resultados!$A$2:$ZZ$563, 317, MATCH($B$1, resultados!$A$1:$ZZ$1, 0))</f>
        <v/>
      </c>
      <c r="B323">
        <f>INDEX(resultados!$A$2:$ZZ$563, 317, MATCH($B$2, resultados!$A$1:$ZZ$1, 0))</f>
        <v/>
      </c>
      <c r="C323">
        <f>INDEX(resultados!$A$2:$ZZ$563, 317, MATCH($B$3, resultados!$A$1:$ZZ$1, 0))</f>
        <v/>
      </c>
    </row>
    <row r="324">
      <c r="A324">
        <f>INDEX(resultados!$A$2:$ZZ$563, 318, MATCH($B$1, resultados!$A$1:$ZZ$1, 0))</f>
        <v/>
      </c>
      <c r="B324">
        <f>INDEX(resultados!$A$2:$ZZ$563, 318, MATCH($B$2, resultados!$A$1:$ZZ$1, 0))</f>
        <v/>
      </c>
      <c r="C324">
        <f>INDEX(resultados!$A$2:$ZZ$563, 318, MATCH($B$3, resultados!$A$1:$ZZ$1, 0))</f>
        <v/>
      </c>
    </row>
    <row r="325">
      <c r="A325">
        <f>INDEX(resultados!$A$2:$ZZ$563, 319, MATCH($B$1, resultados!$A$1:$ZZ$1, 0))</f>
        <v/>
      </c>
      <c r="B325">
        <f>INDEX(resultados!$A$2:$ZZ$563, 319, MATCH($B$2, resultados!$A$1:$ZZ$1, 0))</f>
        <v/>
      </c>
      <c r="C325">
        <f>INDEX(resultados!$A$2:$ZZ$563, 319, MATCH($B$3, resultados!$A$1:$ZZ$1, 0))</f>
        <v/>
      </c>
    </row>
    <row r="326">
      <c r="A326">
        <f>INDEX(resultados!$A$2:$ZZ$563, 320, MATCH($B$1, resultados!$A$1:$ZZ$1, 0))</f>
        <v/>
      </c>
      <c r="B326">
        <f>INDEX(resultados!$A$2:$ZZ$563, 320, MATCH($B$2, resultados!$A$1:$ZZ$1, 0))</f>
        <v/>
      </c>
      <c r="C326">
        <f>INDEX(resultados!$A$2:$ZZ$563, 320, MATCH($B$3, resultados!$A$1:$ZZ$1, 0))</f>
        <v/>
      </c>
    </row>
    <row r="327">
      <c r="A327">
        <f>INDEX(resultados!$A$2:$ZZ$563, 321, MATCH($B$1, resultados!$A$1:$ZZ$1, 0))</f>
        <v/>
      </c>
      <c r="B327">
        <f>INDEX(resultados!$A$2:$ZZ$563, 321, MATCH($B$2, resultados!$A$1:$ZZ$1, 0))</f>
        <v/>
      </c>
      <c r="C327">
        <f>INDEX(resultados!$A$2:$ZZ$563, 321, MATCH($B$3, resultados!$A$1:$ZZ$1, 0))</f>
        <v/>
      </c>
    </row>
    <row r="328">
      <c r="A328">
        <f>INDEX(resultados!$A$2:$ZZ$563, 322, MATCH($B$1, resultados!$A$1:$ZZ$1, 0))</f>
        <v/>
      </c>
      <c r="B328">
        <f>INDEX(resultados!$A$2:$ZZ$563, 322, MATCH($B$2, resultados!$A$1:$ZZ$1, 0))</f>
        <v/>
      </c>
      <c r="C328">
        <f>INDEX(resultados!$A$2:$ZZ$563, 322, MATCH($B$3, resultados!$A$1:$ZZ$1, 0))</f>
        <v/>
      </c>
    </row>
    <row r="329">
      <c r="A329">
        <f>INDEX(resultados!$A$2:$ZZ$563, 323, MATCH($B$1, resultados!$A$1:$ZZ$1, 0))</f>
        <v/>
      </c>
      <c r="B329">
        <f>INDEX(resultados!$A$2:$ZZ$563, 323, MATCH($B$2, resultados!$A$1:$ZZ$1, 0))</f>
        <v/>
      </c>
      <c r="C329">
        <f>INDEX(resultados!$A$2:$ZZ$563, 323, MATCH($B$3, resultados!$A$1:$ZZ$1, 0))</f>
        <v/>
      </c>
    </row>
    <row r="330">
      <c r="A330">
        <f>INDEX(resultados!$A$2:$ZZ$563, 324, MATCH($B$1, resultados!$A$1:$ZZ$1, 0))</f>
        <v/>
      </c>
      <c r="B330">
        <f>INDEX(resultados!$A$2:$ZZ$563, 324, MATCH($B$2, resultados!$A$1:$ZZ$1, 0))</f>
        <v/>
      </c>
      <c r="C330">
        <f>INDEX(resultados!$A$2:$ZZ$563, 324, MATCH($B$3, resultados!$A$1:$ZZ$1, 0))</f>
        <v/>
      </c>
    </row>
    <row r="331">
      <c r="A331">
        <f>INDEX(resultados!$A$2:$ZZ$563, 325, MATCH($B$1, resultados!$A$1:$ZZ$1, 0))</f>
        <v/>
      </c>
      <c r="B331">
        <f>INDEX(resultados!$A$2:$ZZ$563, 325, MATCH($B$2, resultados!$A$1:$ZZ$1, 0))</f>
        <v/>
      </c>
      <c r="C331">
        <f>INDEX(resultados!$A$2:$ZZ$563, 325, MATCH($B$3, resultados!$A$1:$ZZ$1, 0))</f>
        <v/>
      </c>
    </row>
    <row r="332">
      <c r="A332">
        <f>INDEX(resultados!$A$2:$ZZ$563, 326, MATCH($B$1, resultados!$A$1:$ZZ$1, 0))</f>
        <v/>
      </c>
      <c r="B332">
        <f>INDEX(resultados!$A$2:$ZZ$563, 326, MATCH($B$2, resultados!$A$1:$ZZ$1, 0))</f>
        <v/>
      </c>
      <c r="C332">
        <f>INDEX(resultados!$A$2:$ZZ$563, 326, MATCH($B$3, resultados!$A$1:$ZZ$1, 0))</f>
        <v/>
      </c>
    </row>
    <row r="333">
      <c r="A333">
        <f>INDEX(resultados!$A$2:$ZZ$563, 327, MATCH($B$1, resultados!$A$1:$ZZ$1, 0))</f>
        <v/>
      </c>
      <c r="B333">
        <f>INDEX(resultados!$A$2:$ZZ$563, 327, MATCH($B$2, resultados!$A$1:$ZZ$1, 0))</f>
        <v/>
      </c>
      <c r="C333">
        <f>INDEX(resultados!$A$2:$ZZ$563, 327, MATCH($B$3, resultados!$A$1:$ZZ$1, 0))</f>
        <v/>
      </c>
    </row>
    <row r="334">
      <c r="A334">
        <f>INDEX(resultados!$A$2:$ZZ$563, 328, MATCH($B$1, resultados!$A$1:$ZZ$1, 0))</f>
        <v/>
      </c>
      <c r="B334">
        <f>INDEX(resultados!$A$2:$ZZ$563, 328, MATCH($B$2, resultados!$A$1:$ZZ$1, 0))</f>
        <v/>
      </c>
      <c r="C334">
        <f>INDEX(resultados!$A$2:$ZZ$563, 328, MATCH($B$3, resultados!$A$1:$ZZ$1, 0))</f>
        <v/>
      </c>
    </row>
    <row r="335">
      <c r="A335">
        <f>INDEX(resultados!$A$2:$ZZ$563, 329, MATCH($B$1, resultados!$A$1:$ZZ$1, 0))</f>
        <v/>
      </c>
      <c r="B335">
        <f>INDEX(resultados!$A$2:$ZZ$563, 329, MATCH($B$2, resultados!$A$1:$ZZ$1, 0))</f>
        <v/>
      </c>
      <c r="C335">
        <f>INDEX(resultados!$A$2:$ZZ$563, 329, MATCH($B$3, resultados!$A$1:$ZZ$1, 0))</f>
        <v/>
      </c>
    </row>
    <row r="336">
      <c r="A336">
        <f>INDEX(resultados!$A$2:$ZZ$563, 330, MATCH($B$1, resultados!$A$1:$ZZ$1, 0))</f>
        <v/>
      </c>
      <c r="B336">
        <f>INDEX(resultados!$A$2:$ZZ$563, 330, MATCH($B$2, resultados!$A$1:$ZZ$1, 0))</f>
        <v/>
      </c>
      <c r="C336">
        <f>INDEX(resultados!$A$2:$ZZ$563, 330, MATCH($B$3, resultados!$A$1:$ZZ$1, 0))</f>
        <v/>
      </c>
    </row>
    <row r="337">
      <c r="A337">
        <f>INDEX(resultados!$A$2:$ZZ$563, 331, MATCH($B$1, resultados!$A$1:$ZZ$1, 0))</f>
        <v/>
      </c>
      <c r="B337">
        <f>INDEX(resultados!$A$2:$ZZ$563, 331, MATCH($B$2, resultados!$A$1:$ZZ$1, 0))</f>
        <v/>
      </c>
      <c r="C337">
        <f>INDEX(resultados!$A$2:$ZZ$563, 331, MATCH($B$3, resultados!$A$1:$ZZ$1, 0))</f>
        <v/>
      </c>
    </row>
    <row r="338">
      <c r="A338">
        <f>INDEX(resultados!$A$2:$ZZ$563, 332, MATCH($B$1, resultados!$A$1:$ZZ$1, 0))</f>
        <v/>
      </c>
      <c r="B338">
        <f>INDEX(resultados!$A$2:$ZZ$563, 332, MATCH($B$2, resultados!$A$1:$ZZ$1, 0))</f>
        <v/>
      </c>
      <c r="C338">
        <f>INDEX(resultados!$A$2:$ZZ$563, 332, MATCH($B$3, resultados!$A$1:$ZZ$1, 0))</f>
        <v/>
      </c>
    </row>
    <row r="339">
      <c r="A339">
        <f>INDEX(resultados!$A$2:$ZZ$563, 333, MATCH($B$1, resultados!$A$1:$ZZ$1, 0))</f>
        <v/>
      </c>
      <c r="B339">
        <f>INDEX(resultados!$A$2:$ZZ$563, 333, MATCH($B$2, resultados!$A$1:$ZZ$1, 0))</f>
        <v/>
      </c>
      <c r="C339">
        <f>INDEX(resultados!$A$2:$ZZ$563, 333, MATCH($B$3, resultados!$A$1:$ZZ$1, 0))</f>
        <v/>
      </c>
    </row>
    <row r="340">
      <c r="A340">
        <f>INDEX(resultados!$A$2:$ZZ$563, 334, MATCH($B$1, resultados!$A$1:$ZZ$1, 0))</f>
        <v/>
      </c>
      <c r="B340">
        <f>INDEX(resultados!$A$2:$ZZ$563, 334, MATCH($B$2, resultados!$A$1:$ZZ$1, 0))</f>
        <v/>
      </c>
      <c r="C340">
        <f>INDEX(resultados!$A$2:$ZZ$563, 334, MATCH($B$3, resultados!$A$1:$ZZ$1, 0))</f>
        <v/>
      </c>
    </row>
    <row r="341">
      <c r="A341">
        <f>INDEX(resultados!$A$2:$ZZ$563, 335, MATCH($B$1, resultados!$A$1:$ZZ$1, 0))</f>
        <v/>
      </c>
      <c r="B341">
        <f>INDEX(resultados!$A$2:$ZZ$563, 335, MATCH($B$2, resultados!$A$1:$ZZ$1, 0))</f>
        <v/>
      </c>
      <c r="C341">
        <f>INDEX(resultados!$A$2:$ZZ$563, 335, MATCH($B$3, resultados!$A$1:$ZZ$1, 0))</f>
        <v/>
      </c>
    </row>
    <row r="342">
      <c r="A342">
        <f>INDEX(resultados!$A$2:$ZZ$563, 336, MATCH($B$1, resultados!$A$1:$ZZ$1, 0))</f>
        <v/>
      </c>
      <c r="B342">
        <f>INDEX(resultados!$A$2:$ZZ$563, 336, MATCH($B$2, resultados!$A$1:$ZZ$1, 0))</f>
        <v/>
      </c>
      <c r="C342">
        <f>INDEX(resultados!$A$2:$ZZ$563, 336, MATCH($B$3, resultados!$A$1:$ZZ$1, 0))</f>
        <v/>
      </c>
    </row>
    <row r="343">
      <c r="A343">
        <f>INDEX(resultados!$A$2:$ZZ$563, 337, MATCH($B$1, resultados!$A$1:$ZZ$1, 0))</f>
        <v/>
      </c>
      <c r="B343">
        <f>INDEX(resultados!$A$2:$ZZ$563, 337, MATCH($B$2, resultados!$A$1:$ZZ$1, 0))</f>
        <v/>
      </c>
      <c r="C343">
        <f>INDEX(resultados!$A$2:$ZZ$563, 337, MATCH($B$3, resultados!$A$1:$ZZ$1, 0))</f>
        <v/>
      </c>
    </row>
    <row r="344">
      <c r="A344">
        <f>INDEX(resultados!$A$2:$ZZ$563, 338, MATCH($B$1, resultados!$A$1:$ZZ$1, 0))</f>
        <v/>
      </c>
      <c r="B344">
        <f>INDEX(resultados!$A$2:$ZZ$563, 338, MATCH($B$2, resultados!$A$1:$ZZ$1, 0))</f>
        <v/>
      </c>
      <c r="C344">
        <f>INDEX(resultados!$A$2:$ZZ$563, 338, MATCH($B$3, resultados!$A$1:$ZZ$1, 0))</f>
        <v/>
      </c>
    </row>
    <row r="345">
      <c r="A345">
        <f>INDEX(resultados!$A$2:$ZZ$563, 339, MATCH($B$1, resultados!$A$1:$ZZ$1, 0))</f>
        <v/>
      </c>
      <c r="B345">
        <f>INDEX(resultados!$A$2:$ZZ$563, 339, MATCH($B$2, resultados!$A$1:$ZZ$1, 0))</f>
        <v/>
      </c>
      <c r="C345">
        <f>INDEX(resultados!$A$2:$ZZ$563, 339, MATCH($B$3, resultados!$A$1:$ZZ$1, 0))</f>
        <v/>
      </c>
    </row>
    <row r="346">
      <c r="A346">
        <f>INDEX(resultados!$A$2:$ZZ$563, 340, MATCH($B$1, resultados!$A$1:$ZZ$1, 0))</f>
        <v/>
      </c>
      <c r="B346">
        <f>INDEX(resultados!$A$2:$ZZ$563, 340, MATCH($B$2, resultados!$A$1:$ZZ$1, 0))</f>
        <v/>
      </c>
      <c r="C346">
        <f>INDEX(resultados!$A$2:$ZZ$563, 340, MATCH($B$3, resultados!$A$1:$ZZ$1, 0))</f>
        <v/>
      </c>
    </row>
    <row r="347">
      <c r="A347">
        <f>INDEX(resultados!$A$2:$ZZ$563, 341, MATCH($B$1, resultados!$A$1:$ZZ$1, 0))</f>
        <v/>
      </c>
      <c r="B347">
        <f>INDEX(resultados!$A$2:$ZZ$563, 341, MATCH($B$2, resultados!$A$1:$ZZ$1, 0))</f>
        <v/>
      </c>
      <c r="C347">
        <f>INDEX(resultados!$A$2:$ZZ$563, 341, MATCH($B$3, resultados!$A$1:$ZZ$1, 0))</f>
        <v/>
      </c>
    </row>
    <row r="348">
      <c r="A348">
        <f>INDEX(resultados!$A$2:$ZZ$563, 342, MATCH($B$1, resultados!$A$1:$ZZ$1, 0))</f>
        <v/>
      </c>
      <c r="B348">
        <f>INDEX(resultados!$A$2:$ZZ$563, 342, MATCH($B$2, resultados!$A$1:$ZZ$1, 0))</f>
        <v/>
      </c>
      <c r="C348">
        <f>INDEX(resultados!$A$2:$ZZ$563, 342, MATCH($B$3, resultados!$A$1:$ZZ$1, 0))</f>
        <v/>
      </c>
    </row>
    <row r="349">
      <c r="A349">
        <f>INDEX(resultados!$A$2:$ZZ$563, 343, MATCH($B$1, resultados!$A$1:$ZZ$1, 0))</f>
        <v/>
      </c>
      <c r="B349">
        <f>INDEX(resultados!$A$2:$ZZ$563, 343, MATCH($B$2, resultados!$A$1:$ZZ$1, 0))</f>
        <v/>
      </c>
      <c r="C349">
        <f>INDEX(resultados!$A$2:$ZZ$563, 343, MATCH($B$3, resultados!$A$1:$ZZ$1, 0))</f>
        <v/>
      </c>
    </row>
    <row r="350">
      <c r="A350">
        <f>INDEX(resultados!$A$2:$ZZ$563, 344, MATCH($B$1, resultados!$A$1:$ZZ$1, 0))</f>
        <v/>
      </c>
      <c r="B350">
        <f>INDEX(resultados!$A$2:$ZZ$563, 344, MATCH($B$2, resultados!$A$1:$ZZ$1, 0))</f>
        <v/>
      </c>
      <c r="C350">
        <f>INDEX(resultados!$A$2:$ZZ$563, 344, MATCH($B$3, resultados!$A$1:$ZZ$1, 0))</f>
        <v/>
      </c>
    </row>
    <row r="351">
      <c r="A351">
        <f>INDEX(resultados!$A$2:$ZZ$563, 345, MATCH($B$1, resultados!$A$1:$ZZ$1, 0))</f>
        <v/>
      </c>
      <c r="B351">
        <f>INDEX(resultados!$A$2:$ZZ$563, 345, MATCH($B$2, resultados!$A$1:$ZZ$1, 0))</f>
        <v/>
      </c>
      <c r="C351">
        <f>INDEX(resultados!$A$2:$ZZ$563, 345, MATCH($B$3, resultados!$A$1:$ZZ$1, 0))</f>
        <v/>
      </c>
    </row>
    <row r="352">
      <c r="A352">
        <f>INDEX(resultados!$A$2:$ZZ$563, 346, MATCH($B$1, resultados!$A$1:$ZZ$1, 0))</f>
        <v/>
      </c>
      <c r="B352">
        <f>INDEX(resultados!$A$2:$ZZ$563, 346, MATCH($B$2, resultados!$A$1:$ZZ$1, 0))</f>
        <v/>
      </c>
      <c r="C352">
        <f>INDEX(resultados!$A$2:$ZZ$563, 346, MATCH($B$3, resultados!$A$1:$ZZ$1, 0))</f>
        <v/>
      </c>
    </row>
    <row r="353">
      <c r="A353">
        <f>INDEX(resultados!$A$2:$ZZ$563, 347, MATCH($B$1, resultados!$A$1:$ZZ$1, 0))</f>
        <v/>
      </c>
      <c r="B353">
        <f>INDEX(resultados!$A$2:$ZZ$563, 347, MATCH($B$2, resultados!$A$1:$ZZ$1, 0))</f>
        <v/>
      </c>
      <c r="C353">
        <f>INDEX(resultados!$A$2:$ZZ$563, 347, MATCH($B$3, resultados!$A$1:$ZZ$1, 0))</f>
        <v/>
      </c>
    </row>
    <row r="354">
      <c r="A354">
        <f>INDEX(resultados!$A$2:$ZZ$563, 348, MATCH($B$1, resultados!$A$1:$ZZ$1, 0))</f>
        <v/>
      </c>
      <c r="B354">
        <f>INDEX(resultados!$A$2:$ZZ$563, 348, MATCH($B$2, resultados!$A$1:$ZZ$1, 0))</f>
        <v/>
      </c>
      <c r="C354">
        <f>INDEX(resultados!$A$2:$ZZ$563, 348, MATCH($B$3, resultados!$A$1:$ZZ$1, 0))</f>
        <v/>
      </c>
    </row>
    <row r="355">
      <c r="A355">
        <f>INDEX(resultados!$A$2:$ZZ$563, 349, MATCH($B$1, resultados!$A$1:$ZZ$1, 0))</f>
        <v/>
      </c>
      <c r="B355">
        <f>INDEX(resultados!$A$2:$ZZ$563, 349, MATCH($B$2, resultados!$A$1:$ZZ$1, 0))</f>
        <v/>
      </c>
      <c r="C355">
        <f>INDEX(resultados!$A$2:$ZZ$563, 349, MATCH($B$3, resultados!$A$1:$ZZ$1, 0))</f>
        <v/>
      </c>
    </row>
    <row r="356">
      <c r="A356">
        <f>INDEX(resultados!$A$2:$ZZ$563, 350, MATCH($B$1, resultados!$A$1:$ZZ$1, 0))</f>
        <v/>
      </c>
      <c r="B356">
        <f>INDEX(resultados!$A$2:$ZZ$563, 350, MATCH($B$2, resultados!$A$1:$ZZ$1, 0))</f>
        <v/>
      </c>
      <c r="C356">
        <f>INDEX(resultados!$A$2:$ZZ$563, 350, MATCH($B$3, resultados!$A$1:$ZZ$1, 0))</f>
        <v/>
      </c>
    </row>
    <row r="357">
      <c r="A357">
        <f>INDEX(resultados!$A$2:$ZZ$563, 351, MATCH($B$1, resultados!$A$1:$ZZ$1, 0))</f>
        <v/>
      </c>
      <c r="B357">
        <f>INDEX(resultados!$A$2:$ZZ$563, 351, MATCH($B$2, resultados!$A$1:$ZZ$1, 0))</f>
        <v/>
      </c>
      <c r="C357">
        <f>INDEX(resultados!$A$2:$ZZ$563, 351, MATCH($B$3, resultados!$A$1:$ZZ$1, 0))</f>
        <v/>
      </c>
    </row>
    <row r="358">
      <c r="A358">
        <f>INDEX(resultados!$A$2:$ZZ$563, 352, MATCH($B$1, resultados!$A$1:$ZZ$1, 0))</f>
        <v/>
      </c>
      <c r="B358">
        <f>INDEX(resultados!$A$2:$ZZ$563, 352, MATCH($B$2, resultados!$A$1:$ZZ$1, 0))</f>
        <v/>
      </c>
      <c r="C358">
        <f>INDEX(resultados!$A$2:$ZZ$563, 352, MATCH($B$3, resultados!$A$1:$ZZ$1, 0))</f>
        <v/>
      </c>
    </row>
    <row r="359">
      <c r="A359">
        <f>INDEX(resultados!$A$2:$ZZ$563, 353, MATCH($B$1, resultados!$A$1:$ZZ$1, 0))</f>
        <v/>
      </c>
      <c r="B359">
        <f>INDEX(resultados!$A$2:$ZZ$563, 353, MATCH($B$2, resultados!$A$1:$ZZ$1, 0))</f>
        <v/>
      </c>
      <c r="C359">
        <f>INDEX(resultados!$A$2:$ZZ$563, 353, MATCH($B$3, resultados!$A$1:$ZZ$1, 0))</f>
        <v/>
      </c>
    </row>
    <row r="360">
      <c r="A360">
        <f>INDEX(resultados!$A$2:$ZZ$563, 354, MATCH($B$1, resultados!$A$1:$ZZ$1, 0))</f>
        <v/>
      </c>
      <c r="B360">
        <f>INDEX(resultados!$A$2:$ZZ$563, 354, MATCH($B$2, resultados!$A$1:$ZZ$1, 0))</f>
        <v/>
      </c>
      <c r="C360">
        <f>INDEX(resultados!$A$2:$ZZ$563, 354, MATCH($B$3, resultados!$A$1:$ZZ$1, 0))</f>
        <v/>
      </c>
    </row>
    <row r="361">
      <c r="A361">
        <f>INDEX(resultados!$A$2:$ZZ$563, 355, MATCH($B$1, resultados!$A$1:$ZZ$1, 0))</f>
        <v/>
      </c>
      <c r="B361">
        <f>INDEX(resultados!$A$2:$ZZ$563, 355, MATCH($B$2, resultados!$A$1:$ZZ$1, 0))</f>
        <v/>
      </c>
      <c r="C361">
        <f>INDEX(resultados!$A$2:$ZZ$563, 355, MATCH($B$3, resultados!$A$1:$ZZ$1, 0))</f>
        <v/>
      </c>
    </row>
    <row r="362">
      <c r="A362">
        <f>INDEX(resultados!$A$2:$ZZ$563, 356, MATCH($B$1, resultados!$A$1:$ZZ$1, 0))</f>
        <v/>
      </c>
      <c r="B362">
        <f>INDEX(resultados!$A$2:$ZZ$563, 356, MATCH($B$2, resultados!$A$1:$ZZ$1, 0))</f>
        <v/>
      </c>
      <c r="C362">
        <f>INDEX(resultados!$A$2:$ZZ$563, 356, MATCH($B$3, resultados!$A$1:$ZZ$1, 0))</f>
        <v/>
      </c>
    </row>
    <row r="363">
      <c r="A363">
        <f>INDEX(resultados!$A$2:$ZZ$563, 357, MATCH($B$1, resultados!$A$1:$ZZ$1, 0))</f>
        <v/>
      </c>
      <c r="B363">
        <f>INDEX(resultados!$A$2:$ZZ$563, 357, MATCH($B$2, resultados!$A$1:$ZZ$1, 0))</f>
        <v/>
      </c>
      <c r="C363">
        <f>INDEX(resultados!$A$2:$ZZ$563, 357, MATCH($B$3, resultados!$A$1:$ZZ$1, 0))</f>
        <v/>
      </c>
    </row>
    <row r="364">
      <c r="A364">
        <f>INDEX(resultados!$A$2:$ZZ$563, 358, MATCH($B$1, resultados!$A$1:$ZZ$1, 0))</f>
        <v/>
      </c>
      <c r="B364">
        <f>INDEX(resultados!$A$2:$ZZ$563, 358, MATCH($B$2, resultados!$A$1:$ZZ$1, 0))</f>
        <v/>
      </c>
      <c r="C364">
        <f>INDEX(resultados!$A$2:$ZZ$563, 358, MATCH($B$3, resultados!$A$1:$ZZ$1, 0))</f>
        <v/>
      </c>
    </row>
    <row r="365">
      <c r="A365">
        <f>INDEX(resultados!$A$2:$ZZ$563, 359, MATCH($B$1, resultados!$A$1:$ZZ$1, 0))</f>
        <v/>
      </c>
      <c r="B365">
        <f>INDEX(resultados!$A$2:$ZZ$563, 359, MATCH($B$2, resultados!$A$1:$ZZ$1, 0))</f>
        <v/>
      </c>
      <c r="C365">
        <f>INDEX(resultados!$A$2:$ZZ$563, 359, MATCH($B$3, resultados!$A$1:$ZZ$1, 0))</f>
        <v/>
      </c>
    </row>
    <row r="366">
      <c r="A366">
        <f>INDEX(resultados!$A$2:$ZZ$563, 360, MATCH($B$1, resultados!$A$1:$ZZ$1, 0))</f>
        <v/>
      </c>
      <c r="B366">
        <f>INDEX(resultados!$A$2:$ZZ$563, 360, MATCH($B$2, resultados!$A$1:$ZZ$1, 0))</f>
        <v/>
      </c>
      <c r="C366">
        <f>INDEX(resultados!$A$2:$ZZ$563, 360, MATCH($B$3, resultados!$A$1:$ZZ$1, 0))</f>
        <v/>
      </c>
    </row>
    <row r="367">
      <c r="A367">
        <f>INDEX(resultados!$A$2:$ZZ$563, 361, MATCH($B$1, resultados!$A$1:$ZZ$1, 0))</f>
        <v/>
      </c>
      <c r="B367">
        <f>INDEX(resultados!$A$2:$ZZ$563, 361, MATCH($B$2, resultados!$A$1:$ZZ$1, 0))</f>
        <v/>
      </c>
      <c r="C367">
        <f>INDEX(resultados!$A$2:$ZZ$563, 361, MATCH($B$3, resultados!$A$1:$ZZ$1, 0))</f>
        <v/>
      </c>
    </row>
    <row r="368">
      <c r="A368">
        <f>INDEX(resultados!$A$2:$ZZ$563, 362, MATCH($B$1, resultados!$A$1:$ZZ$1, 0))</f>
        <v/>
      </c>
      <c r="B368">
        <f>INDEX(resultados!$A$2:$ZZ$563, 362, MATCH($B$2, resultados!$A$1:$ZZ$1, 0))</f>
        <v/>
      </c>
      <c r="C368">
        <f>INDEX(resultados!$A$2:$ZZ$563, 362, MATCH($B$3, resultados!$A$1:$ZZ$1, 0))</f>
        <v/>
      </c>
    </row>
    <row r="369">
      <c r="A369">
        <f>INDEX(resultados!$A$2:$ZZ$563, 363, MATCH($B$1, resultados!$A$1:$ZZ$1, 0))</f>
        <v/>
      </c>
      <c r="B369">
        <f>INDEX(resultados!$A$2:$ZZ$563, 363, MATCH($B$2, resultados!$A$1:$ZZ$1, 0))</f>
        <v/>
      </c>
      <c r="C369">
        <f>INDEX(resultados!$A$2:$ZZ$563, 363, MATCH($B$3, resultados!$A$1:$ZZ$1, 0))</f>
        <v/>
      </c>
    </row>
    <row r="370">
      <c r="A370">
        <f>INDEX(resultados!$A$2:$ZZ$563, 364, MATCH($B$1, resultados!$A$1:$ZZ$1, 0))</f>
        <v/>
      </c>
      <c r="B370">
        <f>INDEX(resultados!$A$2:$ZZ$563, 364, MATCH($B$2, resultados!$A$1:$ZZ$1, 0))</f>
        <v/>
      </c>
      <c r="C370">
        <f>INDEX(resultados!$A$2:$ZZ$563, 364, MATCH($B$3, resultados!$A$1:$ZZ$1, 0))</f>
        <v/>
      </c>
    </row>
    <row r="371">
      <c r="A371">
        <f>INDEX(resultados!$A$2:$ZZ$563, 365, MATCH($B$1, resultados!$A$1:$ZZ$1, 0))</f>
        <v/>
      </c>
      <c r="B371">
        <f>INDEX(resultados!$A$2:$ZZ$563, 365, MATCH($B$2, resultados!$A$1:$ZZ$1, 0))</f>
        <v/>
      </c>
      <c r="C371">
        <f>INDEX(resultados!$A$2:$ZZ$563, 365, MATCH($B$3, resultados!$A$1:$ZZ$1, 0))</f>
        <v/>
      </c>
    </row>
    <row r="372">
      <c r="A372">
        <f>INDEX(resultados!$A$2:$ZZ$563, 366, MATCH($B$1, resultados!$A$1:$ZZ$1, 0))</f>
        <v/>
      </c>
      <c r="B372">
        <f>INDEX(resultados!$A$2:$ZZ$563, 366, MATCH($B$2, resultados!$A$1:$ZZ$1, 0))</f>
        <v/>
      </c>
      <c r="C372">
        <f>INDEX(resultados!$A$2:$ZZ$563, 366, MATCH($B$3, resultados!$A$1:$ZZ$1, 0))</f>
        <v/>
      </c>
    </row>
    <row r="373">
      <c r="A373">
        <f>INDEX(resultados!$A$2:$ZZ$563, 367, MATCH($B$1, resultados!$A$1:$ZZ$1, 0))</f>
        <v/>
      </c>
      <c r="B373">
        <f>INDEX(resultados!$A$2:$ZZ$563, 367, MATCH($B$2, resultados!$A$1:$ZZ$1, 0))</f>
        <v/>
      </c>
      <c r="C373">
        <f>INDEX(resultados!$A$2:$ZZ$563, 367, MATCH($B$3, resultados!$A$1:$ZZ$1, 0))</f>
        <v/>
      </c>
    </row>
    <row r="374">
      <c r="A374">
        <f>INDEX(resultados!$A$2:$ZZ$563, 368, MATCH($B$1, resultados!$A$1:$ZZ$1, 0))</f>
        <v/>
      </c>
      <c r="B374">
        <f>INDEX(resultados!$A$2:$ZZ$563, 368, MATCH($B$2, resultados!$A$1:$ZZ$1, 0))</f>
        <v/>
      </c>
      <c r="C374">
        <f>INDEX(resultados!$A$2:$ZZ$563, 368, MATCH($B$3, resultados!$A$1:$ZZ$1, 0))</f>
        <v/>
      </c>
    </row>
    <row r="375">
      <c r="A375">
        <f>INDEX(resultados!$A$2:$ZZ$563, 369, MATCH($B$1, resultados!$A$1:$ZZ$1, 0))</f>
        <v/>
      </c>
      <c r="B375">
        <f>INDEX(resultados!$A$2:$ZZ$563, 369, MATCH($B$2, resultados!$A$1:$ZZ$1, 0))</f>
        <v/>
      </c>
      <c r="C375">
        <f>INDEX(resultados!$A$2:$ZZ$563, 369, MATCH($B$3, resultados!$A$1:$ZZ$1, 0))</f>
        <v/>
      </c>
    </row>
    <row r="376">
      <c r="A376">
        <f>INDEX(resultados!$A$2:$ZZ$563, 370, MATCH($B$1, resultados!$A$1:$ZZ$1, 0))</f>
        <v/>
      </c>
      <c r="B376">
        <f>INDEX(resultados!$A$2:$ZZ$563, 370, MATCH($B$2, resultados!$A$1:$ZZ$1, 0))</f>
        <v/>
      </c>
      <c r="C376">
        <f>INDEX(resultados!$A$2:$ZZ$563, 370, MATCH($B$3, resultados!$A$1:$ZZ$1, 0))</f>
        <v/>
      </c>
    </row>
    <row r="377">
      <c r="A377">
        <f>INDEX(resultados!$A$2:$ZZ$563, 371, MATCH($B$1, resultados!$A$1:$ZZ$1, 0))</f>
        <v/>
      </c>
      <c r="B377">
        <f>INDEX(resultados!$A$2:$ZZ$563, 371, MATCH($B$2, resultados!$A$1:$ZZ$1, 0))</f>
        <v/>
      </c>
      <c r="C377">
        <f>INDEX(resultados!$A$2:$ZZ$563, 371, MATCH($B$3, resultados!$A$1:$ZZ$1, 0))</f>
        <v/>
      </c>
    </row>
    <row r="378">
      <c r="A378">
        <f>INDEX(resultados!$A$2:$ZZ$563, 372, MATCH($B$1, resultados!$A$1:$ZZ$1, 0))</f>
        <v/>
      </c>
      <c r="B378">
        <f>INDEX(resultados!$A$2:$ZZ$563, 372, MATCH($B$2, resultados!$A$1:$ZZ$1, 0))</f>
        <v/>
      </c>
      <c r="C378">
        <f>INDEX(resultados!$A$2:$ZZ$563, 372, MATCH($B$3, resultados!$A$1:$ZZ$1, 0))</f>
        <v/>
      </c>
    </row>
    <row r="379">
      <c r="A379">
        <f>INDEX(resultados!$A$2:$ZZ$563, 373, MATCH($B$1, resultados!$A$1:$ZZ$1, 0))</f>
        <v/>
      </c>
      <c r="B379">
        <f>INDEX(resultados!$A$2:$ZZ$563, 373, MATCH($B$2, resultados!$A$1:$ZZ$1, 0))</f>
        <v/>
      </c>
      <c r="C379">
        <f>INDEX(resultados!$A$2:$ZZ$563, 373, MATCH($B$3, resultados!$A$1:$ZZ$1, 0))</f>
        <v/>
      </c>
    </row>
    <row r="380">
      <c r="A380">
        <f>INDEX(resultados!$A$2:$ZZ$563, 374, MATCH($B$1, resultados!$A$1:$ZZ$1, 0))</f>
        <v/>
      </c>
      <c r="B380">
        <f>INDEX(resultados!$A$2:$ZZ$563, 374, MATCH($B$2, resultados!$A$1:$ZZ$1, 0))</f>
        <v/>
      </c>
      <c r="C380">
        <f>INDEX(resultados!$A$2:$ZZ$563, 374, MATCH($B$3, resultados!$A$1:$ZZ$1, 0))</f>
        <v/>
      </c>
    </row>
    <row r="381">
      <c r="A381">
        <f>INDEX(resultados!$A$2:$ZZ$563, 375, MATCH($B$1, resultados!$A$1:$ZZ$1, 0))</f>
        <v/>
      </c>
      <c r="B381">
        <f>INDEX(resultados!$A$2:$ZZ$563, 375, MATCH($B$2, resultados!$A$1:$ZZ$1, 0))</f>
        <v/>
      </c>
      <c r="C381">
        <f>INDEX(resultados!$A$2:$ZZ$563, 375, MATCH($B$3, resultados!$A$1:$ZZ$1, 0))</f>
        <v/>
      </c>
    </row>
    <row r="382">
      <c r="A382">
        <f>INDEX(resultados!$A$2:$ZZ$563, 376, MATCH($B$1, resultados!$A$1:$ZZ$1, 0))</f>
        <v/>
      </c>
      <c r="B382">
        <f>INDEX(resultados!$A$2:$ZZ$563, 376, MATCH($B$2, resultados!$A$1:$ZZ$1, 0))</f>
        <v/>
      </c>
      <c r="C382">
        <f>INDEX(resultados!$A$2:$ZZ$563, 376, MATCH($B$3, resultados!$A$1:$ZZ$1, 0))</f>
        <v/>
      </c>
    </row>
    <row r="383">
      <c r="A383">
        <f>INDEX(resultados!$A$2:$ZZ$563, 377, MATCH($B$1, resultados!$A$1:$ZZ$1, 0))</f>
        <v/>
      </c>
      <c r="B383">
        <f>INDEX(resultados!$A$2:$ZZ$563, 377, MATCH($B$2, resultados!$A$1:$ZZ$1, 0))</f>
        <v/>
      </c>
      <c r="C383">
        <f>INDEX(resultados!$A$2:$ZZ$563, 377, MATCH($B$3, resultados!$A$1:$ZZ$1, 0))</f>
        <v/>
      </c>
    </row>
    <row r="384">
      <c r="A384">
        <f>INDEX(resultados!$A$2:$ZZ$563, 378, MATCH($B$1, resultados!$A$1:$ZZ$1, 0))</f>
        <v/>
      </c>
      <c r="B384">
        <f>INDEX(resultados!$A$2:$ZZ$563, 378, MATCH($B$2, resultados!$A$1:$ZZ$1, 0))</f>
        <v/>
      </c>
      <c r="C384">
        <f>INDEX(resultados!$A$2:$ZZ$563, 378, MATCH($B$3, resultados!$A$1:$ZZ$1, 0))</f>
        <v/>
      </c>
    </row>
    <row r="385">
      <c r="A385">
        <f>INDEX(resultados!$A$2:$ZZ$563, 379, MATCH($B$1, resultados!$A$1:$ZZ$1, 0))</f>
        <v/>
      </c>
      <c r="B385">
        <f>INDEX(resultados!$A$2:$ZZ$563, 379, MATCH($B$2, resultados!$A$1:$ZZ$1, 0))</f>
        <v/>
      </c>
      <c r="C385">
        <f>INDEX(resultados!$A$2:$ZZ$563, 379, MATCH($B$3, resultados!$A$1:$ZZ$1, 0))</f>
        <v/>
      </c>
    </row>
    <row r="386">
      <c r="A386">
        <f>INDEX(resultados!$A$2:$ZZ$563, 380, MATCH($B$1, resultados!$A$1:$ZZ$1, 0))</f>
        <v/>
      </c>
      <c r="B386">
        <f>INDEX(resultados!$A$2:$ZZ$563, 380, MATCH($B$2, resultados!$A$1:$ZZ$1, 0))</f>
        <v/>
      </c>
      <c r="C386">
        <f>INDEX(resultados!$A$2:$ZZ$563, 380, MATCH($B$3, resultados!$A$1:$ZZ$1, 0))</f>
        <v/>
      </c>
    </row>
    <row r="387">
      <c r="A387">
        <f>INDEX(resultados!$A$2:$ZZ$563, 381, MATCH($B$1, resultados!$A$1:$ZZ$1, 0))</f>
        <v/>
      </c>
      <c r="B387">
        <f>INDEX(resultados!$A$2:$ZZ$563, 381, MATCH($B$2, resultados!$A$1:$ZZ$1, 0))</f>
        <v/>
      </c>
      <c r="C387">
        <f>INDEX(resultados!$A$2:$ZZ$563, 381, MATCH($B$3, resultados!$A$1:$ZZ$1, 0))</f>
        <v/>
      </c>
    </row>
    <row r="388">
      <c r="A388">
        <f>INDEX(resultados!$A$2:$ZZ$563, 382, MATCH($B$1, resultados!$A$1:$ZZ$1, 0))</f>
        <v/>
      </c>
      <c r="B388">
        <f>INDEX(resultados!$A$2:$ZZ$563, 382, MATCH($B$2, resultados!$A$1:$ZZ$1, 0))</f>
        <v/>
      </c>
      <c r="C388">
        <f>INDEX(resultados!$A$2:$ZZ$563, 382, MATCH($B$3, resultados!$A$1:$ZZ$1, 0))</f>
        <v/>
      </c>
    </row>
    <row r="389">
      <c r="A389">
        <f>INDEX(resultados!$A$2:$ZZ$563, 383, MATCH($B$1, resultados!$A$1:$ZZ$1, 0))</f>
        <v/>
      </c>
      <c r="B389">
        <f>INDEX(resultados!$A$2:$ZZ$563, 383, MATCH($B$2, resultados!$A$1:$ZZ$1, 0))</f>
        <v/>
      </c>
      <c r="C389">
        <f>INDEX(resultados!$A$2:$ZZ$563, 383, MATCH($B$3, resultados!$A$1:$ZZ$1, 0))</f>
        <v/>
      </c>
    </row>
    <row r="390">
      <c r="A390">
        <f>INDEX(resultados!$A$2:$ZZ$563, 384, MATCH($B$1, resultados!$A$1:$ZZ$1, 0))</f>
        <v/>
      </c>
      <c r="B390">
        <f>INDEX(resultados!$A$2:$ZZ$563, 384, MATCH($B$2, resultados!$A$1:$ZZ$1, 0))</f>
        <v/>
      </c>
      <c r="C390">
        <f>INDEX(resultados!$A$2:$ZZ$563, 384, MATCH($B$3, resultados!$A$1:$ZZ$1, 0))</f>
        <v/>
      </c>
    </row>
    <row r="391">
      <c r="A391">
        <f>INDEX(resultados!$A$2:$ZZ$563, 385, MATCH($B$1, resultados!$A$1:$ZZ$1, 0))</f>
        <v/>
      </c>
      <c r="B391">
        <f>INDEX(resultados!$A$2:$ZZ$563, 385, MATCH($B$2, resultados!$A$1:$ZZ$1, 0))</f>
        <v/>
      </c>
      <c r="C391">
        <f>INDEX(resultados!$A$2:$ZZ$563, 385, MATCH($B$3, resultados!$A$1:$ZZ$1, 0))</f>
        <v/>
      </c>
    </row>
    <row r="392">
      <c r="A392">
        <f>INDEX(resultados!$A$2:$ZZ$563, 386, MATCH($B$1, resultados!$A$1:$ZZ$1, 0))</f>
        <v/>
      </c>
      <c r="B392">
        <f>INDEX(resultados!$A$2:$ZZ$563, 386, MATCH($B$2, resultados!$A$1:$ZZ$1, 0))</f>
        <v/>
      </c>
      <c r="C392">
        <f>INDEX(resultados!$A$2:$ZZ$563, 386, MATCH($B$3, resultados!$A$1:$ZZ$1, 0))</f>
        <v/>
      </c>
    </row>
    <row r="393">
      <c r="A393">
        <f>INDEX(resultados!$A$2:$ZZ$563, 387, MATCH($B$1, resultados!$A$1:$ZZ$1, 0))</f>
        <v/>
      </c>
      <c r="B393">
        <f>INDEX(resultados!$A$2:$ZZ$563, 387, MATCH($B$2, resultados!$A$1:$ZZ$1, 0))</f>
        <v/>
      </c>
      <c r="C393">
        <f>INDEX(resultados!$A$2:$ZZ$563, 387, MATCH($B$3, resultados!$A$1:$ZZ$1, 0))</f>
        <v/>
      </c>
    </row>
    <row r="394">
      <c r="A394">
        <f>INDEX(resultados!$A$2:$ZZ$563, 388, MATCH($B$1, resultados!$A$1:$ZZ$1, 0))</f>
        <v/>
      </c>
      <c r="B394">
        <f>INDEX(resultados!$A$2:$ZZ$563, 388, MATCH($B$2, resultados!$A$1:$ZZ$1, 0))</f>
        <v/>
      </c>
      <c r="C394">
        <f>INDEX(resultados!$A$2:$ZZ$563, 388, MATCH($B$3, resultados!$A$1:$ZZ$1, 0))</f>
        <v/>
      </c>
    </row>
    <row r="395">
      <c r="A395">
        <f>INDEX(resultados!$A$2:$ZZ$563, 389, MATCH($B$1, resultados!$A$1:$ZZ$1, 0))</f>
        <v/>
      </c>
      <c r="B395">
        <f>INDEX(resultados!$A$2:$ZZ$563, 389, MATCH($B$2, resultados!$A$1:$ZZ$1, 0))</f>
        <v/>
      </c>
      <c r="C395">
        <f>INDEX(resultados!$A$2:$ZZ$563, 389, MATCH($B$3, resultados!$A$1:$ZZ$1, 0))</f>
        <v/>
      </c>
    </row>
    <row r="396">
      <c r="A396">
        <f>INDEX(resultados!$A$2:$ZZ$563, 390, MATCH($B$1, resultados!$A$1:$ZZ$1, 0))</f>
        <v/>
      </c>
      <c r="B396">
        <f>INDEX(resultados!$A$2:$ZZ$563, 390, MATCH($B$2, resultados!$A$1:$ZZ$1, 0))</f>
        <v/>
      </c>
      <c r="C396">
        <f>INDEX(resultados!$A$2:$ZZ$563, 390, MATCH($B$3, resultados!$A$1:$ZZ$1, 0))</f>
        <v/>
      </c>
    </row>
    <row r="397">
      <c r="A397">
        <f>INDEX(resultados!$A$2:$ZZ$563, 391, MATCH($B$1, resultados!$A$1:$ZZ$1, 0))</f>
        <v/>
      </c>
      <c r="B397">
        <f>INDEX(resultados!$A$2:$ZZ$563, 391, MATCH($B$2, resultados!$A$1:$ZZ$1, 0))</f>
        <v/>
      </c>
      <c r="C397">
        <f>INDEX(resultados!$A$2:$ZZ$563, 391, MATCH($B$3, resultados!$A$1:$ZZ$1, 0))</f>
        <v/>
      </c>
    </row>
    <row r="398">
      <c r="A398">
        <f>INDEX(resultados!$A$2:$ZZ$563, 392, MATCH($B$1, resultados!$A$1:$ZZ$1, 0))</f>
        <v/>
      </c>
      <c r="B398">
        <f>INDEX(resultados!$A$2:$ZZ$563, 392, MATCH($B$2, resultados!$A$1:$ZZ$1, 0))</f>
        <v/>
      </c>
      <c r="C398">
        <f>INDEX(resultados!$A$2:$ZZ$563, 392, MATCH($B$3, resultados!$A$1:$ZZ$1, 0))</f>
        <v/>
      </c>
    </row>
    <row r="399">
      <c r="A399">
        <f>INDEX(resultados!$A$2:$ZZ$563, 393, MATCH($B$1, resultados!$A$1:$ZZ$1, 0))</f>
        <v/>
      </c>
      <c r="B399">
        <f>INDEX(resultados!$A$2:$ZZ$563, 393, MATCH($B$2, resultados!$A$1:$ZZ$1, 0))</f>
        <v/>
      </c>
      <c r="C399">
        <f>INDEX(resultados!$A$2:$ZZ$563, 393, MATCH($B$3, resultados!$A$1:$ZZ$1, 0))</f>
        <v/>
      </c>
    </row>
    <row r="400">
      <c r="A400">
        <f>INDEX(resultados!$A$2:$ZZ$563, 394, MATCH($B$1, resultados!$A$1:$ZZ$1, 0))</f>
        <v/>
      </c>
      <c r="B400">
        <f>INDEX(resultados!$A$2:$ZZ$563, 394, MATCH($B$2, resultados!$A$1:$ZZ$1, 0))</f>
        <v/>
      </c>
      <c r="C400">
        <f>INDEX(resultados!$A$2:$ZZ$563, 394, MATCH($B$3, resultados!$A$1:$ZZ$1, 0))</f>
        <v/>
      </c>
    </row>
    <row r="401">
      <c r="A401">
        <f>INDEX(resultados!$A$2:$ZZ$563, 395, MATCH($B$1, resultados!$A$1:$ZZ$1, 0))</f>
        <v/>
      </c>
      <c r="B401">
        <f>INDEX(resultados!$A$2:$ZZ$563, 395, MATCH($B$2, resultados!$A$1:$ZZ$1, 0))</f>
        <v/>
      </c>
      <c r="C401">
        <f>INDEX(resultados!$A$2:$ZZ$563, 395, MATCH($B$3, resultados!$A$1:$ZZ$1, 0))</f>
        <v/>
      </c>
    </row>
    <row r="402">
      <c r="A402">
        <f>INDEX(resultados!$A$2:$ZZ$563, 396, MATCH($B$1, resultados!$A$1:$ZZ$1, 0))</f>
        <v/>
      </c>
      <c r="B402">
        <f>INDEX(resultados!$A$2:$ZZ$563, 396, MATCH($B$2, resultados!$A$1:$ZZ$1, 0))</f>
        <v/>
      </c>
      <c r="C402">
        <f>INDEX(resultados!$A$2:$ZZ$563, 396, MATCH($B$3, resultados!$A$1:$ZZ$1, 0))</f>
        <v/>
      </c>
    </row>
    <row r="403">
      <c r="A403">
        <f>INDEX(resultados!$A$2:$ZZ$563, 397, MATCH($B$1, resultados!$A$1:$ZZ$1, 0))</f>
        <v/>
      </c>
      <c r="B403">
        <f>INDEX(resultados!$A$2:$ZZ$563, 397, MATCH($B$2, resultados!$A$1:$ZZ$1, 0))</f>
        <v/>
      </c>
      <c r="C403">
        <f>INDEX(resultados!$A$2:$ZZ$563, 397, MATCH($B$3, resultados!$A$1:$ZZ$1, 0))</f>
        <v/>
      </c>
    </row>
    <row r="404">
      <c r="A404">
        <f>INDEX(resultados!$A$2:$ZZ$563, 398, MATCH($B$1, resultados!$A$1:$ZZ$1, 0))</f>
        <v/>
      </c>
      <c r="B404">
        <f>INDEX(resultados!$A$2:$ZZ$563, 398, MATCH($B$2, resultados!$A$1:$ZZ$1, 0))</f>
        <v/>
      </c>
      <c r="C404">
        <f>INDEX(resultados!$A$2:$ZZ$563, 398, MATCH($B$3, resultados!$A$1:$ZZ$1, 0))</f>
        <v/>
      </c>
    </row>
    <row r="405">
      <c r="A405">
        <f>INDEX(resultados!$A$2:$ZZ$563, 399, MATCH($B$1, resultados!$A$1:$ZZ$1, 0))</f>
        <v/>
      </c>
      <c r="B405">
        <f>INDEX(resultados!$A$2:$ZZ$563, 399, MATCH($B$2, resultados!$A$1:$ZZ$1, 0))</f>
        <v/>
      </c>
      <c r="C405">
        <f>INDEX(resultados!$A$2:$ZZ$563, 399, MATCH($B$3, resultados!$A$1:$ZZ$1, 0))</f>
        <v/>
      </c>
    </row>
    <row r="406">
      <c r="A406">
        <f>INDEX(resultados!$A$2:$ZZ$563, 400, MATCH($B$1, resultados!$A$1:$ZZ$1, 0))</f>
        <v/>
      </c>
      <c r="B406">
        <f>INDEX(resultados!$A$2:$ZZ$563, 400, MATCH($B$2, resultados!$A$1:$ZZ$1, 0))</f>
        <v/>
      </c>
      <c r="C406">
        <f>INDEX(resultados!$A$2:$ZZ$563, 400, MATCH($B$3, resultados!$A$1:$ZZ$1, 0))</f>
        <v/>
      </c>
    </row>
    <row r="407">
      <c r="A407">
        <f>INDEX(resultados!$A$2:$ZZ$563, 401, MATCH($B$1, resultados!$A$1:$ZZ$1, 0))</f>
        <v/>
      </c>
      <c r="B407">
        <f>INDEX(resultados!$A$2:$ZZ$563, 401, MATCH($B$2, resultados!$A$1:$ZZ$1, 0))</f>
        <v/>
      </c>
      <c r="C407">
        <f>INDEX(resultados!$A$2:$ZZ$563, 401, MATCH($B$3, resultados!$A$1:$ZZ$1, 0))</f>
        <v/>
      </c>
    </row>
    <row r="408">
      <c r="A408">
        <f>INDEX(resultados!$A$2:$ZZ$563, 402, MATCH($B$1, resultados!$A$1:$ZZ$1, 0))</f>
        <v/>
      </c>
      <c r="B408">
        <f>INDEX(resultados!$A$2:$ZZ$563, 402, MATCH($B$2, resultados!$A$1:$ZZ$1, 0))</f>
        <v/>
      </c>
      <c r="C408">
        <f>INDEX(resultados!$A$2:$ZZ$563, 402, MATCH($B$3, resultados!$A$1:$ZZ$1, 0))</f>
        <v/>
      </c>
    </row>
    <row r="409">
      <c r="A409">
        <f>INDEX(resultados!$A$2:$ZZ$563, 403, MATCH($B$1, resultados!$A$1:$ZZ$1, 0))</f>
        <v/>
      </c>
      <c r="B409">
        <f>INDEX(resultados!$A$2:$ZZ$563, 403, MATCH($B$2, resultados!$A$1:$ZZ$1, 0))</f>
        <v/>
      </c>
      <c r="C409">
        <f>INDEX(resultados!$A$2:$ZZ$563, 403, MATCH($B$3, resultados!$A$1:$ZZ$1, 0))</f>
        <v/>
      </c>
    </row>
    <row r="410">
      <c r="A410">
        <f>INDEX(resultados!$A$2:$ZZ$563, 404, MATCH($B$1, resultados!$A$1:$ZZ$1, 0))</f>
        <v/>
      </c>
      <c r="B410">
        <f>INDEX(resultados!$A$2:$ZZ$563, 404, MATCH($B$2, resultados!$A$1:$ZZ$1, 0))</f>
        <v/>
      </c>
      <c r="C410">
        <f>INDEX(resultados!$A$2:$ZZ$563, 404, MATCH($B$3, resultados!$A$1:$ZZ$1, 0))</f>
        <v/>
      </c>
    </row>
    <row r="411">
      <c r="A411">
        <f>INDEX(resultados!$A$2:$ZZ$563, 405, MATCH($B$1, resultados!$A$1:$ZZ$1, 0))</f>
        <v/>
      </c>
      <c r="B411">
        <f>INDEX(resultados!$A$2:$ZZ$563, 405, MATCH($B$2, resultados!$A$1:$ZZ$1, 0))</f>
        <v/>
      </c>
      <c r="C411">
        <f>INDEX(resultados!$A$2:$ZZ$563, 405, MATCH($B$3, resultados!$A$1:$ZZ$1, 0))</f>
        <v/>
      </c>
    </row>
    <row r="412">
      <c r="A412">
        <f>INDEX(resultados!$A$2:$ZZ$563, 406, MATCH($B$1, resultados!$A$1:$ZZ$1, 0))</f>
        <v/>
      </c>
      <c r="B412">
        <f>INDEX(resultados!$A$2:$ZZ$563, 406, MATCH($B$2, resultados!$A$1:$ZZ$1, 0))</f>
        <v/>
      </c>
      <c r="C412">
        <f>INDEX(resultados!$A$2:$ZZ$563, 406, MATCH($B$3, resultados!$A$1:$ZZ$1, 0))</f>
        <v/>
      </c>
    </row>
    <row r="413">
      <c r="A413">
        <f>INDEX(resultados!$A$2:$ZZ$563, 407, MATCH($B$1, resultados!$A$1:$ZZ$1, 0))</f>
        <v/>
      </c>
      <c r="B413">
        <f>INDEX(resultados!$A$2:$ZZ$563, 407, MATCH($B$2, resultados!$A$1:$ZZ$1, 0))</f>
        <v/>
      </c>
      <c r="C413">
        <f>INDEX(resultados!$A$2:$ZZ$563, 407, MATCH($B$3, resultados!$A$1:$ZZ$1, 0))</f>
        <v/>
      </c>
    </row>
    <row r="414">
      <c r="A414">
        <f>INDEX(resultados!$A$2:$ZZ$563, 408, MATCH($B$1, resultados!$A$1:$ZZ$1, 0))</f>
        <v/>
      </c>
      <c r="B414">
        <f>INDEX(resultados!$A$2:$ZZ$563, 408, MATCH($B$2, resultados!$A$1:$ZZ$1, 0))</f>
        <v/>
      </c>
      <c r="C414">
        <f>INDEX(resultados!$A$2:$ZZ$563, 408, MATCH($B$3, resultados!$A$1:$ZZ$1, 0))</f>
        <v/>
      </c>
    </row>
    <row r="415">
      <c r="A415">
        <f>INDEX(resultados!$A$2:$ZZ$563, 409, MATCH($B$1, resultados!$A$1:$ZZ$1, 0))</f>
        <v/>
      </c>
      <c r="B415">
        <f>INDEX(resultados!$A$2:$ZZ$563, 409, MATCH($B$2, resultados!$A$1:$ZZ$1, 0))</f>
        <v/>
      </c>
      <c r="C415">
        <f>INDEX(resultados!$A$2:$ZZ$563, 409, MATCH($B$3, resultados!$A$1:$ZZ$1, 0))</f>
        <v/>
      </c>
    </row>
    <row r="416">
      <c r="A416">
        <f>INDEX(resultados!$A$2:$ZZ$563, 410, MATCH($B$1, resultados!$A$1:$ZZ$1, 0))</f>
        <v/>
      </c>
      <c r="B416">
        <f>INDEX(resultados!$A$2:$ZZ$563, 410, MATCH($B$2, resultados!$A$1:$ZZ$1, 0))</f>
        <v/>
      </c>
      <c r="C416">
        <f>INDEX(resultados!$A$2:$ZZ$563, 410, MATCH($B$3, resultados!$A$1:$ZZ$1, 0))</f>
        <v/>
      </c>
    </row>
    <row r="417">
      <c r="A417">
        <f>INDEX(resultados!$A$2:$ZZ$563, 411, MATCH($B$1, resultados!$A$1:$ZZ$1, 0))</f>
        <v/>
      </c>
      <c r="B417">
        <f>INDEX(resultados!$A$2:$ZZ$563, 411, MATCH($B$2, resultados!$A$1:$ZZ$1, 0))</f>
        <v/>
      </c>
      <c r="C417">
        <f>INDEX(resultados!$A$2:$ZZ$563, 411, MATCH($B$3, resultados!$A$1:$ZZ$1, 0))</f>
        <v/>
      </c>
    </row>
    <row r="418">
      <c r="A418">
        <f>INDEX(resultados!$A$2:$ZZ$563, 412, MATCH($B$1, resultados!$A$1:$ZZ$1, 0))</f>
        <v/>
      </c>
      <c r="B418">
        <f>INDEX(resultados!$A$2:$ZZ$563, 412, MATCH($B$2, resultados!$A$1:$ZZ$1, 0))</f>
        <v/>
      </c>
      <c r="C418">
        <f>INDEX(resultados!$A$2:$ZZ$563, 412, MATCH($B$3, resultados!$A$1:$ZZ$1, 0))</f>
        <v/>
      </c>
    </row>
    <row r="419">
      <c r="A419">
        <f>INDEX(resultados!$A$2:$ZZ$563, 413, MATCH($B$1, resultados!$A$1:$ZZ$1, 0))</f>
        <v/>
      </c>
      <c r="B419">
        <f>INDEX(resultados!$A$2:$ZZ$563, 413, MATCH($B$2, resultados!$A$1:$ZZ$1, 0))</f>
        <v/>
      </c>
      <c r="C419">
        <f>INDEX(resultados!$A$2:$ZZ$563, 413, MATCH($B$3, resultados!$A$1:$ZZ$1, 0))</f>
        <v/>
      </c>
    </row>
    <row r="420">
      <c r="A420">
        <f>INDEX(resultados!$A$2:$ZZ$563, 414, MATCH($B$1, resultados!$A$1:$ZZ$1, 0))</f>
        <v/>
      </c>
      <c r="B420">
        <f>INDEX(resultados!$A$2:$ZZ$563, 414, MATCH($B$2, resultados!$A$1:$ZZ$1, 0))</f>
        <v/>
      </c>
      <c r="C420">
        <f>INDEX(resultados!$A$2:$ZZ$563, 414, MATCH($B$3, resultados!$A$1:$ZZ$1, 0))</f>
        <v/>
      </c>
    </row>
    <row r="421">
      <c r="A421">
        <f>INDEX(resultados!$A$2:$ZZ$563, 415, MATCH($B$1, resultados!$A$1:$ZZ$1, 0))</f>
        <v/>
      </c>
      <c r="B421">
        <f>INDEX(resultados!$A$2:$ZZ$563, 415, MATCH($B$2, resultados!$A$1:$ZZ$1, 0))</f>
        <v/>
      </c>
      <c r="C421">
        <f>INDEX(resultados!$A$2:$ZZ$563, 415, MATCH($B$3, resultados!$A$1:$ZZ$1, 0))</f>
        <v/>
      </c>
    </row>
    <row r="422">
      <c r="A422">
        <f>INDEX(resultados!$A$2:$ZZ$563, 416, MATCH($B$1, resultados!$A$1:$ZZ$1, 0))</f>
        <v/>
      </c>
      <c r="B422">
        <f>INDEX(resultados!$A$2:$ZZ$563, 416, MATCH($B$2, resultados!$A$1:$ZZ$1, 0))</f>
        <v/>
      </c>
      <c r="C422">
        <f>INDEX(resultados!$A$2:$ZZ$563, 416, MATCH($B$3, resultados!$A$1:$ZZ$1, 0))</f>
        <v/>
      </c>
    </row>
    <row r="423">
      <c r="A423">
        <f>INDEX(resultados!$A$2:$ZZ$563, 417, MATCH($B$1, resultados!$A$1:$ZZ$1, 0))</f>
        <v/>
      </c>
      <c r="B423">
        <f>INDEX(resultados!$A$2:$ZZ$563, 417, MATCH($B$2, resultados!$A$1:$ZZ$1, 0))</f>
        <v/>
      </c>
      <c r="C423">
        <f>INDEX(resultados!$A$2:$ZZ$563, 417, MATCH($B$3, resultados!$A$1:$ZZ$1, 0))</f>
        <v/>
      </c>
    </row>
    <row r="424">
      <c r="A424">
        <f>INDEX(resultados!$A$2:$ZZ$563, 418, MATCH($B$1, resultados!$A$1:$ZZ$1, 0))</f>
        <v/>
      </c>
      <c r="B424">
        <f>INDEX(resultados!$A$2:$ZZ$563, 418, MATCH($B$2, resultados!$A$1:$ZZ$1, 0))</f>
        <v/>
      </c>
      <c r="C424">
        <f>INDEX(resultados!$A$2:$ZZ$563, 418, MATCH($B$3, resultados!$A$1:$ZZ$1, 0))</f>
        <v/>
      </c>
    </row>
    <row r="425">
      <c r="A425">
        <f>INDEX(resultados!$A$2:$ZZ$563, 419, MATCH($B$1, resultados!$A$1:$ZZ$1, 0))</f>
        <v/>
      </c>
      <c r="B425">
        <f>INDEX(resultados!$A$2:$ZZ$563, 419, MATCH($B$2, resultados!$A$1:$ZZ$1, 0))</f>
        <v/>
      </c>
      <c r="C425">
        <f>INDEX(resultados!$A$2:$ZZ$563, 419, MATCH($B$3, resultados!$A$1:$ZZ$1, 0))</f>
        <v/>
      </c>
    </row>
    <row r="426">
      <c r="A426">
        <f>INDEX(resultados!$A$2:$ZZ$563, 420, MATCH($B$1, resultados!$A$1:$ZZ$1, 0))</f>
        <v/>
      </c>
      <c r="B426">
        <f>INDEX(resultados!$A$2:$ZZ$563, 420, MATCH($B$2, resultados!$A$1:$ZZ$1, 0))</f>
        <v/>
      </c>
      <c r="C426">
        <f>INDEX(resultados!$A$2:$ZZ$563, 420, MATCH($B$3, resultados!$A$1:$ZZ$1, 0))</f>
        <v/>
      </c>
    </row>
    <row r="427">
      <c r="A427">
        <f>INDEX(resultados!$A$2:$ZZ$563, 421, MATCH($B$1, resultados!$A$1:$ZZ$1, 0))</f>
        <v/>
      </c>
      <c r="B427">
        <f>INDEX(resultados!$A$2:$ZZ$563, 421, MATCH($B$2, resultados!$A$1:$ZZ$1, 0))</f>
        <v/>
      </c>
      <c r="C427">
        <f>INDEX(resultados!$A$2:$ZZ$563, 421, MATCH($B$3, resultados!$A$1:$ZZ$1, 0))</f>
        <v/>
      </c>
    </row>
    <row r="428">
      <c r="A428">
        <f>INDEX(resultados!$A$2:$ZZ$563, 422, MATCH($B$1, resultados!$A$1:$ZZ$1, 0))</f>
        <v/>
      </c>
      <c r="B428">
        <f>INDEX(resultados!$A$2:$ZZ$563, 422, MATCH($B$2, resultados!$A$1:$ZZ$1, 0))</f>
        <v/>
      </c>
      <c r="C428">
        <f>INDEX(resultados!$A$2:$ZZ$563, 422, MATCH($B$3, resultados!$A$1:$ZZ$1, 0))</f>
        <v/>
      </c>
    </row>
    <row r="429">
      <c r="A429">
        <f>INDEX(resultados!$A$2:$ZZ$563, 423, MATCH($B$1, resultados!$A$1:$ZZ$1, 0))</f>
        <v/>
      </c>
      <c r="B429">
        <f>INDEX(resultados!$A$2:$ZZ$563, 423, MATCH($B$2, resultados!$A$1:$ZZ$1, 0))</f>
        <v/>
      </c>
      <c r="C429">
        <f>INDEX(resultados!$A$2:$ZZ$563, 423, MATCH($B$3, resultados!$A$1:$ZZ$1, 0))</f>
        <v/>
      </c>
    </row>
    <row r="430">
      <c r="A430">
        <f>INDEX(resultados!$A$2:$ZZ$563, 424, MATCH($B$1, resultados!$A$1:$ZZ$1, 0))</f>
        <v/>
      </c>
      <c r="B430">
        <f>INDEX(resultados!$A$2:$ZZ$563, 424, MATCH($B$2, resultados!$A$1:$ZZ$1, 0))</f>
        <v/>
      </c>
      <c r="C430">
        <f>INDEX(resultados!$A$2:$ZZ$563, 424, MATCH($B$3, resultados!$A$1:$ZZ$1, 0))</f>
        <v/>
      </c>
    </row>
    <row r="431">
      <c r="A431">
        <f>INDEX(resultados!$A$2:$ZZ$563, 425, MATCH($B$1, resultados!$A$1:$ZZ$1, 0))</f>
        <v/>
      </c>
      <c r="B431">
        <f>INDEX(resultados!$A$2:$ZZ$563, 425, MATCH($B$2, resultados!$A$1:$ZZ$1, 0))</f>
        <v/>
      </c>
      <c r="C431">
        <f>INDEX(resultados!$A$2:$ZZ$563, 425, MATCH($B$3, resultados!$A$1:$ZZ$1, 0))</f>
        <v/>
      </c>
    </row>
    <row r="432">
      <c r="A432">
        <f>INDEX(resultados!$A$2:$ZZ$563, 426, MATCH($B$1, resultados!$A$1:$ZZ$1, 0))</f>
        <v/>
      </c>
      <c r="B432">
        <f>INDEX(resultados!$A$2:$ZZ$563, 426, MATCH($B$2, resultados!$A$1:$ZZ$1, 0))</f>
        <v/>
      </c>
      <c r="C432">
        <f>INDEX(resultados!$A$2:$ZZ$563, 426, MATCH($B$3, resultados!$A$1:$ZZ$1, 0))</f>
        <v/>
      </c>
    </row>
    <row r="433">
      <c r="A433">
        <f>INDEX(resultados!$A$2:$ZZ$563, 427, MATCH($B$1, resultados!$A$1:$ZZ$1, 0))</f>
        <v/>
      </c>
      <c r="B433">
        <f>INDEX(resultados!$A$2:$ZZ$563, 427, MATCH($B$2, resultados!$A$1:$ZZ$1, 0))</f>
        <v/>
      </c>
      <c r="C433">
        <f>INDEX(resultados!$A$2:$ZZ$563, 427, MATCH($B$3, resultados!$A$1:$ZZ$1, 0))</f>
        <v/>
      </c>
    </row>
    <row r="434">
      <c r="A434">
        <f>INDEX(resultados!$A$2:$ZZ$563, 428, MATCH($B$1, resultados!$A$1:$ZZ$1, 0))</f>
        <v/>
      </c>
      <c r="B434">
        <f>INDEX(resultados!$A$2:$ZZ$563, 428, MATCH($B$2, resultados!$A$1:$ZZ$1, 0))</f>
        <v/>
      </c>
      <c r="C434">
        <f>INDEX(resultados!$A$2:$ZZ$563, 428, MATCH($B$3, resultados!$A$1:$ZZ$1, 0))</f>
        <v/>
      </c>
    </row>
    <row r="435">
      <c r="A435">
        <f>INDEX(resultados!$A$2:$ZZ$563, 429, MATCH($B$1, resultados!$A$1:$ZZ$1, 0))</f>
        <v/>
      </c>
      <c r="B435">
        <f>INDEX(resultados!$A$2:$ZZ$563, 429, MATCH($B$2, resultados!$A$1:$ZZ$1, 0))</f>
        <v/>
      </c>
      <c r="C435">
        <f>INDEX(resultados!$A$2:$ZZ$563, 429, MATCH($B$3, resultados!$A$1:$ZZ$1, 0))</f>
        <v/>
      </c>
    </row>
    <row r="436">
      <c r="A436">
        <f>INDEX(resultados!$A$2:$ZZ$563, 430, MATCH($B$1, resultados!$A$1:$ZZ$1, 0))</f>
        <v/>
      </c>
      <c r="B436">
        <f>INDEX(resultados!$A$2:$ZZ$563, 430, MATCH($B$2, resultados!$A$1:$ZZ$1, 0))</f>
        <v/>
      </c>
      <c r="C436">
        <f>INDEX(resultados!$A$2:$ZZ$563, 430, MATCH($B$3, resultados!$A$1:$ZZ$1, 0))</f>
        <v/>
      </c>
    </row>
    <row r="437">
      <c r="A437">
        <f>INDEX(resultados!$A$2:$ZZ$563, 431, MATCH($B$1, resultados!$A$1:$ZZ$1, 0))</f>
        <v/>
      </c>
      <c r="B437">
        <f>INDEX(resultados!$A$2:$ZZ$563, 431, MATCH($B$2, resultados!$A$1:$ZZ$1, 0))</f>
        <v/>
      </c>
      <c r="C437">
        <f>INDEX(resultados!$A$2:$ZZ$563, 431, MATCH($B$3, resultados!$A$1:$ZZ$1, 0))</f>
        <v/>
      </c>
    </row>
    <row r="438">
      <c r="A438">
        <f>INDEX(resultados!$A$2:$ZZ$563, 432, MATCH($B$1, resultados!$A$1:$ZZ$1, 0))</f>
        <v/>
      </c>
      <c r="B438">
        <f>INDEX(resultados!$A$2:$ZZ$563, 432, MATCH($B$2, resultados!$A$1:$ZZ$1, 0))</f>
        <v/>
      </c>
      <c r="C438">
        <f>INDEX(resultados!$A$2:$ZZ$563, 432, MATCH($B$3, resultados!$A$1:$ZZ$1, 0))</f>
        <v/>
      </c>
    </row>
    <row r="439">
      <c r="A439">
        <f>INDEX(resultados!$A$2:$ZZ$563, 433, MATCH($B$1, resultados!$A$1:$ZZ$1, 0))</f>
        <v/>
      </c>
      <c r="B439">
        <f>INDEX(resultados!$A$2:$ZZ$563, 433, MATCH($B$2, resultados!$A$1:$ZZ$1, 0))</f>
        <v/>
      </c>
      <c r="C439">
        <f>INDEX(resultados!$A$2:$ZZ$563, 433, MATCH($B$3, resultados!$A$1:$ZZ$1, 0))</f>
        <v/>
      </c>
    </row>
    <row r="440">
      <c r="A440">
        <f>INDEX(resultados!$A$2:$ZZ$563, 434, MATCH($B$1, resultados!$A$1:$ZZ$1, 0))</f>
        <v/>
      </c>
      <c r="B440">
        <f>INDEX(resultados!$A$2:$ZZ$563, 434, MATCH($B$2, resultados!$A$1:$ZZ$1, 0))</f>
        <v/>
      </c>
      <c r="C440">
        <f>INDEX(resultados!$A$2:$ZZ$563, 434, MATCH($B$3, resultados!$A$1:$ZZ$1, 0))</f>
        <v/>
      </c>
    </row>
    <row r="441">
      <c r="A441">
        <f>INDEX(resultados!$A$2:$ZZ$563, 435, MATCH($B$1, resultados!$A$1:$ZZ$1, 0))</f>
        <v/>
      </c>
      <c r="B441">
        <f>INDEX(resultados!$A$2:$ZZ$563, 435, MATCH($B$2, resultados!$A$1:$ZZ$1, 0))</f>
        <v/>
      </c>
      <c r="C441">
        <f>INDEX(resultados!$A$2:$ZZ$563, 435, MATCH($B$3, resultados!$A$1:$ZZ$1, 0))</f>
        <v/>
      </c>
    </row>
    <row r="442">
      <c r="A442">
        <f>INDEX(resultados!$A$2:$ZZ$563, 436, MATCH($B$1, resultados!$A$1:$ZZ$1, 0))</f>
        <v/>
      </c>
      <c r="B442">
        <f>INDEX(resultados!$A$2:$ZZ$563, 436, MATCH($B$2, resultados!$A$1:$ZZ$1, 0))</f>
        <v/>
      </c>
      <c r="C442">
        <f>INDEX(resultados!$A$2:$ZZ$563, 436, MATCH($B$3, resultados!$A$1:$ZZ$1, 0))</f>
        <v/>
      </c>
    </row>
    <row r="443">
      <c r="A443">
        <f>INDEX(resultados!$A$2:$ZZ$563, 437, MATCH($B$1, resultados!$A$1:$ZZ$1, 0))</f>
        <v/>
      </c>
      <c r="B443">
        <f>INDEX(resultados!$A$2:$ZZ$563, 437, MATCH($B$2, resultados!$A$1:$ZZ$1, 0))</f>
        <v/>
      </c>
      <c r="C443">
        <f>INDEX(resultados!$A$2:$ZZ$563, 437, MATCH($B$3, resultados!$A$1:$ZZ$1, 0))</f>
        <v/>
      </c>
    </row>
    <row r="444">
      <c r="A444">
        <f>INDEX(resultados!$A$2:$ZZ$563, 438, MATCH($B$1, resultados!$A$1:$ZZ$1, 0))</f>
        <v/>
      </c>
      <c r="B444">
        <f>INDEX(resultados!$A$2:$ZZ$563, 438, MATCH($B$2, resultados!$A$1:$ZZ$1, 0))</f>
        <v/>
      </c>
      <c r="C444">
        <f>INDEX(resultados!$A$2:$ZZ$563, 438, MATCH($B$3, resultados!$A$1:$ZZ$1, 0))</f>
        <v/>
      </c>
    </row>
    <row r="445">
      <c r="A445">
        <f>INDEX(resultados!$A$2:$ZZ$563, 439, MATCH($B$1, resultados!$A$1:$ZZ$1, 0))</f>
        <v/>
      </c>
      <c r="B445">
        <f>INDEX(resultados!$A$2:$ZZ$563, 439, MATCH($B$2, resultados!$A$1:$ZZ$1, 0))</f>
        <v/>
      </c>
      <c r="C445">
        <f>INDEX(resultados!$A$2:$ZZ$563, 439, MATCH($B$3, resultados!$A$1:$ZZ$1, 0))</f>
        <v/>
      </c>
    </row>
    <row r="446">
      <c r="A446">
        <f>INDEX(resultados!$A$2:$ZZ$563, 440, MATCH($B$1, resultados!$A$1:$ZZ$1, 0))</f>
        <v/>
      </c>
      <c r="B446">
        <f>INDEX(resultados!$A$2:$ZZ$563, 440, MATCH($B$2, resultados!$A$1:$ZZ$1, 0))</f>
        <v/>
      </c>
      <c r="C446">
        <f>INDEX(resultados!$A$2:$ZZ$563, 440, MATCH($B$3, resultados!$A$1:$ZZ$1, 0))</f>
        <v/>
      </c>
    </row>
    <row r="447">
      <c r="A447">
        <f>INDEX(resultados!$A$2:$ZZ$563, 441, MATCH($B$1, resultados!$A$1:$ZZ$1, 0))</f>
        <v/>
      </c>
      <c r="B447">
        <f>INDEX(resultados!$A$2:$ZZ$563, 441, MATCH($B$2, resultados!$A$1:$ZZ$1, 0))</f>
        <v/>
      </c>
      <c r="C447">
        <f>INDEX(resultados!$A$2:$ZZ$563, 441, MATCH($B$3, resultados!$A$1:$ZZ$1, 0))</f>
        <v/>
      </c>
    </row>
    <row r="448">
      <c r="A448">
        <f>INDEX(resultados!$A$2:$ZZ$563, 442, MATCH($B$1, resultados!$A$1:$ZZ$1, 0))</f>
        <v/>
      </c>
      <c r="B448">
        <f>INDEX(resultados!$A$2:$ZZ$563, 442, MATCH($B$2, resultados!$A$1:$ZZ$1, 0))</f>
        <v/>
      </c>
      <c r="C448">
        <f>INDEX(resultados!$A$2:$ZZ$563, 442, MATCH($B$3, resultados!$A$1:$ZZ$1, 0))</f>
        <v/>
      </c>
    </row>
    <row r="449">
      <c r="A449">
        <f>INDEX(resultados!$A$2:$ZZ$563, 443, MATCH($B$1, resultados!$A$1:$ZZ$1, 0))</f>
        <v/>
      </c>
      <c r="B449">
        <f>INDEX(resultados!$A$2:$ZZ$563, 443, MATCH($B$2, resultados!$A$1:$ZZ$1, 0))</f>
        <v/>
      </c>
      <c r="C449">
        <f>INDEX(resultados!$A$2:$ZZ$563, 443, MATCH($B$3, resultados!$A$1:$ZZ$1, 0))</f>
        <v/>
      </c>
    </row>
    <row r="450">
      <c r="A450">
        <f>INDEX(resultados!$A$2:$ZZ$563, 444, MATCH($B$1, resultados!$A$1:$ZZ$1, 0))</f>
        <v/>
      </c>
      <c r="B450">
        <f>INDEX(resultados!$A$2:$ZZ$563, 444, MATCH($B$2, resultados!$A$1:$ZZ$1, 0))</f>
        <v/>
      </c>
      <c r="C450">
        <f>INDEX(resultados!$A$2:$ZZ$563, 444, MATCH($B$3, resultados!$A$1:$ZZ$1, 0))</f>
        <v/>
      </c>
    </row>
    <row r="451">
      <c r="A451">
        <f>INDEX(resultados!$A$2:$ZZ$563, 445, MATCH($B$1, resultados!$A$1:$ZZ$1, 0))</f>
        <v/>
      </c>
      <c r="B451">
        <f>INDEX(resultados!$A$2:$ZZ$563, 445, MATCH($B$2, resultados!$A$1:$ZZ$1, 0))</f>
        <v/>
      </c>
      <c r="C451">
        <f>INDEX(resultados!$A$2:$ZZ$563, 445, MATCH($B$3, resultados!$A$1:$ZZ$1, 0))</f>
        <v/>
      </c>
    </row>
    <row r="452">
      <c r="A452">
        <f>INDEX(resultados!$A$2:$ZZ$563, 446, MATCH($B$1, resultados!$A$1:$ZZ$1, 0))</f>
        <v/>
      </c>
      <c r="B452">
        <f>INDEX(resultados!$A$2:$ZZ$563, 446, MATCH($B$2, resultados!$A$1:$ZZ$1, 0))</f>
        <v/>
      </c>
      <c r="C452">
        <f>INDEX(resultados!$A$2:$ZZ$563, 446, MATCH($B$3, resultados!$A$1:$ZZ$1, 0))</f>
        <v/>
      </c>
    </row>
    <row r="453">
      <c r="A453">
        <f>INDEX(resultados!$A$2:$ZZ$563, 447, MATCH($B$1, resultados!$A$1:$ZZ$1, 0))</f>
        <v/>
      </c>
      <c r="B453">
        <f>INDEX(resultados!$A$2:$ZZ$563, 447, MATCH($B$2, resultados!$A$1:$ZZ$1, 0))</f>
        <v/>
      </c>
      <c r="C453">
        <f>INDEX(resultados!$A$2:$ZZ$563, 447, MATCH($B$3, resultados!$A$1:$ZZ$1, 0))</f>
        <v/>
      </c>
    </row>
    <row r="454">
      <c r="A454">
        <f>INDEX(resultados!$A$2:$ZZ$563, 448, MATCH($B$1, resultados!$A$1:$ZZ$1, 0))</f>
        <v/>
      </c>
      <c r="B454">
        <f>INDEX(resultados!$A$2:$ZZ$563, 448, MATCH($B$2, resultados!$A$1:$ZZ$1, 0))</f>
        <v/>
      </c>
      <c r="C454">
        <f>INDEX(resultados!$A$2:$ZZ$563, 448, MATCH($B$3, resultados!$A$1:$ZZ$1, 0))</f>
        <v/>
      </c>
    </row>
    <row r="455">
      <c r="A455">
        <f>INDEX(resultados!$A$2:$ZZ$563, 449, MATCH($B$1, resultados!$A$1:$ZZ$1, 0))</f>
        <v/>
      </c>
      <c r="B455">
        <f>INDEX(resultados!$A$2:$ZZ$563, 449, MATCH($B$2, resultados!$A$1:$ZZ$1, 0))</f>
        <v/>
      </c>
      <c r="C455">
        <f>INDEX(resultados!$A$2:$ZZ$563, 449, MATCH($B$3, resultados!$A$1:$ZZ$1, 0))</f>
        <v/>
      </c>
    </row>
    <row r="456">
      <c r="A456">
        <f>INDEX(resultados!$A$2:$ZZ$563, 450, MATCH($B$1, resultados!$A$1:$ZZ$1, 0))</f>
        <v/>
      </c>
      <c r="B456">
        <f>INDEX(resultados!$A$2:$ZZ$563, 450, MATCH($B$2, resultados!$A$1:$ZZ$1, 0))</f>
        <v/>
      </c>
      <c r="C456">
        <f>INDEX(resultados!$A$2:$ZZ$563, 450, MATCH($B$3, resultados!$A$1:$ZZ$1, 0))</f>
        <v/>
      </c>
    </row>
    <row r="457">
      <c r="A457">
        <f>INDEX(resultados!$A$2:$ZZ$563, 451, MATCH($B$1, resultados!$A$1:$ZZ$1, 0))</f>
        <v/>
      </c>
      <c r="B457">
        <f>INDEX(resultados!$A$2:$ZZ$563, 451, MATCH($B$2, resultados!$A$1:$ZZ$1, 0))</f>
        <v/>
      </c>
      <c r="C457">
        <f>INDEX(resultados!$A$2:$ZZ$563, 451, MATCH($B$3, resultados!$A$1:$ZZ$1, 0))</f>
        <v/>
      </c>
    </row>
    <row r="458">
      <c r="A458">
        <f>INDEX(resultados!$A$2:$ZZ$563, 452, MATCH($B$1, resultados!$A$1:$ZZ$1, 0))</f>
        <v/>
      </c>
      <c r="B458">
        <f>INDEX(resultados!$A$2:$ZZ$563, 452, MATCH($B$2, resultados!$A$1:$ZZ$1, 0))</f>
        <v/>
      </c>
      <c r="C458">
        <f>INDEX(resultados!$A$2:$ZZ$563, 452, MATCH($B$3, resultados!$A$1:$ZZ$1, 0))</f>
        <v/>
      </c>
    </row>
    <row r="459">
      <c r="A459">
        <f>INDEX(resultados!$A$2:$ZZ$563, 453, MATCH($B$1, resultados!$A$1:$ZZ$1, 0))</f>
        <v/>
      </c>
      <c r="B459">
        <f>INDEX(resultados!$A$2:$ZZ$563, 453, MATCH($B$2, resultados!$A$1:$ZZ$1, 0))</f>
        <v/>
      </c>
      <c r="C459">
        <f>INDEX(resultados!$A$2:$ZZ$563, 453, MATCH($B$3, resultados!$A$1:$ZZ$1, 0))</f>
        <v/>
      </c>
    </row>
    <row r="460">
      <c r="A460">
        <f>INDEX(resultados!$A$2:$ZZ$563, 454, MATCH($B$1, resultados!$A$1:$ZZ$1, 0))</f>
        <v/>
      </c>
      <c r="B460">
        <f>INDEX(resultados!$A$2:$ZZ$563, 454, MATCH($B$2, resultados!$A$1:$ZZ$1, 0))</f>
        <v/>
      </c>
      <c r="C460">
        <f>INDEX(resultados!$A$2:$ZZ$563, 454, MATCH($B$3, resultados!$A$1:$ZZ$1, 0))</f>
        <v/>
      </c>
    </row>
    <row r="461">
      <c r="A461">
        <f>INDEX(resultados!$A$2:$ZZ$563, 455, MATCH($B$1, resultados!$A$1:$ZZ$1, 0))</f>
        <v/>
      </c>
      <c r="B461">
        <f>INDEX(resultados!$A$2:$ZZ$563, 455, MATCH($B$2, resultados!$A$1:$ZZ$1, 0))</f>
        <v/>
      </c>
      <c r="C461">
        <f>INDEX(resultados!$A$2:$ZZ$563, 455, MATCH($B$3, resultados!$A$1:$ZZ$1, 0))</f>
        <v/>
      </c>
    </row>
    <row r="462">
      <c r="A462">
        <f>INDEX(resultados!$A$2:$ZZ$563, 456, MATCH($B$1, resultados!$A$1:$ZZ$1, 0))</f>
        <v/>
      </c>
      <c r="B462">
        <f>INDEX(resultados!$A$2:$ZZ$563, 456, MATCH($B$2, resultados!$A$1:$ZZ$1, 0))</f>
        <v/>
      </c>
      <c r="C462">
        <f>INDEX(resultados!$A$2:$ZZ$563, 456, MATCH($B$3, resultados!$A$1:$ZZ$1, 0))</f>
        <v/>
      </c>
    </row>
    <row r="463">
      <c r="A463">
        <f>INDEX(resultados!$A$2:$ZZ$563, 457, MATCH($B$1, resultados!$A$1:$ZZ$1, 0))</f>
        <v/>
      </c>
      <c r="B463">
        <f>INDEX(resultados!$A$2:$ZZ$563, 457, MATCH($B$2, resultados!$A$1:$ZZ$1, 0))</f>
        <v/>
      </c>
      <c r="C463">
        <f>INDEX(resultados!$A$2:$ZZ$563, 457, MATCH($B$3, resultados!$A$1:$ZZ$1, 0))</f>
        <v/>
      </c>
    </row>
    <row r="464">
      <c r="A464">
        <f>INDEX(resultados!$A$2:$ZZ$563, 458, MATCH($B$1, resultados!$A$1:$ZZ$1, 0))</f>
        <v/>
      </c>
      <c r="B464">
        <f>INDEX(resultados!$A$2:$ZZ$563, 458, MATCH($B$2, resultados!$A$1:$ZZ$1, 0))</f>
        <v/>
      </c>
      <c r="C464">
        <f>INDEX(resultados!$A$2:$ZZ$563, 458, MATCH($B$3, resultados!$A$1:$ZZ$1, 0))</f>
        <v/>
      </c>
    </row>
    <row r="465">
      <c r="A465">
        <f>INDEX(resultados!$A$2:$ZZ$563, 459, MATCH($B$1, resultados!$A$1:$ZZ$1, 0))</f>
        <v/>
      </c>
      <c r="B465">
        <f>INDEX(resultados!$A$2:$ZZ$563, 459, MATCH($B$2, resultados!$A$1:$ZZ$1, 0))</f>
        <v/>
      </c>
      <c r="C465">
        <f>INDEX(resultados!$A$2:$ZZ$563, 459, MATCH($B$3, resultados!$A$1:$ZZ$1, 0))</f>
        <v/>
      </c>
    </row>
    <row r="466">
      <c r="A466">
        <f>INDEX(resultados!$A$2:$ZZ$563, 460, MATCH($B$1, resultados!$A$1:$ZZ$1, 0))</f>
        <v/>
      </c>
      <c r="B466">
        <f>INDEX(resultados!$A$2:$ZZ$563, 460, MATCH($B$2, resultados!$A$1:$ZZ$1, 0))</f>
        <v/>
      </c>
      <c r="C466">
        <f>INDEX(resultados!$A$2:$ZZ$563, 460, MATCH($B$3, resultados!$A$1:$ZZ$1, 0))</f>
        <v/>
      </c>
    </row>
    <row r="467">
      <c r="A467">
        <f>INDEX(resultados!$A$2:$ZZ$563, 461, MATCH($B$1, resultados!$A$1:$ZZ$1, 0))</f>
        <v/>
      </c>
      <c r="B467">
        <f>INDEX(resultados!$A$2:$ZZ$563, 461, MATCH($B$2, resultados!$A$1:$ZZ$1, 0))</f>
        <v/>
      </c>
      <c r="C467">
        <f>INDEX(resultados!$A$2:$ZZ$563, 461, MATCH($B$3, resultados!$A$1:$ZZ$1, 0))</f>
        <v/>
      </c>
    </row>
    <row r="468">
      <c r="A468">
        <f>INDEX(resultados!$A$2:$ZZ$563, 462, MATCH($B$1, resultados!$A$1:$ZZ$1, 0))</f>
        <v/>
      </c>
      <c r="B468">
        <f>INDEX(resultados!$A$2:$ZZ$563, 462, MATCH($B$2, resultados!$A$1:$ZZ$1, 0))</f>
        <v/>
      </c>
      <c r="C468">
        <f>INDEX(resultados!$A$2:$ZZ$563, 462, MATCH($B$3, resultados!$A$1:$ZZ$1, 0))</f>
        <v/>
      </c>
    </row>
    <row r="469">
      <c r="A469">
        <f>INDEX(resultados!$A$2:$ZZ$563, 463, MATCH($B$1, resultados!$A$1:$ZZ$1, 0))</f>
        <v/>
      </c>
      <c r="B469">
        <f>INDEX(resultados!$A$2:$ZZ$563, 463, MATCH($B$2, resultados!$A$1:$ZZ$1, 0))</f>
        <v/>
      </c>
      <c r="C469">
        <f>INDEX(resultados!$A$2:$ZZ$563, 463, MATCH($B$3, resultados!$A$1:$ZZ$1, 0))</f>
        <v/>
      </c>
    </row>
    <row r="470">
      <c r="A470">
        <f>INDEX(resultados!$A$2:$ZZ$563, 464, MATCH($B$1, resultados!$A$1:$ZZ$1, 0))</f>
        <v/>
      </c>
      <c r="B470">
        <f>INDEX(resultados!$A$2:$ZZ$563, 464, MATCH($B$2, resultados!$A$1:$ZZ$1, 0))</f>
        <v/>
      </c>
      <c r="C470">
        <f>INDEX(resultados!$A$2:$ZZ$563, 464, MATCH($B$3, resultados!$A$1:$ZZ$1, 0))</f>
        <v/>
      </c>
    </row>
    <row r="471">
      <c r="A471">
        <f>INDEX(resultados!$A$2:$ZZ$563, 465, MATCH($B$1, resultados!$A$1:$ZZ$1, 0))</f>
        <v/>
      </c>
      <c r="B471">
        <f>INDEX(resultados!$A$2:$ZZ$563, 465, MATCH($B$2, resultados!$A$1:$ZZ$1, 0))</f>
        <v/>
      </c>
      <c r="C471">
        <f>INDEX(resultados!$A$2:$ZZ$563, 465, MATCH($B$3, resultados!$A$1:$ZZ$1, 0))</f>
        <v/>
      </c>
    </row>
    <row r="472">
      <c r="A472">
        <f>INDEX(resultados!$A$2:$ZZ$563, 466, MATCH($B$1, resultados!$A$1:$ZZ$1, 0))</f>
        <v/>
      </c>
      <c r="B472">
        <f>INDEX(resultados!$A$2:$ZZ$563, 466, MATCH($B$2, resultados!$A$1:$ZZ$1, 0))</f>
        <v/>
      </c>
      <c r="C472">
        <f>INDEX(resultados!$A$2:$ZZ$563, 466, MATCH($B$3, resultados!$A$1:$ZZ$1, 0))</f>
        <v/>
      </c>
    </row>
    <row r="473">
      <c r="A473">
        <f>INDEX(resultados!$A$2:$ZZ$563, 467, MATCH($B$1, resultados!$A$1:$ZZ$1, 0))</f>
        <v/>
      </c>
      <c r="B473">
        <f>INDEX(resultados!$A$2:$ZZ$563, 467, MATCH($B$2, resultados!$A$1:$ZZ$1, 0))</f>
        <v/>
      </c>
      <c r="C473">
        <f>INDEX(resultados!$A$2:$ZZ$563, 467, MATCH($B$3, resultados!$A$1:$ZZ$1, 0))</f>
        <v/>
      </c>
    </row>
    <row r="474">
      <c r="A474">
        <f>INDEX(resultados!$A$2:$ZZ$563, 468, MATCH($B$1, resultados!$A$1:$ZZ$1, 0))</f>
        <v/>
      </c>
      <c r="B474">
        <f>INDEX(resultados!$A$2:$ZZ$563, 468, MATCH($B$2, resultados!$A$1:$ZZ$1, 0))</f>
        <v/>
      </c>
      <c r="C474">
        <f>INDEX(resultados!$A$2:$ZZ$563, 468, MATCH($B$3, resultados!$A$1:$ZZ$1, 0))</f>
        <v/>
      </c>
    </row>
    <row r="475">
      <c r="A475">
        <f>INDEX(resultados!$A$2:$ZZ$563, 469, MATCH($B$1, resultados!$A$1:$ZZ$1, 0))</f>
        <v/>
      </c>
      <c r="B475">
        <f>INDEX(resultados!$A$2:$ZZ$563, 469, MATCH($B$2, resultados!$A$1:$ZZ$1, 0))</f>
        <v/>
      </c>
      <c r="C475">
        <f>INDEX(resultados!$A$2:$ZZ$563, 469, MATCH($B$3, resultados!$A$1:$ZZ$1, 0))</f>
        <v/>
      </c>
    </row>
    <row r="476">
      <c r="A476">
        <f>INDEX(resultados!$A$2:$ZZ$563, 470, MATCH($B$1, resultados!$A$1:$ZZ$1, 0))</f>
        <v/>
      </c>
      <c r="B476">
        <f>INDEX(resultados!$A$2:$ZZ$563, 470, MATCH($B$2, resultados!$A$1:$ZZ$1, 0))</f>
        <v/>
      </c>
      <c r="C476">
        <f>INDEX(resultados!$A$2:$ZZ$563, 470, MATCH($B$3, resultados!$A$1:$ZZ$1, 0))</f>
        <v/>
      </c>
    </row>
    <row r="477">
      <c r="A477">
        <f>INDEX(resultados!$A$2:$ZZ$563, 471, MATCH($B$1, resultados!$A$1:$ZZ$1, 0))</f>
        <v/>
      </c>
      <c r="B477">
        <f>INDEX(resultados!$A$2:$ZZ$563, 471, MATCH($B$2, resultados!$A$1:$ZZ$1, 0))</f>
        <v/>
      </c>
      <c r="C477">
        <f>INDEX(resultados!$A$2:$ZZ$563, 471, MATCH($B$3, resultados!$A$1:$ZZ$1, 0))</f>
        <v/>
      </c>
    </row>
    <row r="478">
      <c r="A478">
        <f>INDEX(resultados!$A$2:$ZZ$563, 472, MATCH($B$1, resultados!$A$1:$ZZ$1, 0))</f>
        <v/>
      </c>
      <c r="B478">
        <f>INDEX(resultados!$A$2:$ZZ$563, 472, MATCH($B$2, resultados!$A$1:$ZZ$1, 0))</f>
        <v/>
      </c>
      <c r="C478">
        <f>INDEX(resultados!$A$2:$ZZ$563, 472, MATCH($B$3, resultados!$A$1:$ZZ$1, 0))</f>
        <v/>
      </c>
    </row>
    <row r="479">
      <c r="A479">
        <f>INDEX(resultados!$A$2:$ZZ$563, 473, MATCH($B$1, resultados!$A$1:$ZZ$1, 0))</f>
        <v/>
      </c>
      <c r="B479">
        <f>INDEX(resultados!$A$2:$ZZ$563, 473, MATCH($B$2, resultados!$A$1:$ZZ$1, 0))</f>
        <v/>
      </c>
      <c r="C479">
        <f>INDEX(resultados!$A$2:$ZZ$563, 473, MATCH($B$3, resultados!$A$1:$ZZ$1, 0))</f>
        <v/>
      </c>
    </row>
    <row r="480">
      <c r="A480">
        <f>INDEX(resultados!$A$2:$ZZ$563, 474, MATCH($B$1, resultados!$A$1:$ZZ$1, 0))</f>
        <v/>
      </c>
      <c r="B480">
        <f>INDEX(resultados!$A$2:$ZZ$563, 474, MATCH($B$2, resultados!$A$1:$ZZ$1, 0))</f>
        <v/>
      </c>
      <c r="C480">
        <f>INDEX(resultados!$A$2:$ZZ$563, 474, MATCH($B$3, resultados!$A$1:$ZZ$1, 0))</f>
        <v/>
      </c>
    </row>
    <row r="481">
      <c r="A481">
        <f>INDEX(resultados!$A$2:$ZZ$563, 475, MATCH($B$1, resultados!$A$1:$ZZ$1, 0))</f>
        <v/>
      </c>
      <c r="B481">
        <f>INDEX(resultados!$A$2:$ZZ$563, 475, MATCH($B$2, resultados!$A$1:$ZZ$1, 0))</f>
        <v/>
      </c>
      <c r="C481">
        <f>INDEX(resultados!$A$2:$ZZ$563, 475, MATCH($B$3, resultados!$A$1:$ZZ$1, 0))</f>
        <v/>
      </c>
    </row>
    <row r="482">
      <c r="A482">
        <f>INDEX(resultados!$A$2:$ZZ$563, 476, MATCH($B$1, resultados!$A$1:$ZZ$1, 0))</f>
        <v/>
      </c>
      <c r="B482">
        <f>INDEX(resultados!$A$2:$ZZ$563, 476, MATCH($B$2, resultados!$A$1:$ZZ$1, 0))</f>
        <v/>
      </c>
      <c r="C482">
        <f>INDEX(resultados!$A$2:$ZZ$563, 476, MATCH($B$3, resultados!$A$1:$ZZ$1, 0))</f>
        <v/>
      </c>
    </row>
    <row r="483">
      <c r="A483">
        <f>INDEX(resultados!$A$2:$ZZ$563, 477, MATCH($B$1, resultados!$A$1:$ZZ$1, 0))</f>
        <v/>
      </c>
      <c r="B483">
        <f>INDEX(resultados!$A$2:$ZZ$563, 477, MATCH($B$2, resultados!$A$1:$ZZ$1, 0))</f>
        <v/>
      </c>
      <c r="C483">
        <f>INDEX(resultados!$A$2:$ZZ$563, 477, MATCH($B$3, resultados!$A$1:$ZZ$1, 0))</f>
        <v/>
      </c>
    </row>
    <row r="484">
      <c r="A484">
        <f>INDEX(resultados!$A$2:$ZZ$563, 478, MATCH($B$1, resultados!$A$1:$ZZ$1, 0))</f>
        <v/>
      </c>
      <c r="B484">
        <f>INDEX(resultados!$A$2:$ZZ$563, 478, MATCH($B$2, resultados!$A$1:$ZZ$1, 0))</f>
        <v/>
      </c>
      <c r="C484">
        <f>INDEX(resultados!$A$2:$ZZ$563, 478, MATCH($B$3, resultados!$A$1:$ZZ$1, 0))</f>
        <v/>
      </c>
    </row>
    <row r="485">
      <c r="A485">
        <f>INDEX(resultados!$A$2:$ZZ$563, 479, MATCH($B$1, resultados!$A$1:$ZZ$1, 0))</f>
        <v/>
      </c>
      <c r="B485">
        <f>INDEX(resultados!$A$2:$ZZ$563, 479, MATCH($B$2, resultados!$A$1:$ZZ$1, 0))</f>
        <v/>
      </c>
      <c r="C485">
        <f>INDEX(resultados!$A$2:$ZZ$563, 479, MATCH($B$3, resultados!$A$1:$ZZ$1, 0))</f>
        <v/>
      </c>
    </row>
    <row r="486">
      <c r="A486">
        <f>INDEX(resultados!$A$2:$ZZ$563, 480, MATCH($B$1, resultados!$A$1:$ZZ$1, 0))</f>
        <v/>
      </c>
      <c r="B486">
        <f>INDEX(resultados!$A$2:$ZZ$563, 480, MATCH($B$2, resultados!$A$1:$ZZ$1, 0))</f>
        <v/>
      </c>
      <c r="C486">
        <f>INDEX(resultados!$A$2:$ZZ$563, 480, MATCH($B$3, resultados!$A$1:$ZZ$1, 0))</f>
        <v/>
      </c>
    </row>
    <row r="487">
      <c r="A487">
        <f>INDEX(resultados!$A$2:$ZZ$563, 481, MATCH($B$1, resultados!$A$1:$ZZ$1, 0))</f>
        <v/>
      </c>
      <c r="B487">
        <f>INDEX(resultados!$A$2:$ZZ$563, 481, MATCH($B$2, resultados!$A$1:$ZZ$1, 0))</f>
        <v/>
      </c>
      <c r="C487">
        <f>INDEX(resultados!$A$2:$ZZ$563, 481, MATCH($B$3, resultados!$A$1:$ZZ$1, 0))</f>
        <v/>
      </c>
    </row>
    <row r="488">
      <c r="A488">
        <f>INDEX(resultados!$A$2:$ZZ$563, 482, MATCH($B$1, resultados!$A$1:$ZZ$1, 0))</f>
        <v/>
      </c>
      <c r="B488">
        <f>INDEX(resultados!$A$2:$ZZ$563, 482, MATCH($B$2, resultados!$A$1:$ZZ$1, 0))</f>
        <v/>
      </c>
      <c r="C488">
        <f>INDEX(resultados!$A$2:$ZZ$563, 482, MATCH($B$3, resultados!$A$1:$ZZ$1, 0))</f>
        <v/>
      </c>
    </row>
    <row r="489">
      <c r="A489">
        <f>INDEX(resultados!$A$2:$ZZ$563, 483, MATCH($B$1, resultados!$A$1:$ZZ$1, 0))</f>
        <v/>
      </c>
      <c r="B489">
        <f>INDEX(resultados!$A$2:$ZZ$563, 483, MATCH($B$2, resultados!$A$1:$ZZ$1, 0))</f>
        <v/>
      </c>
      <c r="C489">
        <f>INDEX(resultados!$A$2:$ZZ$563, 483, MATCH($B$3, resultados!$A$1:$ZZ$1, 0))</f>
        <v/>
      </c>
    </row>
    <row r="490">
      <c r="A490">
        <f>INDEX(resultados!$A$2:$ZZ$563, 484, MATCH($B$1, resultados!$A$1:$ZZ$1, 0))</f>
        <v/>
      </c>
      <c r="B490">
        <f>INDEX(resultados!$A$2:$ZZ$563, 484, MATCH($B$2, resultados!$A$1:$ZZ$1, 0))</f>
        <v/>
      </c>
      <c r="C490">
        <f>INDEX(resultados!$A$2:$ZZ$563, 484, MATCH($B$3, resultados!$A$1:$ZZ$1, 0))</f>
        <v/>
      </c>
    </row>
    <row r="491">
      <c r="A491">
        <f>INDEX(resultados!$A$2:$ZZ$563, 485, MATCH($B$1, resultados!$A$1:$ZZ$1, 0))</f>
        <v/>
      </c>
      <c r="B491">
        <f>INDEX(resultados!$A$2:$ZZ$563, 485, MATCH($B$2, resultados!$A$1:$ZZ$1, 0))</f>
        <v/>
      </c>
      <c r="C491">
        <f>INDEX(resultados!$A$2:$ZZ$563, 485, MATCH($B$3, resultados!$A$1:$ZZ$1, 0))</f>
        <v/>
      </c>
    </row>
    <row r="492">
      <c r="A492">
        <f>INDEX(resultados!$A$2:$ZZ$563, 486, MATCH($B$1, resultados!$A$1:$ZZ$1, 0))</f>
        <v/>
      </c>
      <c r="B492">
        <f>INDEX(resultados!$A$2:$ZZ$563, 486, MATCH($B$2, resultados!$A$1:$ZZ$1, 0))</f>
        <v/>
      </c>
      <c r="C492">
        <f>INDEX(resultados!$A$2:$ZZ$563, 486, MATCH($B$3, resultados!$A$1:$ZZ$1, 0))</f>
        <v/>
      </c>
    </row>
    <row r="493">
      <c r="A493">
        <f>INDEX(resultados!$A$2:$ZZ$563, 487, MATCH($B$1, resultados!$A$1:$ZZ$1, 0))</f>
        <v/>
      </c>
      <c r="B493">
        <f>INDEX(resultados!$A$2:$ZZ$563, 487, MATCH($B$2, resultados!$A$1:$ZZ$1, 0))</f>
        <v/>
      </c>
      <c r="C493">
        <f>INDEX(resultados!$A$2:$ZZ$563, 487, MATCH($B$3, resultados!$A$1:$ZZ$1, 0))</f>
        <v/>
      </c>
    </row>
    <row r="494">
      <c r="A494">
        <f>INDEX(resultados!$A$2:$ZZ$563, 488, MATCH($B$1, resultados!$A$1:$ZZ$1, 0))</f>
        <v/>
      </c>
      <c r="B494">
        <f>INDEX(resultados!$A$2:$ZZ$563, 488, MATCH($B$2, resultados!$A$1:$ZZ$1, 0))</f>
        <v/>
      </c>
      <c r="C494">
        <f>INDEX(resultados!$A$2:$ZZ$563, 488, MATCH($B$3, resultados!$A$1:$ZZ$1, 0))</f>
        <v/>
      </c>
    </row>
    <row r="495">
      <c r="A495">
        <f>INDEX(resultados!$A$2:$ZZ$563, 489, MATCH($B$1, resultados!$A$1:$ZZ$1, 0))</f>
        <v/>
      </c>
      <c r="B495">
        <f>INDEX(resultados!$A$2:$ZZ$563, 489, MATCH($B$2, resultados!$A$1:$ZZ$1, 0))</f>
        <v/>
      </c>
      <c r="C495">
        <f>INDEX(resultados!$A$2:$ZZ$563, 489, MATCH($B$3, resultados!$A$1:$ZZ$1, 0))</f>
        <v/>
      </c>
    </row>
    <row r="496">
      <c r="A496">
        <f>INDEX(resultados!$A$2:$ZZ$563, 490, MATCH($B$1, resultados!$A$1:$ZZ$1, 0))</f>
        <v/>
      </c>
      <c r="B496">
        <f>INDEX(resultados!$A$2:$ZZ$563, 490, MATCH($B$2, resultados!$A$1:$ZZ$1, 0))</f>
        <v/>
      </c>
      <c r="C496">
        <f>INDEX(resultados!$A$2:$ZZ$563, 490, MATCH($B$3, resultados!$A$1:$ZZ$1, 0))</f>
        <v/>
      </c>
    </row>
    <row r="497">
      <c r="A497">
        <f>INDEX(resultados!$A$2:$ZZ$563, 491, MATCH($B$1, resultados!$A$1:$ZZ$1, 0))</f>
        <v/>
      </c>
      <c r="B497">
        <f>INDEX(resultados!$A$2:$ZZ$563, 491, MATCH($B$2, resultados!$A$1:$ZZ$1, 0))</f>
        <v/>
      </c>
      <c r="C497">
        <f>INDEX(resultados!$A$2:$ZZ$563, 491, MATCH($B$3, resultados!$A$1:$ZZ$1, 0))</f>
        <v/>
      </c>
    </row>
    <row r="498">
      <c r="A498">
        <f>INDEX(resultados!$A$2:$ZZ$563, 492, MATCH($B$1, resultados!$A$1:$ZZ$1, 0))</f>
        <v/>
      </c>
      <c r="B498">
        <f>INDEX(resultados!$A$2:$ZZ$563, 492, MATCH($B$2, resultados!$A$1:$ZZ$1, 0))</f>
        <v/>
      </c>
      <c r="C498">
        <f>INDEX(resultados!$A$2:$ZZ$563, 492, MATCH($B$3, resultados!$A$1:$ZZ$1, 0))</f>
        <v/>
      </c>
    </row>
    <row r="499">
      <c r="A499">
        <f>INDEX(resultados!$A$2:$ZZ$563, 493, MATCH($B$1, resultados!$A$1:$ZZ$1, 0))</f>
        <v/>
      </c>
      <c r="B499">
        <f>INDEX(resultados!$A$2:$ZZ$563, 493, MATCH($B$2, resultados!$A$1:$ZZ$1, 0))</f>
        <v/>
      </c>
      <c r="C499">
        <f>INDEX(resultados!$A$2:$ZZ$563, 493, MATCH($B$3, resultados!$A$1:$ZZ$1, 0))</f>
        <v/>
      </c>
    </row>
    <row r="500">
      <c r="A500">
        <f>INDEX(resultados!$A$2:$ZZ$563, 494, MATCH($B$1, resultados!$A$1:$ZZ$1, 0))</f>
        <v/>
      </c>
      <c r="B500">
        <f>INDEX(resultados!$A$2:$ZZ$563, 494, MATCH($B$2, resultados!$A$1:$ZZ$1, 0))</f>
        <v/>
      </c>
      <c r="C500">
        <f>INDEX(resultados!$A$2:$ZZ$563, 494, MATCH($B$3, resultados!$A$1:$ZZ$1, 0))</f>
        <v/>
      </c>
    </row>
    <row r="501">
      <c r="A501">
        <f>INDEX(resultados!$A$2:$ZZ$563, 495, MATCH($B$1, resultados!$A$1:$ZZ$1, 0))</f>
        <v/>
      </c>
      <c r="B501">
        <f>INDEX(resultados!$A$2:$ZZ$563, 495, MATCH($B$2, resultados!$A$1:$ZZ$1, 0))</f>
        <v/>
      </c>
      <c r="C501">
        <f>INDEX(resultados!$A$2:$ZZ$563, 495, MATCH($B$3, resultados!$A$1:$ZZ$1, 0))</f>
        <v/>
      </c>
    </row>
    <row r="502">
      <c r="A502">
        <f>INDEX(resultados!$A$2:$ZZ$563, 496, MATCH($B$1, resultados!$A$1:$ZZ$1, 0))</f>
        <v/>
      </c>
      <c r="B502">
        <f>INDEX(resultados!$A$2:$ZZ$563, 496, MATCH($B$2, resultados!$A$1:$ZZ$1, 0))</f>
        <v/>
      </c>
      <c r="C502">
        <f>INDEX(resultados!$A$2:$ZZ$563, 496, MATCH($B$3, resultados!$A$1:$ZZ$1, 0))</f>
        <v/>
      </c>
    </row>
    <row r="503">
      <c r="A503">
        <f>INDEX(resultados!$A$2:$ZZ$563, 497, MATCH($B$1, resultados!$A$1:$ZZ$1, 0))</f>
        <v/>
      </c>
      <c r="B503">
        <f>INDEX(resultados!$A$2:$ZZ$563, 497, MATCH($B$2, resultados!$A$1:$ZZ$1, 0))</f>
        <v/>
      </c>
      <c r="C503">
        <f>INDEX(resultados!$A$2:$ZZ$563, 497, MATCH($B$3, resultados!$A$1:$ZZ$1, 0))</f>
        <v/>
      </c>
    </row>
    <row r="504">
      <c r="A504">
        <f>INDEX(resultados!$A$2:$ZZ$563, 498, MATCH($B$1, resultados!$A$1:$ZZ$1, 0))</f>
        <v/>
      </c>
      <c r="B504">
        <f>INDEX(resultados!$A$2:$ZZ$563, 498, MATCH($B$2, resultados!$A$1:$ZZ$1, 0))</f>
        <v/>
      </c>
      <c r="C504">
        <f>INDEX(resultados!$A$2:$ZZ$563, 498, MATCH($B$3, resultados!$A$1:$ZZ$1, 0))</f>
        <v/>
      </c>
    </row>
    <row r="505">
      <c r="A505">
        <f>INDEX(resultados!$A$2:$ZZ$563, 499, MATCH($B$1, resultados!$A$1:$ZZ$1, 0))</f>
        <v/>
      </c>
      <c r="B505">
        <f>INDEX(resultados!$A$2:$ZZ$563, 499, MATCH($B$2, resultados!$A$1:$ZZ$1, 0))</f>
        <v/>
      </c>
      <c r="C505">
        <f>INDEX(resultados!$A$2:$ZZ$563, 499, MATCH($B$3, resultados!$A$1:$ZZ$1, 0))</f>
        <v/>
      </c>
    </row>
    <row r="506">
      <c r="A506">
        <f>INDEX(resultados!$A$2:$ZZ$563, 500, MATCH($B$1, resultados!$A$1:$ZZ$1, 0))</f>
        <v/>
      </c>
      <c r="B506">
        <f>INDEX(resultados!$A$2:$ZZ$563, 500, MATCH($B$2, resultados!$A$1:$ZZ$1, 0))</f>
        <v/>
      </c>
      <c r="C506">
        <f>INDEX(resultados!$A$2:$ZZ$563, 500, MATCH($B$3, resultados!$A$1:$ZZ$1, 0))</f>
        <v/>
      </c>
    </row>
    <row r="507">
      <c r="A507">
        <f>INDEX(resultados!$A$2:$ZZ$563, 501, MATCH($B$1, resultados!$A$1:$ZZ$1, 0))</f>
        <v/>
      </c>
      <c r="B507">
        <f>INDEX(resultados!$A$2:$ZZ$563, 501, MATCH($B$2, resultados!$A$1:$ZZ$1, 0))</f>
        <v/>
      </c>
      <c r="C507">
        <f>INDEX(resultados!$A$2:$ZZ$563, 501, MATCH($B$3, resultados!$A$1:$ZZ$1, 0))</f>
        <v/>
      </c>
    </row>
    <row r="508">
      <c r="A508">
        <f>INDEX(resultados!$A$2:$ZZ$563, 502, MATCH($B$1, resultados!$A$1:$ZZ$1, 0))</f>
        <v/>
      </c>
      <c r="B508">
        <f>INDEX(resultados!$A$2:$ZZ$563, 502, MATCH($B$2, resultados!$A$1:$ZZ$1, 0))</f>
        <v/>
      </c>
      <c r="C508">
        <f>INDEX(resultados!$A$2:$ZZ$563, 502, MATCH($B$3, resultados!$A$1:$ZZ$1, 0))</f>
        <v/>
      </c>
    </row>
    <row r="509">
      <c r="A509">
        <f>INDEX(resultados!$A$2:$ZZ$563, 503, MATCH($B$1, resultados!$A$1:$ZZ$1, 0))</f>
        <v/>
      </c>
      <c r="B509">
        <f>INDEX(resultados!$A$2:$ZZ$563, 503, MATCH($B$2, resultados!$A$1:$ZZ$1, 0))</f>
        <v/>
      </c>
      <c r="C509">
        <f>INDEX(resultados!$A$2:$ZZ$563, 503, MATCH($B$3, resultados!$A$1:$ZZ$1, 0))</f>
        <v/>
      </c>
    </row>
    <row r="510">
      <c r="A510">
        <f>INDEX(resultados!$A$2:$ZZ$563, 504, MATCH($B$1, resultados!$A$1:$ZZ$1, 0))</f>
        <v/>
      </c>
      <c r="B510">
        <f>INDEX(resultados!$A$2:$ZZ$563, 504, MATCH($B$2, resultados!$A$1:$ZZ$1, 0))</f>
        <v/>
      </c>
      <c r="C510">
        <f>INDEX(resultados!$A$2:$ZZ$563, 504, MATCH($B$3, resultados!$A$1:$ZZ$1, 0))</f>
        <v/>
      </c>
    </row>
    <row r="511">
      <c r="A511">
        <f>INDEX(resultados!$A$2:$ZZ$563, 505, MATCH($B$1, resultados!$A$1:$ZZ$1, 0))</f>
        <v/>
      </c>
      <c r="B511">
        <f>INDEX(resultados!$A$2:$ZZ$563, 505, MATCH($B$2, resultados!$A$1:$ZZ$1, 0))</f>
        <v/>
      </c>
      <c r="C511">
        <f>INDEX(resultados!$A$2:$ZZ$563, 505, MATCH($B$3, resultados!$A$1:$ZZ$1, 0))</f>
        <v/>
      </c>
    </row>
    <row r="512">
      <c r="A512">
        <f>INDEX(resultados!$A$2:$ZZ$563, 506, MATCH($B$1, resultados!$A$1:$ZZ$1, 0))</f>
        <v/>
      </c>
      <c r="B512">
        <f>INDEX(resultados!$A$2:$ZZ$563, 506, MATCH($B$2, resultados!$A$1:$ZZ$1, 0))</f>
        <v/>
      </c>
      <c r="C512">
        <f>INDEX(resultados!$A$2:$ZZ$563, 506, MATCH($B$3, resultados!$A$1:$ZZ$1, 0))</f>
        <v/>
      </c>
    </row>
    <row r="513">
      <c r="A513">
        <f>INDEX(resultados!$A$2:$ZZ$563, 507, MATCH($B$1, resultados!$A$1:$ZZ$1, 0))</f>
        <v/>
      </c>
      <c r="B513">
        <f>INDEX(resultados!$A$2:$ZZ$563, 507, MATCH($B$2, resultados!$A$1:$ZZ$1, 0))</f>
        <v/>
      </c>
      <c r="C513">
        <f>INDEX(resultados!$A$2:$ZZ$563, 507, MATCH($B$3, resultados!$A$1:$ZZ$1, 0))</f>
        <v/>
      </c>
    </row>
    <row r="514">
      <c r="A514">
        <f>INDEX(resultados!$A$2:$ZZ$563, 508, MATCH($B$1, resultados!$A$1:$ZZ$1, 0))</f>
        <v/>
      </c>
      <c r="B514">
        <f>INDEX(resultados!$A$2:$ZZ$563, 508, MATCH($B$2, resultados!$A$1:$ZZ$1, 0))</f>
        <v/>
      </c>
      <c r="C514">
        <f>INDEX(resultados!$A$2:$ZZ$563, 508, MATCH($B$3, resultados!$A$1:$ZZ$1, 0))</f>
        <v/>
      </c>
    </row>
    <row r="515">
      <c r="A515">
        <f>INDEX(resultados!$A$2:$ZZ$563, 509, MATCH($B$1, resultados!$A$1:$ZZ$1, 0))</f>
        <v/>
      </c>
      <c r="B515">
        <f>INDEX(resultados!$A$2:$ZZ$563, 509, MATCH($B$2, resultados!$A$1:$ZZ$1, 0))</f>
        <v/>
      </c>
      <c r="C515">
        <f>INDEX(resultados!$A$2:$ZZ$563, 509, MATCH($B$3, resultados!$A$1:$ZZ$1, 0))</f>
        <v/>
      </c>
    </row>
    <row r="516">
      <c r="A516">
        <f>INDEX(resultados!$A$2:$ZZ$563, 510, MATCH($B$1, resultados!$A$1:$ZZ$1, 0))</f>
        <v/>
      </c>
      <c r="B516">
        <f>INDEX(resultados!$A$2:$ZZ$563, 510, MATCH($B$2, resultados!$A$1:$ZZ$1, 0))</f>
        <v/>
      </c>
      <c r="C516">
        <f>INDEX(resultados!$A$2:$ZZ$563, 510, MATCH($B$3, resultados!$A$1:$ZZ$1, 0))</f>
        <v/>
      </c>
    </row>
    <row r="517">
      <c r="A517">
        <f>INDEX(resultados!$A$2:$ZZ$563, 511, MATCH($B$1, resultados!$A$1:$ZZ$1, 0))</f>
        <v/>
      </c>
      <c r="B517">
        <f>INDEX(resultados!$A$2:$ZZ$563, 511, MATCH($B$2, resultados!$A$1:$ZZ$1, 0))</f>
        <v/>
      </c>
      <c r="C517">
        <f>INDEX(resultados!$A$2:$ZZ$563, 511, MATCH($B$3, resultados!$A$1:$ZZ$1, 0))</f>
        <v/>
      </c>
    </row>
    <row r="518">
      <c r="A518">
        <f>INDEX(resultados!$A$2:$ZZ$563, 512, MATCH($B$1, resultados!$A$1:$ZZ$1, 0))</f>
        <v/>
      </c>
      <c r="B518">
        <f>INDEX(resultados!$A$2:$ZZ$563, 512, MATCH($B$2, resultados!$A$1:$ZZ$1, 0))</f>
        <v/>
      </c>
      <c r="C518">
        <f>INDEX(resultados!$A$2:$ZZ$563, 512, MATCH($B$3, resultados!$A$1:$ZZ$1, 0))</f>
        <v/>
      </c>
    </row>
    <row r="519">
      <c r="A519">
        <f>INDEX(resultados!$A$2:$ZZ$563, 513, MATCH($B$1, resultados!$A$1:$ZZ$1, 0))</f>
        <v/>
      </c>
      <c r="B519">
        <f>INDEX(resultados!$A$2:$ZZ$563, 513, MATCH($B$2, resultados!$A$1:$ZZ$1, 0))</f>
        <v/>
      </c>
      <c r="C519">
        <f>INDEX(resultados!$A$2:$ZZ$563, 513, MATCH($B$3, resultados!$A$1:$ZZ$1, 0))</f>
        <v/>
      </c>
    </row>
    <row r="520">
      <c r="A520">
        <f>INDEX(resultados!$A$2:$ZZ$563, 514, MATCH($B$1, resultados!$A$1:$ZZ$1, 0))</f>
        <v/>
      </c>
      <c r="B520">
        <f>INDEX(resultados!$A$2:$ZZ$563, 514, MATCH($B$2, resultados!$A$1:$ZZ$1, 0))</f>
        <v/>
      </c>
      <c r="C520">
        <f>INDEX(resultados!$A$2:$ZZ$563, 514, MATCH($B$3, resultados!$A$1:$ZZ$1, 0))</f>
        <v/>
      </c>
    </row>
    <row r="521">
      <c r="A521">
        <f>INDEX(resultados!$A$2:$ZZ$563, 515, MATCH($B$1, resultados!$A$1:$ZZ$1, 0))</f>
        <v/>
      </c>
      <c r="B521">
        <f>INDEX(resultados!$A$2:$ZZ$563, 515, MATCH($B$2, resultados!$A$1:$ZZ$1, 0))</f>
        <v/>
      </c>
      <c r="C521">
        <f>INDEX(resultados!$A$2:$ZZ$563, 515, MATCH($B$3, resultados!$A$1:$ZZ$1, 0))</f>
        <v/>
      </c>
    </row>
    <row r="522">
      <c r="A522">
        <f>INDEX(resultados!$A$2:$ZZ$563, 516, MATCH($B$1, resultados!$A$1:$ZZ$1, 0))</f>
        <v/>
      </c>
      <c r="B522">
        <f>INDEX(resultados!$A$2:$ZZ$563, 516, MATCH($B$2, resultados!$A$1:$ZZ$1, 0))</f>
        <v/>
      </c>
      <c r="C522">
        <f>INDEX(resultados!$A$2:$ZZ$563, 516, MATCH($B$3, resultados!$A$1:$ZZ$1, 0))</f>
        <v/>
      </c>
    </row>
    <row r="523">
      <c r="A523">
        <f>INDEX(resultados!$A$2:$ZZ$563, 517, MATCH($B$1, resultados!$A$1:$ZZ$1, 0))</f>
        <v/>
      </c>
      <c r="B523">
        <f>INDEX(resultados!$A$2:$ZZ$563, 517, MATCH($B$2, resultados!$A$1:$ZZ$1, 0))</f>
        <v/>
      </c>
      <c r="C523">
        <f>INDEX(resultados!$A$2:$ZZ$563, 517, MATCH($B$3, resultados!$A$1:$ZZ$1, 0))</f>
        <v/>
      </c>
    </row>
    <row r="524">
      <c r="A524">
        <f>INDEX(resultados!$A$2:$ZZ$563, 518, MATCH($B$1, resultados!$A$1:$ZZ$1, 0))</f>
        <v/>
      </c>
      <c r="B524">
        <f>INDEX(resultados!$A$2:$ZZ$563, 518, MATCH($B$2, resultados!$A$1:$ZZ$1, 0))</f>
        <v/>
      </c>
      <c r="C524">
        <f>INDEX(resultados!$A$2:$ZZ$563, 518, MATCH($B$3, resultados!$A$1:$ZZ$1, 0))</f>
        <v/>
      </c>
    </row>
    <row r="525">
      <c r="A525">
        <f>INDEX(resultados!$A$2:$ZZ$563, 519, MATCH($B$1, resultados!$A$1:$ZZ$1, 0))</f>
        <v/>
      </c>
      <c r="B525">
        <f>INDEX(resultados!$A$2:$ZZ$563, 519, MATCH($B$2, resultados!$A$1:$ZZ$1, 0))</f>
        <v/>
      </c>
      <c r="C525">
        <f>INDEX(resultados!$A$2:$ZZ$563, 519, MATCH($B$3, resultados!$A$1:$ZZ$1, 0))</f>
        <v/>
      </c>
    </row>
    <row r="526">
      <c r="A526">
        <f>INDEX(resultados!$A$2:$ZZ$563, 520, MATCH($B$1, resultados!$A$1:$ZZ$1, 0))</f>
        <v/>
      </c>
      <c r="B526">
        <f>INDEX(resultados!$A$2:$ZZ$563, 520, MATCH($B$2, resultados!$A$1:$ZZ$1, 0))</f>
        <v/>
      </c>
      <c r="C526">
        <f>INDEX(resultados!$A$2:$ZZ$563, 520, MATCH($B$3, resultados!$A$1:$ZZ$1, 0))</f>
        <v/>
      </c>
    </row>
    <row r="527">
      <c r="A527">
        <f>INDEX(resultados!$A$2:$ZZ$563, 521, MATCH($B$1, resultados!$A$1:$ZZ$1, 0))</f>
        <v/>
      </c>
      <c r="B527">
        <f>INDEX(resultados!$A$2:$ZZ$563, 521, MATCH($B$2, resultados!$A$1:$ZZ$1, 0))</f>
        <v/>
      </c>
      <c r="C527">
        <f>INDEX(resultados!$A$2:$ZZ$563, 521, MATCH($B$3, resultados!$A$1:$ZZ$1, 0))</f>
        <v/>
      </c>
    </row>
    <row r="528">
      <c r="A528">
        <f>INDEX(resultados!$A$2:$ZZ$563, 522, MATCH($B$1, resultados!$A$1:$ZZ$1, 0))</f>
        <v/>
      </c>
      <c r="B528">
        <f>INDEX(resultados!$A$2:$ZZ$563, 522, MATCH($B$2, resultados!$A$1:$ZZ$1, 0))</f>
        <v/>
      </c>
      <c r="C528">
        <f>INDEX(resultados!$A$2:$ZZ$563, 522, MATCH($B$3, resultados!$A$1:$ZZ$1, 0))</f>
        <v/>
      </c>
    </row>
    <row r="529">
      <c r="A529">
        <f>INDEX(resultados!$A$2:$ZZ$563, 523, MATCH($B$1, resultados!$A$1:$ZZ$1, 0))</f>
        <v/>
      </c>
      <c r="B529">
        <f>INDEX(resultados!$A$2:$ZZ$563, 523, MATCH($B$2, resultados!$A$1:$ZZ$1, 0))</f>
        <v/>
      </c>
      <c r="C529">
        <f>INDEX(resultados!$A$2:$ZZ$563, 523, MATCH($B$3, resultados!$A$1:$ZZ$1, 0))</f>
        <v/>
      </c>
    </row>
    <row r="530">
      <c r="A530">
        <f>INDEX(resultados!$A$2:$ZZ$563, 524, MATCH($B$1, resultados!$A$1:$ZZ$1, 0))</f>
        <v/>
      </c>
      <c r="B530">
        <f>INDEX(resultados!$A$2:$ZZ$563, 524, MATCH($B$2, resultados!$A$1:$ZZ$1, 0))</f>
        <v/>
      </c>
      <c r="C530">
        <f>INDEX(resultados!$A$2:$ZZ$563, 524, MATCH($B$3, resultados!$A$1:$ZZ$1, 0))</f>
        <v/>
      </c>
    </row>
    <row r="531">
      <c r="A531">
        <f>INDEX(resultados!$A$2:$ZZ$563, 525, MATCH($B$1, resultados!$A$1:$ZZ$1, 0))</f>
        <v/>
      </c>
      <c r="B531">
        <f>INDEX(resultados!$A$2:$ZZ$563, 525, MATCH($B$2, resultados!$A$1:$ZZ$1, 0))</f>
        <v/>
      </c>
      <c r="C531">
        <f>INDEX(resultados!$A$2:$ZZ$563, 525, MATCH($B$3, resultados!$A$1:$ZZ$1, 0))</f>
        <v/>
      </c>
    </row>
    <row r="532">
      <c r="A532">
        <f>INDEX(resultados!$A$2:$ZZ$563, 526, MATCH($B$1, resultados!$A$1:$ZZ$1, 0))</f>
        <v/>
      </c>
      <c r="B532">
        <f>INDEX(resultados!$A$2:$ZZ$563, 526, MATCH($B$2, resultados!$A$1:$ZZ$1, 0))</f>
        <v/>
      </c>
      <c r="C532">
        <f>INDEX(resultados!$A$2:$ZZ$563, 526, MATCH($B$3, resultados!$A$1:$ZZ$1, 0))</f>
        <v/>
      </c>
    </row>
    <row r="533">
      <c r="A533">
        <f>INDEX(resultados!$A$2:$ZZ$563, 527, MATCH($B$1, resultados!$A$1:$ZZ$1, 0))</f>
        <v/>
      </c>
      <c r="B533">
        <f>INDEX(resultados!$A$2:$ZZ$563, 527, MATCH($B$2, resultados!$A$1:$ZZ$1, 0))</f>
        <v/>
      </c>
      <c r="C533">
        <f>INDEX(resultados!$A$2:$ZZ$563, 527, MATCH($B$3, resultados!$A$1:$ZZ$1, 0))</f>
        <v/>
      </c>
    </row>
    <row r="534">
      <c r="A534">
        <f>INDEX(resultados!$A$2:$ZZ$563, 528, MATCH($B$1, resultados!$A$1:$ZZ$1, 0))</f>
        <v/>
      </c>
      <c r="B534">
        <f>INDEX(resultados!$A$2:$ZZ$563, 528, MATCH($B$2, resultados!$A$1:$ZZ$1, 0))</f>
        <v/>
      </c>
      <c r="C534">
        <f>INDEX(resultados!$A$2:$ZZ$563, 528, MATCH($B$3, resultados!$A$1:$ZZ$1, 0))</f>
        <v/>
      </c>
    </row>
    <row r="535">
      <c r="A535">
        <f>INDEX(resultados!$A$2:$ZZ$563, 529, MATCH($B$1, resultados!$A$1:$ZZ$1, 0))</f>
        <v/>
      </c>
      <c r="B535">
        <f>INDEX(resultados!$A$2:$ZZ$563, 529, MATCH($B$2, resultados!$A$1:$ZZ$1, 0))</f>
        <v/>
      </c>
      <c r="C535">
        <f>INDEX(resultados!$A$2:$ZZ$563, 529, MATCH($B$3, resultados!$A$1:$ZZ$1, 0))</f>
        <v/>
      </c>
    </row>
    <row r="536">
      <c r="A536">
        <f>INDEX(resultados!$A$2:$ZZ$563, 530, MATCH($B$1, resultados!$A$1:$ZZ$1, 0))</f>
        <v/>
      </c>
      <c r="B536">
        <f>INDEX(resultados!$A$2:$ZZ$563, 530, MATCH($B$2, resultados!$A$1:$ZZ$1, 0))</f>
        <v/>
      </c>
      <c r="C536">
        <f>INDEX(resultados!$A$2:$ZZ$563, 530, MATCH($B$3, resultados!$A$1:$ZZ$1, 0))</f>
        <v/>
      </c>
    </row>
    <row r="537">
      <c r="A537">
        <f>INDEX(resultados!$A$2:$ZZ$563, 531, MATCH($B$1, resultados!$A$1:$ZZ$1, 0))</f>
        <v/>
      </c>
      <c r="B537">
        <f>INDEX(resultados!$A$2:$ZZ$563, 531, MATCH($B$2, resultados!$A$1:$ZZ$1, 0))</f>
        <v/>
      </c>
      <c r="C537">
        <f>INDEX(resultados!$A$2:$ZZ$563, 531, MATCH($B$3, resultados!$A$1:$ZZ$1, 0))</f>
        <v/>
      </c>
    </row>
    <row r="538">
      <c r="A538">
        <f>INDEX(resultados!$A$2:$ZZ$563, 532, MATCH($B$1, resultados!$A$1:$ZZ$1, 0))</f>
        <v/>
      </c>
      <c r="B538">
        <f>INDEX(resultados!$A$2:$ZZ$563, 532, MATCH($B$2, resultados!$A$1:$ZZ$1, 0))</f>
        <v/>
      </c>
      <c r="C538">
        <f>INDEX(resultados!$A$2:$ZZ$563, 532, MATCH($B$3, resultados!$A$1:$ZZ$1, 0))</f>
        <v/>
      </c>
    </row>
    <row r="539">
      <c r="A539">
        <f>INDEX(resultados!$A$2:$ZZ$563, 533, MATCH($B$1, resultados!$A$1:$ZZ$1, 0))</f>
        <v/>
      </c>
      <c r="B539">
        <f>INDEX(resultados!$A$2:$ZZ$563, 533, MATCH($B$2, resultados!$A$1:$ZZ$1, 0))</f>
        <v/>
      </c>
      <c r="C539">
        <f>INDEX(resultados!$A$2:$ZZ$563, 533, MATCH($B$3, resultados!$A$1:$ZZ$1, 0))</f>
        <v/>
      </c>
    </row>
    <row r="540">
      <c r="A540">
        <f>INDEX(resultados!$A$2:$ZZ$563, 534, MATCH($B$1, resultados!$A$1:$ZZ$1, 0))</f>
        <v/>
      </c>
      <c r="B540">
        <f>INDEX(resultados!$A$2:$ZZ$563, 534, MATCH($B$2, resultados!$A$1:$ZZ$1, 0))</f>
        <v/>
      </c>
      <c r="C540">
        <f>INDEX(resultados!$A$2:$ZZ$563, 534, MATCH($B$3, resultados!$A$1:$ZZ$1, 0))</f>
        <v/>
      </c>
    </row>
    <row r="541">
      <c r="A541">
        <f>INDEX(resultados!$A$2:$ZZ$563, 535, MATCH($B$1, resultados!$A$1:$ZZ$1, 0))</f>
        <v/>
      </c>
      <c r="B541">
        <f>INDEX(resultados!$A$2:$ZZ$563, 535, MATCH($B$2, resultados!$A$1:$ZZ$1, 0))</f>
        <v/>
      </c>
      <c r="C541">
        <f>INDEX(resultados!$A$2:$ZZ$563, 535, MATCH($B$3, resultados!$A$1:$ZZ$1, 0))</f>
        <v/>
      </c>
    </row>
    <row r="542">
      <c r="A542">
        <f>INDEX(resultados!$A$2:$ZZ$563, 536, MATCH($B$1, resultados!$A$1:$ZZ$1, 0))</f>
        <v/>
      </c>
      <c r="B542">
        <f>INDEX(resultados!$A$2:$ZZ$563, 536, MATCH($B$2, resultados!$A$1:$ZZ$1, 0))</f>
        <v/>
      </c>
      <c r="C542">
        <f>INDEX(resultados!$A$2:$ZZ$563, 536, MATCH($B$3, resultados!$A$1:$ZZ$1, 0))</f>
        <v/>
      </c>
    </row>
    <row r="543">
      <c r="A543">
        <f>INDEX(resultados!$A$2:$ZZ$563, 537, MATCH($B$1, resultados!$A$1:$ZZ$1, 0))</f>
        <v/>
      </c>
      <c r="B543">
        <f>INDEX(resultados!$A$2:$ZZ$563, 537, MATCH($B$2, resultados!$A$1:$ZZ$1, 0))</f>
        <v/>
      </c>
      <c r="C543">
        <f>INDEX(resultados!$A$2:$ZZ$563, 537, MATCH($B$3, resultados!$A$1:$ZZ$1, 0))</f>
        <v/>
      </c>
    </row>
    <row r="544">
      <c r="A544">
        <f>INDEX(resultados!$A$2:$ZZ$563, 538, MATCH($B$1, resultados!$A$1:$ZZ$1, 0))</f>
        <v/>
      </c>
      <c r="B544">
        <f>INDEX(resultados!$A$2:$ZZ$563, 538, MATCH($B$2, resultados!$A$1:$ZZ$1, 0))</f>
        <v/>
      </c>
      <c r="C544">
        <f>INDEX(resultados!$A$2:$ZZ$563, 538, MATCH($B$3, resultados!$A$1:$ZZ$1, 0))</f>
        <v/>
      </c>
    </row>
    <row r="545">
      <c r="A545">
        <f>INDEX(resultados!$A$2:$ZZ$563, 539, MATCH($B$1, resultados!$A$1:$ZZ$1, 0))</f>
        <v/>
      </c>
      <c r="B545">
        <f>INDEX(resultados!$A$2:$ZZ$563, 539, MATCH($B$2, resultados!$A$1:$ZZ$1, 0))</f>
        <v/>
      </c>
      <c r="C545">
        <f>INDEX(resultados!$A$2:$ZZ$563, 539, MATCH($B$3, resultados!$A$1:$ZZ$1, 0))</f>
        <v/>
      </c>
    </row>
    <row r="546">
      <c r="A546">
        <f>INDEX(resultados!$A$2:$ZZ$563, 540, MATCH($B$1, resultados!$A$1:$ZZ$1, 0))</f>
        <v/>
      </c>
      <c r="B546">
        <f>INDEX(resultados!$A$2:$ZZ$563, 540, MATCH($B$2, resultados!$A$1:$ZZ$1, 0))</f>
        <v/>
      </c>
      <c r="C546">
        <f>INDEX(resultados!$A$2:$ZZ$563, 540, MATCH($B$3, resultados!$A$1:$ZZ$1, 0))</f>
        <v/>
      </c>
    </row>
    <row r="547">
      <c r="A547">
        <f>INDEX(resultados!$A$2:$ZZ$563, 541, MATCH($B$1, resultados!$A$1:$ZZ$1, 0))</f>
        <v/>
      </c>
      <c r="B547">
        <f>INDEX(resultados!$A$2:$ZZ$563, 541, MATCH($B$2, resultados!$A$1:$ZZ$1, 0))</f>
        <v/>
      </c>
      <c r="C547">
        <f>INDEX(resultados!$A$2:$ZZ$563, 541, MATCH($B$3, resultados!$A$1:$ZZ$1, 0))</f>
        <v/>
      </c>
    </row>
    <row r="548">
      <c r="A548">
        <f>INDEX(resultados!$A$2:$ZZ$563, 542, MATCH($B$1, resultados!$A$1:$ZZ$1, 0))</f>
        <v/>
      </c>
      <c r="B548">
        <f>INDEX(resultados!$A$2:$ZZ$563, 542, MATCH($B$2, resultados!$A$1:$ZZ$1, 0))</f>
        <v/>
      </c>
      <c r="C548">
        <f>INDEX(resultados!$A$2:$ZZ$563, 542, MATCH($B$3, resultados!$A$1:$ZZ$1, 0))</f>
        <v/>
      </c>
    </row>
    <row r="549">
      <c r="A549">
        <f>INDEX(resultados!$A$2:$ZZ$563, 543, MATCH($B$1, resultados!$A$1:$ZZ$1, 0))</f>
        <v/>
      </c>
      <c r="B549">
        <f>INDEX(resultados!$A$2:$ZZ$563, 543, MATCH($B$2, resultados!$A$1:$ZZ$1, 0))</f>
        <v/>
      </c>
      <c r="C549">
        <f>INDEX(resultados!$A$2:$ZZ$563, 543, MATCH($B$3, resultados!$A$1:$ZZ$1, 0))</f>
        <v/>
      </c>
    </row>
    <row r="550">
      <c r="A550">
        <f>INDEX(resultados!$A$2:$ZZ$563, 544, MATCH($B$1, resultados!$A$1:$ZZ$1, 0))</f>
        <v/>
      </c>
      <c r="B550">
        <f>INDEX(resultados!$A$2:$ZZ$563, 544, MATCH($B$2, resultados!$A$1:$ZZ$1, 0))</f>
        <v/>
      </c>
      <c r="C550">
        <f>INDEX(resultados!$A$2:$ZZ$563, 544, MATCH($B$3, resultados!$A$1:$ZZ$1, 0))</f>
        <v/>
      </c>
    </row>
    <row r="551">
      <c r="A551">
        <f>INDEX(resultados!$A$2:$ZZ$563, 545, MATCH($B$1, resultados!$A$1:$ZZ$1, 0))</f>
        <v/>
      </c>
      <c r="B551">
        <f>INDEX(resultados!$A$2:$ZZ$563, 545, MATCH($B$2, resultados!$A$1:$ZZ$1, 0))</f>
        <v/>
      </c>
      <c r="C551">
        <f>INDEX(resultados!$A$2:$ZZ$563, 545, MATCH($B$3, resultados!$A$1:$ZZ$1, 0))</f>
        <v/>
      </c>
    </row>
    <row r="552">
      <c r="A552">
        <f>INDEX(resultados!$A$2:$ZZ$563, 546, MATCH($B$1, resultados!$A$1:$ZZ$1, 0))</f>
        <v/>
      </c>
      <c r="B552">
        <f>INDEX(resultados!$A$2:$ZZ$563, 546, MATCH($B$2, resultados!$A$1:$ZZ$1, 0))</f>
        <v/>
      </c>
      <c r="C552">
        <f>INDEX(resultados!$A$2:$ZZ$563, 546, MATCH($B$3, resultados!$A$1:$ZZ$1, 0))</f>
        <v/>
      </c>
    </row>
    <row r="553">
      <c r="A553">
        <f>INDEX(resultados!$A$2:$ZZ$563, 547, MATCH($B$1, resultados!$A$1:$ZZ$1, 0))</f>
        <v/>
      </c>
      <c r="B553">
        <f>INDEX(resultados!$A$2:$ZZ$563, 547, MATCH($B$2, resultados!$A$1:$ZZ$1, 0))</f>
        <v/>
      </c>
      <c r="C553">
        <f>INDEX(resultados!$A$2:$ZZ$563, 547, MATCH($B$3, resultados!$A$1:$ZZ$1, 0))</f>
        <v/>
      </c>
    </row>
    <row r="554">
      <c r="A554">
        <f>INDEX(resultados!$A$2:$ZZ$563, 548, MATCH($B$1, resultados!$A$1:$ZZ$1, 0))</f>
        <v/>
      </c>
      <c r="B554">
        <f>INDEX(resultados!$A$2:$ZZ$563, 548, MATCH($B$2, resultados!$A$1:$ZZ$1, 0))</f>
        <v/>
      </c>
      <c r="C554">
        <f>INDEX(resultados!$A$2:$ZZ$563, 548, MATCH($B$3, resultados!$A$1:$ZZ$1, 0))</f>
        <v/>
      </c>
    </row>
    <row r="555">
      <c r="A555">
        <f>INDEX(resultados!$A$2:$ZZ$563, 549, MATCH($B$1, resultados!$A$1:$ZZ$1, 0))</f>
        <v/>
      </c>
      <c r="B555">
        <f>INDEX(resultados!$A$2:$ZZ$563, 549, MATCH($B$2, resultados!$A$1:$ZZ$1, 0))</f>
        <v/>
      </c>
      <c r="C555">
        <f>INDEX(resultados!$A$2:$ZZ$563, 549, MATCH($B$3, resultados!$A$1:$ZZ$1, 0))</f>
        <v/>
      </c>
    </row>
    <row r="556">
      <c r="A556">
        <f>INDEX(resultados!$A$2:$ZZ$563, 550, MATCH($B$1, resultados!$A$1:$ZZ$1, 0))</f>
        <v/>
      </c>
      <c r="B556">
        <f>INDEX(resultados!$A$2:$ZZ$563, 550, MATCH($B$2, resultados!$A$1:$ZZ$1, 0))</f>
        <v/>
      </c>
      <c r="C556">
        <f>INDEX(resultados!$A$2:$ZZ$563, 550, MATCH($B$3, resultados!$A$1:$ZZ$1, 0))</f>
        <v/>
      </c>
    </row>
    <row r="557">
      <c r="A557">
        <f>INDEX(resultados!$A$2:$ZZ$563, 551, MATCH($B$1, resultados!$A$1:$ZZ$1, 0))</f>
        <v/>
      </c>
      <c r="B557">
        <f>INDEX(resultados!$A$2:$ZZ$563, 551, MATCH($B$2, resultados!$A$1:$ZZ$1, 0))</f>
        <v/>
      </c>
      <c r="C557">
        <f>INDEX(resultados!$A$2:$ZZ$563, 551, MATCH($B$3, resultados!$A$1:$ZZ$1, 0))</f>
        <v/>
      </c>
    </row>
    <row r="558">
      <c r="A558">
        <f>INDEX(resultados!$A$2:$ZZ$563, 552, MATCH($B$1, resultados!$A$1:$ZZ$1, 0))</f>
        <v/>
      </c>
      <c r="B558">
        <f>INDEX(resultados!$A$2:$ZZ$563, 552, MATCH($B$2, resultados!$A$1:$ZZ$1, 0))</f>
        <v/>
      </c>
      <c r="C558">
        <f>INDEX(resultados!$A$2:$ZZ$563, 552, MATCH($B$3, resultados!$A$1:$ZZ$1, 0))</f>
        <v/>
      </c>
    </row>
    <row r="559">
      <c r="A559">
        <f>INDEX(resultados!$A$2:$ZZ$563, 553, MATCH($B$1, resultados!$A$1:$ZZ$1, 0))</f>
        <v/>
      </c>
      <c r="B559">
        <f>INDEX(resultados!$A$2:$ZZ$563, 553, MATCH($B$2, resultados!$A$1:$ZZ$1, 0))</f>
        <v/>
      </c>
      <c r="C559">
        <f>INDEX(resultados!$A$2:$ZZ$563, 553, MATCH($B$3, resultados!$A$1:$ZZ$1, 0))</f>
        <v/>
      </c>
    </row>
    <row r="560">
      <c r="A560">
        <f>INDEX(resultados!$A$2:$ZZ$563, 554, MATCH($B$1, resultados!$A$1:$ZZ$1, 0))</f>
        <v/>
      </c>
      <c r="B560">
        <f>INDEX(resultados!$A$2:$ZZ$563, 554, MATCH($B$2, resultados!$A$1:$ZZ$1, 0))</f>
        <v/>
      </c>
      <c r="C560">
        <f>INDEX(resultados!$A$2:$ZZ$563, 554, MATCH($B$3, resultados!$A$1:$ZZ$1, 0))</f>
        <v/>
      </c>
    </row>
    <row r="561">
      <c r="A561">
        <f>INDEX(resultados!$A$2:$ZZ$563, 555, MATCH($B$1, resultados!$A$1:$ZZ$1, 0))</f>
        <v/>
      </c>
      <c r="B561">
        <f>INDEX(resultados!$A$2:$ZZ$563, 555, MATCH($B$2, resultados!$A$1:$ZZ$1, 0))</f>
        <v/>
      </c>
      <c r="C561">
        <f>INDEX(resultados!$A$2:$ZZ$563, 555, MATCH($B$3, resultados!$A$1:$ZZ$1, 0))</f>
        <v/>
      </c>
    </row>
    <row r="562">
      <c r="A562">
        <f>INDEX(resultados!$A$2:$ZZ$563, 556, MATCH($B$1, resultados!$A$1:$ZZ$1, 0))</f>
        <v/>
      </c>
      <c r="B562">
        <f>INDEX(resultados!$A$2:$ZZ$563, 556, MATCH($B$2, resultados!$A$1:$ZZ$1, 0))</f>
        <v/>
      </c>
      <c r="C562">
        <f>INDEX(resultados!$A$2:$ZZ$563, 556, MATCH($B$3, resultados!$A$1:$ZZ$1, 0))</f>
        <v/>
      </c>
    </row>
    <row r="563">
      <c r="A563">
        <f>INDEX(resultados!$A$2:$ZZ$563, 557, MATCH($B$1, resultados!$A$1:$ZZ$1, 0))</f>
        <v/>
      </c>
      <c r="B563">
        <f>INDEX(resultados!$A$2:$ZZ$563, 557, MATCH($B$2, resultados!$A$1:$ZZ$1, 0))</f>
        <v/>
      </c>
      <c r="C563">
        <f>INDEX(resultados!$A$2:$ZZ$563, 557, MATCH($B$3, resultados!$A$1:$ZZ$1, 0))</f>
        <v/>
      </c>
    </row>
    <row r="564">
      <c r="A564">
        <f>INDEX(resultados!$A$2:$ZZ$563, 558, MATCH($B$1, resultados!$A$1:$ZZ$1, 0))</f>
        <v/>
      </c>
      <c r="B564">
        <f>INDEX(resultados!$A$2:$ZZ$563, 558, MATCH($B$2, resultados!$A$1:$ZZ$1, 0))</f>
        <v/>
      </c>
      <c r="C564">
        <f>INDEX(resultados!$A$2:$ZZ$563, 558, MATCH($B$3, resultados!$A$1:$ZZ$1, 0))</f>
        <v/>
      </c>
    </row>
    <row r="565">
      <c r="A565">
        <f>INDEX(resultados!$A$2:$ZZ$563, 559, MATCH($B$1, resultados!$A$1:$ZZ$1, 0))</f>
        <v/>
      </c>
      <c r="B565">
        <f>INDEX(resultados!$A$2:$ZZ$563, 559, MATCH($B$2, resultados!$A$1:$ZZ$1, 0))</f>
        <v/>
      </c>
      <c r="C565">
        <f>INDEX(resultados!$A$2:$ZZ$563, 559, MATCH($B$3, resultados!$A$1:$ZZ$1, 0))</f>
        <v/>
      </c>
    </row>
    <row r="566">
      <c r="A566">
        <f>INDEX(resultados!$A$2:$ZZ$563, 560, MATCH($B$1, resultados!$A$1:$ZZ$1, 0))</f>
        <v/>
      </c>
      <c r="B566">
        <f>INDEX(resultados!$A$2:$ZZ$563, 560, MATCH($B$2, resultados!$A$1:$ZZ$1, 0))</f>
        <v/>
      </c>
      <c r="C566">
        <f>INDEX(resultados!$A$2:$ZZ$563, 560, MATCH($B$3, resultados!$A$1:$ZZ$1, 0))</f>
        <v/>
      </c>
    </row>
    <row r="567">
      <c r="A567">
        <f>INDEX(resultados!$A$2:$ZZ$563, 561, MATCH($B$1, resultados!$A$1:$ZZ$1, 0))</f>
        <v/>
      </c>
      <c r="B567">
        <f>INDEX(resultados!$A$2:$ZZ$563, 561, MATCH($B$2, resultados!$A$1:$ZZ$1, 0))</f>
        <v/>
      </c>
      <c r="C567">
        <f>INDEX(resultados!$A$2:$ZZ$563, 561, MATCH($B$3, resultados!$A$1:$ZZ$1, 0))</f>
        <v/>
      </c>
    </row>
    <row r="568">
      <c r="A568">
        <f>INDEX(resultados!$A$2:$ZZ$563, 562, MATCH($B$1, resultados!$A$1:$ZZ$1, 0))</f>
        <v/>
      </c>
      <c r="B568">
        <f>INDEX(resultados!$A$2:$ZZ$563, 562, MATCH($B$2, resultados!$A$1:$ZZ$1, 0))</f>
        <v/>
      </c>
      <c r="C568">
        <f>INDEX(resultados!$A$2:$ZZ$563, 562,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5.3967</v>
      </c>
      <c r="E2" t="n">
        <v>18.53</v>
      </c>
      <c r="F2" t="n">
        <v>10.25</v>
      </c>
      <c r="G2" t="n">
        <v>5.26</v>
      </c>
      <c r="H2" t="n">
        <v>0.07000000000000001</v>
      </c>
      <c r="I2" t="n">
        <v>117</v>
      </c>
      <c r="J2" t="n">
        <v>242.64</v>
      </c>
      <c r="K2" t="n">
        <v>58.47</v>
      </c>
      <c r="L2" t="n">
        <v>1</v>
      </c>
      <c r="M2" t="n">
        <v>115</v>
      </c>
      <c r="N2" t="n">
        <v>58.17</v>
      </c>
      <c r="O2" t="n">
        <v>30160.1</v>
      </c>
      <c r="P2" t="n">
        <v>161.47</v>
      </c>
      <c r="Q2" t="n">
        <v>942.83</v>
      </c>
      <c r="R2" t="n">
        <v>102.01</v>
      </c>
      <c r="S2" t="n">
        <v>27.17</v>
      </c>
      <c r="T2" t="n">
        <v>37109.37</v>
      </c>
      <c r="U2" t="n">
        <v>0.27</v>
      </c>
      <c r="V2" t="n">
        <v>0.76</v>
      </c>
      <c r="W2" t="n">
        <v>0.29</v>
      </c>
      <c r="X2" t="n">
        <v>2.39</v>
      </c>
      <c r="Y2" t="n">
        <v>1</v>
      </c>
      <c r="Z2" t="n">
        <v>10</v>
      </c>
      <c r="AA2" t="n">
        <v>353.3157491961867</v>
      </c>
      <c r="AB2" t="n">
        <v>483.4221952409894</v>
      </c>
      <c r="AC2" t="n">
        <v>437.2850594145009</v>
      </c>
      <c r="AD2" t="n">
        <v>353315.7491961867</v>
      </c>
      <c r="AE2" t="n">
        <v>483422.1952409894</v>
      </c>
      <c r="AF2" t="n">
        <v>1.744145209189548e-06</v>
      </c>
      <c r="AG2" t="n">
        <v>25</v>
      </c>
      <c r="AH2" t="n">
        <v>437285.059414501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6.0413</v>
      </c>
      <c r="E3" t="n">
        <v>16.55</v>
      </c>
      <c r="F3" t="n">
        <v>9.640000000000001</v>
      </c>
      <c r="G3" t="n">
        <v>6.57</v>
      </c>
      <c r="H3" t="n">
        <v>0.09</v>
      </c>
      <c r="I3" t="n">
        <v>88</v>
      </c>
      <c r="J3" t="n">
        <v>243.08</v>
      </c>
      <c r="K3" t="n">
        <v>58.47</v>
      </c>
      <c r="L3" t="n">
        <v>1.25</v>
      </c>
      <c r="M3" t="n">
        <v>86</v>
      </c>
      <c r="N3" t="n">
        <v>58.36</v>
      </c>
      <c r="O3" t="n">
        <v>30214.33</v>
      </c>
      <c r="P3" t="n">
        <v>150.96</v>
      </c>
      <c r="Q3" t="n">
        <v>942.46</v>
      </c>
      <c r="R3" t="n">
        <v>83</v>
      </c>
      <c r="S3" t="n">
        <v>27.17</v>
      </c>
      <c r="T3" t="n">
        <v>27746.64</v>
      </c>
      <c r="U3" t="n">
        <v>0.33</v>
      </c>
      <c r="V3" t="n">
        <v>0.8100000000000001</v>
      </c>
      <c r="W3" t="n">
        <v>0.25</v>
      </c>
      <c r="X3" t="n">
        <v>1.78</v>
      </c>
      <c r="Y3" t="n">
        <v>1</v>
      </c>
      <c r="Z3" t="n">
        <v>10</v>
      </c>
      <c r="AA3" t="n">
        <v>303.1519872310378</v>
      </c>
      <c r="AB3" t="n">
        <v>414.7859230512855</v>
      </c>
      <c r="AC3" t="n">
        <v>375.1993367109694</v>
      </c>
      <c r="AD3" t="n">
        <v>303151.9872310378</v>
      </c>
      <c r="AE3" t="n">
        <v>414785.9230512854</v>
      </c>
      <c r="AF3" t="n">
        <v>1.95247177947205e-06</v>
      </c>
      <c r="AG3" t="n">
        <v>22</v>
      </c>
      <c r="AH3" t="n">
        <v>375199.3367109693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6.5351</v>
      </c>
      <c r="E4" t="n">
        <v>15.3</v>
      </c>
      <c r="F4" t="n">
        <v>9.24</v>
      </c>
      <c r="G4" t="n">
        <v>7.92</v>
      </c>
      <c r="H4" t="n">
        <v>0.11</v>
      </c>
      <c r="I4" t="n">
        <v>70</v>
      </c>
      <c r="J4" t="n">
        <v>243.52</v>
      </c>
      <c r="K4" t="n">
        <v>58.47</v>
      </c>
      <c r="L4" t="n">
        <v>1.5</v>
      </c>
      <c r="M4" t="n">
        <v>68</v>
      </c>
      <c r="N4" t="n">
        <v>58.55</v>
      </c>
      <c r="O4" t="n">
        <v>30268.64</v>
      </c>
      <c r="P4" t="n">
        <v>143.75</v>
      </c>
      <c r="Q4" t="n">
        <v>942.36</v>
      </c>
      <c r="R4" t="n">
        <v>70.31999999999999</v>
      </c>
      <c r="S4" t="n">
        <v>27.17</v>
      </c>
      <c r="T4" t="n">
        <v>21495.81</v>
      </c>
      <c r="U4" t="n">
        <v>0.39</v>
      </c>
      <c r="V4" t="n">
        <v>0.84</v>
      </c>
      <c r="W4" t="n">
        <v>0.22</v>
      </c>
      <c r="X4" t="n">
        <v>1.39</v>
      </c>
      <c r="Y4" t="n">
        <v>1</v>
      </c>
      <c r="Z4" t="n">
        <v>10</v>
      </c>
      <c r="AA4" t="n">
        <v>271.4984717298955</v>
      </c>
      <c r="AB4" t="n">
        <v>371.4761866880755</v>
      </c>
      <c r="AC4" t="n">
        <v>336.0230208006674</v>
      </c>
      <c r="AD4" t="n">
        <v>271498.4717298955</v>
      </c>
      <c r="AE4" t="n">
        <v>371476.1866880755</v>
      </c>
      <c r="AF4" t="n">
        <v>2.11206169632824e-06</v>
      </c>
      <c r="AG4" t="n">
        <v>20</v>
      </c>
      <c r="AH4" t="n">
        <v>336023.0208006674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6.8999</v>
      </c>
      <c r="E5" t="n">
        <v>14.49</v>
      </c>
      <c r="F5" t="n">
        <v>9</v>
      </c>
      <c r="G5" t="n">
        <v>9.31</v>
      </c>
      <c r="H5" t="n">
        <v>0.13</v>
      </c>
      <c r="I5" t="n">
        <v>58</v>
      </c>
      <c r="J5" t="n">
        <v>243.96</v>
      </c>
      <c r="K5" t="n">
        <v>58.47</v>
      </c>
      <c r="L5" t="n">
        <v>1.75</v>
      </c>
      <c r="M5" t="n">
        <v>56</v>
      </c>
      <c r="N5" t="n">
        <v>58.74</v>
      </c>
      <c r="O5" t="n">
        <v>30323.01</v>
      </c>
      <c r="P5" t="n">
        <v>139.16</v>
      </c>
      <c r="Q5" t="n">
        <v>942.47</v>
      </c>
      <c r="R5" t="n">
        <v>62.9</v>
      </c>
      <c r="S5" t="n">
        <v>27.17</v>
      </c>
      <c r="T5" t="n">
        <v>17846.78</v>
      </c>
      <c r="U5" t="n">
        <v>0.43</v>
      </c>
      <c r="V5" t="n">
        <v>0.87</v>
      </c>
      <c r="W5" t="n">
        <v>0.2</v>
      </c>
      <c r="X5" t="n">
        <v>1.14</v>
      </c>
      <c r="Y5" t="n">
        <v>1</v>
      </c>
      <c r="Z5" t="n">
        <v>10</v>
      </c>
      <c r="AA5" t="n">
        <v>253.7047131301576</v>
      </c>
      <c r="AB5" t="n">
        <v>347.1299811665236</v>
      </c>
      <c r="AC5" t="n">
        <v>314.0003829640826</v>
      </c>
      <c r="AD5" t="n">
        <v>253704.7131301576</v>
      </c>
      <c r="AE5" t="n">
        <v>347129.9811665236</v>
      </c>
      <c r="AF5" t="n">
        <v>2.229960444139374e-06</v>
      </c>
      <c r="AG5" t="n">
        <v>19</v>
      </c>
      <c r="AH5" t="n">
        <v>314000.3829640826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7.1655</v>
      </c>
      <c r="E6" t="n">
        <v>13.96</v>
      </c>
      <c r="F6" t="n">
        <v>8.84</v>
      </c>
      <c r="G6" t="n">
        <v>10.61</v>
      </c>
      <c r="H6" t="n">
        <v>0.15</v>
      </c>
      <c r="I6" t="n">
        <v>50</v>
      </c>
      <c r="J6" t="n">
        <v>244.41</v>
      </c>
      <c r="K6" t="n">
        <v>58.47</v>
      </c>
      <c r="L6" t="n">
        <v>2</v>
      </c>
      <c r="M6" t="n">
        <v>48</v>
      </c>
      <c r="N6" t="n">
        <v>58.93</v>
      </c>
      <c r="O6" t="n">
        <v>30377.45</v>
      </c>
      <c r="P6" t="n">
        <v>135.91</v>
      </c>
      <c r="Q6" t="n">
        <v>942.5700000000001</v>
      </c>
      <c r="R6" t="n">
        <v>58.03</v>
      </c>
      <c r="S6" t="n">
        <v>27.17</v>
      </c>
      <c r="T6" t="n">
        <v>15451.4</v>
      </c>
      <c r="U6" t="n">
        <v>0.47</v>
      </c>
      <c r="V6" t="n">
        <v>0.88</v>
      </c>
      <c r="W6" t="n">
        <v>0.19</v>
      </c>
      <c r="X6" t="n">
        <v>0.98</v>
      </c>
      <c r="Y6" t="n">
        <v>1</v>
      </c>
      <c r="Z6" t="n">
        <v>10</v>
      </c>
      <c r="AA6" t="n">
        <v>246.5709537272578</v>
      </c>
      <c r="AB6" t="n">
        <v>337.3692568322278</v>
      </c>
      <c r="AC6" t="n">
        <v>305.1712084609863</v>
      </c>
      <c r="AD6" t="n">
        <v>246570.9537272578</v>
      </c>
      <c r="AE6" t="n">
        <v>337369.2568322278</v>
      </c>
      <c r="AF6" t="n">
        <v>2.315799006142217e-06</v>
      </c>
      <c r="AG6" t="n">
        <v>19</v>
      </c>
      <c r="AH6" t="n">
        <v>305171.2084609863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7.3819</v>
      </c>
      <c r="E7" t="n">
        <v>13.55</v>
      </c>
      <c r="F7" t="n">
        <v>8.710000000000001</v>
      </c>
      <c r="G7" t="n">
        <v>11.88</v>
      </c>
      <c r="H7" t="n">
        <v>0.16</v>
      </c>
      <c r="I7" t="n">
        <v>44</v>
      </c>
      <c r="J7" t="n">
        <v>244.85</v>
      </c>
      <c r="K7" t="n">
        <v>58.47</v>
      </c>
      <c r="L7" t="n">
        <v>2.25</v>
      </c>
      <c r="M7" t="n">
        <v>42</v>
      </c>
      <c r="N7" t="n">
        <v>59.12</v>
      </c>
      <c r="O7" t="n">
        <v>30431.96</v>
      </c>
      <c r="P7" t="n">
        <v>133.02</v>
      </c>
      <c r="Q7" t="n">
        <v>942.28</v>
      </c>
      <c r="R7" t="n">
        <v>53.99</v>
      </c>
      <c r="S7" t="n">
        <v>27.17</v>
      </c>
      <c r="T7" t="n">
        <v>13460.6</v>
      </c>
      <c r="U7" t="n">
        <v>0.5</v>
      </c>
      <c r="V7" t="n">
        <v>0.9</v>
      </c>
      <c r="W7" t="n">
        <v>0.18</v>
      </c>
      <c r="X7" t="n">
        <v>0.86</v>
      </c>
      <c r="Y7" t="n">
        <v>1</v>
      </c>
      <c r="Z7" t="n">
        <v>10</v>
      </c>
      <c r="AA7" t="n">
        <v>234.0409596794731</v>
      </c>
      <c r="AB7" t="n">
        <v>320.2251661917336</v>
      </c>
      <c r="AC7" t="n">
        <v>289.6633257693331</v>
      </c>
      <c r="AD7" t="n">
        <v>234040.9596794731</v>
      </c>
      <c r="AE7" t="n">
        <v>320225.1661917337</v>
      </c>
      <c r="AF7" t="n">
        <v>2.38573675018369e-06</v>
      </c>
      <c r="AG7" t="n">
        <v>18</v>
      </c>
      <c r="AH7" t="n">
        <v>289663.3257693331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7.5876</v>
      </c>
      <c r="E8" t="n">
        <v>13.18</v>
      </c>
      <c r="F8" t="n">
        <v>8.58</v>
      </c>
      <c r="G8" t="n">
        <v>13.2</v>
      </c>
      <c r="H8" t="n">
        <v>0.18</v>
      </c>
      <c r="I8" t="n">
        <v>39</v>
      </c>
      <c r="J8" t="n">
        <v>245.29</v>
      </c>
      <c r="K8" t="n">
        <v>58.47</v>
      </c>
      <c r="L8" t="n">
        <v>2.5</v>
      </c>
      <c r="M8" t="n">
        <v>37</v>
      </c>
      <c r="N8" t="n">
        <v>59.32</v>
      </c>
      <c r="O8" t="n">
        <v>30486.54</v>
      </c>
      <c r="P8" t="n">
        <v>130.29</v>
      </c>
      <c r="Q8" t="n">
        <v>942.25</v>
      </c>
      <c r="R8" t="n">
        <v>49.7</v>
      </c>
      <c r="S8" t="n">
        <v>27.17</v>
      </c>
      <c r="T8" t="n">
        <v>11344.19</v>
      </c>
      <c r="U8" t="n">
        <v>0.55</v>
      </c>
      <c r="V8" t="n">
        <v>0.91</v>
      </c>
      <c r="W8" t="n">
        <v>0.17</v>
      </c>
      <c r="X8" t="n">
        <v>0.73</v>
      </c>
      <c r="Y8" t="n">
        <v>1</v>
      </c>
      <c r="Z8" t="n">
        <v>10</v>
      </c>
      <c r="AA8" t="n">
        <v>229.0093964328698</v>
      </c>
      <c r="AB8" t="n">
        <v>313.3407593808304</v>
      </c>
      <c r="AC8" t="n">
        <v>283.4359570821347</v>
      </c>
      <c r="AD8" t="n">
        <v>229009.3964328698</v>
      </c>
      <c r="AE8" t="n">
        <v>313340.7593808305</v>
      </c>
      <c r="AF8" t="n">
        <v>2.452216389505923e-06</v>
      </c>
      <c r="AG8" t="n">
        <v>18</v>
      </c>
      <c r="AH8" t="n">
        <v>283435.9570821347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7.7315</v>
      </c>
      <c r="E9" t="n">
        <v>12.93</v>
      </c>
      <c r="F9" t="n">
        <v>8.52</v>
      </c>
      <c r="G9" t="n">
        <v>14.61</v>
      </c>
      <c r="H9" t="n">
        <v>0.2</v>
      </c>
      <c r="I9" t="n">
        <v>35</v>
      </c>
      <c r="J9" t="n">
        <v>245.73</v>
      </c>
      <c r="K9" t="n">
        <v>58.47</v>
      </c>
      <c r="L9" t="n">
        <v>2.75</v>
      </c>
      <c r="M9" t="n">
        <v>33</v>
      </c>
      <c r="N9" t="n">
        <v>59.51</v>
      </c>
      <c r="O9" t="n">
        <v>30541.19</v>
      </c>
      <c r="P9" t="n">
        <v>128.59</v>
      </c>
      <c r="Q9" t="n">
        <v>942.28</v>
      </c>
      <c r="R9" t="n">
        <v>48.89</v>
      </c>
      <c r="S9" t="n">
        <v>27.17</v>
      </c>
      <c r="T9" t="n">
        <v>10956.75</v>
      </c>
      <c r="U9" t="n">
        <v>0.5600000000000001</v>
      </c>
      <c r="V9" t="n">
        <v>0.91</v>
      </c>
      <c r="W9" t="n">
        <v>0.14</v>
      </c>
      <c r="X9" t="n">
        <v>0.67</v>
      </c>
      <c r="Y9" t="n">
        <v>1</v>
      </c>
      <c r="Z9" t="n">
        <v>10</v>
      </c>
      <c r="AA9" t="n">
        <v>218.9109613591973</v>
      </c>
      <c r="AB9" t="n">
        <v>299.5236350015257</v>
      </c>
      <c r="AC9" t="n">
        <v>270.9375196611306</v>
      </c>
      <c r="AD9" t="n">
        <v>218910.9613591973</v>
      </c>
      <c r="AE9" t="n">
        <v>299523.6350015257</v>
      </c>
      <c r="AF9" t="n">
        <v>2.49872305016936e-06</v>
      </c>
      <c r="AG9" t="n">
        <v>17</v>
      </c>
      <c r="AH9" t="n">
        <v>270937.5196611306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7.8285</v>
      </c>
      <c r="E10" t="n">
        <v>12.77</v>
      </c>
      <c r="F10" t="n">
        <v>8.51</v>
      </c>
      <c r="G10" t="n">
        <v>15.95</v>
      </c>
      <c r="H10" t="n">
        <v>0.22</v>
      </c>
      <c r="I10" t="n">
        <v>32</v>
      </c>
      <c r="J10" t="n">
        <v>246.18</v>
      </c>
      <c r="K10" t="n">
        <v>58.47</v>
      </c>
      <c r="L10" t="n">
        <v>3</v>
      </c>
      <c r="M10" t="n">
        <v>30</v>
      </c>
      <c r="N10" t="n">
        <v>59.7</v>
      </c>
      <c r="O10" t="n">
        <v>30595.91</v>
      </c>
      <c r="P10" t="n">
        <v>127.53</v>
      </c>
      <c r="Q10" t="n">
        <v>942.38</v>
      </c>
      <c r="R10" t="n">
        <v>47.65</v>
      </c>
      <c r="S10" t="n">
        <v>27.17</v>
      </c>
      <c r="T10" t="n">
        <v>10353.18</v>
      </c>
      <c r="U10" t="n">
        <v>0.57</v>
      </c>
      <c r="V10" t="n">
        <v>0.92</v>
      </c>
      <c r="W10" t="n">
        <v>0.16</v>
      </c>
      <c r="X10" t="n">
        <v>0.65</v>
      </c>
      <c r="Y10" t="n">
        <v>1</v>
      </c>
      <c r="Z10" t="n">
        <v>10</v>
      </c>
      <c r="AA10" t="n">
        <v>216.9264499328528</v>
      </c>
      <c r="AB10" t="n">
        <v>296.8083389175375</v>
      </c>
      <c r="AC10" t="n">
        <v>268.4813676244553</v>
      </c>
      <c r="AD10" t="n">
        <v>216926.4499328528</v>
      </c>
      <c r="AE10" t="n">
        <v>296808.3389175375</v>
      </c>
      <c r="AF10" t="n">
        <v>2.530072223792387e-06</v>
      </c>
      <c r="AG10" t="n">
        <v>17</v>
      </c>
      <c r="AH10" t="n">
        <v>268481.3676244553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7.9614</v>
      </c>
      <c r="E11" t="n">
        <v>12.56</v>
      </c>
      <c r="F11" t="n">
        <v>8.43</v>
      </c>
      <c r="G11" t="n">
        <v>17.45</v>
      </c>
      <c r="H11" t="n">
        <v>0.23</v>
      </c>
      <c r="I11" t="n">
        <v>29</v>
      </c>
      <c r="J11" t="n">
        <v>246.62</v>
      </c>
      <c r="K11" t="n">
        <v>58.47</v>
      </c>
      <c r="L11" t="n">
        <v>3.25</v>
      </c>
      <c r="M11" t="n">
        <v>27</v>
      </c>
      <c r="N11" t="n">
        <v>59.9</v>
      </c>
      <c r="O11" t="n">
        <v>30650.7</v>
      </c>
      <c r="P11" t="n">
        <v>125.61</v>
      </c>
      <c r="Q11" t="n">
        <v>942.24</v>
      </c>
      <c r="R11" t="n">
        <v>45.48</v>
      </c>
      <c r="S11" t="n">
        <v>27.17</v>
      </c>
      <c r="T11" t="n">
        <v>9285.1</v>
      </c>
      <c r="U11" t="n">
        <v>0.6</v>
      </c>
      <c r="V11" t="n">
        <v>0.92</v>
      </c>
      <c r="W11" t="n">
        <v>0.15</v>
      </c>
      <c r="X11" t="n">
        <v>0.58</v>
      </c>
      <c r="Y11" t="n">
        <v>1</v>
      </c>
      <c r="Z11" t="n">
        <v>10</v>
      </c>
      <c r="AA11" t="n">
        <v>213.8959246791619</v>
      </c>
      <c r="AB11" t="n">
        <v>292.6618405681012</v>
      </c>
      <c r="AC11" t="n">
        <v>264.7306052578409</v>
      </c>
      <c r="AD11" t="n">
        <v>213895.9246791619</v>
      </c>
      <c r="AE11" t="n">
        <v>292661.8405681013</v>
      </c>
      <c r="AF11" t="n">
        <v>2.573023823529503e-06</v>
      </c>
      <c r="AG11" t="n">
        <v>17</v>
      </c>
      <c r="AH11" t="n">
        <v>264730.6052578409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8.053000000000001</v>
      </c>
      <c r="E12" t="n">
        <v>12.42</v>
      </c>
      <c r="F12" t="n">
        <v>8.390000000000001</v>
      </c>
      <c r="G12" t="n">
        <v>18.64</v>
      </c>
      <c r="H12" t="n">
        <v>0.25</v>
      </c>
      <c r="I12" t="n">
        <v>27</v>
      </c>
      <c r="J12" t="n">
        <v>247.07</v>
      </c>
      <c r="K12" t="n">
        <v>58.47</v>
      </c>
      <c r="L12" t="n">
        <v>3.5</v>
      </c>
      <c r="M12" t="n">
        <v>25</v>
      </c>
      <c r="N12" t="n">
        <v>60.09</v>
      </c>
      <c r="O12" t="n">
        <v>30705.56</v>
      </c>
      <c r="P12" t="n">
        <v>123.98</v>
      </c>
      <c r="Q12" t="n">
        <v>942.3200000000001</v>
      </c>
      <c r="R12" t="n">
        <v>44.08</v>
      </c>
      <c r="S12" t="n">
        <v>27.17</v>
      </c>
      <c r="T12" t="n">
        <v>8593.52</v>
      </c>
      <c r="U12" t="n">
        <v>0.62</v>
      </c>
      <c r="V12" t="n">
        <v>0.93</v>
      </c>
      <c r="W12" t="n">
        <v>0.15</v>
      </c>
      <c r="X12" t="n">
        <v>0.53</v>
      </c>
      <c r="Y12" t="n">
        <v>1</v>
      </c>
      <c r="Z12" t="n">
        <v>10</v>
      </c>
      <c r="AA12" t="n">
        <v>211.6740508156365</v>
      </c>
      <c r="AB12" t="n">
        <v>289.6217747258705</v>
      </c>
      <c r="AC12" t="n">
        <v>261.9806790328325</v>
      </c>
      <c r="AD12" t="n">
        <v>211674.0508156365</v>
      </c>
      <c r="AE12" t="n">
        <v>289621.7747258705</v>
      </c>
      <c r="AF12" t="n">
        <v>2.602627785425061e-06</v>
      </c>
      <c r="AG12" t="n">
        <v>17</v>
      </c>
      <c r="AH12" t="n">
        <v>261980.6790328326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8.145200000000001</v>
      </c>
      <c r="E13" t="n">
        <v>12.28</v>
      </c>
      <c r="F13" t="n">
        <v>8.34</v>
      </c>
      <c r="G13" t="n">
        <v>20.02</v>
      </c>
      <c r="H13" t="n">
        <v>0.27</v>
      </c>
      <c r="I13" t="n">
        <v>25</v>
      </c>
      <c r="J13" t="n">
        <v>247.51</v>
      </c>
      <c r="K13" t="n">
        <v>58.47</v>
      </c>
      <c r="L13" t="n">
        <v>3.75</v>
      </c>
      <c r="M13" t="n">
        <v>23</v>
      </c>
      <c r="N13" t="n">
        <v>60.29</v>
      </c>
      <c r="O13" t="n">
        <v>30760.49</v>
      </c>
      <c r="P13" t="n">
        <v>122.69</v>
      </c>
      <c r="Q13" t="n">
        <v>942.3099999999999</v>
      </c>
      <c r="R13" t="n">
        <v>42.46</v>
      </c>
      <c r="S13" t="n">
        <v>27.17</v>
      </c>
      <c r="T13" t="n">
        <v>7790.5</v>
      </c>
      <c r="U13" t="n">
        <v>0.64</v>
      </c>
      <c r="V13" t="n">
        <v>0.9399999999999999</v>
      </c>
      <c r="W13" t="n">
        <v>0.15</v>
      </c>
      <c r="X13" t="n">
        <v>0.49</v>
      </c>
      <c r="Y13" t="n">
        <v>1</v>
      </c>
      <c r="Z13" t="n">
        <v>10</v>
      </c>
      <c r="AA13" t="n">
        <v>202.7930820736943</v>
      </c>
      <c r="AB13" t="n">
        <v>277.4704414924624</v>
      </c>
      <c r="AC13" t="n">
        <v>250.9890519887137</v>
      </c>
      <c r="AD13" t="n">
        <v>202793.0820736943</v>
      </c>
      <c r="AE13" t="n">
        <v>277470.4414924624</v>
      </c>
      <c r="AF13" t="n">
        <v>2.632425659734783e-06</v>
      </c>
      <c r="AG13" t="n">
        <v>16</v>
      </c>
      <c r="AH13" t="n">
        <v>250989.0519887137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8.231</v>
      </c>
      <c r="E14" t="n">
        <v>12.15</v>
      </c>
      <c r="F14" t="n">
        <v>8.31</v>
      </c>
      <c r="G14" t="n">
        <v>21.67</v>
      </c>
      <c r="H14" t="n">
        <v>0.29</v>
      </c>
      <c r="I14" t="n">
        <v>23</v>
      </c>
      <c r="J14" t="n">
        <v>247.96</v>
      </c>
      <c r="K14" t="n">
        <v>58.47</v>
      </c>
      <c r="L14" t="n">
        <v>4</v>
      </c>
      <c r="M14" t="n">
        <v>21</v>
      </c>
      <c r="N14" t="n">
        <v>60.48</v>
      </c>
      <c r="O14" t="n">
        <v>30815.5</v>
      </c>
      <c r="P14" t="n">
        <v>121.23</v>
      </c>
      <c r="Q14" t="n">
        <v>942.3</v>
      </c>
      <c r="R14" t="n">
        <v>41.41</v>
      </c>
      <c r="S14" t="n">
        <v>27.17</v>
      </c>
      <c r="T14" t="n">
        <v>7277.9</v>
      </c>
      <c r="U14" t="n">
        <v>0.66</v>
      </c>
      <c r="V14" t="n">
        <v>0.9399999999999999</v>
      </c>
      <c r="W14" t="n">
        <v>0.14</v>
      </c>
      <c r="X14" t="n">
        <v>0.45</v>
      </c>
      <c r="Y14" t="n">
        <v>1</v>
      </c>
      <c r="Z14" t="n">
        <v>10</v>
      </c>
      <c r="AA14" t="n">
        <v>200.8523365277529</v>
      </c>
      <c r="AB14" t="n">
        <v>274.8150278168559</v>
      </c>
      <c r="AC14" t="n">
        <v>248.5870672674097</v>
      </c>
      <c r="AD14" t="n">
        <v>200852.3365277529</v>
      </c>
      <c r="AE14" t="n">
        <v>274815.0278168559</v>
      </c>
      <c r="AF14" t="n">
        <v>2.660155134960099e-06</v>
      </c>
      <c r="AG14" t="n">
        <v>16</v>
      </c>
      <c r="AH14" t="n">
        <v>248587.0672674097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8.276199999999999</v>
      </c>
      <c r="E15" t="n">
        <v>12.08</v>
      </c>
      <c r="F15" t="n">
        <v>8.289999999999999</v>
      </c>
      <c r="G15" t="n">
        <v>22.6</v>
      </c>
      <c r="H15" t="n">
        <v>0.3</v>
      </c>
      <c r="I15" t="n">
        <v>22</v>
      </c>
      <c r="J15" t="n">
        <v>248.4</v>
      </c>
      <c r="K15" t="n">
        <v>58.47</v>
      </c>
      <c r="L15" t="n">
        <v>4.25</v>
      </c>
      <c r="M15" t="n">
        <v>20</v>
      </c>
      <c r="N15" t="n">
        <v>60.68</v>
      </c>
      <c r="O15" t="n">
        <v>30870.57</v>
      </c>
      <c r="P15" t="n">
        <v>120.19</v>
      </c>
      <c r="Q15" t="n">
        <v>942.26</v>
      </c>
      <c r="R15" t="n">
        <v>40.8</v>
      </c>
      <c r="S15" t="n">
        <v>27.17</v>
      </c>
      <c r="T15" t="n">
        <v>6979.79</v>
      </c>
      <c r="U15" t="n">
        <v>0.67</v>
      </c>
      <c r="V15" t="n">
        <v>0.9399999999999999</v>
      </c>
      <c r="W15" t="n">
        <v>0.14</v>
      </c>
      <c r="X15" t="n">
        <v>0.43</v>
      </c>
      <c r="Y15" t="n">
        <v>1</v>
      </c>
      <c r="Z15" t="n">
        <v>10</v>
      </c>
      <c r="AA15" t="n">
        <v>199.6637343961392</v>
      </c>
      <c r="AB15" t="n">
        <v>273.1887299429577</v>
      </c>
      <c r="AC15" t="n">
        <v>247.1159809800725</v>
      </c>
      <c r="AD15" t="n">
        <v>199663.7343961392</v>
      </c>
      <c r="AE15" t="n">
        <v>273188.7299429577</v>
      </c>
      <c r="AF15" t="n">
        <v>2.674763203493715e-06</v>
      </c>
      <c r="AG15" t="n">
        <v>16</v>
      </c>
      <c r="AH15" t="n">
        <v>247115.9809800725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8.382199999999999</v>
      </c>
      <c r="E16" t="n">
        <v>11.93</v>
      </c>
      <c r="F16" t="n">
        <v>8.23</v>
      </c>
      <c r="G16" t="n">
        <v>24.69</v>
      </c>
      <c r="H16" t="n">
        <v>0.32</v>
      </c>
      <c r="I16" t="n">
        <v>20</v>
      </c>
      <c r="J16" t="n">
        <v>248.85</v>
      </c>
      <c r="K16" t="n">
        <v>58.47</v>
      </c>
      <c r="L16" t="n">
        <v>4.5</v>
      </c>
      <c r="M16" t="n">
        <v>18</v>
      </c>
      <c r="N16" t="n">
        <v>60.88</v>
      </c>
      <c r="O16" t="n">
        <v>30925.72</v>
      </c>
      <c r="P16" t="n">
        <v>118.41</v>
      </c>
      <c r="Q16" t="n">
        <v>942.3099999999999</v>
      </c>
      <c r="R16" t="n">
        <v>38.97</v>
      </c>
      <c r="S16" t="n">
        <v>27.17</v>
      </c>
      <c r="T16" t="n">
        <v>6071.12</v>
      </c>
      <c r="U16" t="n">
        <v>0.7</v>
      </c>
      <c r="V16" t="n">
        <v>0.95</v>
      </c>
      <c r="W16" t="n">
        <v>0.14</v>
      </c>
      <c r="X16" t="n">
        <v>0.38</v>
      </c>
      <c r="Y16" t="n">
        <v>1</v>
      </c>
      <c r="Z16" t="n">
        <v>10</v>
      </c>
      <c r="AA16" t="n">
        <v>197.3411823971192</v>
      </c>
      <c r="AB16" t="n">
        <v>270.0109118341375</v>
      </c>
      <c r="AC16" t="n">
        <v>244.2414493714613</v>
      </c>
      <c r="AD16" t="n">
        <v>197341.1823971192</v>
      </c>
      <c r="AE16" t="n">
        <v>270010.9118341375</v>
      </c>
      <c r="AF16" t="n">
        <v>2.709021063329188e-06</v>
      </c>
      <c r="AG16" t="n">
        <v>16</v>
      </c>
      <c r="AH16" t="n">
        <v>244241.4493714613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8.447900000000001</v>
      </c>
      <c r="E17" t="n">
        <v>11.84</v>
      </c>
      <c r="F17" t="n">
        <v>8.18</v>
      </c>
      <c r="G17" t="n">
        <v>25.84</v>
      </c>
      <c r="H17" t="n">
        <v>0.34</v>
      </c>
      <c r="I17" t="n">
        <v>19</v>
      </c>
      <c r="J17" t="n">
        <v>249.3</v>
      </c>
      <c r="K17" t="n">
        <v>58.47</v>
      </c>
      <c r="L17" t="n">
        <v>4.75</v>
      </c>
      <c r="M17" t="n">
        <v>17</v>
      </c>
      <c r="N17" t="n">
        <v>61.07</v>
      </c>
      <c r="O17" t="n">
        <v>30980.93</v>
      </c>
      <c r="P17" t="n">
        <v>116.88</v>
      </c>
      <c r="Q17" t="n">
        <v>942.28</v>
      </c>
      <c r="R17" t="n">
        <v>37.2</v>
      </c>
      <c r="S17" t="n">
        <v>27.17</v>
      </c>
      <c r="T17" t="n">
        <v>5192.58</v>
      </c>
      <c r="U17" t="n">
        <v>0.73</v>
      </c>
      <c r="V17" t="n">
        <v>0.95</v>
      </c>
      <c r="W17" t="n">
        <v>0.14</v>
      </c>
      <c r="X17" t="n">
        <v>0.33</v>
      </c>
      <c r="Y17" t="n">
        <v>1</v>
      </c>
      <c r="Z17" t="n">
        <v>10</v>
      </c>
      <c r="AA17" t="n">
        <v>195.6431875644494</v>
      </c>
      <c r="AB17" t="n">
        <v>267.6876403938346</v>
      </c>
      <c r="AC17" t="n">
        <v>242.1399076966883</v>
      </c>
      <c r="AD17" t="n">
        <v>195643.1875644494</v>
      </c>
      <c r="AE17" t="n">
        <v>267687.6403938346</v>
      </c>
      <c r="AF17" t="n">
        <v>2.730254472680042e-06</v>
      </c>
      <c r="AG17" t="n">
        <v>16</v>
      </c>
      <c r="AH17" t="n">
        <v>242139.9076966883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8.466799999999999</v>
      </c>
      <c r="E18" t="n">
        <v>11.81</v>
      </c>
      <c r="F18" t="n">
        <v>8.199999999999999</v>
      </c>
      <c r="G18" t="n">
        <v>27.35</v>
      </c>
      <c r="H18" t="n">
        <v>0.36</v>
      </c>
      <c r="I18" t="n">
        <v>18</v>
      </c>
      <c r="J18" t="n">
        <v>249.75</v>
      </c>
      <c r="K18" t="n">
        <v>58.47</v>
      </c>
      <c r="L18" t="n">
        <v>5</v>
      </c>
      <c r="M18" t="n">
        <v>16</v>
      </c>
      <c r="N18" t="n">
        <v>61.27</v>
      </c>
      <c r="O18" t="n">
        <v>31036.22</v>
      </c>
      <c r="P18" t="n">
        <v>116.5</v>
      </c>
      <c r="Q18" t="n">
        <v>942.24</v>
      </c>
      <c r="R18" t="n">
        <v>38.63</v>
      </c>
      <c r="S18" t="n">
        <v>27.17</v>
      </c>
      <c r="T18" t="n">
        <v>5915.32</v>
      </c>
      <c r="U18" t="n">
        <v>0.7</v>
      </c>
      <c r="V18" t="n">
        <v>0.95</v>
      </c>
      <c r="W18" t="n">
        <v>0.13</v>
      </c>
      <c r="X18" t="n">
        <v>0.35</v>
      </c>
      <c r="Y18" t="n">
        <v>1</v>
      </c>
      <c r="Z18" t="n">
        <v>10</v>
      </c>
      <c r="AA18" t="n">
        <v>195.2325724381247</v>
      </c>
      <c r="AB18" t="n">
        <v>267.1258186629366</v>
      </c>
      <c r="AC18" t="n">
        <v>241.6317054432652</v>
      </c>
      <c r="AD18" t="n">
        <v>195232.5724381247</v>
      </c>
      <c r="AE18" t="n">
        <v>267125.8186629366</v>
      </c>
      <c r="AF18" t="n">
        <v>2.736362713726177e-06</v>
      </c>
      <c r="AG18" t="n">
        <v>16</v>
      </c>
      <c r="AH18" t="n">
        <v>241631.7054432652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8.514900000000001</v>
      </c>
      <c r="E19" t="n">
        <v>11.74</v>
      </c>
      <c r="F19" t="n">
        <v>8.18</v>
      </c>
      <c r="G19" t="n">
        <v>28.89</v>
      </c>
      <c r="H19" t="n">
        <v>0.37</v>
      </c>
      <c r="I19" t="n">
        <v>17</v>
      </c>
      <c r="J19" t="n">
        <v>250.2</v>
      </c>
      <c r="K19" t="n">
        <v>58.47</v>
      </c>
      <c r="L19" t="n">
        <v>5.25</v>
      </c>
      <c r="M19" t="n">
        <v>15</v>
      </c>
      <c r="N19" t="n">
        <v>61.47</v>
      </c>
      <c r="O19" t="n">
        <v>31091.59</v>
      </c>
      <c r="P19" t="n">
        <v>115.08</v>
      </c>
      <c r="Q19" t="n">
        <v>942.34</v>
      </c>
      <c r="R19" t="n">
        <v>37.58</v>
      </c>
      <c r="S19" t="n">
        <v>27.17</v>
      </c>
      <c r="T19" t="n">
        <v>5392.75</v>
      </c>
      <c r="U19" t="n">
        <v>0.72</v>
      </c>
      <c r="V19" t="n">
        <v>0.95</v>
      </c>
      <c r="W19" t="n">
        <v>0.14</v>
      </c>
      <c r="X19" t="n">
        <v>0.33</v>
      </c>
      <c r="Y19" t="n">
        <v>1</v>
      </c>
      <c r="Z19" t="n">
        <v>10</v>
      </c>
      <c r="AA19" t="n">
        <v>193.8359708210859</v>
      </c>
      <c r="AB19" t="n">
        <v>265.2149267167903</v>
      </c>
      <c r="AC19" t="n">
        <v>239.9031863425048</v>
      </c>
      <c r="AD19" t="n">
        <v>193835.9708210859</v>
      </c>
      <c r="AE19" t="n">
        <v>265214.9267167903</v>
      </c>
      <c r="AF19" t="n">
        <v>2.751908025594916e-06</v>
      </c>
      <c r="AG19" t="n">
        <v>16</v>
      </c>
      <c r="AH19" t="n">
        <v>239903.1863425048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8.565099999999999</v>
      </c>
      <c r="E20" t="n">
        <v>11.68</v>
      </c>
      <c r="F20" t="n">
        <v>8.16</v>
      </c>
      <c r="G20" t="n">
        <v>30.61</v>
      </c>
      <c r="H20" t="n">
        <v>0.39</v>
      </c>
      <c r="I20" t="n">
        <v>16</v>
      </c>
      <c r="J20" t="n">
        <v>250.64</v>
      </c>
      <c r="K20" t="n">
        <v>58.47</v>
      </c>
      <c r="L20" t="n">
        <v>5.5</v>
      </c>
      <c r="M20" t="n">
        <v>14</v>
      </c>
      <c r="N20" t="n">
        <v>61.67</v>
      </c>
      <c r="O20" t="n">
        <v>31147.02</v>
      </c>
      <c r="P20" t="n">
        <v>113.96</v>
      </c>
      <c r="Q20" t="n">
        <v>942.25</v>
      </c>
      <c r="R20" t="n">
        <v>36.94</v>
      </c>
      <c r="S20" t="n">
        <v>27.17</v>
      </c>
      <c r="T20" t="n">
        <v>5080.25</v>
      </c>
      <c r="U20" t="n">
        <v>0.74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192.6259839183657</v>
      </c>
      <c r="AB20" t="n">
        <v>263.5593692556345</v>
      </c>
      <c r="AC20" t="n">
        <v>238.4056329618518</v>
      </c>
      <c r="AD20" t="n">
        <v>192625.9839183657</v>
      </c>
      <c r="AE20" t="n">
        <v>263559.3692556345</v>
      </c>
      <c r="AF20" t="n">
        <v>2.768132030913224e-06</v>
      </c>
      <c r="AG20" t="n">
        <v>16</v>
      </c>
      <c r="AH20" t="n">
        <v>238405.6329618518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8.620100000000001</v>
      </c>
      <c r="E21" t="n">
        <v>11.6</v>
      </c>
      <c r="F21" t="n">
        <v>8.140000000000001</v>
      </c>
      <c r="G21" t="n">
        <v>32.54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13</v>
      </c>
      <c r="N21" t="n">
        <v>61.87</v>
      </c>
      <c r="O21" t="n">
        <v>31202.53</v>
      </c>
      <c r="P21" t="n">
        <v>112.45</v>
      </c>
      <c r="Q21" t="n">
        <v>942.29</v>
      </c>
      <c r="R21" t="n">
        <v>36.03</v>
      </c>
      <c r="S21" t="n">
        <v>27.17</v>
      </c>
      <c r="T21" t="n">
        <v>4627.5</v>
      </c>
      <c r="U21" t="n">
        <v>0.75</v>
      </c>
      <c r="V21" t="n">
        <v>0.96</v>
      </c>
      <c r="W21" t="n">
        <v>0.13</v>
      </c>
      <c r="X21" t="n">
        <v>0.28</v>
      </c>
      <c r="Y21" t="n">
        <v>1</v>
      </c>
      <c r="Z21" t="n">
        <v>10</v>
      </c>
      <c r="AA21" t="n">
        <v>191.1397513956305</v>
      </c>
      <c r="AB21" t="n">
        <v>261.5258403500779</v>
      </c>
      <c r="AC21" t="n">
        <v>236.566181200965</v>
      </c>
      <c r="AD21" t="n">
        <v>191139.7513956305</v>
      </c>
      <c r="AE21" t="n">
        <v>261525.8403500779</v>
      </c>
      <c r="AF21" t="n">
        <v>2.785907335544837e-06</v>
      </c>
      <c r="AG21" t="n">
        <v>16</v>
      </c>
      <c r="AH21" t="n">
        <v>236566.181200965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8.616400000000001</v>
      </c>
      <c r="E22" t="n">
        <v>11.61</v>
      </c>
      <c r="F22" t="n">
        <v>8.140000000000001</v>
      </c>
      <c r="G22" t="n">
        <v>32.56</v>
      </c>
      <c r="H22" t="n">
        <v>0.42</v>
      </c>
      <c r="I22" t="n">
        <v>15</v>
      </c>
      <c r="J22" t="n">
        <v>251.55</v>
      </c>
      <c r="K22" t="n">
        <v>58.47</v>
      </c>
      <c r="L22" t="n">
        <v>6</v>
      </c>
      <c r="M22" t="n">
        <v>13</v>
      </c>
      <c r="N22" t="n">
        <v>62.07</v>
      </c>
      <c r="O22" t="n">
        <v>31258.11</v>
      </c>
      <c r="P22" t="n">
        <v>111.83</v>
      </c>
      <c r="Q22" t="n">
        <v>942.28</v>
      </c>
      <c r="R22" t="n">
        <v>36.22</v>
      </c>
      <c r="S22" t="n">
        <v>27.17</v>
      </c>
      <c r="T22" t="n">
        <v>4722.07</v>
      </c>
      <c r="U22" t="n">
        <v>0.75</v>
      </c>
      <c r="V22" t="n">
        <v>0.96</v>
      </c>
      <c r="W22" t="n">
        <v>0.13</v>
      </c>
      <c r="X22" t="n">
        <v>0.29</v>
      </c>
      <c r="Y22" t="n">
        <v>1</v>
      </c>
      <c r="Z22" t="n">
        <v>10</v>
      </c>
      <c r="AA22" t="n">
        <v>190.7820818381746</v>
      </c>
      <c r="AB22" t="n">
        <v>261.0364610822998</v>
      </c>
      <c r="AC22" t="n">
        <v>236.1235076036554</v>
      </c>
      <c r="AD22" t="n">
        <v>190782.0818381746</v>
      </c>
      <c r="AE22" t="n">
        <v>261036.4610822998</v>
      </c>
      <c r="AF22" t="n">
        <v>2.784711542324165e-06</v>
      </c>
      <c r="AG22" t="n">
        <v>16</v>
      </c>
      <c r="AH22" t="n">
        <v>236123.5076036554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8.6732</v>
      </c>
      <c r="E23" t="n">
        <v>11.53</v>
      </c>
      <c r="F23" t="n">
        <v>8.109999999999999</v>
      </c>
      <c r="G23" t="n">
        <v>34.76</v>
      </c>
      <c r="H23" t="n">
        <v>0.44</v>
      </c>
      <c r="I23" t="n">
        <v>14</v>
      </c>
      <c r="J23" t="n">
        <v>252</v>
      </c>
      <c r="K23" t="n">
        <v>58.47</v>
      </c>
      <c r="L23" t="n">
        <v>6.25</v>
      </c>
      <c r="M23" t="n">
        <v>12</v>
      </c>
      <c r="N23" t="n">
        <v>62.27</v>
      </c>
      <c r="O23" t="n">
        <v>31313.77</v>
      </c>
      <c r="P23" t="n">
        <v>110.49</v>
      </c>
      <c r="Q23" t="n">
        <v>942.24</v>
      </c>
      <c r="R23" t="n">
        <v>35.38</v>
      </c>
      <c r="S23" t="n">
        <v>27.17</v>
      </c>
      <c r="T23" t="n">
        <v>4307.85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189.3972492872003</v>
      </c>
      <c r="AB23" t="n">
        <v>259.1416720915573</v>
      </c>
      <c r="AC23" t="n">
        <v>234.4095546148358</v>
      </c>
      <c r="AD23" t="n">
        <v>189397.2492872003</v>
      </c>
      <c r="AE23" t="n">
        <v>259141.6720915573</v>
      </c>
      <c r="AF23" t="n">
        <v>2.803068584198267e-06</v>
      </c>
      <c r="AG23" t="n">
        <v>16</v>
      </c>
      <c r="AH23" t="n">
        <v>234409.5546148358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8.7311</v>
      </c>
      <c r="E24" t="n">
        <v>11.45</v>
      </c>
      <c r="F24" t="n">
        <v>8.08</v>
      </c>
      <c r="G24" t="n">
        <v>37.3</v>
      </c>
      <c r="H24" t="n">
        <v>0.46</v>
      </c>
      <c r="I24" t="n">
        <v>13</v>
      </c>
      <c r="J24" t="n">
        <v>252.45</v>
      </c>
      <c r="K24" t="n">
        <v>58.47</v>
      </c>
      <c r="L24" t="n">
        <v>6.5</v>
      </c>
      <c r="M24" t="n">
        <v>11</v>
      </c>
      <c r="N24" t="n">
        <v>62.47</v>
      </c>
      <c r="O24" t="n">
        <v>31369.49</v>
      </c>
      <c r="P24" t="n">
        <v>108.91</v>
      </c>
      <c r="Q24" t="n">
        <v>942.25</v>
      </c>
      <c r="R24" t="n">
        <v>34.31</v>
      </c>
      <c r="S24" t="n">
        <v>27.17</v>
      </c>
      <c r="T24" t="n">
        <v>3780.19</v>
      </c>
      <c r="U24" t="n">
        <v>0.79</v>
      </c>
      <c r="V24" t="n">
        <v>0.96</v>
      </c>
      <c r="W24" t="n">
        <v>0.13</v>
      </c>
      <c r="X24" t="n">
        <v>0.23</v>
      </c>
      <c r="Y24" t="n">
        <v>1</v>
      </c>
      <c r="Z24" t="n">
        <v>10</v>
      </c>
      <c r="AA24" t="n">
        <v>180.9520930824855</v>
      </c>
      <c r="AB24" t="n">
        <v>247.5866367982756</v>
      </c>
      <c r="AC24" t="n">
        <v>223.9573156723473</v>
      </c>
      <c r="AD24" t="n">
        <v>180952.0930824855</v>
      </c>
      <c r="AE24" t="n">
        <v>247586.6367982756</v>
      </c>
      <c r="AF24" t="n">
        <v>2.821781132165001e-06</v>
      </c>
      <c r="AG24" t="n">
        <v>15</v>
      </c>
      <c r="AH24" t="n">
        <v>223957.3156723473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8.7523</v>
      </c>
      <c r="E25" t="n">
        <v>11.43</v>
      </c>
      <c r="F25" t="n">
        <v>8.050000000000001</v>
      </c>
      <c r="G25" t="n">
        <v>37.18</v>
      </c>
      <c r="H25" t="n">
        <v>0.47</v>
      </c>
      <c r="I25" t="n">
        <v>13</v>
      </c>
      <c r="J25" t="n">
        <v>252.9</v>
      </c>
      <c r="K25" t="n">
        <v>58.47</v>
      </c>
      <c r="L25" t="n">
        <v>6.75</v>
      </c>
      <c r="M25" t="n">
        <v>11</v>
      </c>
      <c r="N25" t="n">
        <v>62.68</v>
      </c>
      <c r="O25" t="n">
        <v>31425.3</v>
      </c>
      <c r="P25" t="n">
        <v>107.87</v>
      </c>
      <c r="Q25" t="n">
        <v>942.25</v>
      </c>
      <c r="R25" t="n">
        <v>33.28</v>
      </c>
      <c r="S25" t="n">
        <v>27.17</v>
      </c>
      <c r="T25" t="n">
        <v>3263.95</v>
      </c>
      <c r="U25" t="n">
        <v>0.82</v>
      </c>
      <c r="V25" t="n">
        <v>0.97</v>
      </c>
      <c r="W25" t="n">
        <v>0.13</v>
      </c>
      <c r="X25" t="n">
        <v>0.2</v>
      </c>
      <c r="Y25" t="n">
        <v>1</v>
      </c>
      <c r="Z25" t="n">
        <v>10</v>
      </c>
      <c r="AA25" t="n">
        <v>180.0931164104296</v>
      </c>
      <c r="AB25" t="n">
        <v>246.411347020193</v>
      </c>
      <c r="AC25" t="n">
        <v>222.894193901155</v>
      </c>
      <c r="AD25" t="n">
        <v>180093.1164104296</v>
      </c>
      <c r="AE25" t="n">
        <v>246411.347020193</v>
      </c>
      <c r="AF25" t="n">
        <v>2.828632704132095e-06</v>
      </c>
      <c r="AG25" t="n">
        <v>15</v>
      </c>
      <c r="AH25" t="n">
        <v>222894.193901155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8.7529</v>
      </c>
      <c r="E26" t="n">
        <v>11.42</v>
      </c>
      <c r="F26" t="n">
        <v>8.1</v>
      </c>
      <c r="G26" t="n">
        <v>40.51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10</v>
      </c>
      <c r="N26" t="n">
        <v>62.88</v>
      </c>
      <c r="O26" t="n">
        <v>31481.17</v>
      </c>
      <c r="P26" t="n">
        <v>107.09</v>
      </c>
      <c r="Q26" t="n">
        <v>942.24</v>
      </c>
      <c r="R26" t="n">
        <v>35.06</v>
      </c>
      <c r="S26" t="n">
        <v>27.17</v>
      </c>
      <c r="T26" t="n">
        <v>4156.18</v>
      </c>
      <c r="U26" t="n">
        <v>0.77</v>
      </c>
      <c r="V26" t="n">
        <v>0.96</v>
      </c>
      <c r="W26" t="n">
        <v>0.13</v>
      </c>
      <c r="X26" t="n">
        <v>0.25</v>
      </c>
      <c r="Y26" t="n">
        <v>1</v>
      </c>
      <c r="Z26" t="n">
        <v>10</v>
      </c>
      <c r="AA26" t="n">
        <v>179.651305553589</v>
      </c>
      <c r="AB26" t="n">
        <v>245.8068419145445</v>
      </c>
      <c r="AC26" t="n">
        <v>222.3473819143611</v>
      </c>
      <c r="AD26" t="n">
        <v>179651.305553589</v>
      </c>
      <c r="AE26" t="n">
        <v>245806.8419145445</v>
      </c>
      <c r="AF26" t="n">
        <v>2.828826616546259e-06</v>
      </c>
      <c r="AG26" t="n">
        <v>15</v>
      </c>
      <c r="AH26" t="n">
        <v>222347.3819143611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8.7698</v>
      </c>
      <c r="E27" t="n">
        <v>11.4</v>
      </c>
      <c r="F27" t="n">
        <v>8.08</v>
      </c>
      <c r="G27" t="n">
        <v>40.4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10</v>
      </c>
      <c r="N27" t="n">
        <v>63.08</v>
      </c>
      <c r="O27" t="n">
        <v>31537.13</v>
      </c>
      <c r="P27" t="n">
        <v>105.89</v>
      </c>
      <c r="Q27" t="n">
        <v>942.24</v>
      </c>
      <c r="R27" t="n">
        <v>34.36</v>
      </c>
      <c r="S27" t="n">
        <v>27.17</v>
      </c>
      <c r="T27" t="n">
        <v>3810.48</v>
      </c>
      <c r="U27" t="n">
        <v>0.79</v>
      </c>
      <c r="V27" t="n">
        <v>0.97</v>
      </c>
      <c r="W27" t="n">
        <v>0.13</v>
      </c>
      <c r="X27" t="n">
        <v>0.23</v>
      </c>
      <c r="Y27" t="n">
        <v>1</v>
      </c>
      <c r="Z27" t="n">
        <v>10</v>
      </c>
      <c r="AA27" t="n">
        <v>178.7440178188909</v>
      </c>
      <c r="AB27" t="n">
        <v>244.5654508092214</v>
      </c>
      <c r="AC27" t="n">
        <v>221.2244674338262</v>
      </c>
      <c r="AD27" t="n">
        <v>178744.0178188909</v>
      </c>
      <c r="AE27" t="n">
        <v>244565.4508092214</v>
      </c>
      <c r="AF27" t="n">
        <v>2.834288482878518e-06</v>
      </c>
      <c r="AG27" t="n">
        <v>15</v>
      </c>
      <c r="AH27" t="n">
        <v>221224.4674338262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8.822699999999999</v>
      </c>
      <c r="E28" t="n">
        <v>11.33</v>
      </c>
      <c r="F28" t="n">
        <v>8.06</v>
      </c>
      <c r="G28" t="n">
        <v>43.95</v>
      </c>
      <c r="H28" t="n">
        <v>0.52</v>
      </c>
      <c r="I28" t="n">
        <v>11</v>
      </c>
      <c r="J28" t="n">
        <v>254.26</v>
      </c>
      <c r="K28" t="n">
        <v>58.47</v>
      </c>
      <c r="L28" t="n">
        <v>7.5</v>
      </c>
      <c r="M28" t="n">
        <v>9</v>
      </c>
      <c r="N28" t="n">
        <v>63.29</v>
      </c>
      <c r="O28" t="n">
        <v>31593.16</v>
      </c>
      <c r="P28" t="n">
        <v>104.46</v>
      </c>
      <c r="Q28" t="n">
        <v>942.33</v>
      </c>
      <c r="R28" t="n">
        <v>33.7</v>
      </c>
      <c r="S28" t="n">
        <v>27.17</v>
      </c>
      <c r="T28" t="n">
        <v>3484.61</v>
      </c>
      <c r="U28" t="n">
        <v>0.8100000000000001</v>
      </c>
      <c r="V28" t="n">
        <v>0.97</v>
      </c>
      <c r="W28" t="n">
        <v>0.12</v>
      </c>
      <c r="X28" t="n">
        <v>0.2</v>
      </c>
      <c r="Y28" t="n">
        <v>1</v>
      </c>
      <c r="Z28" t="n">
        <v>10</v>
      </c>
      <c r="AA28" t="n">
        <v>177.4021579556624</v>
      </c>
      <c r="AB28" t="n">
        <v>242.729458945674</v>
      </c>
      <c r="AC28" t="n">
        <v>219.5637000569045</v>
      </c>
      <c r="AD28" t="n">
        <v>177402.1579556624</v>
      </c>
      <c r="AE28" t="n">
        <v>242729.458945674</v>
      </c>
      <c r="AF28" t="n">
        <v>2.85138509406056e-06</v>
      </c>
      <c r="AG28" t="n">
        <v>15</v>
      </c>
      <c r="AH28" t="n">
        <v>219563.7000569045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8.828099999999999</v>
      </c>
      <c r="E29" t="n">
        <v>11.33</v>
      </c>
      <c r="F29" t="n">
        <v>8.050000000000001</v>
      </c>
      <c r="G29" t="n">
        <v>43.92</v>
      </c>
      <c r="H29" t="n">
        <v>0.54</v>
      </c>
      <c r="I29" t="n">
        <v>11</v>
      </c>
      <c r="J29" t="n">
        <v>254.72</v>
      </c>
      <c r="K29" t="n">
        <v>58.47</v>
      </c>
      <c r="L29" t="n">
        <v>7.75</v>
      </c>
      <c r="M29" t="n">
        <v>9</v>
      </c>
      <c r="N29" t="n">
        <v>63.49</v>
      </c>
      <c r="O29" t="n">
        <v>31649.26</v>
      </c>
      <c r="P29" t="n">
        <v>103.74</v>
      </c>
      <c r="Q29" t="n">
        <v>942.24</v>
      </c>
      <c r="R29" t="n">
        <v>33.39</v>
      </c>
      <c r="S29" t="n">
        <v>27.17</v>
      </c>
      <c r="T29" t="n">
        <v>3327.79</v>
      </c>
      <c r="U29" t="n">
        <v>0.8100000000000001</v>
      </c>
      <c r="V29" t="n">
        <v>0.97</v>
      </c>
      <c r="W29" t="n">
        <v>0.13</v>
      </c>
      <c r="X29" t="n">
        <v>0.2</v>
      </c>
      <c r="Y29" t="n">
        <v>1</v>
      </c>
      <c r="Z29" t="n">
        <v>10</v>
      </c>
      <c r="AA29" t="n">
        <v>176.9046180294787</v>
      </c>
      <c r="AB29" t="n">
        <v>242.0487028687572</v>
      </c>
      <c r="AC29" t="n">
        <v>218.9479143845213</v>
      </c>
      <c r="AD29" t="n">
        <v>176904.6180294786</v>
      </c>
      <c r="AE29" t="n">
        <v>242048.7028687572</v>
      </c>
      <c r="AF29" t="n">
        <v>2.853130305788027e-06</v>
      </c>
      <c r="AG29" t="n">
        <v>15</v>
      </c>
      <c r="AH29" t="n">
        <v>218947.9143845213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8.818300000000001</v>
      </c>
      <c r="E30" t="n">
        <v>11.34</v>
      </c>
      <c r="F30" t="n">
        <v>8.06</v>
      </c>
      <c r="G30" t="n">
        <v>43.98</v>
      </c>
      <c r="H30" t="n">
        <v>0.5600000000000001</v>
      </c>
      <c r="I30" t="n">
        <v>11</v>
      </c>
      <c r="J30" t="n">
        <v>255.17</v>
      </c>
      <c r="K30" t="n">
        <v>58.47</v>
      </c>
      <c r="L30" t="n">
        <v>8</v>
      </c>
      <c r="M30" t="n">
        <v>9</v>
      </c>
      <c r="N30" t="n">
        <v>63.7</v>
      </c>
      <c r="O30" t="n">
        <v>31705.44</v>
      </c>
      <c r="P30" t="n">
        <v>102.57</v>
      </c>
      <c r="Q30" t="n">
        <v>942.3</v>
      </c>
      <c r="R30" t="n">
        <v>33.85</v>
      </c>
      <c r="S30" t="n">
        <v>27.17</v>
      </c>
      <c r="T30" t="n">
        <v>3558.02</v>
      </c>
      <c r="U30" t="n">
        <v>0.8</v>
      </c>
      <c r="V30" t="n">
        <v>0.97</v>
      </c>
      <c r="W30" t="n">
        <v>0.13</v>
      </c>
      <c r="X30" t="n">
        <v>0.21</v>
      </c>
      <c r="Y30" t="n">
        <v>1</v>
      </c>
      <c r="Z30" t="n">
        <v>10</v>
      </c>
      <c r="AA30" t="n">
        <v>176.2718002856971</v>
      </c>
      <c r="AB30" t="n">
        <v>241.1828537137674</v>
      </c>
      <c r="AC30" t="n">
        <v>218.1647006576565</v>
      </c>
      <c r="AD30" t="n">
        <v>176271.8002856971</v>
      </c>
      <c r="AE30" t="n">
        <v>241182.8537137674</v>
      </c>
      <c r="AF30" t="n">
        <v>2.849963069690031e-06</v>
      </c>
      <c r="AG30" t="n">
        <v>15</v>
      </c>
      <c r="AH30" t="n">
        <v>218164.7006576564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8.891500000000001</v>
      </c>
      <c r="E31" t="n">
        <v>11.25</v>
      </c>
      <c r="F31" t="n">
        <v>8.02</v>
      </c>
      <c r="G31" t="n">
        <v>48.11</v>
      </c>
      <c r="H31" t="n">
        <v>0.57</v>
      </c>
      <c r="I31" t="n">
        <v>10</v>
      </c>
      <c r="J31" t="n">
        <v>255.63</v>
      </c>
      <c r="K31" t="n">
        <v>58.47</v>
      </c>
      <c r="L31" t="n">
        <v>8.25</v>
      </c>
      <c r="M31" t="n">
        <v>8</v>
      </c>
      <c r="N31" t="n">
        <v>63.91</v>
      </c>
      <c r="O31" t="n">
        <v>31761.69</v>
      </c>
      <c r="P31" t="n">
        <v>101.28</v>
      </c>
      <c r="Q31" t="n">
        <v>942.38</v>
      </c>
      <c r="R31" t="n">
        <v>32.17</v>
      </c>
      <c r="S31" t="n">
        <v>27.17</v>
      </c>
      <c r="T31" t="n">
        <v>2722.34</v>
      </c>
      <c r="U31" t="n">
        <v>0.84</v>
      </c>
      <c r="V31" t="n">
        <v>0.97</v>
      </c>
      <c r="W31" t="n">
        <v>0.13</v>
      </c>
      <c r="X31" t="n">
        <v>0.16</v>
      </c>
      <c r="Y31" t="n">
        <v>1</v>
      </c>
      <c r="Z31" t="n">
        <v>10</v>
      </c>
      <c r="AA31" t="n">
        <v>174.8595623018699</v>
      </c>
      <c r="AB31" t="n">
        <v>239.2505674007532</v>
      </c>
      <c r="AC31" t="n">
        <v>216.4168290383749</v>
      </c>
      <c r="AD31" t="n">
        <v>174859.5623018699</v>
      </c>
      <c r="AE31" t="n">
        <v>239250.5674007532</v>
      </c>
      <c r="AF31" t="n">
        <v>2.873620384217923e-06</v>
      </c>
      <c r="AG31" t="n">
        <v>15</v>
      </c>
      <c r="AH31" t="n">
        <v>216416.8290383749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8.879899999999999</v>
      </c>
      <c r="E32" t="n">
        <v>11.26</v>
      </c>
      <c r="F32" t="n">
        <v>8.029999999999999</v>
      </c>
      <c r="G32" t="n">
        <v>48.19</v>
      </c>
      <c r="H32" t="n">
        <v>0.59</v>
      </c>
      <c r="I32" t="n">
        <v>10</v>
      </c>
      <c r="J32" t="n">
        <v>256.09</v>
      </c>
      <c r="K32" t="n">
        <v>58.47</v>
      </c>
      <c r="L32" t="n">
        <v>8.5</v>
      </c>
      <c r="M32" t="n">
        <v>8</v>
      </c>
      <c r="N32" t="n">
        <v>64.11</v>
      </c>
      <c r="O32" t="n">
        <v>31818.02</v>
      </c>
      <c r="P32" t="n">
        <v>100.11</v>
      </c>
      <c r="Q32" t="n">
        <v>942.27</v>
      </c>
      <c r="R32" t="n">
        <v>33.01</v>
      </c>
      <c r="S32" t="n">
        <v>27.17</v>
      </c>
      <c r="T32" t="n">
        <v>3142.79</v>
      </c>
      <c r="U32" t="n">
        <v>0.82</v>
      </c>
      <c r="V32" t="n">
        <v>0.97</v>
      </c>
      <c r="W32" t="n">
        <v>0.12</v>
      </c>
      <c r="X32" t="n">
        <v>0.18</v>
      </c>
      <c r="Y32" t="n">
        <v>1</v>
      </c>
      <c r="Z32" t="n">
        <v>10</v>
      </c>
      <c r="AA32" t="n">
        <v>174.2429876344236</v>
      </c>
      <c r="AB32" t="n">
        <v>238.4069427393991</v>
      </c>
      <c r="AC32" t="n">
        <v>215.6537187306655</v>
      </c>
      <c r="AD32" t="n">
        <v>174242.9876344236</v>
      </c>
      <c r="AE32" t="n">
        <v>238406.9427393991</v>
      </c>
      <c r="AF32" t="n">
        <v>2.869871410877437e-06</v>
      </c>
      <c r="AG32" t="n">
        <v>15</v>
      </c>
      <c r="AH32" t="n">
        <v>215653.7187306655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8.917299999999999</v>
      </c>
      <c r="E33" t="n">
        <v>11.21</v>
      </c>
      <c r="F33" t="n">
        <v>8.029999999999999</v>
      </c>
      <c r="G33" t="n">
        <v>53.55</v>
      </c>
      <c r="H33" t="n">
        <v>0.61</v>
      </c>
      <c r="I33" t="n">
        <v>9</v>
      </c>
      <c r="J33" t="n">
        <v>256.54</v>
      </c>
      <c r="K33" t="n">
        <v>58.47</v>
      </c>
      <c r="L33" t="n">
        <v>8.75</v>
      </c>
      <c r="M33" t="n">
        <v>5</v>
      </c>
      <c r="N33" t="n">
        <v>64.31999999999999</v>
      </c>
      <c r="O33" t="n">
        <v>31874.43</v>
      </c>
      <c r="P33" t="n">
        <v>97.68000000000001</v>
      </c>
      <c r="Q33" t="n">
        <v>942.28</v>
      </c>
      <c r="R33" t="n">
        <v>32.86</v>
      </c>
      <c r="S33" t="n">
        <v>27.17</v>
      </c>
      <c r="T33" t="n">
        <v>3073.21</v>
      </c>
      <c r="U33" t="n">
        <v>0.83</v>
      </c>
      <c r="V33" t="n">
        <v>0.97</v>
      </c>
      <c r="W33" t="n">
        <v>0.12</v>
      </c>
      <c r="X33" t="n">
        <v>0.18</v>
      </c>
      <c r="Y33" t="n">
        <v>1</v>
      </c>
      <c r="Z33" t="n">
        <v>10</v>
      </c>
      <c r="AA33" t="n">
        <v>172.4706697941676</v>
      </c>
      <c r="AB33" t="n">
        <v>235.9819792812172</v>
      </c>
      <c r="AC33" t="n">
        <v>213.4601903814741</v>
      </c>
      <c r="AD33" t="n">
        <v>172470.6697941676</v>
      </c>
      <c r="AE33" t="n">
        <v>235981.9792812172</v>
      </c>
      <c r="AF33" t="n">
        <v>2.881958618026933e-06</v>
      </c>
      <c r="AG33" t="n">
        <v>15</v>
      </c>
      <c r="AH33" t="n">
        <v>213460.1903814741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8.9292</v>
      </c>
      <c r="E34" t="n">
        <v>11.2</v>
      </c>
      <c r="F34" t="n">
        <v>8.02</v>
      </c>
      <c r="G34" t="n">
        <v>53.45</v>
      </c>
      <c r="H34" t="n">
        <v>0.62</v>
      </c>
      <c r="I34" t="n">
        <v>9</v>
      </c>
      <c r="J34" t="n">
        <v>257</v>
      </c>
      <c r="K34" t="n">
        <v>58.47</v>
      </c>
      <c r="L34" t="n">
        <v>9</v>
      </c>
      <c r="M34" t="n">
        <v>3</v>
      </c>
      <c r="N34" t="n">
        <v>64.53</v>
      </c>
      <c r="O34" t="n">
        <v>31931.04</v>
      </c>
      <c r="P34" t="n">
        <v>97.56999999999999</v>
      </c>
      <c r="Q34" t="n">
        <v>942.24</v>
      </c>
      <c r="R34" t="n">
        <v>32.19</v>
      </c>
      <c r="S34" t="n">
        <v>27.17</v>
      </c>
      <c r="T34" t="n">
        <v>2739.23</v>
      </c>
      <c r="U34" t="n">
        <v>0.84</v>
      </c>
      <c r="V34" t="n">
        <v>0.97</v>
      </c>
      <c r="W34" t="n">
        <v>0.13</v>
      </c>
      <c r="X34" t="n">
        <v>0.16</v>
      </c>
      <c r="Y34" t="n">
        <v>1</v>
      </c>
      <c r="Z34" t="n">
        <v>10</v>
      </c>
      <c r="AA34" t="n">
        <v>172.3045809433725</v>
      </c>
      <c r="AB34" t="n">
        <v>235.7547291882365</v>
      </c>
      <c r="AC34" t="n">
        <v>213.2546287184199</v>
      </c>
      <c r="AD34" t="n">
        <v>172304.5809433724</v>
      </c>
      <c r="AE34" t="n">
        <v>235754.7291882365</v>
      </c>
      <c r="AF34" t="n">
        <v>2.885804547574501e-06</v>
      </c>
      <c r="AG34" t="n">
        <v>15</v>
      </c>
      <c r="AH34" t="n">
        <v>213254.6287184199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8.9259</v>
      </c>
      <c r="E35" t="n">
        <v>11.2</v>
      </c>
      <c r="F35" t="n">
        <v>8.02</v>
      </c>
      <c r="G35" t="n">
        <v>53.48</v>
      </c>
      <c r="H35" t="n">
        <v>0.64</v>
      </c>
      <c r="I35" t="n">
        <v>9</v>
      </c>
      <c r="J35" t="n">
        <v>257.46</v>
      </c>
      <c r="K35" t="n">
        <v>58.47</v>
      </c>
      <c r="L35" t="n">
        <v>9.25</v>
      </c>
      <c r="M35" t="n">
        <v>1</v>
      </c>
      <c r="N35" t="n">
        <v>64.73999999999999</v>
      </c>
      <c r="O35" t="n">
        <v>31987.61</v>
      </c>
      <c r="P35" t="n">
        <v>97.56</v>
      </c>
      <c r="Q35" t="n">
        <v>942.24</v>
      </c>
      <c r="R35" t="n">
        <v>32.3</v>
      </c>
      <c r="S35" t="n">
        <v>27.17</v>
      </c>
      <c r="T35" t="n">
        <v>2795.37</v>
      </c>
      <c r="U35" t="n">
        <v>0.84</v>
      </c>
      <c r="V35" t="n">
        <v>0.97</v>
      </c>
      <c r="W35" t="n">
        <v>0.13</v>
      </c>
      <c r="X35" t="n">
        <v>0.17</v>
      </c>
      <c r="Y35" t="n">
        <v>1</v>
      </c>
      <c r="Z35" t="n">
        <v>10</v>
      </c>
      <c r="AA35" t="n">
        <v>172.3232748451709</v>
      </c>
      <c r="AB35" t="n">
        <v>235.7803070093938</v>
      </c>
      <c r="AC35" t="n">
        <v>213.2777654282246</v>
      </c>
      <c r="AD35" t="n">
        <v>172323.2748451708</v>
      </c>
      <c r="AE35" t="n">
        <v>235780.3070093938</v>
      </c>
      <c r="AF35" t="n">
        <v>2.884738029296604e-06</v>
      </c>
      <c r="AG35" t="n">
        <v>15</v>
      </c>
      <c r="AH35" t="n">
        <v>213277.7654282246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8.9224</v>
      </c>
      <c r="E36" t="n">
        <v>11.21</v>
      </c>
      <c r="F36" t="n">
        <v>8.029999999999999</v>
      </c>
      <c r="G36" t="n">
        <v>53.51</v>
      </c>
      <c r="H36" t="n">
        <v>0.66</v>
      </c>
      <c r="I36" t="n">
        <v>9</v>
      </c>
      <c r="J36" t="n">
        <v>257.92</v>
      </c>
      <c r="K36" t="n">
        <v>58.47</v>
      </c>
      <c r="L36" t="n">
        <v>9.5</v>
      </c>
      <c r="M36" t="n">
        <v>1</v>
      </c>
      <c r="N36" t="n">
        <v>64.95</v>
      </c>
      <c r="O36" t="n">
        <v>32044.25</v>
      </c>
      <c r="P36" t="n">
        <v>97.79000000000001</v>
      </c>
      <c r="Q36" t="n">
        <v>942.4</v>
      </c>
      <c r="R36" t="n">
        <v>32.42</v>
      </c>
      <c r="S36" t="n">
        <v>27.17</v>
      </c>
      <c r="T36" t="n">
        <v>2851.17</v>
      </c>
      <c r="U36" t="n">
        <v>0.84</v>
      </c>
      <c r="V36" t="n">
        <v>0.97</v>
      </c>
      <c r="W36" t="n">
        <v>0.13</v>
      </c>
      <c r="X36" t="n">
        <v>0.17</v>
      </c>
      <c r="Y36" t="n">
        <v>1</v>
      </c>
      <c r="Z36" t="n">
        <v>10</v>
      </c>
      <c r="AA36" t="n">
        <v>172.4993382023623</v>
      </c>
      <c r="AB36" t="n">
        <v>236.0212046620701</v>
      </c>
      <c r="AC36" t="n">
        <v>213.4956721470316</v>
      </c>
      <c r="AD36" t="n">
        <v>172499.3382023623</v>
      </c>
      <c r="AE36" t="n">
        <v>236021.2046620701</v>
      </c>
      <c r="AF36" t="n">
        <v>2.88360687354732e-06</v>
      </c>
      <c r="AG36" t="n">
        <v>15</v>
      </c>
      <c r="AH36" t="n">
        <v>213495.6721470316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8.9191</v>
      </c>
      <c r="E37" t="n">
        <v>11.21</v>
      </c>
      <c r="F37" t="n">
        <v>8.029999999999999</v>
      </c>
      <c r="G37" t="n">
        <v>53.53</v>
      </c>
      <c r="H37" t="n">
        <v>0.67</v>
      </c>
      <c r="I37" t="n">
        <v>9</v>
      </c>
      <c r="J37" t="n">
        <v>258.38</v>
      </c>
      <c r="K37" t="n">
        <v>58.47</v>
      </c>
      <c r="L37" t="n">
        <v>9.75</v>
      </c>
      <c r="M37" t="n">
        <v>0</v>
      </c>
      <c r="N37" t="n">
        <v>65.16</v>
      </c>
      <c r="O37" t="n">
        <v>32100.97</v>
      </c>
      <c r="P37" t="n">
        <v>98.03</v>
      </c>
      <c r="Q37" t="n">
        <v>942.28</v>
      </c>
      <c r="R37" t="n">
        <v>32.51</v>
      </c>
      <c r="S37" t="n">
        <v>27.17</v>
      </c>
      <c r="T37" t="n">
        <v>2900.43</v>
      </c>
      <c r="U37" t="n">
        <v>0.84</v>
      </c>
      <c r="V37" t="n">
        <v>0.97</v>
      </c>
      <c r="W37" t="n">
        <v>0.13</v>
      </c>
      <c r="X37" t="n">
        <v>0.18</v>
      </c>
      <c r="Y37" t="n">
        <v>1</v>
      </c>
      <c r="Z37" t="n">
        <v>10</v>
      </c>
      <c r="AA37" t="n">
        <v>172.670655066032</v>
      </c>
      <c r="AB37" t="n">
        <v>236.2556079529095</v>
      </c>
      <c r="AC37" t="n">
        <v>213.7077043167805</v>
      </c>
      <c r="AD37" t="n">
        <v>172670.655066032</v>
      </c>
      <c r="AE37" t="n">
        <v>236255.6079529095</v>
      </c>
      <c r="AF37" t="n">
        <v>2.882540355269423e-06</v>
      </c>
      <c r="AG37" t="n">
        <v>15</v>
      </c>
      <c r="AH37" t="n">
        <v>213707.7043167805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9.1774</v>
      </c>
      <c r="E2" t="n">
        <v>10.9</v>
      </c>
      <c r="F2" t="n">
        <v>8.48</v>
      </c>
      <c r="G2" t="n">
        <v>13.75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27</v>
      </c>
      <c r="N2" t="n">
        <v>8.25</v>
      </c>
      <c r="O2" t="n">
        <v>9054.6</v>
      </c>
      <c r="P2" t="n">
        <v>49.41</v>
      </c>
      <c r="Q2" t="n">
        <v>942.3200000000001</v>
      </c>
      <c r="R2" t="n">
        <v>46.01</v>
      </c>
      <c r="S2" t="n">
        <v>27.17</v>
      </c>
      <c r="T2" t="n">
        <v>9507.76</v>
      </c>
      <c r="U2" t="n">
        <v>0.59</v>
      </c>
      <c r="V2" t="n">
        <v>0.92</v>
      </c>
      <c r="W2" t="n">
        <v>0.17</v>
      </c>
      <c r="X2" t="n">
        <v>0.62</v>
      </c>
      <c r="Y2" t="n">
        <v>1</v>
      </c>
      <c r="Z2" t="n">
        <v>10</v>
      </c>
      <c r="AA2" t="n">
        <v>134.2821173674997</v>
      </c>
      <c r="AB2" t="n">
        <v>183.7307170910477</v>
      </c>
      <c r="AC2" t="n">
        <v>166.1957153196107</v>
      </c>
      <c r="AD2" t="n">
        <v>134282.1173674997</v>
      </c>
      <c r="AE2" t="n">
        <v>183730.7170910477</v>
      </c>
      <c r="AF2" t="n">
        <v>3.176861782817553e-06</v>
      </c>
      <c r="AG2" t="n">
        <v>15</v>
      </c>
      <c r="AH2" t="n">
        <v>166195.7153196107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9.202</v>
      </c>
      <c r="E3" t="n">
        <v>10.87</v>
      </c>
      <c r="F3" t="n">
        <v>8.51</v>
      </c>
      <c r="G3" t="n">
        <v>15.47</v>
      </c>
      <c r="H3" t="n">
        <v>0.3</v>
      </c>
      <c r="I3" t="n">
        <v>33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48.42</v>
      </c>
      <c r="Q3" t="n">
        <v>942.3099999999999</v>
      </c>
      <c r="R3" t="n">
        <v>46.58</v>
      </c>
      <c r="S3" t="n">
        <v>27.17</v>
      </c>
      <c r="T3" t="n">
        <v>9813.76</v>
      </c>
      <c r="U3" t="n">
        <v>0.58</v>
      </c>
      <c r="V3" t="n">
        <v>0.92</v>
      </c>
      <c r="W3" t="n">
        <v>0.19</v>
      </c>
      <c r="X3" t="n">
        <v>0.66</v>
      </c>
      <c r="Y3" t="n">
        <v>1</v>
      </c>
      <c r="Z3" t="n">
        <v>10</v>
      </c>
      <c r="AA3" t="n">
        <v>133.6220707314231</v>
      </c>
      <c r="AB3" t="n">
        <v>182.8276121643657</v>
      </c>
      <c r="AC3" t="n">
        <v>165.3788014596152</v>
      </c>
      <c r="AD3" t="n">
        <v>133622.0707314231</v>
      </c>
      <c r="AE3" t="n">
        <v>182827.6121643657</v>
      </c>
      <c r="AF3" t="n">
        <v>3.185377353660854e-06</v>
      </c>
      <c r="AG3" t="n">
        <v>15</v>
      </c>
      <c r="AH3" t="n">
        <v>165378.8014596152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8.6135</v>
      </c>
      <c r="E2" t="n">
        <v>11.61</v>
      </c>
      <c r="F2" t="n">
        <v>9.199999999999999</v>
      </c>
      <c r="G2" t="n">
        <v>8.619999999999999</v>
      </c>
      <c r="H2" t="n">
        <v>0.43</v>
      </c>
      <c r="I2" t="n">
        <v>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36.1</v>
      </c>
      <c r="Q2" t="n">
        <v>942.74</v>
      </c>
      <c r="R2" t="n">
        <v>66.62</v>
      </c>
      <c r="S2" t="n">
        <v>27.17</v>
      </c>
      <c r="T2" t="n">
        <v>19675.51</v>
      </c>
      <c r="U2" t="n">
        <v>0.41</v>
      </c>
      <c r="V2" t="n">
        <v>0.85</v>
      </c>
      <c r="W2" t="n">
        <v>0.29</v>
      </c>
      <c r="X2" t="n">
        <v>1.34</v>
      </c>
      <c r="Y2" t="n">
        <v>1</v>
      </c>
      <c r="Z2" t="n">
        <v>10</v>
      </c>
      <c r="AA2" t="n">
        <v>132.2895566607959</v>
      </c>
      <c r="AB2" t="n">
        <v>181.0044076265626</v>
      </c>
      <c r="AC2" t="n">
        <v>163.7296010040158</v>
      </c>
      <c r="AD2" t="n">
        <v>132289.5566607958</v>
      </c>
      <c r="AE2" t="n">
        <v>181004.4076265626</v>
      </c>
      <c r="AF2" t="n">
        <v>3.049596687225494e-06</v>
      </c>
      <c r="AG2" t="n">
        <v>16</v>
      </c>
      <c r="AH2" t="n">
        <v>163729.6010040158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7.2944</v>
      </c>
      <c r="E2" t="n">
        <v>13.71</v>
      </c>
      <c r="F2" t="n">
        <v>9.34</v>
      </c>
      <c r="G2" t="n">
        <v>7.58</v>
      </c>
      <c r="H2" t="n">
        <v>0.12</v>
      </c>
      <c r="I2" t="n">
        <v>74</v>
      </c>
      <c r="J2" t="n">
        <v>141.81</v>
      </c>
      <c r="K2" t="n">
        <v>47.83</v>
      </c>
      <c r="L2" t="n">
        <v>1</v>
      </c>
      <c r="M2" t="n">
        <v>72</v>
      </c>
      <c r="N2" t="n">
        <v>22.98</v>
      </c>
      <c r="O2" t="n">
        <v>17723.39</v>
      </c>
      <c r="P2" t="n">
        <v>101.22</v>
      </c>
      <c r="Q2" t="n">
        <v>942.58</v>
      </c>
      <c r="R2" t="n">
        <v>73.61</v>
      </c>
      <c r="S2" t="n">
        <v>27.17</v>
      </c>
      <c r="T2" t="n">
        <v>23123.14</v>
      </c>
      <c r="U2" t="n">
        <v>0.37</v>
      </c>
      <c r="V2" t="n">
        <v>0.84</v>
      </c>
      <c r="W2" t="n">
        <v>0.23</v>
      </c>
      <c r="X2" t="n">
        <v>1.49</v>
      </c>
      <c r="Y2" t="n">
        <v>1</v>
      </c>
      <c r="Z2" t="n">
        <v>10</v>
      </c>
      <c r="AA2" t="n">
        <v>207.4227317203502</v>
      </c>
      <c r="AB2" t="n">
        <v>283.8049323847414</v>
      </c>
      <c r="AC2" t="n">
        <v>256.7189879607494</v>
      </c>
      <c r="AD2" t="n">
        <v>207422.7317203502</v>
      </c>
      <c r="AE2" t="n">
        <v>283804.9323847414</v>
      </c>
      <c r="AF2" t="n">
        <v>2.4344455574559e-06</v>
      </c>
      <c r="AG2" t="n">
        <v>18</v>
      </c>
      <c r="AH2" t="n">
        <v>256718.9879607493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7.8084</v>
      </c>
      <c r="E3" t="n">
        <v>12.81</v>
      </c>
      <c r="F3" t="n">
        <v>8.960000000000001</v>
      </c>
      <c r="G3" t="n">
        <v>9.6</v>
      </c>
      <c r="H3" t="n">
        <v>0.16</v>
      </c>
      <c r="I3" t="n">
        <v>56</v>
      </c>
      <c r="J3" t="n">
        <v>142.15</v>
      </c>
      <c r="K3" t="n">
        <v>47.83</v>
      </c>
      <c r="L3" t="n">
        <v>1.25</v>
      </c>
      <c r="M3" t="n">
        <v>54</v>
      </c>
      <c r="N3" t="n">
        <v>23.07</v>
      </c>
      <c r="O3" t="n">
        <v>17765.46</v>
      </c>
      <c r="P3" t="n">
        <v>95.42</v>
      </c>
      <c r="Q3" t="n">
        <v>942.5</v>
      </c>
      <c r="R3" t="n">
        <v>61.73</v>
      </c>
      <c r="S3" t="n">
        <v>27.17</v>
      </c>
      <c r="T3" t="n">
        <v>17271.94</v>
      </c>
      <c r="U3" t="n">
        <v>0.44</v>
      </c>
      <c r="V3" t="n">
        <v>0.87</v>
      </c>
      <c r="W3" t="n">
        <v>0.2</v>
      </c>
      <c r="X3" t="n">
        <v>1.11</v>
      </c>
      <c r="Y3" t="n">
        <v>1</v>
      </c>
      <c r="Z3" t="n">
        <v>10</v>
      </c>
      <c r="AA3" t="n">
        <v>190.7492192610589</v>
      </c>
      <c r="AB3" t="n">
        <v>260.9914970544955</v>
      </c>
      <c r="AC3" t="n">
        <v>236.0828348795574</v>
      </c>
      <c r="AD3" t="n">
        <v>190749.2192610589</v>
      </c>
      <c r="AE3" t="n">
        <v>260991.4970544956</v>
      </c>
      <c r="AF3" t="n">
        <v>2.605988798371167e-06</v>
      </c>
      <c r="AG3" t="n">
        <v>17</v>
      </c>
      <c r="AH3" t="n">
        <v>236082.8348795574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8.1572</v>
      </c>
      <c r="E4" t="n">
        <v>12.26</v>
      </c>
      <c r="F4" t="n">
        <v>8.73</v>
      </c>
      <c r="G4" t="n">
        <v>11.64</v>
      </c>
      <c r="H4" t="n">
        <v>0.19</v>
      </c>
      <c r="I4" t="n">
        <v>45</v>
      </c>
      <c r="J4" t="n">
        <v>142.49</v>
      </c>
      <c r="K4" t="n">
        <v>47.83</v>
      </c>
      <c r="L4" t="n">
        <v>1.5</v>
      </c>
      <c r="M4" t="n">
        <v>43</v>
      </c>
      <c r="N4" t="n">
        <v>23.16</v>
      </c>
      <c r="O4" t="n">
        <v>17807.56</v>
      </c>
      <c r="P4" t="n">
        <v>91.45999999999999</v>
      </c>
      <c r="Q4" t="n">
        <v>942.37</v>
      </c>
      <c r="R4" t="n">
        <v>54.54</v>
      </c>
      <c r="S4" t="n">
        <v>27.17</v>
      </c>
      <c r="T4" t="n">
        <v>13732.94</v>
      </c>
      <c r="U4" t="n">
        <v>0.5</v>
      </c>
      <c r="V4" t="n">
        <v>0.89</v>
      </c>
      <c r="W4" t="n">
        <v>0.18</v>
      </c>
      <c r="X4" t="n">
        <v>0.88</v>
      </c>
      <c r="Y4" t="n">
        <v>1</v>
      </c>
      <c r="Z4" t="n">
        <v>10</v>
      </c>
      <c r="AA4" t="n">
        <v>177.9758062593766</v>
      </c>
      <c r="AB4" t="n">
        <v>243.5143498623924</v>
      </c>
      <c r="AC4" t="n">
        <v>220.2736820861329</v>
      </c>
      <c r="AD4" t="n">
        <v>177975.8062593766</v>
      </c>
      <c r="AE4" t="n">
        <v>243514.3498623924</v>
      </c>
      <c r="AF4" t="n">
        <v>2.722397908159583e-06</v>
      </c>
      <c r="AG4" t="n">
        <v>16</v>
      </c>
      <c r="AH4" t="n">
        <v>220273.6820861328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8.4994</v>
      </c>
      <c r="E5" t="n">
        <v>11.77</v>
      </c>
      <c r="F5" t="n">
        <v>8.470000000000001</v>
      </c>
      <c r="G5" t="n">
        <v>13.73</v>
      </c>
      <c r="H5" t="n">
        <v>0.22</v>
      </c>
      <c r="I5" t="n">
        <v>37</v>
      </c>
      <c r="J5" t="n">
        <v>142.83</v>
      </c>
      <c r="K5" t="n">
        <v>47.83</v>
      </c>
      <c r="L5" t="n">
        <v>1.75</v>
      </c>
      <c r="M5" t="n">
        <v>35</v>
      </c>
      <c r="N5" t="n">
        <v>23.25</v>
      </c>
      <c r="O5" t="n">
        <v>17849.7</v>
      </c>
      <c r="P5" t="n">
        <v>86.93000000000001</v>
      </c>
      <c r="Q5" t="n">
        <v>942.33</v>
      </c>
      <c r="R5" t="n">
        <v>46.04</v>
      </c>
      <c r="S5" t="n">
        <v>27.17</v>
      </c>
      <c r="T5" t="n">
        <v>9523.690000000001</v>
      </c>
      <c r="U5" t="n">
        <v>0.59</v>
      </c>
      <c r="V5" t="n">
        <v>0.92</v>
      </c>
      <c r="W5" t="n">
        <v>0.16</v>
      </c>
      <c r="X5" t="n">
        <v>0.61</v>
      </c>
      <c r="Y5" t="n">
        <v>1</v>
      </c>
      <c r="Z5" t="n">
        <v>10</v>
      </c>
      <c r="AA5" t="n">
        <v>172.1259910936909</v>
      </c>
      <c r="AB5" t="n">
        <v>235.5103746770742</v>
      </c>
      <c r="AC5" t="n">
        <v>213.0335950588492</v>
      </c>
      <c r="AD5" t="n">
        <v>172125.9910936909</v>
      </c>
      <c r="AE5" t="n">
        <v>235510.3746770742</v>
      </c>
      <c r="AF5" t="n">
        <v>2.836604322636635e-06</v>
      </c>
      <c r="AG5" t="n">
        <v>16</v>
      </c>
      <c r="AH5" t="n">
        <v>213033.5950588492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8.556800000000001</v>
      </c>
      <c r="E6" t="n">
        <v>11.69</v>
      </c>
      <c r="F6" t="n">
        <v>8.529999999999999</v>
      </c>
      <c r="G6" t="n">
        <v>16</v>
      </c>
      <c r="H6" t="n">
        <v>0.25</v>
      </c>
      <c r="I6" t="n">
        <v>32</v>
      </c>
      <c r="J6" t="n">
        <v>143.17</v>
      </c>
      <c r="K6" t="n">
        <v>47.83</v>
      </c>
      <c r="L6" t="n">
        <v>2</v>
      </c>
      <c r="M6" t="n">
        <v>30</v>
      </c>
      <c r="N6" t="n">
        <v>23.34</v>
      </c>
      <c r="O6" t="n">
        <v>17891.86</v>
      </c>
      <c r="P6" t="n">
        <v>86.38</v>
      </c>
      <c r="Q6" t="n">
        <v>942.25</v>
      </c>
      <c r="R6" t="n">
        <v>48.8</v>
      </c>
      <c r="S6" t="n">
        <v>27.17</v>
      </c>
      <c r="T6" t="n">
        <v>10929.35</v>
      </c>
      <c r="U6" t="n">
        <v>0.5600000000000001</v>
      </c>
      <c r="V6" t="n">
        <v>0.91</v>
      </c>
      <c r="W6" t="n">
        <v>0.16</v>
      </c>
      <c r="X6" t="n">
        <v>0.68</v>
      </c>
      <c r="Y6" t="n">
        <v>1</v>
      </c>
      <c r="Z6" t="n">
        <v>10</v>
      </c>
      <c r="AA6" t="n">
        <v>171.4050210098912</v>
      </c>
      <c r="AB6" t="n">
        <v>234.5239116014646</v>
      </c>
      <c r="AC6" t="n">
        <v>212.1412786346659</v>
      </c>
      <c r="AD6" t="n">
        <v>171405.0210098912</v>
      </c>
      <c r="AE6" t="n">
        <v>234523.9116014646</v>
      </c>
      <c r="AF6" t="n">
        <v>2.855761097011219e-06</v>
      </c>
      <c r="AG6" t="n">
        <v>16</v>
      </c>
      <c r="AH6" t="n">
        <v>212141.2786346659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8.7379</v>
      </c>
      <c r="E7" t="n">
        <v>11.44</v>
      </c>
      <c r="F7" t="n">
        <v>8.41</v>
      </c>
      <c r="G7" t="n">
        <v>18.02</v>
      </c>
      <c r="H7" t="n">
        <v>0.28</v>
      </c>
      <c r="I7" t="n">
        <v>28</v>
      </c>
      <c r="J7" t="n">
        <v>143.51</v>
      </c>
      <c r="K7" t="n">
        <v>47.83</v>
      </c>
      <c r="L7" t="n">
        <v>2.25</v>
      </c>
      <c r="M7" t="n">
        <v>26</v>
      </c>
      <c r="N7" t="n">
        <v>23.44</v>
      </c>
      <c r="O7" t="n">
        <v>17934.06</v>
      </c>
      <c r="P7" t="n">
        <v>83.2</v>
      </c>
      <c r="Q7" t="n">
        <v>942.24</v>
      </c>
      <c r="R7" t="n">
        <v>44.53</v>
      </c>
      <c r="S7" t="n">
        <v>27.17</v>
      </c>
      <c r="T7" t="n">
        <v>8814.209999999999</v>
      </c>
      <c r="U7" t="n">
        <v>0.61</v>
      </c>
      <c r="V7" t="n">
        <v>0.93</v>
      </c>
      <c r="W7" t="n">
        <v>0.15</v>
      </c>
      <c r="X7" t="n">
        <v>0.55</v>
      </c>
      <c r="Y7" t="n">
        <v>1</v>
      </c>
      <c r="Z7" t="n">
        <v>10</v>
      </c>
      <c r="AA7" t="n">
        <v>161.2846582165488</v>
      </c>
      <c r="AB7" t="n">
        <v>220.6767847487251</v>
      </c>
      <c r="AC7" t="n">
        <v>199.6157021341827</v>
      </c>
      <c r="AD7" t="n">
        <v>161284.6582165489</v>
      </c>
      <c r="AE7" t="n">
        <v>220676.7847487251</v>
      </c>
      <c r="AF7" t="n">
        <v>2.916201721388175e-06</v>
      </c>
      <c r="AG7" t="n">
        <v>15</v>
      </c>
      <c r="AH7" t="n">
        <v>199615.7021341827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8.849600000000001</v>
      </c>
      <c r="E8" t="n">
        <v>11.3</v>
      </c>
      <c r="F8" t="n">
        <v>8.35</v>
      </c>
      <c r="G8" t="n">
        <v>20.04</v>
      </c>
      <c r="H8" t="n">
        <v>0.31</v>
      </c>
      <c r="I8" t="n">
        <v>25</v>
      </c>
      <c r="J8" t="n">
        <v>143.86</v>
      </c>
      <c r="K8" t="n">
        <v>47.83</v>
      </c>
      <c r="L8" t="n">
        <v>2.5</v>
      </c>
      <c r="M8" t="n">
        <v>23</v>
      </c>
      <c r="N8" t="n">
        <v>23.53</v>
      </c>
      <c r="O8" t="n">
        <v>17976.29</v>
      </c>
      <c r="P8" t="n">
        <v>80.83</v>
      </c>
      <c r="Q8" t="n">
        <v>942.45</v>
      </c>
      <c r="R8" t="n">
        <v>42.74</v>
      </c>
      <c r="S8" t="n">
        <v>27.17</v>
      </c>
      <c r="T8" t="n">
        <v>7933.27</v>
      </c>
      <c r="U8" t="n">
        <v>0.64</v>
      </c>
      <c r="V8" t="n">
        <v>0.93</v>
      </c>
      <c r="W8" t="n">
        <v>0.15</v>
      </c>
      <c r="X8" t="n">
        <v>0.49</v>
      </c>
      <c r="Y8" t="n">
        <v>1</v>
      </c>
      <c r="Z8" t="n">
        <v>10</v>
      </c>
      <c r="AA8" t="n">
        <v>159.0466302630269</v>
      </c>
      <c r="AB8" t="n">
        <v>217.614616167893</v>
      </c>
      <c r="AC8" t="n">
        <v>196.8457826249237</v>
      </c>
      <c r="AD8" t="n">
        <v>159046.6302630269</v>
      </c>
      <c r="AE8" t="n">
        <v>217614.616167893</v>
      </c>
      <c r="AF8" t="n">
        <v>2.953480670824431e-06</v>
      </c>
      <c r="AG8" t="n">
        <v>15</v>
      </c>
      <c r="AH8" t="n">
        <v>196845.7826249237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8.9749</v>
      </c>
      <c r="E9" t="n">
        <v>11.14</v>
      </c>
      <c r="F9" t="n">
        <v>8.279999999999999</v>
      </c>
      <c r="G9" t="n">
        <v>22.58</v>
      </c>
      <c r="H9" t="n">
        <v>0.34</v>
      </c>
      <c r="I9" t="n">
        <v>22</v>
      </c>
      <c r="J9" t="n">
        <v>144.2</v>
      </c>
      <c r="K9" t="n">
        <v>47.83</v>
      </c>
      <c r="L9" t="n">
        <v>2.75</v>
      </c>
      <c r="M9" t="n">
        <v>20</v>
      </c>
      <c r="N9" t="n">
        <v>23.62</v>
      </c>
      <c r="O9" t="n">
        <v>18018.55</v>
      </c>
      <c r="P9" t="n">
        <v>78.39</v>
      </c>
      <c r="Q9" t="n">
        <v>942.27</v>
      </c>
      <c r="R9" t="n">
        <v>40.62</v>
      </c>
      <c r="S9" t="n">
        <v>27.17</v>
      </c>
      <c r="T9" t="n">
        <v>6889.69</v>
      </c>
      <c r="U9" t="n">
        <v>0.67</v>
      </c>
      <c r="V9" t="n">
        <v>0.9399999999999999</v>
      </c>
      <c r="W9" t="n">
        <v>0.14</v>
      </c>
      <c r="X9" t="n">
        <v>0.43</v>
      </c>
      <c r="Y9" t="n">
        <v>1</v>
      </c>
      <c r="Z9" t="n">
        <v>10</v>
      </c>
      <c r="AA9" t="n">
        <v>156.7329227914722</v>
      </c>
      <c r="AB9" t="n">
        <v>214.4488995317438</v>
      </c>
      <c r="AC9" t="n">
        <v>193.9821975414163</v>
      </c>
      <c r="AD9" t="n">
        <v>156732.9227914723</v>
      </c>
      <c r="AE9" t="n">
        <v>214448.8995317438</v>
      </c>
      <c r="AF9" t="n">
        <v>2.99529850756895e-06</v>
      </c>
      <c r="AG9" t="n">
        <v>15</v>
      </c>
      <c r="AH9" t="n">
        <v>193982.1975414163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9.120900000000001</v>
      </c>
      <c r="E10" t="n">
        <v>10.96</v>
      </c>
      <c r="F10" t="n">
        <v>8.19</v>
      </c>
      <c r="G10" t="n">
        <v>25.85</v>
      </c>
      <c r="H10" t="n">
        <v>0.37</v>
      </c>
      <c r="I10" t="n">
        <v>19</v>
      </c>
      <c r="J10" t="n">
        <v>144.54</v>
      </c>
      <c r="K10" t="n">
        <v>47.83</v>
      </c>
      <c r="L10" t="n">
        <v>3</v>
      </c>
      <c r="M10" t="n">
        <v>17</v>
      </c>
      <c r="N10" t="n">
        <v>23.71</v>
      </c>
      <c r="O10" t="n">
        <v>18060.85</v>
      </c>
      <c r="P10" t="n">
        <v>75.2</v>
      </c>
      <c r="Q10" t="n">
        <v>942.26</v>
      </c>
      <c r="R10" t="n">
        <v>37.48</v>
      </c>
      <c r="S10" t="n">
        <v>27.17</v>
      </c>
      <c r="T10" t="n">
        <v>5334.66</v>
      </c>
      <c r="U10" t="n">
        <v>0.72</v>
      </c>
      <c r="V10" t="n">
        <v>0.95</v>
      </c>
      <c r="W10" t="n">
        <v>0.14</v>
      </c>
      <c r="X10" t="n">
        <v>0.33</v>
      </c>
      <c r="Y10" t="n">
        <v>1</v>
      </c>
      <c r="Z10" t="n">
        <v>10</v>
      </c>
      <c r="AA10" t="n">
        <v>153.9040087620108</v>
      </c>
      <c r="AB10" t="n">
        <v>210.5782545537577</v>
      </c>
      <c r="AC10" t="n">
        <v>190.4809614876438</v>
      </c>
      <c r="AD10" t="n">
        <v>153904.0087620108</v>
      </c>
      <c r="AE10" t="n">
        <v>210578.2545537577</v>
      </c>
      <c r="AF10" t="n">
        <v>3.044024797790019e-06</v>
      </c>
      <c r="AG10" t="n">
        <v>15</v>
      </c>
      <c r="AH10" t="n">
        <v>190480.9614876437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9.1052</v>
      </c>
      <c r="E11" t="n">
        <v>10.98</v>
      </c>
      <c r="F11" t="n">
        <v>8.23</v>
      </c>
      <c r="G11" t="n">
        <v>27.45</v>
      </c>
      <c r="H11" t="n">
        <v>0.4</v>
      </c>
      <c r="I11" t="n">
        <v>18</v>
      </c>
      <c r="J11" t="n">
        <v>144.89</v>
      </c>
      <c r="K11" t="n">
        <v>47.83</v>
      </c>
      <c r="L11" t="n">
        <v>3.25</v>
      </c>
      <c r="M11" t="n">
        <v>16</v>
      </c>
      <c r="N11" t="n">
        <v>23.81</v>
      </c>
      <c r="O11" t="n">
        <v>18103.18</v>
      </c>
      <c r="P11" t="n">
        <v>74.23</v>
      </c>
      <c r="Q11" t="n">
        <v>942.27</v>
      </c>
      <c r="R11" t="n">
        <v>39.27</v>
      </c>
      <c r="S11" t="n">
        <v>27.17</v>
      </c>
      <c r="T11" t="n">
        <v>6232.19</v>
      </c>
      <c r="U11" t="n">
        <v>0.6899999999999999</v>
      </c>
      <c r="V11" t="n">
        <v>0.95</v>
      </c>
      <c r="W11" t="n">
        <v>0.14</v>
      </c>
      <c r="X11" t="n">
        <v>0.38</v>
      </c>
      <c r="Y11" t="n">
        <v>1</v>
      </c>
      <c r="Z11" t="n">
        <v>10</v>
      </c>
      <c r="AA11" t="n">
        <v>153.4413631962666</v>
      </c>
      <c r="AB11" t="n">
        <v>209.9452424802249</v>
      </c>
      <c r="AC11" t="n">
        <v>189.9083631979707</v>
      </c>
      <c r="AD11" t="n">
        <v>153441.3631962666</v>
      </c>
      <c r="AE11" t="n">
        <v>209945.2424802249</v>
      </c>
      <c r="AF11" t="n">
        <v>3.038785052882685e-06</v>
      </c>
      <c r="AG11" t="n">
        <v>15</v>
      </c>
      <c r="AH11" t="n">
        <v>189908.3631979707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9.212300000000001</v>
      </c>
      <c r="E12" t="n">
        <v>10.86</v>
      </c>
      <c r="F12" t="n">
        <v>8.16</v>
      </c>
      <c r="G12" t="n">
        <v>30.62</v>
      </c>
      <c r="H12" t="n">
        <v>0.43</v>
      </c>
      <c r="I12" t="n">
        <v>16</v>
      </c>
      <c r="J12" t="n">
        <v>145.23</v>
      </c>
      <c r="K12" t="n">
        <v>47.83</v>
      </c>
      <c r="L12" t="n">
        <v>3.5</v>
      </c>
      <c r="M12" t="n">
        <v>12</v>
      </c>
      <c r="N12" t="n">
        <v>23.9</v>
      </c>
      <c r="O12" t="n">
        <v>18145.54</v>
      </c>
      <c r="P12" t="n">
        <v>71.11</v>
      </c>
      <c r="Q12" t="n">
        <v>942.28</v>
      </c>
      <c r="R12" t="n">
        <v>36.99</v>
      </c>
      <c r="S12" t="n">
        <v>27.17</v>
      </c>
      <c r="T12" t="n">
        <v>5105.14</v>
      </c>
      <c r="U12" t="n">
        <v>0.73</v>
      </c>
      <c r="V12" t="n">
        <v>0.96</v>
      </c>
      <c r="W12" t="n">
        <v>0.14</v>
      </c>
      <c r="X12" t="n">
        <v>0.31</v>
      </c>
      <c r="Y12" t="n">
        <v>1</v>
      </c>
      <c r="Z12" t="n">
        <v>10</v>
      </c>
      <c r="AA12" t="n">
        <v>150.9614162782292</v>
      </c>
      <c r="AB12" t="n">
        <v>206.5520696994315</v>
      </c>
      <c r="AC12" t="n">
        <v>186.8390300650271</v>
      </c>
      <c r="AD12" t="n">
        <v>150961.4162782292</v>
      </c>
      <c r="AE12" t="n">
        <v>206552.0696994314</v>
      </c>
      <c r="AF12" t="n">
        <v>3.074528790435263e-06</v>
      </c>
      <c r="AG12" t="n">
        <v>15</v>
      </c>
      <c r="AH12" t="n">
        <v>186839.0300650271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9.244999999999999</v>
      </c>
      <c r="E13" t="n">
        <v>10.82</v>
      </c>
      <c r="F13" t="n">
        <v>8.15</v>
      </c>
      <c r="G13" t="n">
        <v>32.62</v>
      </c>
      <c r="H13" t="n">
        <v>0.46</v>
      </c>
      <c r="I13" t="n">
        <v>15</v>
      </c>
      <c r="J13" t="n">
        <v>145.57</v>
      </c>
      <c r="K13" t="n">
        <v>47.83</v>
      </c>
      <c r="L13" t="n">
        <v>3.75</v>
      </c>
      <c r="M13" t="n">
        <v>4</v>
      </c>
      <c r="N13" t="n">
        <v>23.99</v>
      </c>
      <c r="O13" t="n">
        <v>18187.93</v>
      </c>
      <c r="P13" t="n">
        <v>69.95</v>
      </c>
      <c r="Q13" t="n">
        <v>942.36</v>
      </c>
      <c r="R13" t="n">
        <v>36.37</v>
      </c>
      <c r="S13" t="n">
        <v>27.17</v>
      </c>
      <c r="T13" t="n">
        <v>4799.75</v>
      </c>
      <c r="U13" t="n">
        <v>0.75</v>
      </c>
      <c r="V13" t="n">
        <v>0.96</v>
      </c>
      <c r="W13" t="n">
        <v>0.14</v>
      </c>
      <c r="X13" t="n">
        <v>0.3</v>
      </c>
      <c r="Y13" t="n">
        <v>1</v>
      </c>
      <c r="Z13" t="n">
        <v>10</v>
      </c>
      <c r="AA13" t="n">
        <v>150.1018297853282</v>
      </c>
      <c r="AB13" t="n">
        <v>205.3759455375652</v>
      </c>
      <c r="AC13" t="n">
        <v>185.7751535424684</v>
      </c>
      <c r="AD13" t="n">
        <v>150101.8297853282</v>
      </c>
      <c r="AE13" t="n">
        <v>205375.9455375652</v>
      </c>
      <c r="AF13" t="n">
        <v>3.085442144477926e-06</v>
      </c>
      <c r="AG13" t="n">
        <v>15</v>
      </c>
      <c r="AH13" t="n">
        <v>185775.1535424684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9.2362</v>
      </c>
      <c r="E14" t="n">
        <v>10.83</v>
      </c>
      <c r="F14" t="n">
        <v>8.17</v>
      </c>
      <c r="G14" t="n">
        <v>32.66</v>
      </c>
      <c r="H14" t="n">
        <v>0.49</v>
      </c>
      <c r="I14" t="n">
        <v>15</v>
      </c>
      <c r="J14" t="n">
        <v>145.92</v>
      </c>
      <c r="K14" t="n">
        <v>47.83</v>
      </c>
      <c r="L14" t="n">
        <v>4</v>
      </c>
      <c r="M14" t="n">
        <v>0</v>
      </c>
      <c r="N14" t="n">
        <v>24.09</v>
      </c>
      <c r="O14" t="n">
        <v>18230.35</v>
      </c>
      <c r="P14" t="n">
        <v>69.81</v>
      </c>
      <c r="Q14" t="n">
        <v>942.24</v>
      </c>
      <c r="R14" t="n">
        <v>36.47</v>
      </c>
      <c r="S14" t="n">
        <v>27.17</v>
      </c>
      <c r="T14" t="n">
        <v>4847.46</v>
      </c>
      <c r="U14" t="n">
        <v>0.74</v>
      </c>
      <c r="V14" t="n">
        <v>0.96</v>
      </c>
      <c r="W14" t="n">
        <v>0.15</v>
      </c>
      <c r="X14" t="n">
        <v>0.31</v>
      </c>
      <c r="Y14" t="n">
        <v>1</v>
      </c>
      <c r="Z14" t="n">
        <v>10</v>
      </c>
      <c r="AA14" t="n">
        <v>150.0786715342904</v>
      </c>
      <c r="AB14" t="n">
        <v>205.3442593968254</v>
      </c>
      <c r="AC14" t="n">
        <v>185.746491482529</v>
      </c>
      <c r="AD14" t="n">
        <v>150078.6715342904</v>
      </c>
      <c r="AE14" t="n">
        <v>205344.2593968254</v>
      </c>
      <c r="AF14" t="n">
        <v>3.082505217396109e-06</v>
      </c>
      <c r="AG14" t="n">
        <v>15</v>
      </c>
      <c r="AH14" t="n">
        <v>185746.491482529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6.5619</v>
      </c>
      <c r="E2" t="n">
        <v>15.24</v>
      </c>
      <c r="F2" t="n">
        <v>9.65</v>
      </c>
      <c r="G2" t="n">
        <v>6.51</v>
      </c>
      <c r="H2" t="n">
        <v>0.1</v>
      </c>
      <c r="I2" t="n">
        <v>89</v>
      </c>
      <c r="J2" t="n">
        <v>176.73</v>
      </c>
      <c r="K2" t="n">
        <v>52.44</v>
      </c>
      <c r="L2" t="n">
        <v>1</v>
      </c>
      <c r="M2" t="n">
        <v>87</v>
      </c>
      <c r="N2" t="n">
        <v>33.29</v>
      </c>
      <c r="O2" t="n">
        <v>22031.19</v>
      </c>
      <c r="P2" t="n">
        <v>122.61</v>
      </c>
      <c r="Q2" t="n">
        <v>942.3</v>
      </c>
      <c r="R2" t="n">
        <v>83.43000000000001</v>
      </c>
      <c r="S2" t="n">
        <v>27.17</v>
      </c>
      <c r="T2" t="n">
        <v>27955.84</v>
      </c>
      <c r="U2" t="n">
        <v>0.33</v>
      </c>
      <c r="V2" t="n">
        <v>0.8100000000000001</v>
      </c>
      <c r="W2" t="n">
        <v>0.25</v>
      </c>
      <c r="X2" t="n">
        <v>1.8</v>
      </c>
      <c r="Y2" t="n">
        <v>1</v>
      </c>
      <c r="Z2" t="n">
        <v>10</v>
      </c>
      <c r="AA2" t="n">
        <v>250.6535318174255</v>
      </c>
      <c r="AB2" t="n">
        <v>342.9552202858264</v>
      </c>
      <c r="AC2" t="n">
        <v>310.2240554025241</v>
      </c>
      <c r="AD2" t="n">
        <v>250653.5318174255</v>
      </c>
      <c r="AE2" t="n">
        <v>342955.2202858264</v>
      </c>
      <c r="AF2" t="n">
        <v>2.161400009018315e-06</v>
      </c>
      <c r="AG2" t="n">
        <v>20</v>
      </c>
      <c r="AH2" t="n">
        <v>310224.0554025241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7.1545</v>
      </c>
      <c r="E3" t="n">
        <v>13.98</v>
      </c>
      <c r="F3" t="n">
        <v>9.17</v>
      </c>
      <c r="G3" t="n">
        <v>8.220000000000001</v>
      </c>
      <c r="H3" t="n">
        <v>0.13</v>
      </c>
      <c r="I3" t="n">
        <v>67</v>
      </c>
      <c r="J3" t="n">
        <v>177.1</v>
      </c>
      <c r="K3" t="n">
        <v>52.44</v>
      </c>
      <c r="L3" t="n">
        <v>1.25</v>
      </c>
      <c r="M3" t="n">
        <v>65</v>
      </c>
      <c r="N3" t="n">
        <v>33.41</v>
      </c>
      <c r="O3" t="n">
        <v>22076.81</v>
      </c>
      <c r="P3" t="n">
        <v>115.23</v>
      </c>
      <c r="Q3" t="n">
        <v>942.49</v>
      </c>
      <c r="R3" t="n">
        <v>68.45999999999999</v>
      </c>
      <c r="S3" t="n">
        <v>27.17</v>
      </c>
      <c r="T3" t="n">
        <v>20580.81</v>
      </c>
      <c r="U3" t="n">
        <v>0.4</v>
      </c>
      <c r="V3" t="n">
        <v>0.85</v>
      </c>
      <c r="W3" t="n">
        <v>0.21</v>
      </c>
      <c r="X3" t="n">
        <v>1.32</v>
      </c>
      <c r="Y3" t="n">
        <v>1</v>
      </c>
      <c r="Z3" t="n">
        <v>10</v>
      </c>
      <c r="AA3" t="n">
        <v>228.3884194442642</v>
      </c>
      <c r="AB3" t="n">
        <v>312.4911112694493</v>
      </c>
      <c r="AC3" t="n">
        <v>282.6673981940149</v>
      </c>
      <c r="AD3" t="n">
        <v>228388.4194442642</v>
      </c>
      <c r="AE3" t="n">
        <v>312491.1112694493</v>
      </c>
      <c r="AF3" t="n">
        <v>2.356594334647212e-06</v>
      </c>
      <c r="AG3" t="n">
        <v>19</v>
      </c>
      <c r="AH3" t="n">
        <v>282667.3981940149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7.5476</v>
      </c>
      <c r="E4" t="n">
        <v>13.25</v>
      </c>
      <c r="F4" t="n">
        <v>8.91</v>
      </c>
      <c r="G4" t="n">
        <v>9.9</v>
      </c>
      <c r="H4" t="n">
        <v>0.15</v>
      </c>
      <c r="I4" t="n">
        <v>54</v>
      </c>
      <c r="J4" t="n">
        <v>177.47</v>
      </c>
      <c r="K4" t="n">
        <v>52.44</v>
      </c>
      <c r="L4" t="n">
        <v>1.5</v>
      </c>
      <c r="M4" t="n">
        <v>52</v>
      </c>
      <c r="N4" t="n">
        <v>33.53</v>
      </c>
      <c r="O4" t="n">
        <v>22122.46</v>
      </c>
      <c r="P4" t="n">
        <v>110.68</v>
      </c>
      <c r="Q4" t="n">
        <v>942.41</v>
      </c>
      <c r="R4" t="n">
        <v>60.1</v>
      </c>
      <c r="S4" t="n">
        <v>27.17</v>
      </c>
      <c r="T4" t="n">
        <v>16469.03</v>
      </c>
      <c r="U4" t="n">
        <v>0.45</v>
      </c>
      <c r="V4" t="n">
        <v>0.88</v>
      </c>
      <c r="W4" t="n">
        <v>0.19</v>
      </c>
      <c r="X4" t="n">
        <v>1.05</v>
      </c>
      <c r="Y4" t="n">
        <v>1</v>
      </c>
      <c r="Z4" t="n">
        <v>10</v>
      </c>
      <c r="AA4" t="n">
        <v>212.9626459003289</v>
      </c>
      <c r="AB4" t="n">
        <v>291.3848873695488</v>
      </c>
      <c r="AC4" t="n">
        <v>263.5755226803428</v>
      </c>
      <c r="AD4" t="n">
        <v>212962.6459003289</v>
      </c>
      <c r="AE4" t="n">
        <v>291384.8873695488</v>
      </c>
      <c r="AF4" t="n">
        <v>2.486076091995708e-06</v>
      </c>
      <c r="AG4" t="n">
        <v>18</v>
      </c>
      <c r="AH4" t="n">
        <v>263575.5226803428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7.8472</v>
      </c>
      <c r="E5" t="n">
        <v>12.74</v>
      </c>
      <c r="F5" t="n">
        <v>8.720000000000001</v>
      </c>
      <c r="G5" t="n">
        <v>11.63</v>
      </c>
      <c r="H5" t="n">
        <v>0.17</v>
      </c>
      <c r="I5" t="n">
        <v>45</v>
      </c>
      <c r="J5" t="n">
        <v>177.84</v>
      </c>
      <c r="K5" t="n">
        <v>52.44</v>
      </c>
      <c r="L5" t="n">
        <v>1.75</v>
      </c>
      <c r="M5" t="n">
        <v>43</v>
      </c>
      <c r="N5" t="n">
        <v>33.65</v>
      </c>
      <c r="O5" t="n">
        <v>22168.15</v>
      </c>
      <c r="P5" t="n">
        <v>107.05</v>
      </c>
      <c r="Q5" t="n">
        <v>942.36</v>
      </c>
      <c r="R5" t="n">
        <v>54.22</v>
      </c>
      <c r="S5" t="n">
        <v>27.17</v>
      </c>
      <c r="T5" t="n">
        <v>13574.93</v>
      </c>
      <c r="U5" t="n">
        <v>0.5</v>
      </c>
      <c r="V5" t="n">
        <v>0.89</v>
      </c>
      <c r="W5" t="n">
        <v>0.18</v>
      </c>
      <c r="X5" t="n">
        <v>0.87</v>
      </c>
      <c r="Y5" t="n">
        <v>1</v>
      </c>
      <c r="Z5" t="n">
        <v>10</v>
      </c>
      <c r="AA5" t="n">
        <v>200.0545414676189</v>
      </c>
      <c r="AB5" t="n">
        <v>273.7234494193472</v>
      </c>
      <c r="AC5" t="n">
        <v>247.599667580119</v>
      </c>
      <c r="AD5" t="n">
        <v>200054.5414676189</v>
      </c>
      <c r="AE5" t="n">
        <v>273723.4494193472</v>
      </c>
      <c r="AF5" t="n">
        <v>2.584760229623817e-06</v>
      </c>
      <c r="AG5" t="n">
        <v>17</v>
      </c>
      <c r="AH5" t="n">
        <v>247599.667580119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8.073399999999999</v>
      </c>
      <c r="E6" t="n">
        <v>12.39</v>
      </c>
      <c r="F6" t="n">
        <v>8.58</v>
      </c>
      <c r="G6" t="n">
        <v>13.2</v>
      </c>
      <c r="H6" t="n">
        <v>0.2</v>
      </c>
      <c r="I6" t="n">
        <v>39</v>
      </c>
      <c r="J6" t="n">
        <v>178.21</v>
      </c>
      <c r="K6" t="n">
        <v>52.44</v>
      </c>
      <c r="L6" t="n">
        <v>2</v>
      </c>
      <c r="M6" t="n">
        <v>37</v>
      </c>
      <c r="N6" t="n">
        <v>33.77</v>
      </c>
      <c r="O6" t="n">
        <v>22213.89</v>
      </c>
      <c r="P6" t="n">
        <v>104.13</v>
      </c>
      <c r="Q6" t="n">
        <v>942.36</v>
      </c>
      <c r="R6" t="n">
        <v>49.5</v>
      </c>
      <c r="S6" t="n">
        <v>27.17</v>
      </c>
      <c r="T6" t="n">
        <v>11244.76</v>
      </c>
      <c r="U6" t="n">
        <v>0.55</v>
      </c>
      <c r="V6" t="n">
        <v>0.91</v>
      </c>
      <c r="W6" t="n">
        <v>0.17</v>
      </c>
      <c r="X6" t="n">
        <v>0.73</v>
      </c>
      <c r="Y6" t="n">
        <v>1</v>
      </c>
      <c r="Z6" t="n">
        <v>10</v>
      </c>
      <c r="AA6" t="n">
        <v>195.6475032997949</v>
      </c>
      <c r="AB6" t="n">
        <v>267.6935453733312</v>
      </c>
      <c r="AC6" t="n">
        <v>242.1452491132294</v>
      </c>
      <c r="AD6" t="n">
        <v>195647.5032997949</v>
      </c>
      <c r="AE6" t="n">
        <v>267693.5453733312</v>
      </c>
      <c r="AF6" t="n">
        <v>2.659267412305654e-06</v>
      </c>
      <c r="AG6" t="n">
        <v>17</v>
      </c>
      <c r="AH6" t="n">
        <v>242145.2491132294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8.093</v>
      </c>
      <c r="E7" t="n">
        <v>12.36</v>
      </c>
      <c r="F7" t="n">
        <v>8.69</v>
      </c>
      <c r="G7" t="n">
        <v>14.9</v>
      </c>
      <c r="H7" t="n">
        <v>0.22</v>
      </c>
      <c r="I7" t="n">
        <v>35</v>
      </c>
      <c r="J7" t="n">
        <v>178.59</v>
      </c>
      <c r="K7" t="n">
        <v>52.44</v>
      </c>
      <c r="L7" t="n">
        <v>2.25</v>
      </c>
      <c r="M7" t="n">
        <v>33</v>
      </c>
      <c r="N7" t="n">
        <v>33.89</v>
      </c>
      <c r="O7" t="n">
        <v>22259.66</v>
      </c>
      <c r="P7" t="n">
        <v>104.47</v>
      </c>
      <c r="Q7" t="n">
        <v>942.26</v>
      </c>
      <c r="R7" t="n">
        <v>54.88</v>
      </c>
      <c r="S7" t="n">
        <v>27.17</v>
      </c>
      <c r="T7" t="n">
        <v>13950.87</v>
      </c>
      <c r="U7" t="n">
        <v>0.5</v>
      </c>
      <c r="V7" t="n">
        <v>0.9</v>
      </c>
      <c r="W7" t="n">
        <v>0.14</v>
      </c>
      <c r="X7" t="n">
        <v>0.84</v>
      </c>
      <c r="Y7" t="n">
        <v>1</v>
      </c>
      <c r="Z7" t="n">
        <v>10</v>
      </c>
      <c r="AA7" t="n">
        <v>195.787689229514</v>
      </c>
      <c r="AB7" t="n">
        <v>267.8853539469396</v>
      </c>
      <c r="AC7" t="n">
        <v>242.3187517457776</v>
      </c>
      <c r="AD7" t="n">
        <v>195787.689229514</v>
      </c>
      <c r="AE7" t="n">
        <v>267885.3539469396</v>
      </c>
      <c r="AF7" t="n">
        <v>2.665723383926184e-06</v>
      </c>
      <c r="AG7" t="n">
        <v>17</v>
      </c>
      <c r="AH7" t="n">
        <v>242318.7517457776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8.370100000000001</v>
      </c>
      <c r="E8" t="n">
        <v>11.95</v>
      </c>
      <c r="F8" t="n">
        <v>8.460000000000001</v>
      </c>
      <c r="G8" t="n">
        <v>16.92</v>
      </c>
      <c r="H8" t="n">
        <v>0.25</v>
      </c>
      <c r="I8" t="n">
        <v>30</v>
      </c>
      <c r="J8" t="n">
        <v>178.96</v>
      </c>
      <c r="K8" t="n">
        <v>52.44</v>
      </c>
      <c r="L8" t="n">
        <v>2.5</v>
      </c>
      <c r="M8" t="n">
        <v>28</v>
      </c>
      <c r="N8" t="n">
        <v>34.02</v>
      </c>
      <c r="O8" t="n">
        <v>22305.48</v>
      </c>
      <c r="P8" t="n">
        <v>100.32</v>
      </c>
      <c r="Q8" t="n">
        <v>942.47</v>
      </c>
      <c r="R8" t="n">
        <v>46.24</v>
      </c>
      <c r="S8" t="n">
        <v>27.17</v>
      </c>
      <c r="T8" t="n">
        <v>9658.540000000001</v>
      </c>
      <c r="U8" t="n">
        <v>0.59</v>
      </c>
      <c r="V8" t="n">
        <v>0.92</v>
      </c>
      <c r="W8" t="n">
        <v>0.16</v>
      </c>
      <c r="X8" t="n">
        <v>0.61</v>
      </c>
      <c r="Y8" t="n">
        <v>1</v>
      </c>
      <c r="Z8" t="n">
        <v>10</v>
      </c>
      <c r="AA8" t="n">
        <v>183.4662177538769</v>
      </c>
      <c r="AB8" t="n">
        <v>251.0265730890242</v>
      </c>
      <c r="AC8" t="n">
        <v>227.0689492714887</v>
      </c>
      <c r="AD8" t="n">
        <v>183466.217753877</v>
      </c>
      <c r="AE8" t="n">
        <v>251026.5730890242</v>
      </c>
      <c r="AF8" t="n">
        <v>2.75699632964297e-06</v>
      </c>
      <c r="AG8" t="n">
        <v>16</v>
      </c>
      <c r="AH8" t="n">
        <v>227068.9492714888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8.5016</v>
      </c>
      <c r="E9" t="n">
        <v>11.76</v>
      </c>
      <c r="F9" t="n">
        <v>8.380000000000001</v>
      </c>
      <c r="G9" t="n">
        <v>18.63</v>
      </c>
      <c r="H9" t="n">
        <v>0.27</v>
      </c>
      <c r="I9" t="n">
        <v>27</v>
      </c>
      <c r="J9" t="n">
        <v>179.33</v>
      </c>
      <c r="K9" t="n">
        <v>52.44</v>
      </c>
      <c r="L9" t="n">
        <v>2.75</v>
      </c>
      <c r="M9" t="n">
        <v>25</v>
      </c>
      <c r="N9" t="n">
        <v>34.14</v>
      </c>
      <c r="O9" t="n">
        <v>22351.34</v>
      </c>
      <c r="P9" t="n">
        <v>98.01000000000001</v>
      </c>
      <c r="Q9" t="n">
        <v>942.24</v>
      </c>
      <c r="R9" t="n">
        <v>43.84</v>
      </c>
      <c r="S9" t="n">
        <v>27.17</v>
      </c>
      <c r="T9" t="n">
        <v>8475.120000000001</v>
      </c>
      <c r="U9" t="n">
        <v>0.62</v>
      </c>
      <c r="V9" t="n">
        <v>0.93</v>
      </c>
      <c r="W9" t="n">
        <v>0.15</v>
      </c>
      <c r="X9" t="n">
        <v>0.53</v>
      </c>
      <c r="Y9" t="n">
        <v>1</v>
      </c>
      <c r="Z9" t="n">
        <v>10</v>
      </c>
      <c r="AA9" t="n">
        <v>180.7933307981754</v>
      </c>
      <c r="AB9" t="n">
        <v>247.3694112367849</v>
      </c>
      <c r="AC9" t="n">
        <v>223.7608218135672</v>
      </c>
      <c r="AD9" t="n">
        <v>180793.3307981754</v>
      </c>
      <c r="AE9" t="n">
        <v>247369.4112367849</v>
      </c>
      <c r="AF9" t="n">
        <v>2.800310629035814e-06</v>
      </c>
      <c r="AG9" t="n">
        <v>16</v>
      </c>
      <c r="AH9" t="n">
        <v>223760.8218135672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8.628299999999999</v>
      </c>
      <c r="E10" t="n">
        <v>11.59</v>
      </c>
      <c r="F10" t="n">
        <v>8.32</v>
      </c>
      <c r="G10" t="n">
        <v>20.79</v>
      </c>
      <c r="H10" t="n">
        <v>0.3</v>
      </c>
      <c r="I10" t="n">
        <v>24</v>
      </c>
      <c r="J10" t="n">
        <v>179.7</v>
      </c>
      <c r="K10" t="n">
        <v>52.44</v>
      </c>
      <c r="L10" t="n">
        <v>3</v>
      </c>
      <c r="M10" t="n">
        <v>22</v>
      </c>
      <c r="N10" t="n">
        <v>34.26</v>
      </c>
      <c r="O10" t="n">
        <v>22397.24</v>
      </c>
      <c r="P10" t="n">
        <v>96</v>
      </c>
      <c r="Q10" t="n">
        <v>942.3</v>
      </c>
      <c r="R10" t="n">
        <v>41.83</v>
      </c>
      <c r="S10" t="n">
        <v>27.17</v>
      </c>
      <c r="T10" t="n">
        <v>7483.32</v>
      </c>
      <c r="U10" t="n">
        <v>0.65</v>
      </c>
      <c r="V10" t="n">
        <v>0.9399999999999999</v>
      </c>
      <c r="W10" t="n">
        <v>0.14</v>
      </c>
      <c r="X10" t="n">
        <v>0.46</v>
      </c>
      <c r="Y10" t="n">
        <v>1</v>
      </c>
      <c r="Z10" t="n">
        <v>10</v>
      </c>
      <c r="AA10" t="n">
        <v>178.4457583555116</v>
      </c>
      <c r="AB10" t="n">
        <v>244.1573590531472</v>
      </c>
      <c r="AC10" t="n">
        <v>220.8553233821913</v>
      </c>
      <c r="AD10" t="n">
        <v>178445.7583555116</v>
      </c>
      <c r="AE10" t="n">
        <v>244157.3590531472</v>
      </c>
      <c r="AF10" t="n">
        <v>2.842043874154244e-06</v>
      </c>
      <c r="AG10" t="n">
        <v>16</v>
      </c>
      <c r="AH10" t="n">
        <v>220855.3233821913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8.711600000000001</v>
      </c>
      <c r="E11" t="n">
        <v>11.48</v>
      </c>
      <c r="F11" t="n">
        <v>8.279999999999999</v>
      </c>
      <c r="G11" t="n">
        <v>22.57</v>
      </c>
      <c r="H11" t="n">
        <v>0.32</v>
      </c>
      <c r="I11" t="n">
        <v>22</v>
      </c>
      <c r="J11" t="n">
        <v>180.07</v>
      </c>
      <c r="K11" t="n">
        <v>52.44</v>
      </c>
      <c r="L11" t="n">
        <v>3.25</v>
      </c>
      <c r="M11" t="n">
        <v>20</v>
      </c>
      <c r="N11" t="n">
        <v>34.38</v>
      </c>
      <c r="O11" t="n">
        <v>22443.18</v>
      </c>
      <c r="P11" t="n">
        <v>94.13</v>
      </c>
      <c r="Q11" t="n">
        <v>942.36</v>
      </c>
      <c r="R11" t="n">
        <v>40.38</v>
      </c>
      <c r="S11" t="n">
        <v>27.17</v>
      </c>
      <c r="T11" t="n">
        <v>6767.39</v>
      </c>
      <c r="U11" t="n">
        <v>0.67</v>
      </c>
      <c r="V11" t="n">
        <v>0.9399999999999999</v>
      </c>
      <c r="W11" t="n">
        <v>0.14</v>
      </c>
      <c r="X11" t="n">
        <v>0.42</v>
      </c>
      <c r="Y11" t="n">
        <v>1</v>
      </c>
      <c r="Z11" t="n">
        <v>10</v>
      </c>
      <c r="AA11" t="n">
        <v>169.7652690388941</v>
      </c>
      <c r="AB11" t="n">
        <v>232.2803306139961</v>
      </c>
      <c r="AC11" t="n">
        <v>210.1118218677549</v>
      </c>
      <c r="AD11" t="n">
        <v>169765.2690388941</v>
      </c>
      <c r="AE11" t="n">
        <v>232280.3306139961</v>
      </c>
      <c r="AF11" t="n">
        <v>2.869481753541499e-06</v>
      </c>
      <c r="AG11" t="n">
        <v>15</v>
      </c>
      <c r="AH11" t="n">
        <v>210111.8218677549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8.802</v>
      </c>
      <c r="E12" t="n">
        <v>11.36</v>
      </c>
      <c r="F12" t="n">
        <v>8.23</v>
      </c>
      <c r="G12" t="n">
        <v>24.69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18</v>
      </c>
      <c r="N12" t="n">
        <v>34.51</v>
      </c>
      <c r="O12" t="n">
        <v>22489.16</v>
      </c>
      <c r="P12" t="n">
        <v>92.23999999999999</v>
      </c>
      <c r="Q12" t="n">
        <v>942.29</v>
      </c>
      <c r="R12" t="n">
        <v>38.95</v>
      </c>
      <c r="S12" t="n">
        <v>27.17</v>
      </c>
      <c r="T12" t="n">
        <v>6063.82</v>
      </c>
      <c r="U12" t="n">
        <v>0.7</v>
      </c>
      <c r="V12" t="n">
        <v>0.95</v>
      </c>
      <c r="W12" t="n">
        <v>0.14</v>
      </c>
      <c r="X12" t="n">
        <v>0.38</v>
      </c>
      <c r="Y12" t="n">
        <v>1</v>
      </c>
      <c r="Z12" t="n">
        <v>10</v>
      </c>
      <c r="AA12" t="n">
        <v>167.8785474195712</v>
      </c>
      <c r="AB12" t="n">
        <v>229.6988348581565</v>
      </c>
      <c r="AC12" t="n">
        <v>207.7767004436998</v>
      </c>
      <c r="AD12" t="n">
        <v>167878.5474195712</v>
      </c>
      <c r="AE12" t="n">
        <v>229698.8348581565</v>
      </c>
      <c r="AF12" t="n">
        <v>2.899258275709659e-06</v>
      </c>
      <c r="AG12" t="n">
        <v>15</v>
      </c>
      <c r="AH12" t="n">
        <v>207776.7004436998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8.887600000000001</v>
      </c>
      <c r="E13" t="n">
        <v>11.25</v>
      </c>
      <c r="F13" t="n">
        <v>8.16</v>
      </c>
      <c r="G13" t="n">
        <v>25.75</v>
      </c>
      <c r="H13" t="n">
        <v>0.37</v>
      </c>
      <c r="I13" t="n">
        <v>19</v>
      </c>
      <c r="J13" t="n">
        <v>180.82</v>
      </c>
      <c r="K13" t="n">
        <v>52.44</v>
      </c>
      <c r="L13" t="n">
        <v>3.75</v>
      </c>
      <c r="M13" t="n">
        <v>17</v>
      </c>
      <c r="N13" t="n">
        <v>34.63</v>
      </c>
      <c r="O13" t="n">
        <v>22535.19</v>
      </c>
      <c r="P13" t="n">
        <v>89.89</v>
      </c>
      <c r="Q13" t="n">
        <v>942.24</v>
      </c>
      <c r="R13" t="n">
        <v>36.48</v>
      </c>
      <c r="S13" t="n">
        <v>27.17</v>
      </c>
      <c r="T13" t="n">
        <v>4832.13</v>
      </c>
      <c r="U13" t="n">
        <v>0.74</v>
      </c>
      <c r="V13" t="n">
        <v>0.96</v>
      </c>
      <c r="W13" t="n">
        <v>0.14</v>
      </c>
      <c r="X13" t="n">
        <v>0.3</v>
      </c>
      <c r="Y13" t="n">
        <v>1</v>
      </c>
      <c r="Z13" t="n">
        <v>10</v>
      </c>
      <c r="AA13" t="n">
        <v>165.7654081087522</v>
      </c>
      <c r="AB13" t="n">
        <v>226.8075444279686</v>
      </c>
      <c r="AC13" t="n">
        <v>205.1613507142164</v>
      </c>
      <c r="AD13" t="n">
        <v>165765.4081087522</v>
      </c>
      <c r="AE13" t="n">
        <v>226807.5444279686</v>
      </c>
      <c r="AF13" t="n">
        <v>2.927453743603405e-06</v>
      </c>
      <c r="AG13" t="n">
        <v>15</v>
      </c>
      <c r="AH13" t="n">
        <v>205161.3507142164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8.9008</v>
      </c>
      <c r="E14" t="n">
        <v>11.24</v>
      </c>
      <c r="F14" t="n">
        <v>8.210000000000001</v>
      </c>
      <c r="G14" t="n">
        <v>28.98</v>
      </c>
      <c r="H14" t="n">
        <v>0.39</v>
      </c>
      <c r="I14" t="n">
        <v>17</v>
      </c>
      <c r="J14" t="n">
        <v>181.19</v>
      </c>
      <c r="K14" t="n">
        <v>52.44</v>
      </c>
      <c r="L14" t="n">
        <v>4</v>
      </c>
      <c r="M14" t="n">
        <v>15</v>
      </c>
      <c r="N14" t="n">
        <v>34.75</v>
      </c>
      <c r="O14" t="n">
        <v>22581.25</v>
      </c>
      <c r="P14" t="n">
        <v>89.28</v>
      </c>
      <c r="Q14" t="n">
        <v>942.27</v>
      </c>
      <c r="R14" t="n">
        <v>38.52</v>
      </c>
      <c r="S14" t="n">
        <v>27.17</v>
      </c>
      <c r="T14" t="n">
        <v>5862.83</v>
      </c>
      <c r="U14" t="n">
        <v>0.71</v>
      </c>
      <c r="V14" t="n">
        <v>0.95</v>
      </c>
      <c r="W14" t="n">
        <v>0.14</v>
      </c>
      <c r="X14" t="n">
        <v>0.36</v>
      </c>
      <c r="Y14" t="n">
        <v>1</v>
      </c>
      <c r="Z14" t="n">
        <v>10</v>
      </c>
      <c r="AA14" t="n">
        <v>165.3423270040491</v>
      </c>
      <c r="AB14" t="n">
        <v>226.2286661954931</v>
      </c>
      <c r="AC14" t="n">
        <v>204.6377198077875</v>
      </c>
      <c r="AD14" t="n">
        <v>165342.3270040491</v>
      </c>
      <c r="AE14" t="n">
        <v>226228.6661954931</v>
      </c>
      <c r="AF14" t="n">
        <v>2.931801642858048e-06</v>
      </c>
      <c r="AG14" t="n">
        <v>15</v>
      </c>
      <c r="AH14" t="n">
        <v>204637.7198077875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8.9717</v>
      </c>
      <c r="E15" t="n">
        <v>11.15</v>
      </c>
      <c r="F15" t="n">
        <v>8.16</v>
      </c>
      <c r="G15" t="n">
        <v>30.59</v>
      </c>
      <c r="H15" t="n">
        <v>0.42</v>
      </c>
      <c r="I15" t="n">
        <v>16</v>
      </c>
      <c r="J15" t="n">
        <v>181.57</v>
      </c>
      <c r="K15" t="n">
        <v>52.44</v>
      </c>
      <c r="L15" t="n">
        <v>4.25</v>
      </c>
      <c r="M15" t="n">
        <v>14</v>
      </c>
      <c r="N15" t="n">
        <v>34.88</v>
      </c>
      <c r="O15" t="n">
        <v>22627.36</v>
      </c>
      <c r="P15" t="n">
        <v>87.23</v>
      </c>
      <c r="Q15" t="n">
        <v>942.36</v>
      </c>
      <c r="R15" t="n">
        <v>36.69</v>
      </c>
      <c r="S15" t="n">
        <v>27.17</v>
      </c>
      <c r="T15" t="n">
        <v>4953.36</v>
      </c>
      <c r="U15" t="n">
        <v>0.74</v>
      </c>
      <c r="V15" t="n">
        <v>0.96</v>
      </c>
      <c r="W15" t="n">
        <v>0.13</v>
      </c>
      <c r="X15" t="n">
        <v>0.3</v>
      </c>
      <c r="Y15" t="n">
        <v>1</v>
      </c>
      <c r="Z15" t="n">
        <v>10</v>
      </c>
      <c r="AA15" t="n">
        <v>163.5722886651246</v>
      </c>
      <c r="AB15" t="n">
        <v>223.8068216515975</v>
      </c>
      <c r="AC15" t="n">
        <v>202.4470127080803</v>
      </c>
      <c r="AD15" t="n">
        <v>163572.2886651246</v>
      </c>
      <c r="AE15" t="n">
        <v>223806.8216515974</v>
      </c>
      <c r="AF15" t="n">
        <v>2.955155132036395e-06</v>
      </c>
      <c r="AG15" t="n">
        <v>15</v>
      </c>
      <c r="AH15" t="n">
        <v>202447.0127080804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9.0059</v>
      </c>
      <c r="E16" t="n">
        <v>11.1</v>
      </c>
      <c r="F16" t="n">
        <v>8.15</v>
      </c>
      <c r="G16" t="n">
        <v>32.6</v>
      </c>
      <c r="H16" t="n">
        <v>0.44</v>
      </c>
      <c r="I16" t="n">
        <v>15</v>
      </c>
      <c r="J16" t="n">
        <v>181.94</v>
      </c>
      <c r="K16" t="n">
        <v>52.44</v>
      </c>
      <c r="L16" t="n">
        <v>4.5</v>
      </c>
      <c r="M16" t="n">
        <v>13</v>
      </c>
      <c r="N16" t="n">
        <v>35</v>
      </c>
      <c r="O16" t="n">
        <v>22673.63</v>
      </c>
      <c r="P16" t="n">
        <v>85.65000000000001</v>
      </c>
      <c r="Q16" t="n">
        <v>942.26</v>
      </c>
      <c r="R16" t="n">
        <v>36.53</v>
      </c>
      <c r="S16" t="n">
        <v>27.17</v>
      </c>
      <c r="T16" t="n">
        <v>4878.15</v>
      </c>
      <c r="U16" t="n">
        <v>0.74</v>
      </c>
      <c r="V16" t="n">
        <v>0.96</v>
      </c>
      <c r="W16" t="n">
        <v>0.13</v>
      </c>
      <c r="X16" t="n">
        <v>0.3</v>
      </c>
      <c r="Y16" t="n">
        <v>1</v>
      </c>
      <c r="Z16" t="n">
        <v>10</v>
      </c>
      <c r="AA16" t="n">
        <v>162.3828360158285</v>
      </c>
      <c r="AB16" t="n">
        <v>222.1793600618839</v>
      </c>
      <c r="AC16" t="n">
        <v>200.9748737683318</v>
      </c>
      <c r="AD16" t="n">
        <v>162382.8360158285</v>
      </c>
      <c r="AE16" t="n">
        <v>222179.3600618839</v>
      </c>
      <c r="AF16" t="n">
        <v>2.966420143741607e-06</v>
      </c>
      <c r="AG16" t="n">
        <v>15</v>
      </c>
      <c r="AH16" t="n">
        <v>200974.8737683318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9.0571</v>
      </c>
      <c r="E17" t="n">
        <v>11.04</v>
      </c>
      <c r="F17" t="n">
        <v>8.119999999999999</v>
      </c>
      <c r="G17" t="n">
        <v>34.81</v>
      </c>
      <c r="H17" t="n">
        <v>0.46</v>
      </c>
      <c r="I17" t="n">
        <v>14</v>
      </c>
      <c r="J17" t="n">
        <v>182.32</v>
      </c>
      <c r="K17" t="n">
        <v>52.44</v>
      </c>
      <c r="L17" t="n">
        <v>4.75</v>
      </c>
      <c r="M17" t="n">
        <v>12</v>
      </c>
      <c r="N17" t="n">
        <v>35.12</v>
      </c>
      <c r="O17" t="n">
        <v>22719.83</v>
      </c>
      <c r="P17" t="n">
        <v>83.81999999999999</v>
      </c>
      <c r="Q17" t="n">
        <v>942.24</v>
      </c>
      <c r="R17" t="n">
        <v>35.66</v>
      </c>
      <c r="S17" t="n">
        <v>27.17</v>
      </c>
      <c r="T17" t="n">
        <v>4447.63</v>
      </c>
      <c r="U17" t="n">
        <v>0.76</v>
      </c>
      <c r="V17" t="n">
        <v>0.96</v>
      </c>
      <c r="W17" t="n">
        <v>0.13</v>
      </c>
      <c r="X17" t="n">
        <v>0.27</v>
      </c>
      <c r="Y17" t="n">
        <v>1</v>
      </c>
      <c r="Z17" t="n">
        <v>10</v>
      </c>
      <c r="AA17" t="n">
        <v>160.928326728306</v>
      </c>
      <c r="AB17" t="n">
        <v>220.1892362862756</v>
      </c>
      <c r="AC17" t="n">
        <v>199.1746846127107</v>
      </c>
      <c r="AD17" t="n">
        <v>160928.326728306</v>
      </c>
      <c r="AE17" t="n">
        <v>220189.2362862756</v>
      </c>
      <c r="AF17" t="n">
        <v>2.983284722668707e-06</v>
      </c>
      <c r="AG17" t="n">
        <v>15</v>
      </c>
      <c r="AH17" t="n">
        <v>199174.6846127107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9.130100000000001</v>
      </c>
      <c r="E18" t="n">
        <v>10.95</v>
      </c>
      <c r="F18" t="n">
        <v>8.07</v>
      </c>
      <c r="G18" t="n">
        <v>37.25</v>
      </c>
      <c r="H18" t="n">
        <v>0.49</v>
      </c>
      <c r="I18" t="n">
        <v>13</v>
      </c>
      <c r="J18" t="n">
        <v>182.69</v>
      </c>
      <c r="K18" t="n">
        <v>52.44</v>
      </c>
      <c r="L18" t="n">
        <v>5</v>
      </c>
      <c r="M18" t="n">
        <v>11</v>
      </c>
      <c r="N18" t="n">
        <v>35.25</v>
      </c>
      <c r="O18" t="n">
        <v>22766.06</v>
      </c>
      <c r="P18" t="n">
        <v>81.75</v>
      </c>
      <c r="Q18" t="n">
        <v>942.37</v>
      </c>
      <c r="R18" t="n">
        <v>33.9</v>
      </c>
      <c r="S18" t="n">
        <v>27.17</v>
      </c>
      <c r="T18" t="n">
        <v>3572.58</v>
      </c>
      <c r="U18" t="n">
        <v>0.8</v>
      </c>
      <c r="V18" t="n">
        <v>0.97</v>
      </c>
      <c r="W18" t="n">
        <v>0.13</v>
      </c>
      <c r="X18" t="n">
        <v>0.22</v>
      </c>
      <c r="Y18" t="n">
        <v>1</v>
      </c>
      <c r="Z18" t="n">
        <v>10</v>
      </c>
      <c r="AA18" t="n">
        <v>159.198243043072</v>
      </c>
      <c r="AB18" t="n">
        <v>217.8220594622343</v>
      </c>
      <c r="AC18" t="n">
        <v>197.0334278224016</v>
      </c>
      <c r="AD18" t="n">
        <v>159198.243043072</v>
      </c>
      <c r="AE18" t="n">
        <v>217822.0594622343</v>
      </c>
      <c r="AF18" t="n">
        <v>3.007329923092111e-06</v>
      </c>
      <c r="AG18" t="n">
        <v>15</v>
      </c>
      <c r="AH18" t="n">
        <v>197033.4278224016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9.1419</v>
      </c>
      <c r="E19" t="n">
        <v>10.94</v>
      </c>
      <c r="F19" t="n">
        <v>8.09</v>
      </c>
      <c r="G19" t="n">
        <v>40.46</v>
      </c>
      <c r="H19" t="n">
        <v>0.51</v>
      </c>
      <c r="I19" t="n">
        <v>12</v>
      </c>
      <c r="J19" t="n">
        <v>183.07</v>
      </c>
      <c r="K19" t="n">
        <v>52.44</v>
      </c>
      <c r="L19" t="n">
        <v>5.25</v>
      </c>
      <c r="M19" t="n">
        <v>6</v>
      </c>
      <c r="N19" t="n">
        <v>35.37</v>
      </c>
      <c r="O19" t="n">
        <v>22812.34</v>
      </c>
      <c r="P19" t="n">
        <v>79.88</v>
      </c>
      <c r="Q19" t="n">
        <v>942.26</v>
      </c>
      <c r="R19" t="n">
        <v>34.69</v>
      </c>
      <c r="S19" t="n">
        <v>27.17</v>
      </c>
      <c r="T19" t="n">
        <v>3974.07</v>
      </c>
      <c r="U19" t="n">
        <v>0.78</v>
      </c>
      <c r="V19" t="n">
        <v>0.96</v>
      </c>
      <c r="W19" t="n">
        <v>0.13</v>
      </c>
      <c r="X19" t="n">
        <v>0.24</v>
      </c>
      <c r="Y19" t="n">
        <v>1</v>
      </c>
      <c r="Z19" t="n">
        <v>10</v>
      </c>
      <c r="AA19" t="n">
        <v>158.0299294183635</v>
      </c>
      <c r="AB19" t="n">
        <v>216.2235212185495</v>
      </c>
      <c r="AC19" t="n">
        <v>195.5874518251311</v>
      </c>
      <c r="AD19" t="n">
        <v>158029.9294183635</v>
      </c>
      <c r="AE19" t="n">
        <v>216223.5212185495</v>
      </c>
      <c r="AF19" t="n">
        <v>3.011216681516716e-06</v>
      </c>
      <c r="AG19" t="n">
        <v>15</v>
      </c>
      <c r="AH19" t="n">
        <v>195587.4518251311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9.150499999999999</v>
      </c>
      <c r="E20" t="n">
        <v>10.93</v>
      </c>
      <c r="F20" t="n">
        <v>8.08</v>
      </c>
      <c r="G20" t="n">
        <v>40.41</v>
      </c>
      <c r="H20" t="n">
        <v>0.53</v>
      </c>
      <c r="I20" t="n">
        <v>12</v>
      </c>
      <c r="J20" t="n">
        <v>183.44</v>
      </c>
      <c r="K20" t="n">
        <v>52.44</v>
      </c>
      <c r="L20" t="n">
        <v>5.5</v>
      </c>
      <c r="M20" t="n">
        <v>3</v>
      </c>
      <c r="N20" t="n">
        <v>35.5</v>
      </c>
      <c r="O20" t="n">
        <v>22858.66</v>
      </c>
      <c r="P20" t="n">
        <v>79.61</v>
      </c>
      <c r="Q20" t="n">
        <v>942.26</v>
      </c>
      <c r="R20" t="n">
        <v>34.06</v>
      </c>
      <c r="S20" t="n">
        <v>27.17</v>
      </c>
      <c r="T20" t="n">
        <v>3658.51</v>
      </c>
      <c r="U20" t="n">
        <v>0.8</v>
      </c>
      <c r="V20" t="n">
        <v>0.97</v>
      </c>
      <c r="W20" t="n">
        <v>0.14</v>
      </c>
      <c r="X20" t="n">
        <v>0.23</v>
      </c>
      <c r="Y20" t="n">
        <v>1</v>
      </c>
      <c r="Z20" t="n">
        <v>10</v>
      </c>
      <c r="AA20" t="n">
        <v>157.8104216104514</v>
      </c>
      <c r="AB20" t="n">
        <v>215.9231809517633</v>
      </c>
      <c r="AC20" t="n">
        <v>195.3157756118767</v>
      </c>
      <c r="AD20" t="n">
        <v>157810.4216104514</v>
      </c>
      <c r="AE20" t="n">
        <v>215923.1809517633</v>
      </c>
      <c r="AF20" t="n">
        <v>3.014049403758377e-06</v>
      </c>
      <c r="AG20" t="n">
        <v>15</v>
      </c>
      <c r="AH20" t="n">
        <v>195315.7756118767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9.151899999999999</v>
      </c>
      <c r="E21" t="n">
        <v>10.93</v>
      </c>
      <c r="F21" t="n">
        <v>8.08</v>
      </c>
      <c r="G21" t="n">
        <v>40.4</v>
      </c>
      <c r="H21" t="n">
        <v>0.55</v>
      </c>
      <c r="I21" t="n">
        <v>12</v>
      </c>
      <c r="J21" t="n">
        <v>183.82</v>
      </c>
      <c r="K21" t="n">
        <v>52.44</v>
      </c>
      <c r="L21" t="n">
        <v>5.75</v>
      </c>
      <c r="M21" t="n">
        <v>0</v>
      </c>
      <c r="N21" t="n">
        <v>35.63</v>
      </c>
      <c r="O21" t="n">
        <v>22905.03</v>
      </c>
      <c r="P21" t="n">
        <v>79.52</v>
      </c>
      <c r="Q21" t="n">
        <v>942.26</v>
      </c>
      <c r="R21" t="n">
        <v>33.87</v>
      </c>
      <c r="S21" t="n">
        <v>27.17</v>
      </c>
      <c r="T21" t="n">
        <v>3562.25</v>
      </c>
      <c r="U21" t="n">
        <v>0.8</v>
      </c>
      <c r="V21" t="n">
        <v>0.97</v>
      </c>
      <c r="W21" t="n">
        <v>0.14</v>
      </c>
      <c r="X21" t="n">
        <v>0.23</v>
      </c>
      <c r="Y21" t="n">
        <v>1</v>
      </c>
      <c r="Z21" t="n">
        <v>10</v>
      </c>
      <c r="AA21" t="n">
        <v>157.7486628978177</v>
      </c>
      <c r="AB21" t="n">
        <v>215.8386799565358</v>
      </c>
      <c r="AC21" t="n">
        <v>195.2393392730358</v>
      </c>
      <c r="AD21" t="n">
        <v>157748.6628978177</v>
      </c>
      <c r="AE21" t="n">
        <v>215838.6799565358</v>
      </c>
      <c r="AF21" t="n">
        <v>3.014510544588415e-06</v>
      </c>
      <c r="AG21" t="n">
        <v>15</v>
      </c>
      <c r="AH21" t="n">
        <v>195239.3392730358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5.8667</v>
      </c>
      <c r="E2" t="n">
        <v>17.05</v>
      </c>
      <c r="F2" t="n">
        <v>10</v>
      </c>
      <c r="G2" t="n">
        <v>5.71</v>
      </c>
      <c r="H2" t="n">
        <v>0.08</v>
      </c>
      <c r="I2" t="n">
        <v>105</v>
      </c>
      <c r="J2" t="n">
        <v>213.37</v>
      </c>
      <c r="K2" t="n">
        <v>56.13</v>
      </c>
      <c r="L2" t="n">
        <v>1</v>
      </c>
      <c r="M2" t="n">
        <v>103</v>
      </c>
      <c r="N2" t="n">
        <v>46.25</v>
      </c>
      <c r="O2" t="n">
        <v>26550.29</v>
      </c>
      <c r="P2" t="n">
        <v>144.52</v>
      </c>
      <c r="Q2" t="n">
        <v>942.49</v>
      </c>
      <c r="R2" t="n">
        <v>94.61</v>
      </c>
      <c r="S2" t="n">
        <v>27.17</v>
      </c>
      <c r="T2" t="n">
        <v>33466.2</v>
      </c>
      <c r="U2" t="n">
        <v>0.29</v>
      </c>
      <c r="V2" t="n">
        <v>0.78</v>
      </c>
      <c r="W2" t="n">
        <v>0.27</v>
      </c>
      <c r="X2" t="n">
        <v>2.14</v>
      </c>
      <c r="Y2" t="n">
        <v>1</v>
      </c>
      <c r="Z2" t="n">
        <v>10</v>
      </c>
      <c r="AA2" t="n">
        <v>307.5202845237675</v>
      </c>
      <c r="AB2" t="n">
        <v>420.7628201228736</v>
      </c>
      <c r="AC2" t="n">
        <v>380.6058071146728</v>
      </c>
      <c r="AD2" t="n">
        <v>307520.2845237675</v>
      </c>
      <c r="AE2" t="n">
        <v>420762.8201228736</v>
      </c>
      <c r="AF2" t="n">
        <v>1.910604409502751e-06</v>
      </c>
      <c r="AG2" t="n">
        <v>23</v>
      </c>
      <c r="AH2" t="n">
        <v>380605.8071146728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6.4954</v>
      </c>
      <c r="E3" t="n">
        <v>15.4</v>
      </c>
      <c r="F3" t="n">
        <v>9.449999999999999</v>
      </c>
      <c r="G3" t="n">
        <v>7.18</v>
      </c>
      <c r="H3" t="n">
        <v>0.1</v>
      </c>
      <c r="I3" t="n">
        <v>79</v>
      </c>
      <c r="J3" t="n">
        <v>213.78</v>
      </c>
      <c r="K3" t="n">
        <v>56.13</v>
      </c>
      <c r="L3" t="n">
        <v>1.25</v>
      </c>
      <c r="M3" t="n">
        <v>77</v>
      </c>
      <c r="N3" t="n">
        <v>46.4</v>
      </c>
      <c r="O3" t="n">
        <v>26600.32</v>
      </c>
      <c r="P3" t="n">
        <v>135.54</v>
      </c>
      <c r="Q3" t="n">
        <v>942.61</v>
      </c>
      <c r="R3" t="n">
        <v>76.89</v>
      </c>
      <c r="S3" t="n">
        <v>27.17</v>
      </c>
      <c r="T3" t="n">
        <v>24738.28</v>
      </c>
      <c r="U3" t="n">
        <v>0.35</v>
      </c>
      <c r="V3" t="n">
        <v>0.83</v>
      </c>
      <c r="W3" t="n">
        <v>0.24</v>
      </c>
      <c r="X3" t="n">
        <v>1.59</v>
      </c>
      <c r="Y3" t="n">
        <v>1</v>
      </c>
      <c r="Z3" t="n">
        <v>10</v>
      </c>
      <c r="AA3" t="n">
        <v>271.2503871323734</v>
      </c>
      <c r="AB3" t="n">
        <v>371.1367463970258</v>
      </c>
      <c r="AC3" t="n">
        <v>335.7159762145879</v>
      </c>
      <c r="AD3" t="n">
        <v>271250.3871323734</v>
      </c>
      <c r="AE3" t="n">
        <v>371136.7463970258</v>
      </c>
      <c r="AF3" t="n">
        <v>2.115352733476088e-06</v>
      </c>
      <c r="AG3" t="n">
        <v>21</v>
      </c>
      <c r="AH3" t="n">
        <v>335715.9762145879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6.9494</v>
      </c>
      <c r="E4" t="n">
        <v>14.39</v>
      </c>
      <c r="F4" t="n">
        <v>9.119999999999999</v>
      </c>
      <c r="G4" t="n">
        <v>8.68</v>
      </c>
      <c r="H4" t="n">
        <v>0.12</v>
      </c>
      <c r="I4" t="n">
        <v>63</v>
      </c>
      <c r="J4" t="n">
        <v>214.19</v>
      </c>
      <c r="K4" t="n">
        <v>56.13</v>
      </c>
      <c r="L4" t="n">
        <v>1.5</v>
      </c>
      <c r="M4" t="n">
        <v>61</v>
      </c>
      <c r="N4" t="n">
        <v>46.56</v>
      </c>
      <c r="O4" t="n">
        <v>26650.41</v>
      </c>
      <c r="P4" t="n">
        <v>129.69</v>
      </c>
      <c r="Q4" t="n">
        <v>942.41</v>
      </c>
      <c r="R4" t="n">
        <v>66.73999999999999</v>
      </c>
      <c r="S4" t="n">
        <v>27.17</v>
      </c>
      <c r="T4" t="n">
        <v>19744.74</v>
      </c>
      <c r="U4" t="n">
        <v>0.41</v>
      </c>
      <c r="V4" t="n">
        <v>0.86</v>
      </c>
      <c r="W4" t="n">
        <v>0.21</v>
      </c>
      <c r="X4" t="n">
        <v>1.26</v>
      </c>
      <c r="Y4" t="n">
        <v>1</v>
      </c>
      <c r="Z4" t="n">
        <v>10</v>
      </c>
      <c r="AA4" t="n">
        <v>244.3397233156925</v>
      </c>
      <c r="AB4" t="n">
        <v>334.3163889481872</v>
      </c>
      <c r="AC4" t="n">
        <v>302.4097020030705</v>
      </c>
      <c r="AD4" t="n">
        <v>244339.7233156925</v>
      </c>
      <c r="AE4" t="n">
        <v>334316.3889481872</v>
      </c>
      <c r="AF4" t="n">
        <v>2.263206620996201e-06</v>
      </c>
      <c r="AG4" t="n">
        <v>19</v>
      </c>
      <c r="AH4" t="n">
        <v>302409.7020030706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7.268</v>
      </c>
      <c r="E5" t="n">
        <v>13.76</v>
      </c>
      <c r="F5" t="n">
        <v>8.91</v>
      </c>
      <c r="G5" t="n">
        <v>10.08</v>
      </c>
      <c r="H5" t="n">
        <v>0.14</v>
      </c>
      <c r="I5" t="n">
        <v>53</v>
      </c>
      <c r="J5" t="n">
        <v>214.59</v>
      </c>
      <c r="K5" t="n">
        <v>56.13</v>
      </c>
      <c r="L5" t="n">
        <v>1.75</v>
      </c>
      <c r="M5" t="n">
        <v>51</v>
      </c>
      <c r="N5" t="n">
        <v>46.72</v>
      </c>
      <c r="O5" t="n">
        <v>26700.55</v>
      </c>
      <c r="P5" t="n">
        <v>125.8</v>
      </c>
      <c r="Q5" t="n">
        <v>942.3200000000001</v>
      </c>
      <c r="R5" t="n">
        <v>60.29</v>
      </c>
      <c r="S5" t="n">
        <v>27.17</v>
      </c>
      <c r="T5" t="n">
        <v>16568.43</v>
      </c>
      <c r="U5" t="n">
        <v>0.45</v>
      </c>
      <c r="V5" t="n">
        <v>0.88</v>
      </c>
      <c r="W5" t="n">
        <v>0.19</v>
      </c>
      <c r="X5" t="n">
        <v>1.05</v>
      </c>
      <c r="Y5" t="n">
        <v>1</v>
      </c>
      <c r="Z5" t="n">
        <v>10</v>
      </c>
      <c r="AA5" t="n">
        <v>229.3980497072743</v>
      </c>
      <c r="AB5" t="n">
        <v>313.8725319370425</v>
      </c>
      <c r="AC5" t="n">
        <v>283.9169780119295</v>
      </c>
      <c r="AD5" t="n">
        <v>229398.0497072742</v>
      </c>
      <c r="AE5" t="n">
        <v>313872.5319370425</v>
      </c>
      <c r="AF5" t="n">
        <v>2.366964877744898e-06</v>
      </c>
      <c r="AG5" t="n">
        <v>18</v>
      </c>
      <c r="AH5" t="n">
        <v>283916.9780119295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7.5559</v>
      </c>
      <c r="E6" t="n">
        <v>13.23</v>
      </c>
      <c r="F6" t="n">
        <v>8.720000000000001</v>
      </c>
      <c r="G6" t="n">
        <v>11.63</v>
      </c>
      <c r="H6" t="n">
        <v>0.17</v>
      </c>
      <c r="I6" t="n">
        <v>45</v>
      </c>
      <c r="J6" t="n">
        <v>215</v>
      </c>
      <c r="K6" t="n">
        <v>56.13</v>
      </c>
      <c r="L6" t="n">
        <v>2</v>
      </c>
      <c r="M6" t="n">
        <v>43</v>
      </c>
      <c r="N6" t="n">
        <v>46.87</v>
      </c>
      <c r="O6" t="n">
        <v>26750.75</v>
      </c>
      <c r="P6" t="n">
        <v>122.14</v>
      </c>
      <c r="Q6" t="n">
        <v>942.37</v>
      </c>
      <c r="R6" t="n">
        <v>54.26</v>
      </c>
      <c r="S6" t="n">
        <v>27.17</v>
      </c>
      <c r="T6" t="n">
        <v>13592.87</v>
      </c>
      <c r="U6" t="n">
        <v>0.5</v>
      </c>
      <c r="V6" t="n">
        <v>0.89</v>
      </c>
      <c r="W6" t="n">
        <v>0.18</v>
      </c>
      <c r="X6" t="n">
        <v>0.87</v>
      </c>
      <c r="Y6" t="n">
        <v>1</v>
      </c>
      <c r="Z6" t="n">
        <v>10</v>
      </c>
      <c r="AA6" t="n">
        <v>222.5963147198119</v>
      </c>
      <c r="AB6" t="n">
        <v>304.5660980558316</v>
      </c>
      <c r="AC6" t="n">
        <v>275.4987371186764</v>
      </c>
      <c r="AD6" t="n">
        <v>222596.3147198119</v>
      </c>
      <c r="AE6" t="n">
        <v>304566.0980558316</v>
      </c>
      <c r="AF6" t="n">
        <v>2.460725085271419e-06</v>
      </c>
      <c r="AG6" t="n">
        <v>18</v>
      </c>
      <c r="AH6" t="n">
        <v>275498.7371186764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7.7888</v>
      </c>
      <c r="E7" t="n">
        <v>12.84</v>
      </c>
      <c r="F7" t="n">
        <v>8.58</v>
      </c>
      <c r="G7" t="n">
        <v>13.2</v>
      </c>
      <c r="H7" t="n">
        <v>0.19</v>
      </c>
      <c r="I7" t="n">
        <v>39</v>
      </c>
      <c r="J7" t="n">
        <v>215.41</v>
      </c>
      <c r="K7" t="n">
        <v>56.13</v>
      </c>
      <c r="L7" t="n">
        <v>2.25</v>
      </c>
      <c r="M7" t="n">
        <v>37</v>
      </c>
      <c r="N7" t="n">
        <v>47.03</v>
      </c>
      <c r="O7" t="n">
        <v>26801</v>
      </c>
      <c r="P7" t="n">
        <v>119.2</v>
      </c>
      <c r="Q7" t="n">
        <v>942.46</v>
      </c>
      <c r="R7" t="n">
        <v>49.67</v>
      </c>
      <c r="S7" t="n">
        <v>27.17</v>
      </c>
      <c r="T7" t="n">
        <v>11328.67</v>
      </c>
      <c r="U7" t="n">
        <v>0.55</v>
      </c>
      <c r="V7" t="n">
        <v>0.91</v>
      </c>
      <c r="W7" t="n">
        <v>0.17</v>
      </c>
      <c r="X7" t="n">
        <v>0.72</v>
      </c>
      <c r="Y7" t="n">
        <v>1</v>
      </c>
      <c r="Z7" t="n">
        <v>10</v>
      </c>
      <c r="AA7" t="n">
        <v>210.6069966692728</v>
      </c>
      <c r="AB7" t="n">
        <v>288.16178416771</v>
      </c>
      <c r="AC7" t="n">
        <v>260.6600279244328</v>
      </c>
      <c r="AD7" t="n">
        <v>210606.9966692728</v>
      </c>
      <c r="AE7" t="n">
        <v>288161.78416771</v>
      </c>
      <c r="AF7" t="n">
        <v>2.536573478230525e-06</v>
      </c>
      <c r="AG7" t="n">
        <v>17</v>
      </c>
      <c r="AH7" t="n">
        <v>260660.0279244328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7.9421</v>
      </c>
      <c r="E8" t="n">
        <v>12.59</v>
      </c>
      <c r="F8" t="n">
        <v>8.5</v>
      </c>
      <c r="G8" t="n">
        <v>14.57</v>
      </c>
      <c r="H8" t="n">
        <v>0.21</v>
      </c>
      <c r="I8" t="n">
        <v>35</v>
      </c>
      <c r="J8" t="n">
        <v>215.82</v>
      </c>
      <c r="K8" t="n">
        <v>56.13</v>
      </c>
      <c r="L8" t="n">
        <v>2.5</v>
      </c>
      <c r="M8" t="n">
        <v>33</v>
      </c>
      <c r="N8" t="n">
        <v>47.19</v>
      </c>
      <c r="O8" t="n">
        <v>26851.31</v>
      </c>
      <c r="P8" t="n">
        <v>117.12</v>
      </c>
      <c r="Q8" t="n">
        <v>942.4299999999999</v>
      </c>
      <c r="R8" t="n">
        <v>48.02</v>
      </c>
      <c r="S8" t="n">
        <v>27.17</v>
      </c>
      <c r="T8" t="n">
        <v>10523.9</v>
      </c>
      <c r="U8" t="n">
        <v>0.57</v>
      </c>
      <c r="V8" t="n">
        <v>0.92</v>
      </c>
      <c r="W8" t="n">
        <v>0.14</v>
      </c>
      <c r="X8" t="n">
        <v>0.65</v>
      </c>
      <c r="Y8" t="n">
        <v>1</v>
      </c>
      <c r="Z8" t="n">
        <v>10</v>
      </c>
      <c r="AA8" t="n">
        <v>207.3227266017765</v>
      </c>
      <c r="AB8" t="n">
        <v>283.6681009695944</v>
      </c>
      <c r="AC8" t="n">
        <v>256.5952155438199</v>
      </c>
      <c r="AD8" t="n">
        <v>207322.7266017765</v>
      </c>
      <c r="AE8" t="n">
        <v>283668.1009695944</v>
      </c>
      <c r="AF8" t="n">
        <v>2.586498590470247e-06</v>
      </c>
      <c r="AG8" t="n">
        <v>17</v>
      </c>
      <c r="AH8" t="n">
        <v>256595.2155438199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8.0214</v>
      </c>
      <c r="E9" t="n">
        <v>12.47</v>
      </c>
      <c r="F9" t="n">
        <v>8.5</v>
      </c>
      <c r="G9" t="n">
        <v>15.94</v>
      </c>
      <c r="H9" t="n">
        <v>0.23</v>
      </c>
      <c r="I9" t="n">
        <v>32</v>
      </c>
      <c r="J9" t="n">
        <v>216.22</v>
      </c>
      <c r="K9" t="n">
        <v>56.13</v>
      </c>
      <c r="L9" t="n">
        <v>2.75</v>
      </c>
      <c r="M9" t="n">
        <v>30</v>
      </c>
      <c r="N9" t="n">
        <v>47.35</v>
      </c>
      <c r="O9" t="n">
        <v>26901.66</v>
      </c>
      <c r="P9" t="n">
        <v>116.27</v>
      </c>
      <c r="Q9" t="n">
        <v>942.4</v>
      </c>
      <c r="R9" t="n">
        <v>47.66</v>
      </c>
      <c r="S9" t="n">
        <v>27.17</v>
      </c>
      <c r="T9" t="n">
        <v>10359.52</v>
      </c>
      <c r="U9" t="n">
        <v>0.57</v>
      </c>
      <c r="V9" t="n">
        <v>0.92</v>
      </c>
      <c r="W9" t="n">
        <v>0.16</v>
      </c>
      <c r="X9" t="n">
        <v>0.65</v>
      </c>
      <c r="Y9" t="n">
        <v>1</v>
      </c>
      <c r="Z9" t="n">
        <v>10</v>
      </c>
      <c r="AA9" t="n">
        <v>205.8677812451427</v>
      </c>
      <c r="AB9" t="n">
        <v>281.67738054499</v>
      </c>
      <c r="AC9" t="n">
        <v>254.7944866825455</v>
      </c>
      <c r="AD9" t="n">
        <v>205867.7812451427</v>
      </c>
      <c r="AE9" t="n">
        <v>281677.38054499</v>
      </c>
      <c r="AF9" t="n">
        <v>2.612324170382901e-06</v>
      </c>
      <c r="AG9" t="n">
        <v>17</v>
      </c>
      <c r="AH9" t="n">
        <v>254794.4866825455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8.15</v>
      </c>
      <c r="E10" t="n">
        <v>12.27</v>
      </c>
      <c r="F10" t="n">
        <v>8.43</v>
      </c>
      <c r="G10" t="n">
        <v>17.45</v>
      </c>
      <c r="H10" t="n">
        <v>0.25</v>
      </c>
      <c r="I10" t="n">
        <v>29</v>
      </c>
      <c r="J10" t="n">
        <v>216.63</v>
      </c>
      <c r="K10" t="n">
        <v>56.13</v>
      </c>
      <c r="L10" t="n">
        <v>3</v>
      </c>
      <c r="M10" t="n">
        <v>27</v>
      </c>
      <c r="N10" t="n">
        <v>47.51</v>
      </c>
      <c r="O10" t="n">
        <v>26952.08</v>
      </c>
      <c r="P10" t="n">
        <v>114.41</v>
      </c>
      <c r="Q10" t="n">
        <v>942.3099999999999</v>
      </c>
      <c r="R10" t="n">
        <v>45.38</v>
      </c>
      <c r="S10" t="n">
        <v>27.17</v>
      </c>
      <c r="T10" t="n">
        <v>9234.74</v>
      </c>
      <c r="U10" t="n">
        <v>0.6</v>
      </c>
      <c r="V10" t="n">
        <v>0.92</v>
      </c>
      <c r="W10" t="n">
        <v>0.15</v>
      </c>
      <c r="X10" t="n">
        <v>0.58</v>
      </c>
      <c r="Y10" t="n">
        <v>1</v>
      </c>
      <c r="Z10" t="n">
        <v>10</v>
      </c>
      <c r="AA10" t="n">
        <v>196.2944741999447</v>
      </c>
      <c r="AB10" t="n">
        <v>268.5787595012574</v>
      </c>
      <c r="AC10" t="n">
        <v>242.9459796471925</v>
      </c>
      <c r="AD10" t="n">
        <v>196294.4741999448</v>
      </c>
      <c r="AE10" t="n">
        <v>268578.7595012574</v>
      </c>
      <c r="AF10" t="n">
        <v>2.654205249535074e-06</v>
      </c>
      <c r="AG10" t="n">
        <v>16</v>
      </c>
      <c r="AH10" t="n">
        <v>242945.9796471925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8.2827</v>
      </c>
      <c r="E11" t="n">
        <v>12.07</v>
      </c>
      <c r="F11" t="n">
        <v>8.359999999999999</v>
      </c>
      <c r="G11" t="n">
        <v>19.3</v>
      </c>
      <c r="H11" t="n">
        <v>0.27</v>
      </c>
      <c r="I11" t="n">
        <v>26</v>
      </c>
      <c r="J11" t="n">
        <v>217.04</v>
      </c>
      <c r="K11" t="n">
        <v>56.13</v>
      </c>
      <c r="L11" t="n">
        <v>3.25</v>
      </c>
      <c r="M11" t="n">
        <v>24</v>
      </c>
      <c r="N11" t="n">
        <v>47.66</v>
      </c>
      <c r="O11" t="n">
        <v>27002.55</v>
      </c>
      <c r="P11" t="n">
        <v>112.22</v>
      </c>
      <c r="Q11" t="n">
        <v>942.24</v>
      </c>
      <c r="R11" t="n">
        <v>43.18</v>
      </c>
      <c r="S11" t="n">
        <v>27.17</v>
      </c>
      <c r="T11" t="n">
        <v>8146.1</v>
      </c>
      <c r="U11" t="n">
        <v>0.63</v>
      </c>
      <c r="V11" t="n">
        <v>0.93</v>
      </c>
      <c r="W11" t="n">
        <v>0.15</v>
      </c>
      <c r="X11" t="n">
        <v>0.51</v>
      </c>
      <c r="Y11" t="n">
        <v>1</v>
      </c>
      <c r="Z11" t="n">
        <v>10</v>
      </c>
      <c r="AA11" t="n">
        <v>193.4308221054069</v>
      </c>
      <c r="AB11" t="n">
        <v>264.6605843700987</v>
      </c>
      <c r="AC11" t="n">
        <v>239.4017496513569</v>
      </c>
      <c r="AD11" t="n">
        <v>193430.8221054069</v>
      </c>
      <c r="AE11" t="n">
        <v>264660.5843700987</v>
      </c>
      <c r="AF11" t="n">
        <v>2.697421573045908e-06</v>
      </c>
      <c r="AG11" t="n">
        <v>16</v>
      </c>
      <c r="AH11" t="n">
        <v>239401.7496513569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8.3622</v>
      </c>
      <c r="E12" t="n">
        <v>11.96</v>
      </c>
      <c r="F12" t="n">
        <v>8.33</v>
      </c>
      <c r="G12" t="n">
        <v>20.83</v>
      </c>
      <c r="H12" t="n">
        <v>0.29</v>
      </c>
      <c r="I12" t="n">
        <v>24</v>
      </c>
      <c r="J12" t="n">
        <v>217.45</v>
      </c>
      <c r="K12" t="n">
        <v>56.13</v>
      </c>
      <c r="L12" t="n">
        <v>3.5</v>
      </c>
      <c r="M12" t="n">
        <v>22</v>
      </c>
      <c r="N12" t="n">
        <v>47.82</v>
      </c>
      <c r="O12" t="n">
        <v>27053.07</v>
      </c>
      <c r="P12" t="n">
        <v>111</v>
      </c>
      <c r="Q12" t="n">
        <v>942.29</v>
      </c>
      <c r="R12" t="n">
        <v>42.19</v>
      </c>
      <c r="S12" t="n">
        <v>27.17</v>
      </c>
      <c r="T12" t="n">
        <v>7663.18</v>
      </c>
      <c r="U12" t="n">
        <v>0.64</v>
      </c>
      <c r="V12" t="n">
        <v>0.9399999999999999</v>
      </c>
      <c r="W12" t="n">
        <v>0.15</v>
      </c>
      <c r="X12" t="n">
        <v>0.48</v>
      </c>
      <c r="Y12" t="n">
        <v>1</v>
      </c>
      <c r="Z12" t="n">
        <v>10</v>
      </c>
      <c r="AA12" t="n">
        <v>191.83009626462</v>
      </c>
      <c r="AB12" t="n">
        <v>262.470400655695</v>
      </c>
      <c r="AC12" t="n">
        <v>237.4205939967131</v>
      </c>
      <c r="AD12" t="n">
        <v>191830.09626462</v>
      </c>
      <c r="AE12" t="n">
        <v>262470.400655695</v>
      </c>
      <c r="AF12" t="n">
        <v>2.723312286829717e-06</v>
      </c>
      <c r="AG12" t="n">
        <v>16</v>
      </c>
      <c r="AH12" t="n">
        <v>237420.5939967131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8.4636</v>
      </c>
      <c r="E13" t="n">
        <v>11.82</v>
      </c>
      <c r="F13" t="n">
        <v>8.27</v>
      </c>
      <c r="G13" t="n">
        <v>22.56</v>
      </c>
      <c r="H13" t="n">
        <v>0.31</v>
      </c>
      <c r="I13" t="n">
        <v>22</v>
      </c>
      <c r="J13" t="n">
        <v>217.86</v>
      </c>
      <c r="K13" t="n">
        <v>56.13</v>
      </c>
      <c r="L13" t="n">
        <v>3.75</v>
      </c>
      <c r="M13" t="n">
        <v>20</v>
      </c>
      <c r="N13" t="n">
        <v>47.98</v>
      </c>
      <c r="O13" t="n">
        <v>27103.65</v>
      </c>
      <c r="P13" t="n">
        <v>109.04</v>
      </c>
      <c r="Q13" t="n">
        <v>942.3099999999999</v>
      </c>
      <c r="R13" t="n">
        <v>40.27</v>
      </c>
      <c r="S13" t="n">
        <v>27.17</v>
      </c>
      <c r="T13" t="n">
        <v>6715.31</v>
      </c>
      <c r="U13" t="n">
        <v>0.67</v>
      </c>
      <c r="V13" t="n">
        <v>0.9399999999999999</v>
      </c>
      <c r="W13" t="n">
        <v>0.14</v>
      </c>
      <c r="X13" t="n">
        <v>0.42</v>
      </c>
      <c r="Y13" t="n">
        <v>1</v>
      </c>
      <c r="Z13" t="n">
        <v>10</v>
      </c>
      <c r="AA13" t="n">
        <v>189.5517268649437</v>
      </c>
      <c r="AB13" t="n">
        <v>259.3530351284955</v>
      </c>
      <c r="AC13" t="n">
        <v>234.6007454601785</v>
      </c>
      <c r="AD13" t="n">
        <v>189551.7268649437</v>
      </c>
      <c r="AE13" t="n">
        <v>259353.0351284955</v>
      </c>
      <c r="AF13" t="n">
        <v>2.756335159504914e-06</v>
      </c>
      <c r="AG13" t="n">
        <v>16</v>
      </c>
      <c r="AH13" t="n">
        <v>234600.7454601785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8.510199999999999</v>
      </c>
      <c r="E14" t="n">
        <v>11.75</v>
      </c>
      <c r="F14" t="n">
        <v>8.25</v>
      </c>
      <c r="G14" t="n">
        <v>23.57</v>
      </c>
      <c r="H14" t="n">
        <v>0.33</v>
      </c>
      <c r="I14" t="n">
        <v>21</v>
      </c>
      <c r="J14" t="n">
        <v>218.27</v>
      </c>
      <c r="K14" t="n">
        <v>56.13</v>
      </c>
      <c r="L14" t="n">
        <v>4</v>
      </c>
      <c r="M14" t="n">
        <v>19</v>
      </c>
      <c r="N14" t="n">
        <v>48.15</v>
      </c>
      <c r="O14" t="n">
        <v>27154.29</v>
      </c>
      <c r="P14" t="n">
        <v>107.87</v>
      </c>
      <c r="Q14" t="n">
        <v>942.26</v>
      </c>
      <c r="R14" t="n">
        <v>39.65</v>
      </c>
      <c r="S14" t="n">
        <v>27.17</v>
      </c>
      <c r="T14" t="n">
        <v>6409.2</v>
      </c>
      <c r="U14" t="n">
        <v>0.6899999999999999</v>
      </c>
      <c r="V14" t="n">
        <v>0.95</v>
      </c>
      <c r="W14" t="n">
        <v>0.14</v>
      </c>
      <c r="X14" t="n">
        <v>0.4</v>
      </c>
      <c r="Y14" t="n">
        <v>1</v>
      </c>
      <c r="Z14" t="n">
        <v>10</v>
      </c>
      <c r="AA14" t="n">
        <v>188.3578416980865</v>
      </c>
      <c r="AB14" t="n">
        <v>257.719508772706</v>
      </c>
      <c r="AC14" t="n">
        <v>233.1231205671164</v>
      </c>
      <c r="AD14" t="n">
        <v>188357.8416980865</v>
      </c>
      <c r="AE14" t="n">
        <v>257719.508772706</v>
      </c>
      <c r="AF14" t="n">
        <v>2.771511351483851e-06</v>
      </c>
      <c r="AG14" t="n">
        <v>16</v>
      </c>
      <c r="AH14" t="n">
        <v>233123.1205671164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8.6174</v>
      </c>
      <c r="E15" t="n">
        <v>11.6</v>
      </c>
      <c r="F15" t="n">
        <v>8.19</v>
      </c>
      <c r="G15" t="n">
        <v>25.86</v>
      </c>
      <c r="H15" t="n">
        <v>0.35</v>
      </c>
      <c r="I15" t="n">
        <v>19</v>
      </c>
      <c r="J15" t="n">
        <v>218.68</v>
      </c>
      <c r="K15" t="n">
        <v>56.13</v>
      </c>
      <c r="L15" t="n">
        <v>4.25</v>
      </c>
      <c r="M15" t="n">
        <v>17</v>
      </c>
      <c r="N15" t="n">
        <v>48.31</v>
      </c>
      <c r="O15" t="n">
        <v>27204.98</v>
      </c>
      <c r="P15" t="n">
        <v>105.88</v>
      </c>
      <c r="Q15" t="n">
        <v>942.26</v>
      </c>
      <c r="R15" t="n">
        <v>37.58</v>
      </c>
      <c r="S15" t="n">
        <v>27.17</v>
      </c>
      <c r="T15" t="n">
        <v>5382.16</v>
      </c>
      <c r="U15" t="n">
        <v>0.72</v>
      </c>
      <c r="V15" t="n">
        <v>0.95</v>
      </c>
      <c r="W15" t="n">
        <v>0.14</v>
      </c>
      <c r="X15" t="n">
        <v>0.34</v>
      </c>
      <c r="Y15" t="n">
        <v>1</v>
      </c>
      <c r="Z15" t="n">
        <v>10</v>
      </c>
      <c r="AA15" t="n">
        <v>186.0903850157803</v>
      </c>
      <c r="AB15" t="n">
        <v>254.6170745068474</v>
      </c>
      <c r="AC15" t="n">
        <v>230.3167782732965</v>
      </c>
      <c r="AD15" t="n">
        <v>186090.3850157803</v>
      </c>
      <c r="AE15" t="n">
        <v>254617.0745068474</v>
      </c>
      <c r="AF15" t="n">
        <v>2.806423106422521e-06</v>
      </c>
      <c r="AG15" t="n">
        <v>16</v>
      </c>
      <c r="AH15" t="n">
        <v>230316.7782732965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8.6503</v>
      </c>
      <c r="E16" t="n">
        <v>11.56</v>
      </c>
      <c r="F16" t="n">
        <v>8.19</v>
      </c>
      <c r="G16" t="n">
        <v>27.29</v>
      </c>
      <c r="H16" t="n">
        <v>0.36</v>
      </c>
      <c r="I16" t="n">
        <v>18</v>
      </c>
      <c r="J16" t="n">
        <v>219.09</v>
      </c>
      <c r="K16" t="n">
        <v>56.13</v>
      </c>
      <c r="L16" t="n">
        <v>4.5</v>
      </c>
      <c r="M16" t="n">
        <v>16</v>
      </c>
      <c r="N16" t="n">
        <v>48.47</v>
      </c>
      <c r="O16" t="n">
        <v>27255.72</v>
      </c>
      <c r="P16" t="n">
        <v>105.03</v>
      </c>
      <c r="Q16" t="n">
        <v>942.28</v>
      </c>
      <c r="R16" t="n">
        <v>38.01</v>
      </c>
      <c r="S16" t="n">
        <v>27.17</v>
      </c>
      <c r="T16" t="n">
        <v>5604.4</v>
      </c>
      <c r="U16" t="n">
        <v>0.71</v>
      </c>
      <c r="V16" t="n">
        <v>0.95</v>
      </c>
      <c r="W16" t="n">
        <v>0.13</v>
      </c>
      <c r="X16" t="n">
        <v>0.33</v>
      </c>
      <c r="Y16" t="n">
        <v>1</v>
      </c>
      <c r="Z16" t="n">
        <v>10</v>
      </c>
      <c r="AA16" t="n">
        <v>185.2723284863976</v>
      </c>
      <c r="AB16" t="n">
        <v>253.4977734732396</v>
      </c>
      <c r="AC16" t="n">
        <v>229.3043017593871</v>
      </c>
      <c r="AD16" t="n">
        <v>185272.3284863976</v>
      </c>
      <c r="AE16" t="n">
        <v>253497.7734732396</v>
      </c>
      <c r="AF16" t="n">
        <v>2.817137628227392e-06</v>
      </c>
      <c r="AG16" t="n">
        <v>16</v>
      </c>
      <c r="AH16" t="n">
        <v>229304.3017593871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8.686199999999999</v>
      </c>
      <c r="E17" t="n">
        <v>11.51</v>
      </c>
      <c r="F17" t="n">
        <v>8.18</v>
      </c>
      <c r="G17" t="n">
        <v>28.88</v>
      </c>
      <c r="H17" t="n">
        <v>0.38</v>
      </c>
      <c r="I17" t="n">
        <v>17</v>
      </c>
      <c r="J17" t="n">
        <v>219.51</v>
      </c>
      <c r="K17" t="n">
        <v>56.13</v>
      </c>
      <c r="L17" t="n">
        <v>4.75</v>
      </c>
      <c r="M17" t="n">
        <v>15</v>
      </c>
      <c r="N17" t="n">
        <v>48.63</v>
      </c>
      <c r="O17" t="n">
        <v>27306.53</v>
      </c>
      <c r="P17" t="n">
        <v>103.56</v>
      </c>
      <c r="Q17" t="n">
        <v>942.3</v>
      </c>
      <c r="R17" t="n">
        <v>37.61</v>
      </c>
      <c r="S17" t="n">
        <v>27.17</v>
      </c>
      <c r="T17" t="n">
        <v>5409.28</v>
      </c>
      <c r="U17" t="n">
        <v>0.72</v>
      </c>
      <c r="V17" t="n">
        <v>0.95</v>
      </c>
      <c r="W17" t="n">
        <v>0.13</v>
      </c>
      <c r="X17" t="n">
        <v>0.33</v>
      </c>
      <c r="Y17" t="n">
        <v>1</v>
      </c>
      <c r="Z17" t="n">
        <v>10</v>
      </c>
      <c r="AA17" t="n">
        <v>177.1540902790253</v>
      </c>
      <c r="AB17" t="n">
        <v>242.3900418065257</v>
      </c>
      <c r="AC17" t="n">
        <v>219.2566764131415</v>
      </c>
      <c r="AD17" t="n">
        <v>177154.0902790253</v>
      </c>
      <c r="AE17" t="n">
        <v>242390.0418065257</v>
      </c>
      <c r="AF17" t="n">
        <v>2.828829158099578e-06</v>
      </c>
      <c r="AG17" t="n">
        <v>15</v>
      </c>
      <c r="AH17" t="n">
        <v>219256.6764131415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8.738099999999999</v>
      </c>
      <c r="E18" t="n">
        <v>11.44</v>
      </c>
      <c r="F18" t="n">
        <v>8.16</v>
      </c>
      <c r="G18" t="n">
        <v>30.58</v>
      </c>
      <c r="H18" t="n">
        <v>0.4</v>
      </c>
      <c r="I18" t="n">
        <v>16</v>
      </c>
      <c r="J18" t="n">
        <v>219.92</v>
      </c>
      <c r="K18" t="n">
        <v>56.13</v>
      </c>
      <c r="L18" t="n">
        <v>5</v>
      </c>
      <c r="M18" t="n">
        <v>14</v>
      </c>
      <c r="N18" t="n">
        <v>48.79</v>
      </c>
      <c r="O18" t="n">
        <v>27357.39</v>
      </c>
      <c r="P18" t="n">
        <v>102.41</v>
      </c>
      <c r="Q18" t="n">
        <v>942.38</v>
      </c>
      <c r="R18" t="n">
        <v>36.7</v>
      </c>
      <c r="S18" t="n">
        <v>27.17</v>
      </c>
      <c r="T18" t="n">
        <v>4957.5</v>
      </c>
      <c r="U18" t="n">
        <v>0.74</v>
      </c>
      <c r="V18" t="n">
        <v>0.96</v>
      </c>
      <c r="W18" t="n">
        <v>0.13</v>
      </c>
      <c r="X18" t="n">
        <v>0.3</v>
      </c>
      <c r="Y18" t="n">
        <v>1</v>
      </c>
      <c r="Z18" t="n">
        <v>10</v>
      </c>
      <c r="AA18" t="n">
        <v>175.9892683081747</v>
      </c>
      <c r="AB18" t="n">
        <v>240.7962809976902</v>
      </c>
      <c r="AC18" t="n">
        <v>217.8150218990434</v>
      </c>
      <c r="AD18" t="n">
        <v>175989.2683081747</v>
      </c>
      <c r="AE18" t="n">
        <v>240796.2809976902</v>
      </c>
      <c r="AF18" t="n">
        <v>2.845731397664102e-06</v>
      </c>
      <c r="AG18" t="n">
        <v>15</v>
      </c>
      <c r="AH18" t="n">
        <v>217815.0218990434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8.785</v>
      </c>
      <c r="E19" t="n">
        <v>11.38</v>
      </c>
      <c r="F19" t="n">
        <v>8.140000000000001</v>
      </c>
      <c r="G19" t="n">
        <v>32.55</v>
      </c>
      <c r="H19" t="n">
        <v>0.42</v>
      </c>
      <c r="I19" t="n">
        <v>15</v>
      </c>
      <c r="J19" t="n">
        <v>220.33</v>
      </c>
      <c r="K19" t="n">
        <v>56.13</v>
      </c>
      <c r="L19" t="n">
        <v>5.25</v>
      </c>
      <c r="M19" t="n">
        <v>13</v>
      </c>
      <c r="N19" t="n">
        <v>48.95</v>
      </c>
      <c r="O19" t="n">
        <v>27408.3</v>
      </c>
      <c r="P19" t="n">
        <v>100.9</v>
      </c>
      <c r="Q19" t="n">
        <v>942.24</v>
      </c>
      <c r="R19" t="n">
        <v>36.14</v>
      </c>
      <c r="S19" t="n">
        <v>27.17</v>
      </c>
      <c r="T19" t="n">
        <v>4681.67</v>
      </c>
      <c r="U19" t="n">
        <v>0.75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174.655106422289</v>
      </c>
      <c r="AB19" t="n">
        <v>238.970821846354</v>
      </c>
      <c r="AC19" t="n">
        <v>216.1637820070621</v>
      </c>
      <c r="AD19" t="n">
        <v>174655.106422289</v>
      </c>
      <c r="AE19" t="n">
        <v>238970.821846354</v>
      </c>
      <c r="AF19" t="n">
        <v>2.86100529044977e-06</v>
      </c>
      <c r="AG19" t="n">
        <v>15</v>
      </c>
      <c r="AH19" t="n">
        <v>216163.7820070621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8.8383</v>
      </c>
      <c r="E20" t="n">
        <v>11.31</v>
      </c>
      <c r="F20" t="n">
        <v>8.109999999999999</v>
      </c>
      <c r="G20" t="n">
        <v>34.76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12</v>
      </c>
      <c r="N20" t="n">
        <v>49.12</v>
      </c>
      <c r="O20" t="n">
        <v>27459.27</v>
      </c>
      <c r="P20" t="n">
        <v>99.42</v>
      </c>
      <c r="Q20" t="n">
        <v>942.36</v>
      </c>
      <c r="R20" t="n">
        <v>35.2</v>
      </c>
      <c r="S20" t="n">
        <v>27.17</v>
      </c>
      <c r="T20" t="n">
        <v>4216.78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173.294816560533</v>
      </c>
      <c r="AB20" t="n">
        <v>237.1096132457471</v>
      </c>
      <c r="AC20" t="n">
        <v>214.4802045430738</v>
      </c>
      <c r="AD20" t="n">
        <v>173294.816560533</v>
      </c>
      <c r="AE20" t="n">
        <v>237109.6132457471</v>
      </c>
      <c r="AF20" t="n">
        <v>2.878363467112373e-06</v>
      </c>
      <c r="AG20" t="n">
        <v>15</v>
      </c>
      <c r="AH20" t="n">
        <v>214480.2045430738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8.8344</v>
      </c>
      <c r="E21" t="n">
        <v>11.32</v>
      </c>
      <c r="F21" t="n">
        <v>8.119999999999999</v>
      </c>
      <c r="G21" t="n">
        <v>34.78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12</v>
      </c>
      <c r="N21" t="n">
        <v>49.28</v>
      </c>
      <c r="O21" t="n">
        <v>27510.3</v>
      </c>
      <c r="P21" t="n">
        <v>98.26000000000001</v>
      </c>
      <c r="Q21" t="n">
        <v>942.25</v>
      </c>
      <c r="R21" t="n">
        <v>35.44</v>
      </c>
      <c r="S21" t="n">
        <v>27.17</v>
      </c>
      <c r="T21" t="n">
        <v>4340.41</v>
      </c>
      <c r="U21" t="n">
        <v>0.77</v>
      </c>
      <c r="V21" t="n">
        <v>0.96</v>
      </c>
      <c r="W21" t="n">
        <v>0.13</v>
      </c>
      <c r="X21" t="n">
        <v>0.26</v>
      </c>
      <c r="Y21" t="n">
        <v>1</v>
      </c>
      <c r="Z21" t="n">
        <v>10</v>
      </c>
      <c r="AA21" t="n">
        <v>172.6196198571678</v>
      </c>
      <c r="AB21" t="n">
        <v>236.1857793286269</v>
      </c>
      <c r="AC21" t="n">
        <v>213.6445400383943</v>
      </c>
      <c r="AD21" t="n">
        <v>172619.6198571678</v>
      </c>
      <c r="AE21" t="n">
        <v>236185.7793286269</v>
      </c>
      <c r="AF21" t="n">
        <v>2.877093356624866e-06</v>
      </c>
      <c r="AG21" t="n">
        <v>15</v>
      </c>
      <c r="AH21" t="n">
        <v>213644.5400383943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8.9056</v>
      </c>
      <c r="E22" t="n">
        <v>11.23</v>
      </c>
      <c r="F22" t="n">
        <v>8.07</v>
      </c>
      <c r="G22" t="n">
        <v>37.23</v>
      </c>
      <c r="H22" t="n">
        <v>0.48</v>
      </c>
      <c r="I22" t="n">
        <v>13</v>
      </c>
      <c r="J22" t="n">
        <v>221.57</v>
      </c>
      <c r="K22" t="n">
        <v>56.13</v>
      </c>
      <c r="L22" t="n">
        <v>6</v>
      </c>
      <c r="M22" t="n">
        <v>11</v>
      </c>
      <c r="N22" t="n">
        <v>49.45</v>
      </c>
      <c r="O22" t="n">
        <v>27561.39</v>
      </c>
      <c r="P22" t="n">
        <v>96.81999999999999</v>
      </c>
      <c r="Q22" t="n">
        <v>942.3</v>
      </c>
      <c r="R22" t="n">
        <v>33.82</v>
      </c>
      <c r="S22" t="n">
        <v>27.17</v>
      </c>
      <c r="T22" t="n">
        <v>3532.42</v>
      </c>
      <c r="U22" t="n">
        <v>0.8</v>
      </c>
      <c r="V22" t="n">
        <v>0.97</v>
      </c>
      <c r="W22" t="n">
        <v>0.13</v>
      </c>
      <c r="X22" t="n">
        <v>0.21</v>
      </c>
      <c r="Y22" t="n">
        <v>1</v>
      </c>
      <c r="Z22" t="n">
        <v>10</v>
      </c>
      <c r="AA22" t="n">
        <v>171.1517260692321</v>
      </c>
      <c r="AB22" t="n">
        <v>234.1773422890709</v>
      </c>
      <c r="AC22" t="n">
        <v>211.8277854110338</v>
      </c>
      <c r="AD22" t="n">
        <v>171151.7260692321</v>
      </c>
      <c r="AE22" t="n">
        <v>234177.3422890709</v>
      </c>
      <c r="AF22" t="n">
        <v>2.900281014755773e-06</v>
      </c>
      <c r="AG22" t="n">
        <v>15</v>
      </c>
      <c r="AH22" t="n">
        <v>211827.7854110338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8.918799999999999</v>
      </c>
      <c r="E23" t="n">
        <v>11.21</v>
      </c>
      <c r="F23" t="n">
        <v>8.09</v>
      </c>
      <c r="G23" t="n">
        <v>40.46</v>
      </c>
      <c r="H23" t="n">
        <v>0.5</v>
      </c>
      <c r="I23" t="n">
        <v>12</v>
      </c>
      <c r="J23" t="n">
        <v>221.99</v>
      </c>
      <c r="K23" t="n">
        <v>56.13</v>
      </c>
      <c r="L23" t="n">
        <v>6.25</v>
      </c>
      <c r="M23" t="n">
        <v>10</v>
      </c>
      <c r="N23" t="n">
        <v>49.61</v>
      </c>
      <c r="O23" t="n">
        <v>27612.53</v>
      </c>
      <c r="P23" t="n">
        <v>95.37</v>
      </c>
      <c r="Q23" t="n">
        <v>942.24</v>
      </c>
      <c r="R23" t="n">
        <v>34.8</v>
      </c>
      <c r="S23" t="n">
        <v>27.17</v>
      </c>
      <c r="T23" t="n">
        <v>4026.47</v>
      </c>
      <c r="U23" t="n">
        <v>0.78</v>
      </c>
      <c r="V23" t="n">
        <v>0.96</v>
      </c>
      <c r="W23" t="n">
        <v>0.13</v>
      </c>
      <c r="X23" t="n">
        <v>0.24</v>
      </c>
      <c r="Y23" t="n">
        <v>1</v>
      </c>
      <c r="Z23" t="n">
        <v>10</v>
      </c>
      <c r="AA23" t="n">
        <v>170.1866532723151</v>
      </c>
      <c r="AB23" t="n">
        <v>232.8568871123229</v>
      </c>
      <c r="AC23" t="n">
        <v>210.6333526230837</v>
      </c>
      <c r="AD23" t="n">
        <v>170186.6532723151</v>
      </c>
      <c r="AE23" t="n">
        <v>232856.8871123228</v>
      </c>
      <c r="AF23" t="n">
        <v>2.904579850251953e-06</v>
      </c>
      <c r="AG23" t="n">
        <v>15</v>
      </c>
      <c r="AH23" t="n">
        <v>210633.3526230837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8.9255</v>
      </c>
      <c r="E24" t="n">
        <v>11.2</v>
      </c>
      <c r="F24" t="n">
        <v>8.08</v>
      </c>
      <c r="G24" t="n">
        <v>40.42</v>
      </c>
      <c r="H24" t="n">
        <v>0.52</v>
      </c>
      <c r="I24" t="n">
        <v>12</v>
      </c>
      <c r="J24" t="n">
        <v>222.4</v>
      </c>
      <c r="K24" t="n">
        <v>56.13</v>
      </c>
      <c r="L24" t="n">
        <v>6.5</v>
      </c>
      <c r="M24" t="n">
        <v>10</v>
      </c>
      <c r="N24" t="n">
        <v>49.78</v>
      </c>
      <c r="O24" t="n">
        <v>27663.85</v>
      </c>
      <c r="P24" t="n">
        <v>94.23</v>
      </c>
      <c r="Q24" t="n">
        <v>942.24</v>
      </c>
      <c r="R24" t="n">
        <v>34.46</v>
      </c>
      <c r="S24" t="n">
        <v>27.17</v>
      </c>
      <c r="T24" t="n">
        <v>3857.95</v>
      </c>
      <c r="U24" t="n">
        <v>0.79</v>
      </c>
      <c r="V24" t="n">
        <v>0.96</v>
      </c>
      <c r="W24" t="n">
        <v>0.13</v>
      </c>
      <c r="X24" t="n">
        <v>0.23</v>
      </c>
      <c r="Y24" t="n">
        <v>1</v>
      </c>
      <c r="Z24" t="n">
        <v>10</v>
      </c>
      <c r="AA24" t="n">
        <v>169.4334467606397</v>
      </c>
      <c r="AB24" t="n">
        <v>231.8263167339229</v>
      </c>
      <c r="AC24" t="n">
        <v>209.7011384351833</v>
      </c>
      <c r="AD24" t="n">
        <v>169433.4467606397</v>
      </c>
      <c r="AE24" t="n">
        <v>231826.3167339229</v>
      </c>
      <c r="AF24" t="n">
        <v>2.90676183493562e-06</v>
      </c>
      <c r="AG24" t="n">
        <v>15</v>
      </c>
      <c r="AH24" t="n">
        <v>209701.1384351833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8.9793</v>
      </c>
      <c r="E25" t="n">
        <v>11.14</v>
      </c>
      <c r="F25" t="n">
        <v>8.06</v>
      </c>
      <c r="G25" t="n">
        <v>43.96</v>
      </c>
      <c r="H25" t="n">
        <v>0.54</v>
      </c>
      <c r="I25" t="n">
        <v>11</v>
      </c>
      <c r="J25" t="n">
        <v>222.82</v>
      </c>
      <c r="K25" t="n">
        <v>56.13</v>
      </c>
      <c r="L25" t="n">
        <v>6.75</v>
      </c>
      <c r="M25" t="n">
        <v>9</v>
      </c>
      <c r="N25" t="n">
        <v>49.94</v>
      </c>
      <c r="O25" t="n">
        <v>27715.11</v>
      </c>
      <c r="P25" t="n">
        <v>92.48</v>
      </c>
      <c r="Q25" t="n">
        <v>942.24</v>
      </c>
      <c r="R25" t="n">
        <v>33.69</v>
      </c>
      <c r="S25" t="n">
        <v>27.17</v>
      </c>
      <c r="T25" t="n">
        <v>3476.89</v>
      </c>
      <c r="U25" t="n">
        <v>0.8100000000000001</v>
      </c>
      <c r="V25" t="n">
        <v>0.97</v>
      </c>
      <c r="W25" t="n">
        <v>0.13</v>
      </c>
      <c r="X25" t="n">
        <v>0.21</v>
      </c>
      <c r="Y25" t="n">
        <v>1</v>
      </c>
      <c r="Z25" t="n">
        <v>10</v>
      </c>
      <c r="AA25" t="n">
        <v>167.9672112008918</v>
      </c>
      <c r="AB25" t="n">
        <v>229.8201485553293</v>
      </c>
      <c r="AC25" t="n">
        <v>207.8864361318793</v>
      </c>
      <c r="AD25" t="n">
        <v>167967.2112008918</v>
      </c>
      <c r="AE25" t="n">
        <v>229820.1485553293</v>
      </c>
      <c r="AF25" t="n">
        <v>2.924282846276109e-06</v>
      </c>
      <c r="AG25" t="n">
        <v>15</v>
      </c>
      <c r="AH25" t="n">
        <v>207886.4361318793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8.978199999999999</v>
      </c>
      <c r="E26" t="n">
        <v>11.14</v>
      </c>
      <c r="F26" t="n">
        <v>8.06</v>
      </c>
      <c r="G26" t="n">
        <v>43.97</v>
      </c>
      <c r="H26" t="n">
        <v>0.5600000000000001</v>
      </c>
      <c r="I26" t="n">
        <v>11</v>
      </c>
      <c r="J26" t="n">
        <v>223.23</v>
      </c>
      <c r="K26" t="n">
        <v>56.13</v>
      </c>
      <c r="L26" t="n">
        <v>7</v>
      </c>
      <c r="M26" t="n">
        <v>9</v>
      </c>
      <c r="N26" t="n">
        <v>50.11</v>
      </c>
      <c r="O26" t="n">
        <v>27766.43</v>
      </c>
      <c r="P26" t="n">
        <v>91.34999999999999</v>
      </c>
      <c r="Q26" t="n">
        <v>942.27</v>
      </c>
      <c r="R26" t="n">
        <v>33.74</v>
      </c>
      <c r="S26" t="n">
        <v>27.17</v>
      </c>
      <c r="T26" t="n">
        <v>3503.14</v>
      </c>
      <c r="U26" t="n">
        <v>0.8100000000000001</v>
      </c>
      <c r="V26" t="n">
        <v>0.97</v>
      </c>
      <c r="W26" t="n">
        <v>0.13</v>
      </c>
      <c r="X26" t="n">
        <v>0.21</v>
      </c>
      <c r="Y26" t="n">
        <v>1</v>
      </c>
      <c r="Z26" t="n">
        <v>10</v>
      </c>
      <c r="AA26" t="n">
        <v>167.2900335762984</v>
      </c>
      <c r="AB26" t="n">
        <v>228.8936042543927</v>
      </c>
      <c r="AC26" t="n">
        <v>207.0483199186106</v>
      </c>
      <c r="AD26" t="n">
        <v>167290.0335762984</v>
      </c>
      <c r="AE26" t="n">
        <v>228893.6042543927</v>
      </c>
      <c r="AF26" t="n">
        <v>2.923924609984761e-06</v>
      </c>
      <c r="AG26" t="n">
        <v>15</v>
      </c>
      <c r="AH26" t="n">
        <v>207048.3199186107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9.0312</v>
      </c>
      <c r="E27" t="n">
        <v>11.07</v>
      </c>
      <c r="F27" t="n">
        <v>8.039999999999999</v>
      </c>
      <c r="G27" t="n">
        <v>48.23</v>
      </c>
      <c r="H27" t="n">
        <v>0.58</v>
      </c>
      <c r="I27" t="n">
        <v>10</v>
      </c>
      <c r="J27" t="n">
        <v>223.65</v>
      </c>
      <c r="K27" t="n">
        <v>56.13</v>
      </c>
      <c r="L27" t="n">
        <v>7.25</v>
      </c>
      <c r="M27" t="n">
        <v>6</v>
      </c>
      <c r="N27" t="n">
        <v>50.27</v>
      </c>
      <c r="O27" t="n">
        <v>27817.81</v>
      </c>
      <c r="P27" t="n">
        <v>89.81</v>
      </c>
      <c r="Q27" t="n">
        <v>942.25</v>
      </c>
      <c r="R27" t="n">
        <v>32.96</v>
      </c>
      <c r="S27" t="n">
        <v>27.17</v>
      </c>
      <c r="T27" t="n">
        <v>3115.92</v>
      </c>
      <c r="U27" t="n">
        <v>0.82</v>
      </c>
      <c r="V27" t="n">
        <v>0.97</v>
      </c>
      <c r="W27" t="n">
        <v>0.13</v>
      </c>
      <c r="X27" t="n">
        <v>0.18</v>
      </c>
      <c r="Y27" t="n">
        <v>1</v>
      </c>
      <c r="Z27" t="n">
        <v>10</v>
      </c>
      <c r="AA27" t="n">
        <v>165.9770760182903</v>
      </c>
      <c r="AB27" t="n">
        <v>227.0971577999275</v>
      </c>
      <c r="AC27" t="n">
        <v>205.4233237924306</v>
      </c>
      <c r="AD27" t="n">
        <v>165977.0760182903</v>
      </c>
      <c r="AE27" t="n">
        <v>227097.1577999275</v>
      </c>
      <c r="AF27" t="n">
        <v>2.941185085840633e-06</v>
      </c>
      <c r="AG27" t="n">
        <v>15</v>
      </c>
      <c r="AH27" t="n">
        <v>205423.3237924306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9.020300000000001</v>
      </c>
      <c r="E28" t="n">
        <v>11.09</v>
      </c>
      <c r="F28" t="n">
        <v>8.050000000000001</v>
      </c>
      <c r="G28" t="n">
        <v>48.31</v>
      </c>
      <c r="H28" t="n">
        <v>0.59</v>
      </c>
      <c r="I28" t="n">
        <v>10</v>
      </c>
      <c r="J28" t="n">
        <v>224.07</v>
      </c>
      <c r="K28" t="n">
        <v>56.13</v>
      </c>
      <c r="L28" t="n">
        <v>7.5</v>
      </c>
      <c r="M28" t="n">
        <v>2</v>
      </c>
      <c r="N28" t="n">
        <v>50.44</v>
      </c>
      <c r="O28" t="n">
        <v>27869.24</v>
      </c>
      <c r="P28" t="n">
        <v>89.95999999999999</v>
      </c>
      <c r="Q28" t="n">
        <v>942.27</v>
      </c>
      <c r="R28" t="n">
        <v>33.23</v>
      </c>
      <c r="S28" t="n">
        <v>27.17</v>
      </c>
      <c r="T28" t="n">
        <v>3250.54</v>
      </c>
      <c r="U28" t="n">
        <v>0.82</v>
      </c>
      <c r="V28" t="n">
        <v>0.97</v>
      </c>
      <c r="W28" t="n">
        <v>0.13</v>
      </c>
      <c r="X28" t="n">
        <v>0.2</v>
      </c>
      <c r="Y28" t="n">
        <v>1</v>
      </c>
      <c r="Z28" t="n">
        <v>10</v>
      </c>
      <c r="AA28" t="n">
        <v>166.1504960553271</v>
      </c>
      <c r="AB28" t="n">
        <v>227.3344387453533</v>
      </c>
      <c r="AC28" t="n">
        <v>205.6379589774509</v>
      </c>
      <c r="AD28" t="n">
        <v>166150.4960553271</v>
      </c>
      <c r="AE28" t="n">
        <v>227334.4387453533</v>
      </c>
      <c r="AF28" t="n">
        <v>2.937635289862727e-06</v>
      </c>
      <c r="AG28" t="n">
        <v>15</v>
      </c>
      <c r="AH28" t="n">
        <v>205637.9589774509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9.0169</v>
      </c>
      <c r="E29" t="n">
        <v>11.09</v>
      </c>
      <c r="F29" t="n">
        <v>8.06</v>
      </c>
      <c r="G29" t="n">
        <v>48.33</v>
      </c>
      <c r="H29" t="n">
        <v>0.61</v>
      </c>
      <c r="I29" t="n">
        <v>10</v>
      </c>
      <c r="J29" t="n">
        <v>224.49</v>
      </c>
      <c r="K29" t="n">
        <v>56.13</v>
      </c>
      <c r="L29" t="n">
        <v>7.75</v>
      </c>
      <c r="M29" t="n">
        <v>0</v>
      </c>
      <c r="N29" t="n">
        <v>50.61</v>
      </c>
      <c r="O29" t="n">
        <v>27920.73</v>
      </c>
      <c r="P29" t="n">
        <v>90.13</v>
      </c>
      <c r="Q29" t="n">
        <v>942.34</v>
      </c>
      <c r="R29" t="n">
        <v>33.28</v>
      </c>
      <c r="S29" t="n">
        <v>27.17</v>
      </c>
      <c r="T29" t="n">
        <v>3277.15</v>
      </c>
      <c r="U29" t="n">
        <v>0.82</v>
      </c>
      <c r="V29" t="n">
        <v>0.97</v>
      </c>
      <c r="W29" t="n">
        <v>0.13</v>
      </c>
      <c r="X29" t="n">
        <v>0.2</v>
      </c>
      <c r="Y29" t="n">
        <v>1</v>
      </c>
      <c r="Z29" t="n">
        <v>10</v>
      </c>
      <c r="AA29" t="n">
        <v>166.2851617078265</v>
      </c>
      <c r="AB29" t="n">
        <v>227.518694232132</v>
      </c>
      <c r="AC29" t="n">
        <v>205.8046293791758</v>
      </c>
      <c r="AD29" t="n">
        <v>166285.1617078265</v>
      </c>
      <c r="AE29" t="n">
        <v>227518.6942321321</v>
      </c>
      <c r="AF29" t="n">
        <v>2.936528014053105e-06</v>
      </c>
      <c r="AG29" t="n">
        <v>15</v>
      </c>
      <c r="AH29" t="n">
        <v>205804.6293791758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2024-09-24T15:14:26Z</dcterms:created>
  <dcterms:modified xmlns:dcterms="http://purl.org/dc/terms/" xmlns:xsi="http://www.w3.org/2001/XMLSchema-instance" xsi:type="dcterms:W3CDTF">2024-09-24T15:14:26Z</dcterms:modified>
</cp:coreProperties>
</file>