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xVal>
          <yVal>
            <numRef>
              <f>gráficos!$B$7:$B$407</f>
              <numCache>
                <formatCode>General</formatCode>
                <ptCount val="40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  <c r="AA2" t="n">
        <v>272.5326193745134</v>
      </c>
      <c r="AB2" t="n">
        <v>372.8911531188159</v>
      </c>
      <c r="AC2" t="n">
        <v>337.3029448211756</v>
      </c>
      <c r="AD2" t="n">
        <v>272532.6193745134</v>
      </c>
      <c r="AE2" t="n">
        <v>372891.1531188159</v>
      </c>
      <c r="AF2" t="n">
        <v>2.044114512525122e-06</v>
      </c>
      <c r="AG2" t="n">
        <v>21</v>
      </c>
      <c r="AH2" t="n">
        <v>337302.9448211757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  <c r="AA3" t="n">
        <v>240.3558473624986</v>
      </c>
      <c r="AB3" t="n">
        <v>328.8654741128272</v>
      </c>
      <c r="AC3" t="n">
        <v>297.4790148291886</v>
      </c>
      <c r="AD3" t="n">
        <v>240355.8473624986</v>
      </c>
      <c r="AE3" t="n">
        <v>328865.4741128272</v>
      </c>
      <c r="AF3" t="n">
        <v>2.244259137111469e-06</v>
      </c>
      <c r="AG3" t="n">
        <v>19</v>
      </c>
      <c r="AH3" t="n">
        <v>297479.0148291886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  <c r="AA4" t="n">
        <v>222.9903685400586</v>
      </c>
      <c r="AB4" t="n">
        <v>305.1052598771205</v>
      </c>
      <c r="AC4" t="n">
        <v>275.98644209246</v>
      </c>
      <c r="AD4" t="n">
        <v>222990.3685400586</v>
      </c>
      <c r="AE4" t="n">
        <v>305105.2598771205</v>
      </c>
      <c r="AF4" t="n">
        <v>2.379533588054893e-06</v>
      </c>
      <c r="AG4" t="n">
        <v>18</v>
      </c>
      <c r="AH4" t="n">
        <v>275986.44209246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  <c r="AA5" t="n">
        <v>215.359458796421</v>
      </c>
      <c r="AB5" t="n">
        <v>294.6643125139025</v>
      </c>
      <c r="AC5" t="n">
        <v>266.5419640916226</v>
      </c>
      <c r="AD5" t="n">
        <v>215359.458796421</v>
      </c>
      <c r="AE5" t="n">
        <v>294664.3125139026</v>
      </c>
      <c r="AF5" t="n">
        <v>2.488512860080966e-06</v>
      </c>
      <c r="AG5" t="n">
        <v>18</v>
      </c>
      <c r="AH5" t="n">
        <v>266541.9640916226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203.1247347364529</v>
      </c>
      <c r="AB6" t="n">
        <v>277.9242232971314</v>
      </c>
      <c r="AC6" t="n">
        <v>251.3995254948319</v>
      </c>
      <c r="AD6" t="n">
        <v>203124.7347364529</v>
      </c>
      <c r="AE6" t="n">
        <v>277924.2232971314</v>
      </c>
      <c r="AF6" t="n">
        <v>2.567889589465342e-06</v>
      </c>
      <c r="AG6" t="n">
        <v>17</v>
      </c>
      <c r="AH6" t="n">
        <v>251399.5254948319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  <c r="AA7" t="n">
        <v>198.1753107891024</v>
      </c>
      <c r="AB7" t="n">
        <v>271.1522030991957</v>
      </c>
      <c r="AC7" t="n">
        <v>245.2738173999952</v>
      </c>
      <c r="AD7" t="n">
        <v>198175.3107891024</v>
      </c>
      <c r="AE7" t="n">
        <v>271152.2030991957</v>
      </c>
      <c r="AF7" t="n">
        <v>2.643009316036199e-06</v>
      </c>
      <c r="AG7" t="n">
        <v>17</v>
      </c>
      <c r="AH7" t="n">
        <v>245273.8173999951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  <c r="AA8" t="n">
        <v>187.9011357591855</v>
      </c>
      <c r="AB8" t="n">
        <v>257.0946235586579</v>
      </c>
      <c r="AC8" t="n">
        <v>232.557873520865</v>
      </c>
      <c r="AD8" t="n">
        <v>187901.1357591855</v>
      </c>
      <c r="AE8" t="n">
        <v>257094.6235586579</v>
      </c>
      <c r="AF8" t="n">
        <v>2.696876774714953e-06</v>
      </c>
      <c r="AG8" t="n">
        <v>16</v>
      </c>
      <c r="AH8" t="n">
        <v>232557.873520865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  <c r="AA9" t="n">
        <v>184.9585213362063</v>
      </c>
      <c r="AB9" t="n">
        <v>253.0684086861538</v>
      </c>
      <c r="AC9" t="n">
        <v>228.9159149449632</v>
      </c>
      <c r="AD9" t="n">
        <v>184958.5213362063</v>
      </c>
      <c r="AE9" t="n">
        <v>253068.4086861538</v>
      </c>
      <c r="AF9" t="n">
        <v>2.737416539969844e-06</v>
      </c>
      <c r="AG9" t="n">
        <v>16</v>
      </c>
      <c r="AH9" t="n">
        <v>228915.9149449632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  <c r="AA10" t="n">
        <v>181.8240394073809</v>
      </c>
      <c r="AB10" t="n">
        <v>248.7796722275537</v>
      </c>
      <c r="AC10" t="n">
        <v>225.0364894746912</v>
      </c>
      <c r="AD10" t="n">
        <v>181824.0394073809</v>
      </c>
      <c r="AE10" t="n">
        <v>248779.6722275537</v>
      </c>
      <c r="AF10" t="n">
        <v>2.779691852525632e-06</v>
      </c>
      <c r="AG10" t="n">
        <v>16</v>
      </c>
      <c r="AH10" t="n">
        <v>225036.4894746912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  <c r="AA11" t="n">
        <v>180.2142664506534</v>
      </c>
      <c r="AB11" t="n">
        <v>246.5771098499897</v>
      </c>
      <c r="AC11" t="n">
        <v>223.0441365591255</v>
      </c>
      <c r="AD11" t="n">
        <v>180214.2664506534</v>
      </c>
      <c r="AE11" t="n">
        <v>246577.1098499897</v>
      </c>
      <c r="AF11" t="n">
        <v>2.802221221261791e-06</v>
      </c>
      <c r="AG11" t="n">
        <v>16</v>
      </c>
      <c r="AH11" t="n">
        <v>223044.1365591255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  <c r="AA12" t="n">
        <v>177.2245412400134</v>
      </c>
      <c r="AB12" t="n">
        <v>242.4864359194267</v>
      </c>
      <c r="AC12" t="n">
        <v>219.3438708071972</v>
      </c>
      <c r="AD12" t="n">
        <v>177224.5412400134</v>
      </c>
      <c r="AE12" t="n">
        <v>242486.4359194267</v>
      </c>
      <c r="AF12" t="n">
        <v>2.835851543488588e-06</v>
      </c>
      <c r="AG12" t="n">
        <v>16</v>
      </c>
      <c r="AH12" t="n">
        <v>219343.8708071972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168.6790241910031</v>
      </c>
      <c r="AB13" t="n">
        <v>230.7940824913719</v>
      </c>
      <c r="AC13" t="n">
        <v>208.7674191799911</v>
      </c>
      <c r="AD13" t="n">
        <v>168679.0241910031</v>
      </c>
      <c r="AE13" t="n">
        <v>230794.0824913718</v>
      </c>
      <c r="AF13" t="n">
        <v>2.863620300302924e-06</v>
      </c>
      <c r="AG13" t="n">
        <v>15</v>
      </c>
      <c r="AH13" t="n">
        <v>208767.4191799911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  <c r="AA14" t="n">
        <v>166.8576346224797</v>
      </c>
      <c r="AB14" t="n">
        <v>228.3019769296827</v>
      </c>
      <c r="AC14" t="n">
        <v>206.5131566754166</v>
      </c>
      <c r="AD14" t="n">
        <v>166857.6346224797</v>
      </c>
      <c r="AE14" t="n">
        <v>228301.9769296827</v>
      </c>
      <c r="AF14" t="n">
        <v>2.876522293445434e-06</v>
      </c>
      <c r="AG14" t="n">
        <v>15</v>
      </c>
      <c r="AH14" t="n">
        <v>206513.1566754166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  <c r="AA15" t="n">
        <v>164.8681401803201</v>
      </c>
      <c r="AB15" t="n">
        <v>225.5798628636211</v>
      </c>
      <c r="AC15" t="n">
        <v>204.050837355308</v>
      </c>
      <c r="AD15" t="n">
        <v>164868.1401803201</v>
      </c>
      <c r="AE15" t="n">
        <v>225579.8628636211</v>
      </c>
      <c r="AF15" t="n">
        <v>2.904160065557816e-06</v>
      </c>
      <c r="AG15" t="n">
        <v>15</v>
      </c>
      <c r="AH15" t="n">
        <v>204050.837355308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  <c r="AA16" t="n">
        <v>164.1072458609387</v>
      </c>
      <c r="AB16" t="n">
        <v>224.5387736875557</v>
      </c>
      <c r="AC16" t="n">
        <v>203.1091082690281</v>
      </c>
      <c r="AD16" t="n">
        <v>164107.2458609387</v>
      </c>
      <c r="AE16" t="n">
        <v>224538.7736875557</v>
      </c>
      <c r="AF16" t="n">
        <v>2.901900579449102e-06</v>
      </c>
      <c r="AG16" t="n">
        <v>15</v>
      </c>
      <c r="AH16" t="n">
        <v>203109.1082690281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  <c r="AA17" t="n">
        <v>163.5331624531591</v>
      </c>
      <c r="AB17" t="n">
        <v>223.7532874422596</v>
      </c>
      <c r="AC17" t="n">
        <v>202.3985877285459</v>
      </c>
      <c r="AD17" t="n">
        <v>163533.1624531591</v>
      </c>
      <c r="AE17" t="n">
        <v>223753.2874422596</v>
      </c>
      <c r="AF17" t="n">
        <v>2.91624340431311e-06</v>
      </c>
      <c r="AG17" t="n">
        <v>15</v>
      </c>
      <c r="AH17" t="n">
        <v>202398.5877285459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  <c r="AA18" t="n">
        <v>163.6970391706068</v>
      </c>
      <c r="AB18" t="n">
        <v>223.977510796802</v>
      </c>
      <c r="AC18" t="n">
        <v>202.6014115208304</v>
      </c>
      <c r="AD18" t="n">
        <v>163697.0391706068</v>
      </c>
      <c r="AE18" t="n">
        <v>223977.510796802</v>
      </c>
      <c r="AF18" t="n">
        <v>2.915097288171009e-06</v>
      </c>
      <c r="AG18" t="n">
        <v>15</v>
      </c>
      <c r="AH18" t="n">
        <v>202601.4115208304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4.6709</v>
      </c>
      <c r="E2" t="n">
        <v>21.41</v>
      </c>
      <c r="F2" t="n">
        <v>10.69</v>
      </c>
      <c r="G2" t="n">
        <v>4.61</v>
      </c>
      <c r="H2" t="n">
        <v>0.06</v>
      </c>
      <c r="I2" t="n">
        <v>139</v>
      </c>
      <c r="J2" t="n">
        <v>296.65</v>
      </c>
      <c r="K2" t="n">
        <v>61.82</v>
      </c>
      <c r="L2" t="n">
        <v>1</v>
      </c>
      <c r="M2" t="n">
        <v>137</v>
      </c>
      <c r="N2" t="n">
        <v>83.83</v>
      </c>
      <c r="O2" t="n">
        <v>36821.52</v>
      </c>
      <c r="P2" t="n">
        <v>191.92</v>
      </c>
      <c r="Q2" t="n">
        <v>1362.48</v>
      </c>
      <c r="R2" t="n">
        <v>116.28</v>
      </c>
      <c r="S2" t="n">
        <v>25.13</v>
      </c>
      <c r="T2" t="n">
        <v>44315.98</v>
      </c>
      <c r="U2" t="n">
        <v>0.22</v>
      </c>
      <c r="V2" t="n">
        <v>0.67</v>
      </c>
      <c r="W2" t="n">
        <v>1.4</v>
      </c>
      <c r="X2" t="n">
        <v>2.86</v>
      </c>
      <c r="Y2" t="n">
        <v>1</v>
      </c>
      <c r="Z2" t="n">
        <v>10</v>
      </c>
      <c r="AA2" t="n">
        <v>441.1326539931796</v>
      </c>
      <c r="AB2" t="n">
        <v>603.5771585926468</v>
      </c>
      <c r="AC2" t="n">
        <v>545.9726017024265</v>
      </c>
      <c r="AD2" t="n">
        <v>441132.6539931797</v>
      </c>
      <c r="AE2" t="n">
        <v>603577.1585926468</v>
      </c>
      <c r="AF2" t="n">
        <v>1.492305730544045e-06</v>
      </c>
      <c r="AG2" t="n">
        <v>28</v>
      </c>
      <c r="AH2" t="n">
        <v>545972.6017024264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5.3603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177.39</v>
      </c>
      <c r="Q3" t="n">
        <v>1361.9</v>
      </c>
      <c r="R3" t="n">
        <v>92.44</v>
      </c>
      <c r="S3" t="n">
        <v>25.13</v>
      </c>
      <c r="T3" t="n">
        <v>32577.7</v>
      </c>
      <c r="U3" t="n">
        <v>0.27</v>
      </c>
      <c r="V3" t="n">
        <v>0.72</v>
      </c>
      <c r="W3" t="n">
        <v>1.35</v>
      </c>
      <c r="X3" t="n">
        <v>2.11</v>
      </c>
      <c r="Y3" t="n">
        <v>1</v>
      </c>
      <c r="Z3" t="n">
        <v>10</v>
      </c>
      <c r="AA3" t="n">
        <v>372.7537273567295</v>
      </c>
      <c r="AB3" t="n">
        <v>510.0180945033182</v>
      </c>
      <c r="AC3" t="n">
        <v>461.3426833788122</v>
      </c>
      <c r="AD3" t="n">
        <v>372753.7273567296</v>
      </c>
      <c r="AE3" t="n">
        <v>510018.0945033182</v>
      </c>
      <c r="AF3" t="n">
        <v>1.712562120241333e-06</v>
      </c>
      <c r="AG3" t="n">
        <v>25</v>
      </c>
      <c r="AH3" t="n">
        <v>461342.6833788122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5.8652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168.5</v>
      </c>
      <c r="Q4" t="n">
        <v>1361.65</v>
      </c>
      <c r="R4" t="n">
        <v>78.59</v>
      </c>
      <c r="S4" t="n">
        <v>25.13</v>
      </c>
      <c r="T4" t="n">
        <v>25757.86</v>
      </c>
      <c r="U4" t="n">
        <v>0.32</v>
      </c>
      <c r="V4" t="n">
        <v>0.76</v>
      </c>
      <c r="W4" t="n">
        <v>1.32</v>
      </c>
      <c r="X4" t="n">
        <v>1.67</v>
      </c>
      <c r="Y4" t="n">
        <v>1</v>
      </c>
      <c r="Z4" t="n">
        <v>10</v>
      </c>
      <c r="AA4" t="n">
        <v>332.9213250353987</v>
      </c>
      <c r="AB4" t="n">
        <v>455.5176443657057</v>
      </c>
      <c r="AC4" t="n">
        <v>412.0436797104712</v>
      </c>
      <c r="AD4" t="n">
        <v>332921.3250353987</v>
      </c>
      <c r="AE4" t="n">
        <v>455517.6443657057</v>
      </c>
      <c r="AF4" t="n">
        <v>1.873872609301619e-06</v>
      </c>
      <c r="AG4" t="n">
        <v>23</v>
      </c>
      <c r="AH4" t="n">
        <v>412043.6797104712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6.2688</v>
      </c>
      <c r="E5" t="n">
        <v>15.95</v>
      </c>
      <c r="F5" t="n">
        <v>9.18</v>
      </c>
      <c r="G5" t="n">
        <v>8.1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161.82</v>
      </c>
      <c r="Q5" t="n">
        <v>1361.66</v>
      </c>
      <c r="R5" t="n">
        <v>69.06</v>
      </c>
      <c r="S5" t="n">
        <v>25.13</v>
      </c>
      <c r="T5" t="n">
        <v>21062.6</v>
      </c>
      <c r="U5" t="n">
        <v>0.36</v>
      </c>
      <c r="V5" t="n">
        <v>0.78</v>
      </c>
      <c r="W5" t="n">
        <v>1.29</v>
      </c>
      <c r="X5" t="n">
        <v>1.36</v>
      </c>
      <c r="Y5" t="n">
        <v>1</v>
      </c>
      <c r="Z5" t="n">
        <v>10</v>
      </c>
      <c r="AA5" t="n">
        <v>301.697418193728</v>
      </c>
      <c r="AB5" t="n">
        <v>412.7957175233812</v>
      </c>
      <c r="AC5" t="n">
        <v>373.3990736053772</v>
      </c>
      <c r="AD5" t="n">
        <v>301697.418193728</v>
      </c>
      <c r="AE5" t="n">
        <v>412795.7175233812</v>
      </c>
      <c r="AF5" t="n">
        <v>2.002818763757414e-06</v>
      </c>
      <c r="AG5" t="n">
        <v>21</v>
      </c>
      <c r="AH5" t="n">
        <v>373399.0736053772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6.5779</v>
      </c>
      <c r="E6" t="n">
        <v>15.2</v>
      </c>
      <c r="F6" t="n">
        <v>8.98</v>
      </c>
      <c r="G6" t="n">
        <v>9.289999999999999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157.47</v>
      </c>
      <c r="Q6" t="n">
        <v>1361.65</v>
      </c>
      <c r="R6" t="n">
        <v>63.12</v>
      </c>
      <c r="S6" t="n">
        <v>25.13</v>
      </c>
      <c r="T6" t="n">
        <v>18140.46</v>
      </c>
      <c r="U6" t="n">
        <v>0.4</v>
      </c>
      <c r="V6" t="n">
        <v>0.8</v>
      </c>
      <c r="W6" t="n">
        <v>1.27</v>
      </c>
      <c r="X6" t="n">
        <v>1.16</v>
      </c>
      <c r="Y6" t="n">
        <v>1</v>
      </c>
      <c r="Z6" t="n">
        <v>10</v>
      </c>
      <c r="AA6" t="n">
        <v>283.6218136944252</v>
      </c>
      <c r="AB6" t="n">
        <v>388.0638780080452</v>
      </c>
      <c r="AC6" t="n">
        <v>351.02760614203</v>
      </c>
      <c r="AD6" t="n">
        <v>283621.8136944252</v>
      </c>
      <c r="AE6" t="n">
        <v>388063.8780080451</v>
      </c>
      <c r="AF6" t="n">
        <v>2.101573115447916e-06</v>
      </c>
      <c r="AG6" t="n">
        <v>20</v>
      </c>
      <c r="AH6" t="n">
        <v>351027.60614203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6.857</v>
      </c>
      <c r="E7" t="n">
        <v>14.58</v>
      </c>
      <c r="F7" t="n">
        <v>8.81</v>
      </c>
      <c r="G7" t="n">
        <v>10.57</v>
      </c>
      <c r="H7" t="n">
        <v>0.13</v>
      </c>
      <c r="I7" t="n">
        <v>50</v>
      </c>
      <c r="J7" t="n">
        <v>299.26</v>
      </c>
      <c r="K7" t="n">
        <v>61.82</v>
      </c>
      <c r="L7" t="n">
        <v>2.25</v>
      </c>
      <c r="M7" t="n">
        <v>48</v>
      </c>
      <c r="N7" t="n">
        <v>85.19</v>
      </c>
      <c r="O7" t="n">
        <v>37143.54</v>
      </c>
      <c r="P7" t="n">
        <v>153.53</v>
      </c>
      <c r="Q7" t="n">
        <v>1361.71</v>
      </c>
      <c r="R7" t="n">
        <v>57.35</v>
      </c>
      <c r="S7" t="n">
        <v>25.13</v>
      </c>
      <c r="T7" t="n">
        <v>15298.23</v>
      </c>
      <c r="U7" t="n">
        <v>0.44</v>
      </c>
      <c r="V7" t="n">
        <v>0.82</v>
      </c>
      <c r="W7" t="n">
        <v>1.26</v>
      </c>
      <c r="X7" t="n">
        <v>0.99</v>
      </c>
      <c r="Y7" t="n">
        <v>1</v>
      </c>
      <c r="Z7" t="n">
        <v>10</v>
      </c>
      <c r="AA7" t="n">
        <v>267.4880482608361</v>
      </c>
      <c r="AB7" t="n">
        <v>365.9889483703119</v>
      </c>
      <c r="AC7" t="n">
        <v>331.0594768065637</v>
      </c>
      <c r="AD7" t="n">
        <v>267488.0482608361</v>
      </c>
      <c r="AE7" t="n">
        <v>365988.9483703119</v>
      </c>
      <c r="AF7" t="n">
        <v>2.190742767847849e-06</v>
      </c>
      <c r="AG7" t="n">
        <v>19</v>
      </c>
      <c r="AH7" t="n">
        <v>331059.4768065637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7.0374</v>
      </c>
      <c r="E8" t="n">
        <v>14.21</v>
      </c>
      <c r="F8" t="n">
        <v>8.710000000000001</v>
      </c>
      <c r="G8" t="n">
        <v>11.62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150.83</v>
      </c>
      <c r="Q8" t="n">
        <v>1361.53</v>
      </c>
      <c r="R8" t="n">
        <v>54.58</v>
      </c>
      <c r="S8" t="n">
        <v>25.13</v>
      </c>
      <c r="T8" t="n">
        <v>13937.18</v>
      </c>
      <c r="U8" t="n">
        <v>0.46</v>
      </c>
      <c r="V8" t="n">
        <v>0.83</v>
      </c>
      <c r="W8" t="n">
        <v>1.25</v>
      </c>
      <c r="X8" t="n">
        <v>0.89</v>
      </c>
      <c r="Y8" t="n">
        <v>1</v>
      </c>
      <c r="Z8" t="n">
        <v>10</v>
      </c>
      <c r="AA8" t="n">
        <v>261.847892355131</v>
      </c>
      <c r="AB8" t="n">
        <v>358.2718382340089</v>
      </c>
      <c r="AC8" t="n">
        <v>324.0788768306373</v>
      </c>
      <c r="AD8" t="n">
        <v>261847.892355131</v>
      </c>
      <c r="AE8" t="n">
        <v>358271.8382340089</v>
      </c>
      <c r="AF8" t="n">
        <v>2.248378759581807e-06</v>
      </c>
      <c r="AG8" t="n">
        <v>19</v>
      </c>
      <c r="AH8" t="n">
        <v>324078.8768306373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7.2381</v>
      </c>
      <c r="E9" t="n">
        <v>13.82</v>
      </c>
      <c r="F9" t="n">
        <v>8.6</v>
      </c>
      <c r="G9" t="n">
        <v>12.89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147.79</v>
      </c>
      <c r="Q9" t="n">
        <v>1361.6</v>
      </c>
      <c r="R9" t="n">
        <v>50.99</v>
      </c>
      <c r="S9" t="n">
        <v>25.13</v>
      </c>
      <c r="T9" t="n">
        <v>12164.3</v>
      </c>
      <c r="U9" t="n">
        <v>0.49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248.9044801866489</v>
      </c>
      <c r="AB9" t="n">
        <v>340.5620906818869</v>
      </c>
      <c r="AC9" t="n">
        <v>308.0593227292053</v>
      </c>
      <c r="AD9" t="n">
        <v>248904.4801866489</v>
      </c>
      <c r="AE9" t="n">
        <v>340562.0906818869</v>
      </c>
      <c r="AF9" t="n">
        <v>2.312500397835717e-06</v>
      </c>
      <c r="AG9" t="n">
        <v>18</v>
      </c>
      <c r="AH9" t="n">
        <v>308059.3227292054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7.3955</v>
      </c>
      <c r="E10" t="n">
        <v>13.52</v>
      </c>
      <c r="F10" t="n">
        <v>8.52</v>
      </c>
      <c r="G10" t="n">
        <v>14.21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145.78</v>
      </c>
      <c r="Q10" t="n">
        <v>1361.44</v>
      </c>
      <c r="R10" t="n">
        <v>48.53</v>
      </c>
      <c r="S10" t="n">
        <v>25.13</v>
      </c>
      <c r="T10" t="n">
        <v>10955.21</v>
      </c>
      <c r="U10" t="n">
        <v>0.52</v>
      </c>
      <c r="V10" t="n">
        <v>0.84</v>
      </c>
      <c r="W10" t="n">
        <v>1.24</v>
      </c>
      <c r="X10" t="n">
        <v>0.7</v>
      </c>
      <c r="Y10" t="n">
        <v>1</v>
      </c>
      <c r="Z10" t="n">
        <v>10</v>
      </c>
      <c r="AA10" t="n">
        <v>244.7321475221549</v>
      </c>
      <c r="AB10" t="n">
        <v>334.8533210600029</v>
      </c>
      <c r="AC10" t="n">
        <v>302.8953900677238</v>
      </c>
      <c r="AD10" t="n">
        <v>244732.1475221549</v>
      </c>
      <c r="AE10" t="n">
        <v>334853.3210600029</v>
      </c>
      <c r="AF10" t="n">
        <v>2.362788120113572e-06</v>
      </c>
      <c r="AG10" t="n">
        <v>18</v>
      </c>
      <c r="AH10" t="n">
        <v>302895.3900677238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7.5223</v>
      </c>
      <c r="E11" t="n">
        <v>13.29</v>
      </c>
      <c r="F11" t="n">
        <v>8.460000000000001</v>
      </c>
      <c r="G11" t="n">
        <v>15.39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143.65</v>
      </c>
      <c r="Q11" t="n">
        <v>1361.38</v>
      </c>
      <c r="R11" t="n">
        <v>46.72</v>
      </c>
      <c r="S11" t="n">
        <v>25.13</v>
      </c>
      <c r="T11" t="n">
        <v>10067.9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241.1338131316041</v>
      </c>
      <c r="AB11" t="n">
        <v>329.9299211995442</v>
      </c>
      <c r="AC11" t="n">
        <v>298.4418725799106</v>
      </c>
      <c r="AD11" t="n">
        <v>241133.8131316041</v>
      </c>
      <c r="AE11" t="n">
        <v>329929.9211995442</v>
      </c>
      <c r="AF11" t="n">
        <v>2.403299449115046e-06</v>
      </c>
      <c r="AG11" t="n">
        <v>18</v>
      </c>
      <c r="AH11" t="n">
        <v>298441.8725799106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7.6581</v>
      </c>
      <c r="E12" t="n">
        <v>13.06</v>
      </c>
      <c r="F12" t="n">
        <v>8.390000000000001</v>
      </c>
      <c r="G12" t="n">
        <v>16.79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141.42</v>
      </c>
      <c r="Q12" t="n">
        <v>1361.55</v>
      </c>
      <c r="R12" t="n">
        <v>44.67</v>
      </c>
      <c r="S12" t="n">
        <v>25.13</v>
      </c>
      <c r="T12" t="n">
        <v>9057.790000000001</v>
      </c>
      <c r="U12" t="n">
        <v>0.5600000000000001</v>
      </c>
      <c r="V12" t="n">
        <v>0.86</v>
      </c>
      <c r="W12" t="n">
        <v>1.22</v>
      </c>
      <c r="X12" t="n">
        <v>0.57</v>
      </c>
      <c r="Y12" t="n">
        <v>1</v>
      </c>
      <c r="Z12" t="n">
        <v>10</v>
      </c>
      <c r="AA12" t="n">
        <v>237.4417757178216</v>
      </c>
      <c r="AB12" t="n">
        <v>324.8783127288145</v>
      </c>
      <c r="AC12" t="n">
        <v>293.8723825316486</v>
      </c>
      <c r="AD12" t="n">
        <v>237441.7757178216</v>
      </c>
      <c r="AE12" t="n">
        <v>324878.3127288145</v>
      </c>
      <c r="AF12" t="n">
        <v>2.446686187903691e-06</v>
      </c>
      <c r="AG12" t="n">
        <v>18</v>
      </c>
      <c r="AH12" t="n">
        <v>293872.3825316486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7.7378</v>
      </c>
      <c r="E13" t="n">
        <v>12.92</v>
      </c>
      <c r="F13" t="n">
        <v>8.369999999999999</v>
      </c>
      <c r="G13" t="n">
        <v>17.94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140.19</v>
      </c>
      <c r="Q13" t="n">
        <v>1361.56</v>
      </c>
      <c r="R13" t="n">
        <v>43.52</v>
      </c>
      <c r="S13" t="n">
        <v>25.13</v>
      </c>
      <c r="T13" t="n">
        <v>8492.65</v>
      </c>
      <c r="U13" t="n">
        <v>0.58</v>
      </c>
      <c r="V13" t="n">
        <v>0.86</v>
      </c>
      <c r="W13" t="n">
        <v>1.23</v>
      </c>
      <c r="X13" t="n">
        <v>0.55</v>
      </c>
      <c r="Y13" t="n">
        <v>1</v>
      </c>
      <c r="Z13" t="n">
        <v>10</v>
      </c>
      <c r="AA13" t="n">
        <v>228.4421324881489</v>
      </c>
      <c r="AB13" t="n">
        <v>312.5646038257447</v>
      </c>
      <c r="AC13" t="n">
        <v>282.7338767238849</v>
      </c>
      <c r="AD13" t="n">
        <v>228442.1324881489</v>
      </c>
      <c r="AE13" t="n">
        <v>312564.6038257447</v>
      </c>
      <c r="AF13" t="n">
        <v>2.47214953901897e-06</v>
      </c>
      <c r="AG13" t="n">
        <v>17</v>
      </c>
      <c r="AH13" t="n">
        <v>282733.8767238849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7.8331</v>
      </c>
      <c r="E14" t="n">
        <v>12.77</v>
      </c>
      <c r="F14" t="n">
        <v>8.32</v>
      </c>
      <c r="G14" t="n">
        <v>19.21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138.48</v>
      </c>
      <c r="Q14" t="n">
        <v>1361.44</v>
      </c>
      <c r="R14" t="n">
        <v>42.28</v>
      </c>
      <c r="S14" t="n">
        <v>25.13</v>
      </c>
      <c r="T14" t="n">
        <v>7880.44</v>
      </c>
      <c r="U14" t="n">
        <v>0.59</v>
      </c>
      <c r="V14" t="n">
        <v>0.86</v>
      </c>
      <c r="W14" t="n">
        <v>1.22</v>
      </c>
      <c r="X14" t="n">
        <v>0.5</v>
      </c>
      <c r="Y14" t="n">
        <v>1</v>
      </c>
      <c r="Z14" t="n">
        <v>10</v>
      </c>
      <c r="AA14" t="n">
        <v>225.8768416570367</v>
      </c>
      <c r="AB14" t="n">
        <v>309.0546597379745</v>
      </c>
      <c r="AC14" t="n">
        <v>279.5589167736129</v>
      </c>
      <c r="AD14" t="n">
        <v>225876.8416570367</v>
      </c>
      <c r="AE14" t="n">
        <v>309054.6597379745</v>
      </c>
      <c r="AF14" t="n">
        <v>2.502596933765347e-06</v>
      </c>
      <c r="AG14" t="n">
        <v>17</v>
      </c>
      <c r="AH14" t="n">
        <v>279558.9167736128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7.9341</v>
      </c>
      <c r="E15" t="n">
        <v>12.6</v>
      </c>
      <c r="F15" t="n">
        <v>8.27</v>
      </c>
      <c r="G15" t="n">
        <v>20.68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136.32</v>
      </c>
      <c r="Q15" t="n">
        <v>1361.44</v>
      </c>
      <c r="R15" t="n">
        <v>40.67</v>
      </c>
      <c r="S15" t="n">
        <v>25.13</v>
      </c>
      <c r="T15" t="n">
        <v>7084.09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222.9903094194404</v>
      </c>
      <c r="AB15" t="n">
        <v>305.1051789856824</v>
      </c>
      <c r="AC15" t="n">
        <v>275.9863689211874</v>
      </c>
      <c r="AD15" t="n">
        <v>222990.3094194404</v>
      </c>
      <c r="AE15" t="n">
        <v>305105.1789856824</v>
      </c>
      <c r="AF15" t="n">
        <v>2.53486542137693e-06</v>
      </c>
      <c r="AG15" t="n">
        <v>17</v>
      </c>
      <c r="AH15" t="n">
        <v>275986.3689211874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7.9699</v>
      </c>
      <c r="E16" t="n">
        <v>12.55</v>
      </c>
      <c r="F16" t="n">
        <v>8.27</v>
      </c>
      <c r="G16" t="n">
        <v>21.58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135.52</v>
      </c>
      <c r="Q16" t="n">
        <v>1361.4</v>
      </c>
      <c r="R16" t="n">
        <v>40.71</v>
      </c>
      <c r="S16" t="n">
        <v>25.13</v>
      </c>
      <c r="T16" t="n">
        <v>7113.15</v>
      </c>
      <c r="U16" t="n">
        <v>0.62</v>
      </c>
      <c r="V16" t="n">
        <v>0.87</v>
      </c>
      <c r="W16" t="n">
        <v>1.22</v>
      </c>
      <c r="X16" t="n">
        <v>0.45</v>
      </c>
      <c r="Y16" t="n">
        <v>1</v>
      </c>
      <c r="Z16" t="n">
        <v>10</v>
      </c>
      <c r="AA16" t="n">
        <v>221.9814764842826</v>
      </c>
      <c r="AB16" t="n">
        <v>303.7248492572323</v>
      </c>
      <c r="AC16" t="n">
        <v>274.737775924715</v>
      </c>
      <c r="AD16" t="n">
        <v>221981.4764842826</v>
      </c>
      <c r="AE16" t="n">
        <v>303724.8492572323</v>
      </c>
      <c r="AF16" t="n">
        <v>2.546303162530344e-06</v>
      </c>
      <c r="AG16" t="n">
        <v>17</v>
      </c>
      <c r="AH16" t="n">
        <v>274737.775924715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8.023199999999999</v>
      </c>
      <c r="E17" t="n">
        <v>12.46</v>
      </c>
      <c r="F17" t="n">
        <v>8.24</v>
      </c>
      <c r="G17" t="n">
        <v>22.48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133.69</v>
      </c>
      <c r="Q17" t="n">
        <v>1361.5</v>
      </c>
      <c r="R17" t="n">
        <v>39.91</v>
      </c>
      <c r="S17" t="n">
        <v>25.13</v>
      </c>
      <c r="T17" t="n">
        <v>6717.15</v>
      </c>
      <c r="U17" t="n">
        <v>0.63</v>
      </c>
      <c r="V17" t="n">
        <v>0.87</v>
      </c>
      <c r="W17" t="n">
        <v>1.21</v>
      </c>
      <c r="X17" t="n">
        <v>0.42</v>
      </c>
      <c r="Y17" t="n">
        <v>1</v>
      </c>
      <c r="Z17" t="n">
        <v>10</v>
      </c>
      <c r="AA17" t="n">
        <v>220.028793147536</v>
      </c>
      <c r="AB17" t="n">
        <v>301.053101769588</v>
      </c>
      <c r="AC17" t="n">
        <v>272.3210162674695</v>
      </c>
      <c r="AD17" t="n">
        <v>220028.793147536</v>
      </c>
      <c r="AE17" t="n">
        <v>301053.101769588</v>
      </c>
      <c r="AF17" t="n">
        <v>2.563331978269922e-06</v>
      </c>
      <c r="AG17" t="n">
        <v>17</v>
      </c>
      <c r="AH17" t="n">
        <v>272321.0162674695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8.123799999999999</v>
      </c>
      <c r="E18" t="n">
        <v>12.31</v>
      </c>
      <c r="F18" t="n">
        <v>8.199999999999999</v>
      </c>
      <c r="G18" t="n">
        <v>24.6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131.89</v>
      </c>
      <c r="Q18" t="n">
        <v>1361.48</v>
      </c>
      <c r="R18" t="n">
        <v>38.52</v>
      </c>
      <c r="S18" t="n">
        <v>25.13</v>
      </c>
      <c r="T18" t="n">
        <v>6030.36</v>
      </c>
      <c r="U18" t="n">
        <v>0.65</v>
      </c>
      <c r="V18" t="n">
        <v>0.88</v>
      </c>
      <c r="W18" t="n">
        <v>1.21</v>
      </c>
      <c r="X18" t="n">
        <v>0.38</v>
      </c>
      <c r="Y18" t="n">
        <v>1</v>
      </c>
      <c r="Z18" t="n">
        <v>10</v>
      </c>
      <c r="AA18" t="n">
        <v>217.5396478121295</v>
      </c>
      <c r="AB18" t="n">
        <v>297.6473433083445</v>
      </c>
      <c r="AC18" t="n">
        <v>269.240298613754</v>
      </c>
      <c r="AD18" t="n">
        <v>217539.6478121295</v>
      </c>
      <c r="AE18" t="n">
        <v>297647.3433083445</v>
      </c>
      <c r="AF18" t="n">
        <v>2.595472669890965e-06</v>
      </c>
      <c r="AG18" t="n">
        <v>17</v>
      </c>
      <c r="AH18" t="n">
        <v>269240.298613754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8.1738</v>
      </c>
      <c r="E19" t="n">
        <v>12.23</v>
      </c>
      <c r="F19" t="n">
        <v>8.18</v>
      </c>
      <c r="G19" t="n">
        <v>25.84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130.64</v>
      </c>
      <c r="Q19" t="n">
        <v>1361.44</v>
      </c>
      <c r="R19" t="n">
        <v>37.77</v>
      </c>
      <c r="S19" t="n">
        <v>25.13</v>
      </c>
      <c r="T19" t="n">
        <v>5662.17</v>
      </c>
      <c r="U19" t="n">
        <v>0.67</v>
      </c>
      <c r="V19" t="n">
        <v>0.88</v>
      </c>
      <c r="W19" t="n">
        <v>1.21</v>
      </c>
      <c r="X19" t="n">
        <v>0.36</v>
      </c>
      <c r="Y19" t="n">
        <v>1</v>
      </c>
      <c r="Z19" t="n">
        <v>10</v>
      </c>
      <c r="AA19" t="n">
        <v>209.1152221600456</v>
      </c>
      <c r="AB19" t="n">
        <v>286.1206724717397</v>
      </c>
      <c r="AC19" t="n">
        <v>258.8137170640069</v>
      </c>
      <c r="AD19" t="n">
        <v>209115.2221600456</v>
      </c>
      <c r="AE19" t="n">
        <v>286120.6724717397</v>
      </c>
      <c r="AF19" t="n">
        <v>2.611447168708582e-06</v>
      </c>
      <c r="AG19" t="n">
        <v>16</v>
      </c>
      <c r="AH19" t="n">
        <v>258813.717064007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8.222200000000001</v>
      </c>
      <c r="E20" t="n">
        <v>12.16</v>
      </c>
      <c r="F20" t="n">
        <v>8.16</v>
      </c>
      <c r="G20" t="n">
        <v>27.22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128.66</v>
      </c>
      <c r="Q20" t="n">
        <v>1361.34</v>
      </c>
      <c r="R20" t="n">
        <v>37.38</v>
      </c>
      <c r="S20" t="n">
        <v>25.13</v>
      </c>
      <c r="T20" t="n">
        <v>5469.06</v>
      </c>
      <c r="U20" t="n">
        <v>0.67</v>
      </c>
      <c r="V20" t="n">
        <v>0.88</v>
      </c>
      <c r="W20" t="n">
        <v>1.21</v>
      </c>
      <c r="X20" t="n">
        <v>0.34</v>
      </c>
      <c r="Y20" t="n">
        <v>1</v>
      </c>
      <c r="Z20" t="n">
        <v>10</v>
      </c>
      <c r="AA20" t="n">
        <v>207.217040417605</v>
      </c>
      <c r="AB20" t="n">
        <v>283.5234964698657</v>
      </c>
      <c r="AC20" t="n">
        <v>256.4644118945915</v>
      </c>
      <c r="AD20" t="n">
        <v>207217.040417605</v>
      </c>
      <c r="AE20" t="n">
        <v>283523.4964698657</v>
      </c>
      <c r="AF20" t="n">
        <v>2.626910483564034e-06</v>
      </c>
      <c r="AG20" t="n">
        <v>16</v>
      </c>
      <c r="AH20" t="n">
        <v>256464.4118945915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8.271100000000001</v>
      </c>
      <c r="E21" t="n">
        <v>12.09</v>
      </c>
      <c r="F21" t="n">
        <v>8.15</v>
      </c>
      <c r="G21" t="n">
        <v>28.76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128.09</v>
      </c>
      <c r="Q21" t="n">
        <v>1361.36</v>
      </c>
      <c r="R21" t="n">
        <v>36.72</v>
      </c>
      <c r="S21" t="n">
        <v>25.13</v>
      </c>
      <c r="T21" t="n">
        <v>5147.27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206.2741989110897</v>
      </c>
      <c r="AB21" t="n">
        <v>282.2334591254204</v>
      </c>
      <c r="AC21" t="n">
        <v>255.297493903721</v>
      </c>
      <c r="AD21" t="n">
        <v>206274.1989110897</v>
      </c>
      <c r="AE21" t="n">
        <v>282233.4591254204</v>
      </c>
      <c r="AF21" t="n">
        <v>2.642533543407662e-06</v>
      </c>
      <c r="AG21" t="n">
        <v>16</v>
      </c>
      <c r="AH21" t="n">
        <v>255297.493903721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8.3299</v>
      </c>
      <c r="E22" t="n">
        <v>12</v>
      </c>
      <c r="F22" t="n">
        <v>8.119999999999999</v>
      </c>
      <c r="G22" t="n">
        <v>30.45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125.6</v>
      </c>
      <c r="Q22" t="n">
        <v>1361.36</v>
      </c>
      <c r="R22" t="n">
        <v>36.2</v>
      </c>
      <c r="S22" t="n">
        <v>25.13</v>
      </c>
      <c r="T22" t="n">
        <v>4892.62</v>
      </c>
      <c r="U22" t="n">
        <v>0.6899999999999999</v>
      </c>
      <c r="V22" t="n">
        <v>0.89</v>
      </c>
      <c r="W22" t="n">
        <v>1.2</v>
      </c>
      <c r="X22" t="n">
        <v>0.3</v>
      </c>
      <c r="Y22" t="n">
        <v>1</v>
      </c>
      <c r="Z22" t="n">
        <v>10</v>
      </c>
      <c r="AA22" t="n">
        <v>203.9565534783736</v>
      </c>
      <c r="AB22" t="n">
        <v>279.0623543970796</v>
      </c>
      <c r="AC22" t="n">
        <v>252.4290349599785</v>
      </c>
      <c r="AD22" t="n">
        <v>203956.5534783736</v>
      </c>
      <c r="AE22" t="n">
        <v>279062.3543970796</v>
      </c>
      <c r="AF22" t="n">
        <v>2.661319554017178e-06</v>
      </c>
      <c r="AG22" t="n">
        <v>16</v>
      </c>
      <c r="AH22" t="n">
        <v>252429.0349599785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8.3225</v>
      </c>
      <c r="E23" t="n">
        <v>12.02</v>
      </c>
      <c r="F23" t="n">
        <v>8.130000000000001</v>
      </c>
      <c r="G23" t="n">
        <v>30.49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125.84</v>
      </c>
      <c r="Q23" t="n">
        <v>1361.46</v>
      </c>
      <c r="R23" t="n">
        <v>36.37</v>
      </c>
      <c r="S23" t="n">
        <v>25.13</v>
      </c>
      <c r="T23" t="n">
        <v>4973.31</v>
      </c>
      <c r="U23" t="n">
        <v>0.6899999999999999</v>
      </c>
      <c r="V23" t="n">
        <v>0.88</v>
      </c>
      <c r="W23" t="n">
        <v>1.21</v>
      </c>
      <c r="X23" t="n">
        <v>0.31</v>
      </c>
      <c r="Y23" t="n">
        <v>1</v>
      </c>
      <c r="Z23" t="n">
        <v>10</v>
      </c>
      <c r="AA23" t="n">
        <v>204.2052570284914</v>
      </c>
      <c r="AB23" t="n">
        <v>279.4026415663768</v>
      </c>
      <c r="AC23" t="n">
        <v>252.7368455994342</v>
      </c>
      <c r="AD23" t="n">
        <v>204205.2570284914</v>
      </c>
      <c r="AE23" t="n">
        <v>279402.6415663768</v>
      </c>
      <c r="AF23" t="n">
        <v>2.658955328192171e-06</v>
      </c>
      <c r="AG23" t="n">
        <v>16</v>
      </c>
      <c r="AH23" t="n">
        <v>252736.8455994342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8.380100000000001</v>
      </c>
      <c r="E24" t="n">
        <v>11.93</v>
      </c>
      <c r="F24" t="n">
        <v>8.1</v>
      </c>
      <c r="G24" t="n">
        <v>32.41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124.81</v>
      </c>
      <c r="Q24" t="n">
        <v>1361.34</v>
      </c>
      <c r="R24" t="n">
        <v>35.45</v>
      </c>
      <c r="S24" t="n">
        <v>25.13</v>
      </c>
      <c r="T24" t="n">
        <v>4523.24</v>
      </c>
      <c r="U24" t="n">
        <v>0.71</v>
      </c>
      <c r="V24" t="n">
        <v>0.89</v>
      </c>
      <c r="W24" t="n">
        <v>1.21</v>
      </c>
      <c r="X24" t="n">
        <v>0.28</v>
      </c>
      <c r="Y24" t="n">
        <v>1</v>
      </c>
      <c r="Z24" t="n">
        <v>10</v>
      </c>
      <c r="AA24" t="n">
        <v>202.877177663469</v>
      </c>
      <c r="AB24" t="n">
        <v>277.5855047884276</v>
      </c>
      <c r="AC24" t="n">
        <v>251.0931338052044</v>
      </c>
      <c r="AD24" t="n">
        <v>202877.177663469</v>
      </c>
      <c r="AE24" t="n">
        <v>277585.5047884276</v>
      </c>
      <c r="AF24" t="n">
        <v>2.677357950830065e-06</v>
      </c>
      <c r="AG24" t="n">
        <v>16</v>
      </c>
      <c r="AH24" t="n">
        <v>251093.1338052044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8.435700000000001</v>
      </c>
      <c r="E25" t="n">
        <v>11.85</v>
      </c>
      <c r="F25" t="n">
        <v>8.08</v>
      </c>
      <c r="G25" t="n">
        <v>34.63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12</v>
      </c>
      <c r="N25" t="n">
        <v>90.29000000000001</v>
      </c>
      <c r="O25" t="n">
        <v>38327.57</v>
      </c>
      <c r="P25" t="n">
        <v>122.34</v>
      </c>
      <c r="Q25" t="n">
        <v>1361.38</v>
      </c>
      <c r="R25" t="n">
        <v>34.74</v>
      </c>
      <c r="S25" t="n">
        <v>25.13</v>
      </c>
      <c r="T25" t="n">
        <v>4170.64</v>
      </c>
      <c r="U25" t="n">
        <v>0.72</v>
      </c>
      <c r="V25" t="n">
        <v>0.89</v>
      </c>
      <c r="W25" t="n">
        <v>1.2</v>
      </c>
      <c r="X25" t="n">
        <v>0.26</v>
      </c>
      <c r="Y25" t="n">
        <v>1</v>
      </c>
      <c r="Z25" t="n">
        <v>10</v>
      </c>
      <c r="AA25" t="n">
        <v>200.670042846957</v>
      </c>
      <c r="AB25" t="n">
        <v>274.5656055605616</v>
      </c>
      <c r="AC25" t="n">
        <v>248.3614495211897</v>
      </c>
      <c r="AD25" t="n">
        <v>200670.042846957</v>
      </c>
      <c r="AE25" t="n">
        <v>274565.6055605615</v>
      </c>
      <c r="AF25" t="n">
        <v>2.695121593515254e-06</v>
      </c>
      <c r="AG25" t="n">
        <v>16</v>
      </c>
      <c r="AH25" t="n">
        <v>248361.4495211897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8.438599999999999</v>
      </c>
      <c r="E26" t="n">
        <v>11.85</v>
      </c>
      <c r="F26" t="n">
        <v>8.08</v>
      </c>
      <c r="G26" t="n">
        <v>34.61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122.12</v>
      </c>
      <c r="Q26" t="n">
        <v>1361.4</v>
      </c>
      <c r="R26" t="n">
        <v>34.36</v>
      </c>
      <c r="S26" t="n">
        <v>25.13</v>
      </c>
      <c r="T26" t="n">
        <v>3982.45</v>
      </c>
      <c r="U26" t="n">
        <v>0.73</v>
      </c>
      <c r="V26" t="n">
        <v>0.89</v>
      </c>
      <c r="W26" t="n">
        <v>1.21</v>
      </c>
      <c r="X26" t="n">
        <v>0.25</v>
      </c>
      <c r="Y26" t="n">
        <v>1</v>
      </c>
      <c r="Z26" t="n">
        <v>10</v>
      </c>
      <c r="AA26" t="n">
        <v>200.4980509779306</v>
      </c>
      <c r="AB26" t="n">
        <v>274.3302786976139</v>
      </c>
      <c r="AC26" t="n">
        <v>248.1485819237584</v>
      </c>
      <c r="AD26" t="n">
        <v>200498.0509779306</v>
      </c>
      <c r="AE26" t="n">
        <v>274330.278697614</v>
      </c>
      <c r="AF26" t="n">
        <v>2.696048114446675e-06</v>
      </c>
      <c r="AG26" t="n">
        <v>16</v>
      </c>
      <c r="AH26" t="n">
        <v>248148.5819237584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8.491400000000001</v>
      </c>
      <c r="E27" t="n">
        <v>11.78</v>
      </c>
      <c r="F27" t="n">
        <v>8.06</v>
      </c>
      <c r="G27" t="n">
        <v>37.19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11</v>
      </c>
      <c r="N27" t="n">
        <v>90.88</v>
      </c>
      <c r="O27" t="n">
        <v>38461.6</v>
      </c>
      <c r="P27" t="n">
        <v>120.23</v>
      </c>
      <c r="Q27" t="n">
        <v>1361.38</v>
      </c>
      <c r="R27" t="n">
        <v>34.08</v>
      </c>
      <c r="S27" t="n">
        <v>25.13</v>
      </c>
      <c r="T27" t="n">
        <v>3845.55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198.7215221283805</v>
      </c>
      <c r="AB27" t="n">
        <v>271.8995535507393</v>
      </c>
      <c r="AC27" t="n">
        <v>245.9498417733566</v>
      </c>
      <c r="AD27" t="n">
        <v>198721.5221283805</v>
      </c>
      <c r="AE27" t="n">
        <v>271899.5535507393</v>
      </c>
      <c r="AF27" t="n">
        <v>2.712917185198078e-06</v>
      </c>
      <c r="AG27" t="n">
        <v>16</v>
      </c>
      <c r="AH27" t="n">
        <v>245949.8417733565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8.4908</v>
      </c>
      <c r="E28" t="n">
        <v>11.78</v>
      </c>
      <c r="F28" t="n">
        <v>8.06</v>
      </c>
      <c r="G28" t="n">
        <v>37.19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118.16</v>
      </c>
      <c r="Q28" t="n">
        <v>1361.49</v>
      </c>
      <c r="R28" t="n">
        <v>34.09</v>
      </c>
      <c r="S28" t="n">
        <v>25.13</v>
      </c>
      <c r="T28" t="n">
        <v>3849.46</v>
      </c>
      <c r="U28" t="n">
        <v>0.74</v>
      </c>
      <c r="V28" t="n">
        <v>0.89</v>
      </c>
      <c r="W28" t="n">
        <v>1.2</v>
      </c>
      <c r="X28" t="n">
        <v>0.24</v>
      </c>
      <c r="Y28" t="n">
        <v>1</v>
      </c>
      <c r="Z28" t="n">
        <v>10</v>
      </c>
      <c r="AA28" t="n">
        <v>197.4008641552574</v>
      </c>
      <c r="AB28" t="n">
        <v>270.0925710485955</v>
      </c>
      <c r="AC28" t="n">
        <v>244.3153151451009</v>
      </c>
      <c r="AD28" t="n">
        <v>197400.8641552574</v>
      </c>
      <c r="AE28" t="n">
        <v>270092.5710485955</v>
      </c>
      <c r="AF28" t="n">
        <v>2.712725491212266e-06</v>
      </c>
      <c r="AG28" t="n">
        <v>16</v>
      </c>
      <c r="AH28" t="n">
        <v>244315.3151451009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8.537100000000001</v>
      </c>
      <c r="E29" t="n">
        <v>11.71</v>
      </c>
      <c r="F29" t="n">
        <v>8.050000000000001</v>
      </c>
      <c r="G29" t="n">
        <v>40.25</v>
      </c>
      <c r="H29" t="n">
        <v>0.44</v>
      </c>
      <c r="I29" t="n">
        <v>12</v>
      </c>
      <c r="J29" t="n">
        <v>311.04</v>
      </c>
      <c r="K29" t="n">
        <v>61.82</v>
      </c>
      <c r="L29" t="n">
        <v>7.75</v>
      </c>
      <c r="M29" t="n">
        <v>10</v>
      </c>
      <c r="N29" t="n">
        <v>91.47</v>
      </c>
      <c r="O29" t="n">
        <v>38596.15</v>
      </c>
      <c r="P29" t="n">
        <v>117.19</v>
      </c>
      <c r="Q29" t="n">
        <v>1361.42</v>
      </c>
      <c r="R29" t="n">
        <v>33.78</v>
      </c>
      <c r="S29" t="n">
        <v>25.13</v>
      </c>
      <c r="T29" t="n">
        <v>3700.47</v>
      </c>
      <c r="U29" t="n">
        <v>0.74</v>
      </c>
      <c r="V29" t="n">
        <v>0.89</v>
      </c>
      <c r="W29" t="n">
        <v>1.2</v>
      </c>
      <c r="X29" t="n">
        <v>0.23</v>
      </c>
      <c r="Y29" t="n">
        <v>1</v>
      </c>
      <c r="Z29" t="n">
        <v>10</v>
      </c>
      <c r="AA29" t="n">
        <v>196.314340714115</v>
      </c>
      <c r="AB29" t="n">
        <v>268.6059417423939</v>
      </c>
      <c r="AC29" t="n">
        <v>242.9705676533853</v>
      </c>
      <c r="AD29" t="n">
        <v>196314.340714115</v>
      </c>
      <c r="AE29" t="n">
        <v>268605.9417423939</v>
      </c>
      <c r="AF29" t="n">
        <v>2.727517877117379e-06</v>
      </c>
      <c r="AG29" t="n">
        <v>16</v>
      </c>
      <c r="AH29" t="n">
        <v>242970.5676533853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8.5413</v>
      </c>
      <c r="E30" t="n">
        <v>11.71</v>
      </c>
      <c r="F30" t="n">
        <v>8.039999999999999</v>
      </c>
      <c r="G30" t="n">
        <v>40.22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9</v>
      </c>
      <c r="N30" t="n">
        <v>91.77</v>
      </c>
      <c r="O30" t="n">
        <v>38663.62</v>
      </c>
      <c r="P30" t="n">
        <v>115.42</v>
      </c>
      <c r="Q30" t="n">
        <v>1361.37</v>
      </c>
      <c r="R30" t="n">
        <v>33.52</v>
      </c>
      <c r="S30" t="n">
        <v>25.13</v>
      </c>
      <c r="T30" t="n">
        <v>3569.5</v>
      </c>
      <c r="U30" t="n">
        <v>0.75</v>
      </c>
      <c r="V30" t="n">
        <v>0.89</v>
      </c>
      <c r="W30" t="n">
        <v>1.2</v>
      </c>
      <c r="X30" t="n">
        <v>0.22</v>
      </c>
      <c r="Y30" t="n">
        <v>1</v>
      </c>
      <c r="Z30" t="n">
        <v>10</v>
      </c>
      <c r="AA30" t="n">
        <v>195.1350134734707</v>
      </c>
      <c r="AB30" t="n">
        <v>266.9923341834993</v>
      </c>
      <c r="AC30" t="n">
        <v>241.5109605351988</v>
      </c>
      <c r="AD30" t="n">
        <v>195135.0134734707</v>
      </c>
      <c r="AE30" t="n">
        <v>266992.3341834993</v>
      </c>
      <c r="AF30" t="n">
        <v>2.728859735018059e-06</v>
      </c>
      <c r="AG30" t="n">
        <v>16</v>
      </c>
      <c r="AH30" t="n">
        <v>241510.9605351988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8.595000000000001</v>
      </c>
      <c r="E31" t="n">
        <v>11.63</v>
      </c>
      <c r="F31" t="n">
        <v>8.029999999999999</v>
      </c>
      <c r="G31" t="n">
        <v>43.78</v>
      </c>
      <c r="H31" t="n">
        <v>0.47</v>
      </c>
      <c r="I31" t="n">
        <v>11</v>
      </c>
      <c r="J31" t="n">
        <v>312.14</v>
      </c>
      <c r="K31" t="n">
        <v>61.82</v>
      </c>
      <c r="L31" t="n">
        <v>8.25</v>
      </c>
      <c r="M31" t="n">
        <v>6</v>
      </c>
      <c r="N31" t="n">
        <v>92.06999999999999</v>
      </c>
      <c r="O31" t="n">
        <v>38731.35</v>
      </c>
      <c r="P31" t="n">
        <v>114</v>
      </c>
      <c r="Q31" t="n">
        <v>1361.35</v>
      </c>
      <c r="R31" t="n">
        <v>32.99</v>
      </c>
      <c r="S31" t="n">
        <v>25.13</v>
      </c>
      <c r="T31" t="n">
        <v>3310.02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193.7124111546078</v>
      </c>
      <c r="AB31" t="n">
        <v>265.0458669300473</v>
      </c>
      <c r="AC31" t="n">
        <v>239.7502613845316</v>
      </c>
      <c r="AD31" t="n">
        <v>193712.4111546078</v>
      </c>
      <c r="AE31" t="n">
        <v>265045.8669300473</v>
      </c>
      <c r="AF31" t="n">
        <v>2.746016346748179e-06</v>
      </c>
      <c r="AG31" t="n">
        <v>16</v>
      </c>
      <c r="AH31" t="n">
        <v>239750.2613845316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8.6022</v>
      </c>
      <c r="E32" t="n">
        <v>11.62</v>
      </c>
      <c r="F32" t="n">
        <v>8.02</v>
      </c>
      <c r="G32" t="n">
        <v>43.73</v>
      </c>
      <c r="H32" t="n">
        <v>0.48</v>
      </c>
      <c r="I32" t="n">
        <v>11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114.24</v>
      </c>
      <c r="Q32" t="n">
        <v>1361.38</v>
      </c>
      <c r="R32" t="n">
        <v>32.58</v>
      </c>
      <c r="S32" t="n">
        <v>25.13</v>
      </c>
      <c r="T32" t="n">
        <v>3103.69</v>
      </c>
      <c r="U32" t="n">
        <v>0.77</v>
      </c>
      <c r="V32" t="n">
        <v>0.9</v>
      </c>
      <c r="W32" t="n">
        <v>1.2</v>
      </c>
      <c r="X32" t="n">
        <v>0.2</v>
      </c>
      <c r="Y32" t="n">
        <v>1</v>
      </c>
      <c r="Z32" t="n">
        <v>10</v>
      </c>
      <c r="AA32" t="n">
        <v>193.7861419233751</v>
      </c>
      <c r="AB32" t="n">
        <v>265.1467486206465</v>
      </c>
      <c r="AC32" t="n">
        <v>239.8415150681684</v>
      </c>
      <c r="AD32" t="n">
        <v>193786.1419233751</v>
      </c>
      <c r="AE32" t="n">
        <v>265146.7486206465</v>
      </c>
      <c r="AF32" t="n">
        <v>2.748316674577915e-06</v>
      </c>
      <c r="AG32" t="n">
        <v>16</v>
      </c>
      <c r="AH32" t="n">
        <v>239841.5150681684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8.599299999999999</v>
      </c>
      <c r="E33" t="n">
        <v>11.63</v>
      </c>
      <c r="F33" t="n">
        <v>8.02</v>
      </c>
      <c r="G33" t="n">
        <v>43.75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3</v>
      </c>
      <c r="N33" t="n">
        <v>92.67</v>
      </c>
      <c r="O33" t="n">
        <v>38866.96</v>
      </c>
      <c r="P33" t="n">
        <v>113.5</v>
      </c>
      <c r="Q33" t="n">
        <v>1361.38</v>
      </c>
      <c r="R33" t="n">
        <v>32.78</v>
      </c>
      <c r="S33" t="n">
        <v>25.13</v>
      </c>
      <c r="T33" t="n">
        <v>3207.29</v>
      </c>
      <c r="U33" t="n">
        <v>0.77</v>
      </c>
      <c r="V33" t="n">
        <v>0.9</v>
      </c>
      <c r="W33" t="n">
        <v>1.2</v>
      </c>
      <c r="X33" t="n">
        <v>0.2</v>
      </c>
      <c r="Y33" t="n">
        <v>1</v>
      </c>
      <c r="Z33" t="n">
        <v>10</v>
      </c>
      <c r="AA33" t="n">
        <v>193.3450742840333</v>
      </c>
      <c r="AB33" t="n">
        <v>264.5432604179684</v>
      </c>
      <c r="AC33" t="n">
        <v>239.2956229325527</v>
      </c>
      <c r="AD33" t="n">
        <v>193345.0742840333</v>
      </c>
      <c r="AE33" t="n">
        <v>264543.2604179684</v>
      </c>
      <c r="AF33" t="n">
        <v>2.747390153646493e-06</v>
      </c>
      <c r="AG33" t="n">
        <v>16</v>
      </c>
      <c r="AH33" t="n">
        <v>239295.6229325527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8.598699999999999</v>
      </c>
      <c r="E34" t="n">
        <v>11.63</v>
      </c>
      <c r="F34" t="n">
        <v>8.02</v>
      </c>
      <c r="G34" t="n">
        <v>43.75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3</v>
      </c>
      <c r="N34" t="n">
        <v>92.97</v>
      </c>
      <c r="O34" t="n">
        <v>38934.97</v>
      </c>
      <c r="P34" t="n">
        <v>112.88</v>
      </c>
      <c r="Q34" t="n">
        <v>1361.41</v>
      </c>
      <c r="R34" t="n">
        <v>32.69</v>
      </c>
      <c r="S34" t="n">
        <v>25.13</v>
      </c>
      <c r="T34" t="n">
        <v>3159.86</v>
      </c>
      <c r="U34" t="n">
        <v>0.77</v>
      </c>
      <c r="V34" t="n">
        <v>0.9</v>
      </c>
      <c r="W34" t="n">
        <v>1.2</v>
      </c>
      <c r="X34" t="n">
        <v>0.2</v>
      </c>
      <c r="Y34" t="n">
        <v>1</v>
      </c>
      <c r="Z34" t="n">
        <v>10</v>
      </c>
      <c r="AA34" t="n">
        <v>192.9582915535263</v>
      </c>
      <c r="AB34" t="n">
        <v>264.0140472224393</v>
      </c>
      <c r="AC34" t="n">
        <v>238.8169171016493</v>
      </c>
      <c r="AD34" t="n">
        <v>192958.2915535263</v>
      </c>
      <c r="AE34" t="n">
        <v>264014.0472224393</v>
      </c>
      <c r="AF34" t="n">
        <v>2.747198459660681e-06</v>
      </c>
      <c r="AG34" t="n">
        <v>16</v>
      </c>
      <c r="AH34" t="n">
        <v>238816.9171016493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8.5997</v>
      </c>
      <c r="E35" t="n">
        <v>11.63</v>
      </c>
      <c r="F35" t="n">
        <v>8.02</v>
      </c>
      <c r="G35" t="n">
        <v>43.75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2</v>
      </c>
      <c r="N35" t="n">
        <v>93.27</v>
      </c>
      <c r="O35" t="n">
        <v>39003.11</v>
      </c>
      <c r="P35" t="n">
        <v>111.95</v>
      </c>
      <c r="Q35" t="n">
        <v>1361.38</v>
      </c>
      <c r="R35" t="n">
        <v>32.75</v>
      </c>
      <c r="S35" t="n">
        <v>25.13</v>
      </c>
      <c r="T35" t="n">
        <v>3191.46</v>
      </c>
      <c r="U35" t="n">
        <v>0.77</v>
      </c>
      <c r="V35" t="n">
        <v>0.9</v>
      </c>
      <c r="W35" t="n">
        <v>1.2</v>
      </c>
      <c r="X35" t="n">
        <v>0.2</v>
      </c>
      <c r="Y35" t="n">
        <v>1</v>
      </c>
      <c r="Z35" t="n">
        <v>10</v>
      </c>
      <c r="AA35" t="n">
        <v>192.3604865026857</v>
      </c>
      <c r="AB35" t="n">
        <v>263.196103978582</v>
      </c>
      <c r="AC35" t="n">
        <v>238.077037212995</v>
      </c>
      <c r="AD35" t="n">
        <v>192360.4865026857</v>
      </c>
      <c r="AE35" t="n">
        <v>263196.103978582</v>
      </c>
      <c r="AF35" t="n">
        <v>2.747517949637034e-06</v>
      </c>
      <c r="AG35" t="n">
        <v>16</v>
      </c>
      <c r="AH35" t="n">
        <v>238077.0372129949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8.595599999999999</v>
      </c>
      <c r="E36" t="n">
        <v>11.63</v>
      </c>
      <c r="F36" t="n">
        <v>8.029999999999999</v>
      </c>
      <c r="G36" t="n">
        <v>43.78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0</v>
      </c>
      <c r="N36" t="n">
        <v>93.56999999999999</v>
      </c>
      <c r="O36" t="n">
        <v>39071.38</v>
      </c>
      <c r="P36" t="n">
        <v>112.26</v>
      </c>
      <c r="Q36" t="n">
        <v>1361.38</v>
      </c>
      <c r="R36" t="n">
        <v>32.74</v>
      </c>
      <c r="S36" t="n">
        <v>25.13</v>
      </c>
      <c r="T36" t="n">
        <v>3186.48</v>
      </c>
      <c r="U36" t="n">
        <v>0.77</v>
      </c>
      <c r="V36" t="n">
        <v>0.9</v>
      </c>
      <c r="W36" t="n">
        <v>1.21</v>
      </c>
      <c r="X36" t="n">
        <v>0.21</v>
      </c>
      <c r="Y36" t="n">
        <v>1</v>
      </c>
      <c r="Z36" t="n">
        <v>10</v>
      </c>
      <c r="AA36" t="n">
        <v>192.6051686171079</v>
      </c>
      <c r="AB36" t="n">
        <v>263.5308888421474</v>
      </c>
      <c r="AC36" t="n">
        <v>238.3798706790553</v>
      </c>
      <c r="AD36" t="n">
        <v>192605.1686171079</v>
      </c>
      <c r="AE36" t="n">
        <v>263530.8888421474</v>
      </c>
      <c r="AF36" t="n">
        <v>2.746208040733989e-06</v>
      </c>
      <c r="AG36" t="n">
        <v>16</v>
      </c>
      <c r="AH36" t="n">
        <v>238379.8706790553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7.1726</v>
      </c>
      <c r="E2" t="n">
        <v>13.94</v>
      </c>
      <c r="F2" t="n">
        <v>10.77</v>
      </c>
      <c r="G2" t="n">
        <v>4.72</v>
      </c>
      <c r="H2" t="n">
        <v>0.64</v>
      </c>
      <c r="I2" t="n">
        <v>137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31.5</v>
      </c>
      <c r="Q2" t="n">
        <v>1362.82</v>
      </c>
      <c r="R2" t="n">
        <v>112.54</v>
      </c>
      <c r="S2" t="n">
        <v>25.13</v>
      </c>
      <c r="T2" t="n">
        <v>42453.84</v>
      </c>
      <c r="U2" t="n">
        <v>0.22</v>
      </c>
      <c r="V2" t="n">
        <v>0.67</v>
      </c>
      <c r="W2" t="n">
        <v>1.59</v>
      </c>
      <c r="X2" t="n">
        <v>2.95</v>
      </c>
      <c r="Y2" t="n">
        <v>1</v>
      </c>
      <c r="Z2" t="n">
        <v>10</v>
      </c>
      <c r="AA2" t="n">
        <v>152.7941187222926</v>
      </c>
      <c r="AB2" t="n">
        <v>209.0596540365233</v>
      </c>
      <c r="AC2" t="n">
        <v>189.1072940724044</v>
      </c>
      <c r="AD2" t="n">
        <v>152794.1187222926</v>
      </c>
      <c r="AE2" t="n">
        <v>209059.6540365233</v>
      </c>
      <c r="AF2" t="n">
        <v>2.566800414197199e-06</v>
      </c>
      <c r="AG2" t="n">
        <v>19</v>
      </c>
      <c r="AH2" t="n">
        <v>189107.2940724044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8.450699999999999</v>
      </c>
      <c r="E2" t="n">
        <v>11.83</v>
      </c>
      <c r="F2" t="n">
        <v>8.82</v>
      </c>
      <c r="G2" t="n">
        <v>10.58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47</v>
      </c>
      <c r="N2" t="n">
        <v>12.99</v>
      </c>
      <c r="O2" t="n">
        <v>12407.75</v>
      </c>
      <c r="P2" t="n">
        <v>68.3</v>
      </c>
      <c r="Q2" t="n">
        <v>1361.51</v>
      </c>
      <c r="R2" t="n">
        <v>57.49</v>
      </c>
      <c r="S2" t="n">
        <v>25.13</v>
      </c>
      <c r="T2" t="n">
        <v>15363.97</v>
      </c>
      <c r="U2" t="n">
        <v>0.44</v>
      </c>
      <c r="V2" t="n">
        <v>0.82</v>
      </c>
      <c r="W2" t="n">
        <v>1.27</v>
      </c>
      <c r="X2" t="n">
        <v>1</v>
      </c>
      <c r="Y2" t="n">
        <v>1</v>
      </c>
      <c r="Z2" t="n">
        <v>10</v>
      </c>
      <c r="AA2" t="n">
        <v>158.1589894983084</v>
      </c>
      <c r="AB2" t="n">
        <v>216.400106913659</v>
      </c>
      <c r="AC2" t="n">
        <v>195.747184429339</v>
      </c>
      <c r="AD2" t="n">
        <v>158158.9894983085</v>
      </c>
      <c r="AE2" t="n">
        <v>216400.106913659</v>
      </c>
      <c r="AF2" t="n">
        <v>2.878590177657732e-06</v>
      </c>
      <c r="AG2" t="n">
        <v>16</v>
      </c>
      <c r="AH2" t="n">
        <v>195747.184429339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8.8188</v>
      </c>
      <c r="E3" t="n">
        <v>11.34</v>
      </c>
      <c r="F3" t="n">
        <v>8.57</v>
      </c>
      <c r="G3" t="n">
        <v>13.53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62.42</v>
      </c>
      <c r="Q3" t="n">
        <v>1361.78</v>
      </c>
      <c r="R3" t="n">
        <v>49.83</v>
      </c>
      <c r="S3" t="n">
        <v>25.13</v>
      </c>
      <c r="T3" t="n">
        <v>11594.56</v>
      </c>
      <c r="U3" t="n">
        <v>0.5</v>
      </c>
      <c r="V3" t="n">
        <v>0.84</v>
      </c>
      <c r="W3" t="n">
        <v>1.24</v>
      </c>
      <c r="X3" t="n">
        <v>0.75</v>
      </c>
      <c r="Y3" t="n">
        <v>1</v>
      </c>
      <c r="Z3" t="n">
        <v>10</v>
      </c>
      <c r="AA3" t="n">
        <v>145.6126519470344</v>
      </c>
      <c r="AB3" t="n">
        <v>199.2336543706661</v>
      </c>
      <c r="AC3" t="n">
        <v>180.2190740237764</v>
      </c>
      <c r="AD3" t="n">
        <v>145612.6519470344</v>
      </c>
      <c r="AE3" t="n">
        <v>199233.6543706661</v>
      </c>
      <c r="AF3" t="n">
        <v>3.003977310604803e-06</v>
      </c>
      <c r="AG3" t="n">
        <v>15</v>
      </c>
      <c r="AH3" t="n">
        <v>180219.0740237764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8.956300000000001</v>
      </c>
      <c r="E4" t="n">
        <v>11.17</v>
      </c>
      <c r="F4" t="n">
        <v>8.5</v>
      </c>
      <c r="G4" t="n">
        <v>15.45</v>
      </c>
      <c r="H4" t="n">
        <v>0.27</v>
      </c>
      <c r="I4" t="n">
        <v>33</v>
      </c>
      <c r="J4" t="n">
        <v>99.33</v>
      </c>
      <c r="K4" t="n">
        <v>39.72</v>
      </c>
      <c r="L4" t="n">
        <v>1.5</v>
      </c>
      <c r="M4" t="n">
        <v>8</v>
      </c>
      <c r="N4" t="n">
        <v>13.11</v>
      </c>
      <c r="O4" t="n">
        <v>12484.55</v>
      </c>
      <c r="P4" t="n">
        <v>59.35</v>
      </c>
      <c r="Q4" t="n">
        <v>1361.41</v>
      </c>
      <c r="R4" t="n">
        <v>47.09</v>
      </c>
      <c r="S4" t="n">
        <v>25.13</v>
      </c>
      <c r="T4" t="n">
        <v>10251.83</v>
      </c>
      <c r="U4" t="n">
        <v>0.53</v>
      </c>
      <c r="V4" t="n">
        <v>0.85</v>
      </c>
      <c r="W4" t="n">
        <v>1.26</v>
      </c>
      <c r="X4" t="n">
        <v>0.68</v>
      </c>
      <c r="Y4" t="n">
        <v>1</v>
      </c>
      <c r="Z4" t="n">
        <v>10</v>
      </c>
      <c r="AA4" t="n">
        <v>143.0287091319806</v>
      </c>
      <c r="AB4" t="n">
        <v>195.6981898155996</v>
      </c>
      <c r="AC4" t="n">
        <v>177.0210292437887</v>
      </c>
      <c r="AD4" t="n">
        <v>143028.7091319806</v>
      </c>
      <c r="AE4" t="n">
        <v>195698.1898155996</v>
      </c>
      <c r="AF4" t="n">
        <v>3.050814395038984e-06</v>
      </c>
      <c r="AG4" t="n">
        <v>15</v>
      </c>
      <c r="AH4" t="n">
        <v>177021.0292437887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8.9834</v>
      </c>
      <c r="E5" t="n">
        <v>11.13</v>
      </c>
      <c r="F5" t="n">
        <v>8.49</v>
      </c>
      <c r="G5" t="n">
        <v>15.91</v>
      </c>
      <c r="H5" t="n">
        <v>0.31</v>
      </c>
      <c r="I5" t="n">
        <v>32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59.24</v>
      </c>
      <c r="Q5" t="n">
        <v>1361.45</v>
      </c>
      <c r="R5" t="n">
        <v>46.24</v>
      </c>
      <c r="S5" t="n">
        <v>25.13</v>
      </c>
      <c r="T5" t="n">
        <v>9828.950000000001</v>
      </c>
      <c r="U5" t="n">
        <v>0.54</v>
      </c>
      <c r="V5" t="n">
        <v>0.85</v>
      </c>
      <c r="W5" t="n">
        <v>1.27</v>
      </c>
      <c r="X5" t="n">
        <v>0.67</v>
      </c>
      <c r="Y5" t="n">
        <v>1</v>
      </c>
      <c r="Z5" t="n">
        <v>10</v>
      </c>
      <c r="AA5" t="n">
        <v>142.8310362184394</v>
      </c>
      <c r="AB5" t="n">
        <v>195.4277250145792</v>
      </c>
      <c r="AC5" t="n">
        <v>176.7763772237778</v>
      </c>
      <c r="AD5" t="n">
        <v>142831.0362184393</v>
      </c>
      <c r="AE5" t="n">
        <v>195427.7250145792</v>
      </c>
      <c r="AF5" t="n">
        <v>3.060045558589284e-06</v>
      </c>
      <c r="AG5" t="n">
        <v>15</v>
      </c>
      <c r="AH5" t="n">
        <v>176776.3772237778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6.0667</v>
      </c>
      <c r="E2" t="n">
        <v>16.48</v>
      </c>
      <c r="F2" t="n">
        <v>9.859999999999999</v>
      </c>
      <c r="G2" t="n">
        <v>5.92</v>
      </c>
      <c r="H2" t="n">
        <v>0.09</v>
      </c>
      <c r="I2" t="n">
        <v>100</v>
      </c>
      <c r="J2" t="n">
        <v>204</v>
      </c>
      <c r="K2" t="n">
        <v>55.27</v>
      </c>
      <c r="L2" t="n">
        <v>1</v>
      </c>
      <c r="M2" t="n">
        <v>98</v>
      </c>
      <c r="N2" t="n">
        <v>42.72</v>
      </c>
      <c r="O2" t="n">
        <v>25393.6</v>
      </c>
      <c r="P2" t="n">
        <v>137.64</v>
      </c>
      <c r="Q2" t="n">
        <v>1361.66</v>
      </c>
      <c r="R2" t="n">
        <v>90.41</v>
      </c>
      <c r="S2" t="n">
        <v>25.13</v>
      </c>
      <c r="T2" t="n">
        <v>31575.91</v>
      </c>
      <c r="U2" t="n">
        <v>0.28</v>
      </c>
      <c r="V2" t="n">
        <v>0.73</v>
      </c>
      <c r="W2" t="n">
        <v>1.34</v>
      </c>
      <c r="X2" t="n">
        <v>2.04</v>
      </c>
      <c r="Y2" t="n">
        <v>1</v>
      </c>
      <c r="Z2" t="n">
        <v>10</v>
      </c>
      <c r="AA2" t="n">
        <v>288.8915647566096</v>
      </c>
      <c r="AB2" t="n">
        <v>395.2741838963346</v>
      </c>
      <c r="AC2" t="n">
        <v>357.5497705560691</v>
      </c>
      <c r="AD2" t="n">
        <v>288891.5647566096</v>
      </c>
      <c r="AE2" t="n">
        <v>395274.1838963346</v>
      </c>
      <c r="AF2" t="n">
        <v>1.98108307367107e-06</v>
      </c>
      <c r="AG2" t="n">
        <v>22</v>
      </c>
      <c r="AH2" t="n">
        <v>357549.7705560691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6.6942</v>
      </c>
      <c r="E3" t="n">
        <v>14.94</v>
      </c>
      <c r="F3" t="n">
        <v>9.33</v>
      </c>
      <c r="G3" t="n">
        <v>7.47</v>
      </c>
      <c r="H3" t="n">
        <v>0.11</v>
      </c>
      <c r="I3" t="n">
        <v>75</v>
      </c>
      <c r="J3" t="n">
        <v>204.39</v>
      </c>
      <c r="K3" t="n">
        <v>55.27</v>
      </c>
      <c r="L3" t="n">
        <v>1.25</v>
      </c>
      <c r="M3" t="n">
        <v>73</v>
      </c>
      <c r="N3" t="n">
        <v>42.87</v>
      </c>
      <c r="O3" t="n">
        <v>25442.42</v>
      </c>
      <c r="P3" t="n">
        <v>128.59</v>
      </c>
      <c r="Q3" t="n">
        <v>1361.66</v>
      </c>
      <c r="R3" t="n">
        <v>73.79000000000001</v>
      </c>
      <c r="S3" t="n">
        <v>25.13</v>
      </c>
      <c r="T3" t="n">
        <v>23388.68</v>
      </c>
      <c r="U3" t="n">
        <v>0.34</v>
      </c>
      <c r="V3" t="n">
        <v>0.77</v>
      </c>
      <c r="W3" t="n">
        <v>1.3</v>
      </c>
      <c r="X3" t="n">
        <v>1.51</v>
      </c>
      <c r="Y3" t="n">
        <v>1</v>
      </c>
      <c r="Z3" t="n">
        <v>10</v>
      </c>
      <c r="AA3" t="n">
        <v>254.3954972046563</v>
      </c>
      <c r="AB3" t="n">
        <v>348.0751424124948</v>
      </c>
      <c r="AC3" t="n">
        <v>314.8553393472808</v>
      </c>
      <c r="AD3" t="n">
        <v>254395.4972046563</v>
      </c>
      <c r="AE3" t="n">
        <v>348075.1424124948</v>
      </c>
      <c r="AF3" t="n">
        <v>2.185993425052974e-06</v>
      </c>
      <c r="AG3" t="n">
        <v>20</v>
      </c>
      <c r="AH3" t="n">
        <v>314855.3393472808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7.139</v>
      </c>
      <c r="E4" t="n">
        <v>14.01</v>
      </c>
      <c r="F4" t="n">
        <v>9.01</v>
      </c>
      <c r="G4" t="n">
        <v>9.01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122.74</v>
      </c>
      <c r="Q4" t="n">
        <v>1361.51</v>
      </c>
      <c r="R4" t="n">
        <v>63.51</v>
      </c>
      <c r="S4" t="n">
        <v>25.13</v>
      </c>
      <c r="T4" t="n">
        <v>18325.5</v>
      </c>
      <c r="U4" t="n">
        <v>0.4</v>
      </c>
      <c r="V4" t="n">
        <v>0.8</v>
      </c>
      <c r="W4" t="n">
        <v>1.28</v>
      </c>
      <c r="X4" t="n">
        <v>1.19</v>
      </c>
      <c r="Y4" t="n">
        <v>1</v>
      </c>
      <c r="Z4" t="n">
        <v>10</v>
      </c>
      <c r="AA4" t="n">
        <v>235.5149542876979</v>
      </c>
      <c r="AB4" t="n">
        <v>322.2419506427585</v>
      </c>
      <c r="AC4" t="n">
        <v>291.4876311429276</v>
      </c>
      <c r="AD4" t="n">
        <v>235514.9542876979</v>
      </c>
      <c r="AE4" t="n">
        <v>322241.9506427585</v>
      </c>
      <c r="AF4" t="n">
        <v>2.331243025522569e-06</v>
      </c>
      <c r="AG4" t="n">
        <v>19</v>
      </c>
      <c r="AH4" t="n">
        <v>291487.6311429276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7.4619</v>
      </c>
      <c r="E5" t="n">
        <v>13.4</v>
      </c>
      <c r="F5" t="n">
        <v>8.81</v>
      </c>
      <c r="G5" t="n">
        <v>10.57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118.44</v>
      </c>
      <c r="Q5" t="n">
        <v>1361.44</v>
      </c>
      <c r="R5" t="n">
        <v>57.46</v>
      </c>
      <c r="S5" t="n">
        <v>25.13</v>
      </c>
      <c r="T5" t="n">
        <v>15352.56</v>
      </c>
      <c r="U5" t="n">
        <v>0.44</v>
      </c>
      <c r="V5" t="n">
        <v>0.82</v>
      </c>
      <c r="W5" t="n">
        <v>1.26</v>
      </c>
      <c r="X5" t="n">
        <v>0.99</v>
      </c>
      <c r="Y5" t="n">
        <v>1</v>
      </c>
      <c r="Z5" t="n">
        <v>10</v>
      </c>
      <c r="AA5" t="n">
        <v>220.8179251473154</v>
      </c>
      <c r="AB5" t="n">
        <v>302.1328269857324</v>
      </c>
      <c r="AC5" t="n">
        <v>273.2976940243894</v>
      </c>
      <c r="AD5" t="n">
        <v>220817.9251473154</v>
      </c>
      <c r="AE5" t="n">
        <v>302132.8269857324</v>
      </c>
      <c r="AF5" t="n">
        <v>2.436686137014548e-06</v>
      </c>
      <c r="AG5" t="n">
        <v>18</v>
      </c>
      <c r="AH5" t="n">
        <v>273297.6940243894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7.7436</v>
      </c>
      <c r="E6" t="n">
        <v>12.91</v>
      </c>
      <c r="F6" t="n">
        <v>8.65</v>
      </c>
      <c r="G6" t="n">
        <v>12.35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114.41</v>
      </c>
      <c r="Q6" t="n">
        <v>1361.6</v>
      </c>
      <c r="R6" t="n">
        <v>52.41</v>
      </c>
      <c r="S6" t="n">
        <v>25.13</v>
      </c>
      <c r="T6" t="n">
        <v>12867.42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  <c r="AA6" t="n">
        <v>207.4714168804696</v>
      </c>
      <c r="AB6" t="n">
        <v>283.8715455686542</v>
      </c>
      <c r="AC6" t="n">
        <v>256.7792436758818</v>
      </c>
      <c r="AD6" t="n">
        <v>207471.4168804696</v>
      </c>
      <c r="AE6" t="n">
        <v>283871.5455686542</v>
      </c>
      <c r="AF6" t="n">
        <v>2.528675373642886e-06</v>
      </c>
      <c r="AG6" t="n">
        <v>17</v>
      </c>
      <c r="AH6" t="n">
        <v>256779.2436758818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7.9348</v>
      </c>
      <c r="E7" t="n">
        <v>12.6</v>
      </c>
      <c r="F7" t="n">
        <v>8.539999999999999</v>
      </c>
      <c r="G7" t="n">
        <v>13.84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111.69</v>
      </c>
      <c r="Q7" t="n">
        <v>1361.68</v>
      </c>
      <c r="R7" t="n">
        <v>48.92</v>
      </c>
      <c r="S7" t="n">
        <v>25.13</v>
      </c>
      <c r="T7" t="n">
        <v>11147.63</v>
      </c>
      <c r="U7" t="n">
        <v>0.51</v>
      </c>
      <c r="V7" t="n">
        <v>0.84</v>
      </c>
      <c r="W7" t="n">
        <v>1.24</v>
      </c>
      <c r="X7" t="n">
        <v>0.72</v>
      </c>
      <c r="Y7" t="n">
        <v>1</v>
      </c>
      <c r="Z7" t="n">
        <v>10</v>
      </c>
      <c r="AA7" t="n">
        <v>203.3473158806925</v>
      </c>
      <c r="AB7" t="n">
        <v>278.2287686382669</v>
      </c>
      <c r="AC7" t="n">
        <v>251.6750054560417</v>
      </c>
      <c r="AD7" t="n">
        <v>203347.3158806925</v>
      </c>
      <c r="AE7" t="n">
        <v>278228.7686382669</v>
      </c>
      <c r="AF7" t="n">
        <v>2.591111802621722e-06</v>
      </c>
      <c r="AG7" t="n">
        <v>17</v>
      </c>
      <c r="AH7" t="n">
        <v>251675.0054560417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8.082800000000001</v>
      </c>
      <c r="E8" t="n">
        <v>12.37</v>
      </c>
      <c r="F8" t="n">
        <v>8.470000000000001</v>
      </c>
      <c r="G8" t="n">
        <v>15.4</v>
      </c>
      <c r="H8" t="n">
        <v>0.22</v>
      </c>
      <c r="I8" t="n">
        <v>33</v>
      </c>
      <c r="J8" t="n">
        <v>206.38</v>
      </c>
      <c r="K8" t="n">
        <v>55.27</v>
      </c>
      <c r="L8" t="n">
        <v>2.5</v>
      </c>
      <c r="M8" t="n">
        <v>31</v>
      </c>
      <c r="N8" t="n">
        <v>43.6</v>
      </c>
      <c r="O8" t="n">
        <v>25687.3</v>
      </c>
      <c r="P8" t="n">
        <v>108.85</v>
      </c>
      <c r="Q8" t="n">
        <v>1361.41</v>
      </c>
      <c r="R8" t="n">
        <v>46.69</v>
      </c>
      <c r="S8" t="n">
        <v>25.13</v>
      </c>
      <c r="T8" t="n">
        <v>10048.75</v>
      </c>
      <c r="U8" t="n">
        <v>0.54</v>
      </c>
      <c r="V8" t="n">
        <v>0.85</v>
      </c>
      <c r="W8" t="n">
        <v>1.24</v>
      </c>
      <c r="X8" t="n">
        <v>0.65</v>
      </c>
      <c r="Y8" t="n">
        <v>1</v>
      </c>
      <c r="Z8" t="n">
        <v>10</v>
      </c>
      <c r="AA8" t="n">
        <v>199.8091838898347</v>
      </c>
      <c r="AB8" t="n">
        <v>273.3877403570105</v>
      </c>
      <c r="AC8" t="n">
        <v>247.295998119521</v>
      </c>
      <c r="AD8" t="n">
        <v>199809.1838898347</v>
      </c>
      <c r="AE8" t="n">
        <v>273387.7403570105</v>
      </c>
      <c r="AF8" t="n">
        <v>2.639441256015383e-06</v>
      </c>
      <c r="AG8" t="n">
        <v>17</v>
      </c>
      <c r="AH8" t="n">
        <v>247295.998119521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8.244999999999999</v>
      </c>
      <c r="E9" t="n">
        <v>12.13</v>
      </c>
      <c r="F9" t="n">
        <v>8.390000000000001</v>
      </c>
      <c r="G9" t="n">
        <v>17.35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106.3</v>
      </c>
      <c r="Q9" t="n">
        <v>1361.56</v>
      </c>
      <c r="R9" t="n">
        <v>44.36</v>
      </c>
      <c r="S9" t="n">
        <v>25.13</v>
      </c>
      <c r="T9" t="n">
        <v>8903.370000000001</v>
      </c>
      <c r="U9" t="n">
        <v>0.57</v>
      </c>
      <c r="V9" t="n">
        <v>0.86</v>
      </c>
      <c r="W9" t="n">
        <v>1.23</v>
      </c>
      <c r="X9" t="n">
        <v>0.57</v>
      </c>
      <c r="Y9" t="n">
        <v>1</v>
      </c>
      <c r="Z9" t="n">
        <v>10</v>
      </c>
      <c r="AA9" t="n">
        <v>189.57457322839</v>
      </c>
      <c r="AB9" t="n">
        <v>259.3842945308732</v>
      </c>
      <c r="AC9" t="n">
        <v>234.6290215090661</v>
      </c>
      <c r="AD9" t="n">
        <v>189574.57322839</v>
      </c>
      <c r="AE9" t="n">
        <v>259384.2945308732</v>
      </c>
      <c r="AF9" t="n">
        <v>2.692407724531948e-06</v>
      </c>
      <c r="AG9" t="n">
        <v>16</v>
      </c>
      <c r="AH9" t="n">
        <v>234629.0215090661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8.3811</v>
      </c>
      <c r="E10" t="n">
        <v>11.93</v>
      </c>
      <c r="F10" t="n">
        <v>8.31</v>
      </c>
      <c r="G10" t="n">
        <v>19.18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103.77</v>
      </c>
      <c r="Q10" t="n">
        <v>1361.44</v>
      </c>
      <c r="R10" t="n">
        <v>42.01</v>
      </c>
      <c r="S10" t="n">
        <v>25.13</v>
      </c>
      <c r="T10" t="n">
        <v>7745.91</v>
      </c>
      <c r="U10" t="n">
        <v>0.6</v>
      </c>
      <c r="V10" t="n">
        <v>0.87</v>
      </c>
      <c r="W10" t="n">
        <v>1.22</v>
      </c>
      <c r="X10" t="n">
        <v>0.49</v>
      </c>
      <c r="Y10" t="n">
        <v>1</v>
      </c>
      <c r="Z10" t="n">
        <v>10</v>
      </c>
      <c r="AA10" t="n">
        <v>186.5871350978704</v>
      </c>
      <c r="AB10" t="n">
        <v>255.2967498842297</v>
      </c>
      <c r="AC10" t="n">
        <v>230.9315863865921</v>
      </c>
      <c r="AD10" t="n">
        <v>186587.1350978704</v>
      </c>
      <c r="AE10" t="n">
        <v>255296.7498842297</v>
      </c>
      <c r="AF10" t="n">
        <v>2.736851228632469e-06</v>
      </c>
      <c r="AG10" t="n">
        <v>16</v>
      </c>
      <c r="AH10" t="n">
        <v>230931.5863865921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8.452500000000001</v>
      </c>
      <c r="E11" t="n">
        <v>11.83</v>
      </c>
      <c r="F11" t="n">
        <v>8.289999999999999</v>
      </c>
      <c r="G11" t="n">
        <v>20.73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101.97</v>
      </c>
      <c r="Q11" t="n">
        <v>1361.58</v>
      </c>
      <c r="R11" t="n">
        <v>41.33</v>
      </c>
      <c r="S11" t="n">
        <v>25.13</v>
      </c>
      <c r="T11" t="n">
        <v>7415.46</v>
      </c>
      <c r="U11" t="n">
        <v>0.61</v>
      </c>
      <c r="V11" t="n">
        <v>0.87</v>
      </c>
      <c r="W11" t="n">
        <v>1.22</v>
      </c>
      <c r="X11" t="n">
        <v>0.47</v>
      </c>
      <c r="Y11" t="n">
        <v>1</v>
      </c>
      <c r="Z11" t="n">
        <v>10</v>
      </c>
      <c r="AA11" t="n">
        <v>184.7744738876536</v>
      </c>
      <c r="AB11" t="n">
        <v>252.8165868474437</v>
      </c>
      <c r="AC11" t="n">
        <v>228.6881266291055</v>
      </c>
      <c r="AD11" t="n">
        <v>184774.4738876536</v>
      </c>
      <c r="AE11" t="n">
        <v>252816.5868474437</v>
      </c>
      <c r="AF11" t="n">
        <v>2.760166924391303e-06</v>
      </c>
      <c r="AG11" t="n">
        <v>16</v>
      </c>
      <c r="AH11" t="n">
        <v>228688.1266291054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8.5501</v>
      </c>
      <c r="E12" t="n">
        <v>11.7</v>
      </c>
      <c r="F12" t="n">
        <v>8.24</v>
      </c>
      <c r="G12" t="n">
        <v>22.47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98.97</v>
      </c>
      <c r="Q12" t="n">
        <v>1361.34</v>
      </c>
      <c r="R12" t="n">
        <v>39.84</v>
      </c>
      <c r="S12" t="n">
        <v>25.13</v>
      </c>
      <c r="T12" t="n">
        <v>6683.01</v>
      </c>
      <c r="U12" t="n">
        <v>0.63</v>
      </c>
      <c r="V12" t="n">
        <v>0.87</v>
      </c>
      <c r="W12" t="n">
        <v>1.21</v>
      </c>
      <c r="X12" t="n">
        <v>0.42</v>
      </c>
      <c r="Y12" t="n">
        <v>1</v>
      </c>
      <c r="Z12" t="n">
        <v>10</v>
      </c>
      <c r="AA12" t="n">
        <v>181.9813857754258</v>
      </c>
      <c r="AB12" t="n">
        <v>248.9949604699446</v>
      </c>
      <c r="AC12" t="n">
        <v>225.2312309093873</v>
      </c>
      <c r="AD12" t="n">
        <v>181981.3857754258</v>
      </c>
      <c r="AE12" t="n">
        <v>248994.9604699446</v>
      </c>
      <c r="AF12" t="n">
        <v>2.792038239602257e-06</v>
      </c>
      <c r="AG12" t="n">
        <v>16</v>
      </c>
      <c r="AH12" t="n">
        <v>225231.2309093873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8.6416</v>
      </c>
      <c r="E13" t="n">
        <v>11.57</v>
      </c>
      <c r="F13" t="n">
        <v>8.199999999999999</v>
      </c>
      <c r="G13" t="n">
        <v>24.59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97.67</v>
      </c>
      <c r="Q13" t="n">
        <v>1361.41</v>
      </c>
      <c r="R13" t="n">
        <v>38.43</v>
      </c>
      <c r="S13" t="n">
        <v>25.13</v>
      </c>
      <c r="T13" t="n">
        <v>5983.6</v>
      </c>
      <c r="U13" t="n">
        <v>0.65</v>
      </c>
      <c r="V13" t="n">
        <v>0.88</v>
      </c>
      <c r="W13" t="n">
        <v>1.21</v>
      </c>
      <c r="X13" t="n">
        <v>0.38</v>
      </c>
      <c r="Y13" t="n">
        <v>1</v>
      </c>
      <c r="Z13" t="n">
        <v>10</v>
      </c>
      <c r="AA13" t="n">
        <v>180.3789128793116</v>
      </c>
      <c r="AB13" t="n">
        <v>246.8023863573676</v>
      </c>
      <c r="AC13" t="n">
        <v>223.2479129928169</v>
      </c>
      <c r="AD13" t="n">
        <v>180378.9128793116</v>
      </c>
      <c r="AE13" t="n">
        <v>246802.3863573676</v>
      </c>
      <c r="AF13" t="n">
        <v>2.821917597612527e-06</v>
      </c>
      <c r="AG13" t="n">
        <v>16</v>
      </c>
      <c r="AH13" t="n">
        <v>223247.9129928169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8.728999999999999</v>
      </c>
      <c r="E14" t="n">
        <v>11.46</v>
      </c>
      <c r="F14" t="n">
        <v>8.16</v>
      </c>
      <c r="G14" t="n">
        <v>27.2</v>
      </c>
      <c r="H14" t="n">
        <v>0.34</v>
      </c>
      <c r="I14" t="n">
        <v>18</v>
      </c>
      <c r="J14" t="n">
        <v>208.77</v>
      </c>
      <c r="K14" t="n">
        <v>55.27</v>
      </c>
      <c r="L14" t="n">
        <v>4</v>
      </c>
      <c r="M14" t="n">
        <v>16</v>
      </c>
      <c r="N14" t="n">
        <v>44.5</v>
      </c>
      <c r="O14" t="n">
        <v>25982.82</v>
      </c>
      <c r="P14" t="n">
        <v>93.40000000000001</v>
      </c>
      <c r="Q14" t="n">
        <v>1361.34</v>
      </c>
      <c r="R14" t="n">
        <v>37.33</v>
      </c>
      <c r="S14" t="n">
        <v>25.13</v>
      </c>
      <c r="T14" t="n">
        <v>5447.32</v>
      </c>
      <c r="U14" t="n">
        <v>0.67</v>
      </c>
      <c r="V14" t="n">
        <v>0.88</v>
      </c>
      <c r="W14" t="n">
        <v>1.21</v>
      </c>
      <c r="X14" t="n">
        <v>0.34</v>
      </c>
      <c r="Y14" t="n">
        <v>1</v>
      </c>
      <c r="Z14" t="n">
        <v>10</v>
      </c>
      <c r="AA14" t="n">
        <v>170.1190651703865</v>
      </c>
      <c r="AB14" t="n">
        <v>232.7644100894876</v>
      </c>
      <c r="AC14" t="n">
        <v>210.5497014775154</v>
      </c>
      <c r="AD14" t="n">
        <v>170119.0651703865</v>
      </c>
      <c r="AE14" t="n">
        <v>232764.4100894876</v>
      </c>
      <c r="AF14" t="n">
        <v>2.850458099143648e-06</v>
      </c>
      <c r="AG14" t="n">
        <v>15</v>
      </c>
      <c r="AH14" t="n">
        <v>210549.7014775155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8.7713</v>
      </c>
      <c r="E15" t="n">
        <v>11.4</v>
      </c>
      <c r="F15" t="n">
        <v>8.15</v>
      </c>
      <c r="G15" t="n">
        <v>28.75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91.16</v>
      </c>
      <c r="Q15" t="n">
        <v>1361.42</v>
      </c>
      <c r="R15" t="n">
        <v>36.84</v>
      </c>
      <c r="S15" t="n">
        <v>25.13</v>
      </c>
      <c r="T15" t="n">
        <v>5206.66</v>
      </c>
      <c r="U15" t="n">
        <v>0.68</v>
      </c>
      <c r="V15" t="n">
        <v>0.88</v>
      </c>
      <c r="W15" t="n">
        <v>1.21</v>
      </c>
      <c r="X15" t="n">
        <v>0.33</v>
      </c>
      <c r="Y15" t="n">
        <v>1</v>
      </c>
      <c r="Z15" t="n">
        <v>10</v>
      </c>
      <c r="AA15" t="n">
        <v>168.4040088373144</v>
      </c>
      <c r="AB15" t="n">
        <v>230.417794351634</v>
      </c>
      <c r="AC15" t="n">
        <v>208.427043452186</v>
      </c>
      <c r="AD15" t="n">
        <v>168404.0088373144</v>
      </c>
      <c r="AE15" t="n">
        <v>230417.794351634</v>
      </c>
      <c r="AF15" t="n">
        <v>2.864271179404133e-06</v>
      </c>
      <c r="AG15" t="n">
        <v>15</v>
      </c>
      <c r="AH15" t="n">
        <v>208427.043452186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8.8164</v>
      </c>
      <c r="E16" t="n">
        <v>11.34</v>
      </c>
      <c r="F16" t="n">
        <v>8.130000000000001</v>
      </c>
      <c r="G16" t="n">
        <v>30.48</v>
      </c>
      <c r="H16" t="n">
        <v>0.38</v>
      </c>
      <c r="I16" t="n">
        <v>16</v>
      </c>
      <c r="J16" t="n">
        <v>209.58</v>
      </c>
      <c r="K16" t="n">
        <v>55.27</v>
      </c>
      <c r="L16" t="n">
        <v>4.5</v>
      </c>
      <c r="M16" t="n">
        <v>13</v>
      </c>
      <c r="N16" t="n">
        <v>44.8</v>
      </c>
      <c r="O16" t="n">
        <v>26081.73</v>
      </c>
      <c r="P16" t="n">
        <v>90.48999999999999</v>
      </c>
      <c r="Q16" t="n">
        <v>1361.41</v>
      </c>
      <c r="R16" t="n">
        <v>36.41</v>
      </c>
      <c r="S16" t="n">
        <v>25.13</v>
      </c>
      <c r="T16" t="n">
        <v>4995.55</v>
      </c>
      <c r="U16" t="n">
        <v>0.6899999999999999</v>
      </c>
      <c r="V16" t="n">
        <v>0.88</v>
      </c>
      <c r="W16" t="n">
        <v>1.2</v>
      </c>
      <c r="X16" t="n">
        <v>0.31</v>
      </c>
      <c r="Y16" t="n">
        <v>1</v>
      </c>
      <c r="Z16" t="n">
        <v>10</v>
      </c>
      <c r="AA16" t="n">
        <v>167.6458231422497</v>
      </c>
      <c r="AB16" t="n">
        <v>229.3804112348549</v>
      </c>
      <c r="AC16" t="n">
        <v>207.4886667240957</v>
      </c>
      <c r="AD16" t="n">
        <v>167645.8231422497</v>
      </c>
      <c r="AE16" t="n">
        <v>229380.4112348549</v>
      </c>
      <c r="AF16" t="n">
        <v>2.878998600674769e-06</v>
      </c>
      <c r="AG16" t="n">
        <v>15</v>
      </c>
      <c r="AH16" t="n">
        <v>207488.6667240956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8.859999999999999</v>
      </c>
      <c r="E17" t="n">
        <v>11.29</v>
      </c>
      <c r="F17" t="n">
        <v>8.109999999999999</v>
      </c>
      <c r="G17" t="n">
        <v>32.45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6</v>
      </c>
      <c r="N17" t="n">
        <v>44.95</v>
      </c>
      <c r="O17" t="n">
        <v>26131.27</v>
      </c>
      <c r="P17" t="n">
        <v>89.38</v>
      </c>
      <c r="Q17" t="n">
        <v>1361.46</v>
      </c>
      <c r="R17" t="n">
        <v>35.5</v>
      </c>
      <c r="S17" t="n">
        <v>25.13</v>
      </c>
      <c r="T17" t="n">
        <v>4546.29</v>
      </c>
      <c r="U17" t="n">
        <v>0.71</v>
      </c>
      <c r="V17" t="n">
        <v>0.89</v>
      </c>
      <c r="W17" t="n">
        <v>1.21</v>
      </c>
      <c r="X17" t="n">
        <v>0.29</v>
      </c>
      <c r="Y17" t="n">
        <v>1</v>
      </c>
      <c r="Z17" t="n">
        <v>10</v>
      </c>
      <c r="AA17" t="n">
        <v>166.6356585328649</v>
      </c>
      <c r="AB17" t="n">
        <v>227.9982594509781</v>
      </c>
      <c r="AC17" t="n">
        <v>206.2384255666093</v>
      </c>
      <c r="AD17" t="n">
        <v>166635.6585328649</v>
      </c>
      <c r="AE17" t="n">
        <v>227998.2594509781</v>
      </c>
      <c r="AF17" t="n">
        <v>2.893236196404253e-06</v>
      </c>
      <c r="AG17" t="n">
        <v>15</v>
      </c>
      <c r="AH17" t="n">
        <v>206238.4255666093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8.8637</v>
      </c>
      <c r="E18" t="n">
        <v>11.28</v>
      </c>
      <c r="F18" t="n">
        <v>8.109999999999999</v>
      </c>
      <c r="G18" t="n">
        <v>32.44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3</v>
      </c>
      <c r="N18" t="n">
        <v>45.11</v>
      </c>
      <c r="O18" t="n">
        <v>26180.86</v>
      </c>
      <c r="P18" t="n">
        <v>88.43000000000001</v>
      </c>
      <c r="Q18" t="n">
        <v>1361.48</v>
      </c>
      <c r="R18" t="n">
        <v>35.3</v>
      </c>
      <c r="S18" t="n">
        <v>25.13</v>
      </c>
      <c r="T18" t="n">
        <v>4444.14</v>
      </c>
      <c r="U18" t="n">
        <v>0.71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166.0264703940639</v>
      </c>
      <c r="AB18" t="n">
        <v>227.164741363987</v>
      </c>
      <c r="AC18" t="n">
        <v>205.4844572759904</v>
      </c>
      <c r="AD18" t="n">
        <v>166026.4703940639</v>
      </c>
      <c r="AE18" t="n">
        <v>227164.741363987</v>
      </c>
      <c r="AF18" t="n">
        <v>2.894444432739094e-06</v>
      </c>
      <c r="AG18" t="n">
        <v>15</v>
      </c>
      <c r="AH18" t="n">
        <v>205484.4572759904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8.908899999999999</v>
      </c>
      <c r="E19" t="n">
        <v>11.22</v>
      </c>
      <c r="F19" t="n">
        <v>8.09</v>
      </c>
      <c r="G19" t="n">
        <v>34.68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</v>
      </c>
      <c r="N19" t="n">
        <v>45.26</v>
      </c>
      <c r="O19" t="n">
        <v>26230.5</v>
      </c>
      <c r="P19" t="n">
        <v>87.26000000000001</v>
      </c>
      <c r="Q19" t="n">
        <v>1361.42</v>
      </c>
      <c r="R19" t="n">
        <v>34.68</v>
      </c>
      <c r="S19" t="n">
        <v>25.13</v>
      </c>
      <c r="T19" t="n">
        <v>4141</v>
      </c>
      <c r="U19" t="n">
        <v>0.72</v>
      </c>
      <c r="V19" t="n">
        <v>0.89</v>
      </c>
      <c r="W19" t="n">
        <v>1.22</v>
      </c>
      <c r="X19" t="n">
        <v>0.27</v>
      </c>
      <c r="Y19" t="n">
        <v>1</v>
      </c>
      <c r="Z19" t="n">
        <v>10</v>
      </c>
      <c r="AA19" t="n">
        <v>164.9820798900873</v>
      </c>
      <c r="AB19" t="n">
        <v>225.7357602011897</v>
      </c>
      <c r="AC19" t="n">
        <v>204.1918560697824</v>
      </c>
      <c r="AD19" t="n">
        <v>164982.0798900873</v>
      </c>
      <c r="AE19" t="n">
        <v>225735.7602011897</v>
      </c>
      <c r="AF19" t="n">
        <v>2.909204509045806e-06</v>
      </c>
      <c r="AG19" t="n">
        <v>15</v>
      </c>
      <c r="AH19" t="n">
        <v>204191.8560697824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8.9091</v>
      </c>
      <c r="E20" t="n">
        <v>11.22</v>
      </c>
      <c r="F20" t="n">
        <v>8.09</v>
      </c>
      <c r="G20" t="n">
        <v>34.68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0</v>
      </c>
      <c r="N20" t="n">
        <v>45.41</v>
      </c>
      <c r="O20" t="n">
        <v>26280.2</v>
      </c>
      <c r="P20" t="n">
        <v>87.39</v>
      </c>
      <c r="Q20" t="n">
        <v>1361.42</v>
      </c>
      <c r="R20" t="n">
        <v>34.65</v>
      </c>
      <c r="S20" t="n">
        <v>25.13</v>
      </c>
      <c r="T20" t="n">
        <v>4127.01</v>
      </c>
      <c r="U20" t="n">
        <v>0.73</v>
      </c>
      <c r="V20" t="n">
        <v>0.89</v>
      </c>
      <c r="W20" t="n">
        <v>1.22</v>
      </c>
      <c r="X20" t="n">
        <v>0.27</v>
      </c>
      <c r="Y20" t="n">
        <v>1</v>
      </c>
      <c r="Z20" t="n">
        <v>10</v>
      </c>
      <c r="AA20" t="n">
        <v>165.0601308372496</v>
      </c>
      <c r="AB20" t="n">
        <v>225.8425529504619</v>
      </c>
      <c r="AC20" t="n">
        <v>204.2884566689487</v>
      </c>
      <c r="AD20" t="n">
        <v>165060.1308372496</v>
      </c>
      <c r="AE20" t="n">
        <v>225842.5529504619</v>
      </c>
      <c r="AF20" t="n">
        <v>2.90926981911796e-06</v>
      </c>
      <c r="AG20" t="n">
        <v>15</v>
      </c>
      <c r="AH20" t="n">
        <v>204288.4566689487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7.7724</v>
      </c>
      <c r="E2" t="n">
        <v>12.87</v>
      </c>
      <c r="F2" t="n">
        <v>9.1</v>
      </c>
      <c r="G2" t="n">
        <v>8.529999999999999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62</v>
      </c>
      <c r="N2" t="n">
        <v>18.64</v>
      </c>
      <c r="O2" t="n">
        <v>15605.44</v>
      </c>
      <c r="P2" t="n">
        <v>87.20999999999999</v>
      </c>
      <c r="Q2" t="n">
        <v>1361.7</v>
      </c>
      <c r="R2" t="n">
        <v>66.45</v>
      </c>
      <c r="S2" t="n">
        <v>25.13</v>
      </c>
      <c r="T2" t="n">
        <v>19776.5</v>
      </c>
      <c r="U2" t="n">
        <v>0.38</v>
      </c>
      <c r="V2" t="n">
        <v>0.79</v>
      </c>
      <c r="W2" t="n">
        <v>1.28</v>
      </c>
      <c r="X2" t="n">
        <v>1.28</v>
      </c>
      <c r="Y2" t="n">
        <v>1</v>
      </c>
      <c r="Z2" t="n">
        <v>10</v>
      </c>
      <c r="AA2" t="n">
        <v>184.4173649630865</v>
      </c>
      <c r="AB2" t="n">
        <v>252.3279746623173</v>
      </c>
      <c r="AC2" t="n">
        <v>228.2461469051559</v>
      </c>
      <c r="AD2" t="n">
        <v>184417.3649630865</v>
      </c>
      <c r="AE2" t="n">
        <v>252327.9746623173</v>
      </c>
      <c r="AF2" t="n">
        <v>2.613501311753708e-06</v>
      </c>
      <c r="AG2" t="n">
        <v>17</v>
      </c>
      <c r="AH2" t="n">
        <v>228246.1469051559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8.2402</v>
      </c>
      <c r="E3" t="n">
        <v>12.14</v>
      </c>
      <c r="F3" t="n">
        <v>8.779999999999999</v>
      </c>
      <c r="G3" t="n">
        <v>10.97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81.47</v>
      </c>
      <c r="Q3" t="n">
        <v>1361.63</v>
      </c>
      <c r="R3" t="n">
        <v>56.23</v>
      </c>
      <c r="S3" t="n">
        <v>25.13</v>
      </c>
      <c r="T3" t="n">
        <v>14744.19</v>
      </c>
      <c r="U3" t="n">
        <v>0.45</v>
      </c>
      <c r="V3" t="n">
        <v>0.82</v>
      </c>
      <c r="W3" t="n">
        <v>1.26</v>
      </c>
      <c r="X3" t="n">
        <v>0.96</v>
      </c>
      <c r="Y3" t="n">
        <v>1</v>
      </c>
      <c r="Z3" t="n">
        <v>10</v>
      </c>
      <c r="AA3" t="n">
        <v>169.7609242232227</v>
      </c>
      <c r="AB3" t="n">
        <v>232.2743858455149</v>
      </c>
      <c r="AC3" t="n">
        <v>210.106444459634</v>
      </c>
      <c r="AD3" t="n">
        <v>169760.9242232227</v>
      </c>
      <c r="AE3" t="n">
        <v>232274.3858455149</v>
      </c>
      <c r="AF3" t="n">
        <v>2.770800976418211e-06</v>
      </c>
      <c r="AG3" t="n">
        <v>16</v>
      </c>
      <c r="AH3" t="n">
        <v>210106.444459634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8.567299999999999</v>
      </c>
      <c r="E4" t="n">
        <v>11.67</v>
      </c>
      <c r="F4" t="n">
        <v>8.57</v>
      </c>
      <c r="G4" t="n">
        <v>13.53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76.31999999999999</v>
      </c>
      <c r="Q4" t="n">
        <v>1361.43</v>
      </c>
      <c r="R4" t="n">
        <v>49.7</v>
      </c>
      <c r="S4" t="n">
        <v>25.13</v>
      </c>
      <c r="T4" t="n">
        <v>11532.4</v>
      </c>
      <c r="U4" t="n">
        <v>0.51</v>
      </c>
      <c r="V4" t="n">
        <v>0.84</v>
      </c>
      <c r="W4" t="n">
        <v>1.25</v>
      </c>
      <c r="X4" t="n">
        <v>0.75</v>
      </c>
      <c r="Y4" t="n">
        <v>1</v>
      </c>
      <c r="Z4" t="n">
        <v>10</v>
      </c>
      <c r="AA4" t="n">
        <v>164.0256847552255</v>
      </c>
      <c r="AB4" t="n">
        <v>224.4271781844969</v>
      </c>
      <c r="AC4" t="n">
        <v>203.008163284156</v>
      </c>
      <c r="AD4" t="n">
        <v>164025.6847552255</v>
      </c>
      <c r="AE4" t="n">
        <v>224427.1781844969</v>
      </c>
      <c r="AF4" t="n">
        <v>2.880789690209915e-06</v>
      </c>
      <c r="AG4" t="n">
        <v>16</v>
      </c>
      <c r="AH4" t="n">
        <v>203008.163284156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8.807600000000001</v>
      </c>
      <c r="E5" t="n">
        <v>11.35</v>
      </c>
      <c r="F5" t="n">
        <v>8.43</v>
      </c>
      <c r="G5" t="n">
        <v>16.32</v>
      </c>
      <c r="H5" t="n">
        <v>0.25</v>
      </c>
      <c r="I5" t="n">
        <v>31</v>
      </c>
      <c r="J5" t="n">
        <v>125.62</v>
      </c>
      <c r="K5" t="n">
        <v>45</v>
      </c>
      <c r="L5" t="n">
        <v>1.75</v>
      </c>
      <c r="M5" t="n">
        <v>28</v>
      </c>
      <c r="N5" t="n">
        <v>18.87</v>
      </c>
      <c r="O5" t="n">
        <v>15727.09</v>
      </c>
      <c r="P5" t="n">
        <v>71.67</v>
      </c>
      <c r="Q5" t="n">
        <v>1361.46</v>
      </c>
      <c r="R5" t="n">
        <v>45.51</v>
      </c>
      <c r="S5" t="n">
        <v>25.13</v>
      </c>
      <c r="T5" t="n">
        <v>9468.91</v>
      </c>
      <c r="U5" t="n">
        <v>0.55</v>
      </c>
      <c r="V5" t="n">
        <v>0.85</v>
      </c>
      <c r="W5" t="n">
        <v>1.23</v>
      </c>
      <c r="X5" t="n">
        <v>0.61</v>
      </c>
      <c r="Y5" t="n">
        <v>1</v>
      </c>
      <c r="Z5" t="n">
        <v>10</v>
      </c>
      <c r="AA5" t="n">
        <v>152.8211224442972</v>
      </c>
      <c r="AB5" t="n">
        <v>209.0966017202901</v>
      </c>
      <c r="AC5" t="n">
        <v>189.1407155210889</v>
      </c>
      <c r="AD5" t="n">
        <v>152821.1224442972</v>
      </c>
      <c r="AE5" t="n">
        <v>209096.6017202901</v>
      </c>
      <c r="AF5" t="n">
        <v>2.961591548736808e-06</v>
      </c>
      <c r="AG5" t="n">
        <v>15</v>
      </c>
      <c r="AH5" t="n">
        <v>189140.7155210889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8.945</v>
      </c>
      <c r="E6" t="n">
        <v>11.18</v>
      </c>
      <c r="F6" t="n">
        <v>8.359999999999999</v>
      </c>
      <c r="G6" t="n">
        <v>18.57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17</v>
      </c>
      <c r="N6" t="n">
        <v>18.95</v>
      </c>
      <c r="O6" t="n">
        <v>15767.7</v>
      </c>
      <c r="P6" t="n">
        <v>68.47</v>
      </c>
      <c r="Q6" t="n">
        <v>1361.45</v>
      </c>
      <c r="R6" t="n">
        <v>43.09</v>
      </c>
      <c r="S6" t="n">
        <v>25.13</v>
      </c>
      <c r="T6" t="n">
        <v>8281.129999999999</v>
      </c>
      <c r="U6" t="n">
        <v>0.58</v>
      </c>
      <c r="V6" t="n">
        <v>0.86</v>
      </c>
      <c r="W6" t="n">
        <v>1.23</v>
      </c>
      <c r="X6" t="n">
        <v>0.54</v>
      </c>
      <c r="Y6" t="n">
        <v>1</v>
      </c>
      <c r="Z6" t="n">
        <v>10</v>
      </c>
      <c r="AA6" t="n">
        <v>150.0525224147264</v>
      </c>
      <c r="AB6" t="n">
        <v>205.3084810178202</v>
      </c>
      <c r="AC6" t="n">
        <v>185.7141277418008</v>
      </c>
      <c r="AD6" t="n">
        <v>150052.5224147264</v>
      </c>
      <c r="AE6" t="n">
        <v>205308.4810178202</v>
      </c>
      <c r="AF6" t="n">
        <v>3.007792861102995e-06</v>
      </c>
      <c r="AG6" t="n">
        <v>15</v>
      </c>
      <c r="AH6" t="n">
        <v>185714.1277418008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9.043200000000001</v>
      </c>
      <c r="E7" t="n">
        <v>11.06</v>
      </c>
      <c r="F7" t="n">
        <v>8.31</v>
      </c>
      <c r="G7" t="n">
        <v>20.78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3</v>
      </c>
      <c r="N7" t="n">
        <v>19.03</v>
      </c>
      <c r="O7" t="n">
        <v>15808.34</v>
      </c>
      <c r="P7" t="n">
        <v>66.27</v>
      </c>
      <c r="Q7" t="n">
        <v>1361.64</v>
      </c>
      <c r="R7" t="n">
        <v>41.2</v>
      </c>
      <c r="S7" t="n">
        <v>25.13</v>
      </c>
      <c r="T7" t="n">
        <v>7349.89</v>
      </c>
      <c r="U7" t="n">
        <v>0.61</v>
      </c>
      <c r="V7" t="n">
        <v>0.87</v>
      </c>
      <c r="W7" t="n">
        <v>1.24</v>
      </c>
      <c r="X7" t="n">
        <v>0.49</v>
      </c>
      <c r="Y7" t="n">
        <v>1</v>
      </c>
      <c r="Z7" t="n">
        <v>10</v>
      </c>
      <c r="AA7" t="n">
        <v>148.1777523475078</v>
      </c>
      <c r="AB7" t="n">
        <v>202.743337902835</v>
      </c>
      <c r="AC7" t="n">
        <v>183.393798285508</v>
      </c>
      <c r="AD7" t="n">
        <v>148177.7523475078</v>
      </c>
      <c r="AE7" t="n">
        <v>202743.337902835</v>
      </c>
      <c r="AF7" t="n">
        <v>3.040813013027011e-06</v>
      </c>
      <c r="AG7" t="n">
        <v>15</v>
      </c>
      <c r="AH7" t="n">
        <v>183393.798285508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9.044499999999999</v>
      </c>
      <c r="E8" t="n">
        <v>11.06</v>
      </c>
      <c r="F8" t="n">
        <v>8.31</v>
      </c>
      <c r="G8" t="n">
        <v>20.78</v>
      </c>
      <c r="H8" t="n">
        <v>0.35</v>
      </c>
      <c r="I8" t="n">
        <v>24</v>
      </c>
      <c r="J8" t="n">
        <v>126.61</v>
      </c>
      <c r="K8" t="n">
        <v>45</v>
      </c>
      <c r="L8" t="n">
        <v>2.5</v>
      </c>
      <c r="M8" t="n">
        <v>0</v>
      </c>
      <c r="N8" t="n">
        <v>19.11</v>
      </c>
      <c r="O8" t="n">
        <v>15849</v>
      </c>
      <c r="P8" t="n">
        <v>66.31999999999999</v>
      </c>
      <c r="Q8" t="n">
        <v>1361.44</v>
      </c>
      <c r="R8" t="n">
        <v>40.98</v>
      </c>
      <c r="S8" t="n">
        <v>25.13</v>
      </c>
      <c r="T8" t="n">
        <v>7238.93</v>
      </c>
      <c r="U8" t="n">
        <v>0.61</v>
      </c>
      <c r="V8" t="n">
        <v>0.87</v>
      </c>
      <c r="W8" t="n">
        <v>1.25</v>
      </c>
      <c r="X8" t="n">
        <v>0.49</v>
      </c>
      <c r="Y8" t="n">
        <v>1</v>
      </c>
      <c r="Z8" t="n">
        <v>10</v>
      </c>
      <c r="AA8" t="n">
        <v>148.2012745954015</v>
      </c>
      <c r="AB8" t="n">
        <v>202.7755220801315</v>
      </c>
      <c r="AC8" t="n">
        <v>183.422910850094</v>
      </c>
      <c r="AD8" t="n">
        <v>148201.2745954015</v>
      </c>
      <c r="AE8" t="n">
        <v>202775.5220801315</v>
      </c>
      <c r="AF8" t="n">
        <v>3.041250143347796e-06</v>
      </c>
      <c r="AG8" t="n">
        <v>15</v>
      </c>
      <c r="AH8" t="n">
        <v>183422.910850094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5.1076</v>
      </c>
      <c r="E2" t="n">
        <v>19.58</v>
      </c>
      <c r="F2" t="n">
        <v>10.41</v>
      </c>
      <c r="G2" t="n">
        <v>4.99</v>
      </c>
      <c r="H2" t="n">
        <v>0.07000000000000001</v>
      </c>
      <c r="I2" t="n">
        <v>125</v>
      </c>
      <c r="J2" t="n">
        <v>263.32</v>
      </c>
      <c r="K2" t="n">
        <v>59.89</v>
      </c>
      <c r="L2" t="n">
        <v>1</v>
      </c>
      <c r="M2" t="n">
        <v>123</v>
      </c>
      <c r="N2" t="n">
        <v>67.43000000000001</v>
      </c>
      <c r="O2" t="n">
        <v>32710.1</v>
      </c>
      <c r="P2" t="n">
        <v>172.75</v>
      </c>
      <c r="Q2" t="n">
        <v>1362.25</v>
      </c>
      <c r="R2" t="n">
        <v>107.09</v>
      </c>
      <c r="S2" t="n">
        <v>25.13</v>
      </c>
      <c r="T2" t="n">
        <v>39792.4</v>
      </c>
      <c r="U2" t="n">
        <v>0.23</v>
      </c>
      <c r="V2" t="n">
        <v>0.6899999999999999</v>
      </c>
      <c r="W2" t="n">
        <v>1.39</v>
      </c>
      <c r="X2" t="n">
        <v>2.58</v>
      </c>
      <c r="Y2" t="n">
        <v>1</v>
      </c>
      <c r="Z2" t="n">
        <v>10</v>
      </c>
      <c r="AA2" t="n">
        <v>383.7673557742236</v>
      </c>
      <c r="AB2" t="n">
        <v>525.0874267911272</v>
      </c>
      <c r="AC2" t="n">
        <v>474.9738197430134</v>
      </c>
      <c r="AD2" t="n">
        <v>383767.3557742236</v>
      </c>
      <c r="AE2" t="n">
        <v>525087.4267911272</v>
      </c>
      <c r="AF2" t="n">
        <v>1.642856499257127e-06</v>
      </c>
      <c r="AG2" t="n">
        <v>26</v>
      </c>
      <c r="AH2" t="n">
        <v>474973.8197430134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5.7934</v>
      </c>
      <c r="E3" t="n">
        <v>17.26</v>
      </c>
      <c r="F3" t="n">
        <v>9.710000000000001</v>
      </c>
      <c r="G3" t="n">
        <v>6.26</v>
      </c>
      <c r="H3" t="n">
        <v>0.08</v>
      </c>
      <c r="I3" t="n">
        <v>93</v>
      </c>
      <c r="J3" t="n">
        <v>263.79</v>
      </c>
      <c r="K3" t="n">
        <v>59.89</v>
      </c>
      <c r="L3" t="n">
        <v>1.25</v>
      </c>
      <c r="M3" t="n">
        <v>91</v>
      </c>
      <c r="N3" t="n">
        <v>67.65000000000001</v>
      </c>
      <c r="O3" t="n">
        <v>32767.75</v>
      </c>
      <c r="P3" t="n">
        <v>159.93</v>
      </c>
      <c r="Q3" t="n">
        <v>1361.8</v>
      </c>
      <c r="R3" t="n">
        <v>85.34</v>
      </c>
      <c r="S3" t="n">
        <v>25.13</v>
      </c>
      <c r="T3" t="n">
        <v>29076.52</v>
      </c>
      <c r="U3" t="n">
        <v>0.29</v>
      </c>
      <c r="V3" t="n">
        <v>0.74</v>
      </c>
      <c r="W3" t="n">
        <v>1.33</v>
      </c>
      <c r="X3" t="n">
        <v>1.88</v>
      </c>
      <c r="Y3" t="n">
        <v>1</v>
      </c>
      <c r="Z3" t="n">
        <v>10</v>
      </c>
      <c r="AA3" t="n">
        <v>325.9559629801442</v>
      </c>
      <c r="AB3" t="n">
        <v>445.9873287116202</v>
      </c>
      <c r="AC3" t="n">
        <v>403.4229240065296</v>
      </c>
      <c r="AD3" t="n">
        <v>325955.9629801442</v>
      </c>
      <c r="AE3" t="n">
        <v>445987.3287116202</v>
      </c>
      <c r="AF3" t="n">
        <v>1.863443660975065e-06</v>
      </c>
      <c r="AG3" t="n">
        <v>23</v>
      </c>
      <c r="AH3" t="n">
        <v>403422.9240065296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6.2816</v>
      </c>
      <c r="E4" t="n">
        <v>15.92</v>
      </c>
      <c r="F4" t="n">
        <v>9.33</v>
      </c>
      <c r="G4" t="n">
        <v>7.56</v>
      </c>
      <c r="H4" t="n">
        <v>0.1</v>
      </c>
      <c r="I4" t="n">
        <v>74</v>
      </c>
      <c r="J4" t="n">
        <v>264.25</v>
      </c>
      <c r="K4" t="n">
        <v>59.89</v>
      </c>
      <c r="L4" t="n">
        <v>1.5</v>
      </c>
      <c r="M4" t="n">
        <v>72</v>
      </c>
      <c r="N4" t="n">
        <v>67.87</v>
      </c>
      <c r="O4" t="n">
        <v>32825.49</v>
      </c>
      <c r="P4" t="n">
        <v>152.43</v>
      </c>
      <c r="Q4" t="n">
        <v>1361.96</v>
      </c>
      <c r="R4" t="n">
        <v>73.34999999999999</v>
      </c>
      <c r="S4" t="n">
        <v>25.13</v>
      </c>
      <c r="T4" t="n">
        <v>23176.78</v>
      </c>
      <c r="U4" t="n">
        <v>0.34</v>
      </c>
      <c r="V4" t="n">
        <v>0.77</v>
      </c>
      <c r="W4" t="n">
        <v>1.31</v>
      </c>
      <c r="X4" t="n">
        <v>1.5</v>
      </c>
      <c r="Y4" t="n">
        <v>1</v>
      </c>
      <c r="Z4" t="n">
        <v>10</v>
      </c>
      <c r="AA4" t="n">
        <v>292.2369964033201</v>
      </c>
      <c r="AB4" t="n">
        <v>399.8515510653919</v>
      </c>
      <c r="AC4" t="n">
        <v>361.6902802268867</v>
      </c>
      <c r="AD4" t="n">
        <v>292236.9964033201</v>
      </c>
      <c r="AE4" t="n">
        <v>399851.5510653919</v>
      </c>
      <c r="AF4" t="n">
        <v>2.020472900331579e-06</v>
      </c>
      <c r="AG4" t="n">
        <v>21</v>
      </c>
      <c r="AH4" t="n">
        <v>361690.2802268867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6.6887</v>
      </c>
      <c r="E5" t="n">
        <v>14.95</v>
      </c>
      <c r="F5" t="n">
        <v>9.01</v>
      </c>
      <c r="G5" t="n">
        <v>8.869999999999999</v>
      </c>
      <c r="H5" t="n">
        <v>0.12</v>
      </c>
      <c r="I5" t="n">
        <v>61</v>
      </c>
      <c r="J5" t="n">
        <v>264.72</v>
      </c>
      <c r="K5" t="n">
        <v>59.89</v>
      </c>
      <c r="L5" t="n">
        <v>1.75</v>
      </c>
      <c r="M5" t="n">
        <v>59</v>
      </c>
      <c r="N5" t="n">
        <v>68.09</v>
      </c>
      <c r="O5" t="n">
        <v>32883.31</v>
      </c>
      <c r="P5" t="n">
        <v>146.25</v>
      </c>
      <c r="Q5" t="n">
        <v>1361.65</v>
      </c>
      <c r="R5" t="n">
        <v>63.83</v>
      </c>
      <c r="S5" t="n">
        <v>25.13</v>
      </c>
      <c r="T5" t="n">
        <v>18480.38</v>
      </c>
      <c r="U5" t="n">
        <v>0.39</v>
      </c>
      <c r="V5" t="n">
        <v>0.8</v>
      </c>
      <c r="W5" t="n">
        <v>1.27</v>
      </c>
      <c r="X5" t="n">
        <v>1.19</v>
      </c>
      <c r="Y5" t="n">
        <v>1</v>
      </c>
      <c r="Z5" t="n">
        <v>10</v>
      </c>
      <c r="AA5" t="n">
        <v>271.0249617844897</v>
      </c>
      <c r="AB5" t="n">
        <v>370.828309490987</v>
      </c>
      <c r="AC5" t="n">
        <v>335.4369760939675</v>
      </c>
      <c r="AD5" t="n">
        <v>271024.9617844897</v>
      </c>
      <c r="AE5" t="n">
        <v>370828.309490987</v>
      </c>
      <c r="AF5" t="n">
        <v>2.151416372969917e-06</v>
      </c>
      <c r="AG5" t="n">
        <v>20</v>
      </c>
      <c r="AH5" t="n">
        <v>335436.9760939675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6.9727</v>
      </c>
      <c r="E6" t="n">
        <v>14.34</v>
      </c>
      <c r="F6" t="n">
        <v>8.859999999999999</v>
      </c>
      <c r="G6" t="n">
        <v>10.22</v>
      </c>
      <c r="H6" t="n">
        <v>0.13</v>
      </c>
      <c r="I6" t="n">
        <v>52</v>
      </c>
      <c r="J6" t="n">
        <v>265.19</v>
      </c>
      <c r="K6" t="n">
        <v>59.89</v>
      </c>
      <c r="L6" t="n">
        <v>2</v>
      </c>
      <c r="M6" t="n">
        <v>50</v>
      </c>
      <c r="N6" t="n">
        <v>68.31</v>
      </c>
      <c r="O6" t="n">
        <v>32941.21</v>
      </c>
      <c r="P6" t="n">
        <v>142.6</v>
      </c>
      <c r="Q6" t="n">
        <v>1361.61</v>
      </c>
      <c r="R6" t="n">
        <v>58.78</v>
      </c>
      <c r="S6" t="n">
        <v>25.13</v>
      </c>
      <c r="T6" t="n">
        <v>15999.94</v>
      </c>
      <c r="U6" t="n">
        <v>0.43</v>
      </c>
      <c r="V6" t="n">
        <v>0.8100000000000001</v>
      </c>
      <c r="W6" t="n">
        <v>1.27</v>
      </c>
      <c r="X6" t="n">
        <v>1.04</v>
      </c>
      <c r="Y6" t="n">
        <v>1</v>
      </c>
      <c r="Z6" t="n">
        <v>10</v>
      </c>
      <c r="AA6" t="n">
        <v>255.72245015824</v>
      </c>
      <c r="AB6" t="n">
        <v>349.8907379846198</v>
      </c>
      <c r="AC6" t="n">
        <v>316.4976570262072</v>
      </c>
      <c r="AD6" t="n">
        <v>255722.45015824</v>
      </c>
      <c r="AE6" t="n">
        <v>349890.7379846198</v>
      </c>
      <c r="AF6" t="n">
        <v>2.242764803894231e-06</v>
      </c>
      <c r="AG6" t="n">
        <v>19</v>
      </c>
      <c r="AH6" t="n">
        <v>316497.6570262072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7.1879</v>
      </c>
      <c r="E7" t="n">
        <v>13.91</v>
      </c>
      <c r="F7" t="n">
        <v>8.73</v>
      </c>
      <c r="G7" t="n">
        <v>11.39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139.54</v>
      </c>
      <c r="Q7" t="n">
        <v>1361.46</v>
      </c>
      <c r="R7" t="n">
        <v>55.43</v>
      </c>
      <c r="S7" t="n">
        <v>25.13</v>
      </c>
      <c r="T7" t="n">
        <v>14355.81</v>
      </c>
      <c r="U7" t="n">
        <v>0.45</v>
      </c>
      <c r="V7" t="n">
        <v>0.82</v>
      </c>
      <c r="W7" t="n">
        <v>1.25</v>
      </c>
      <c r="X7" t="n">
        <v>0.91</v>
      </c>
      <c r="Y7" t="n">
        <v>1</v>
      </c>
      <c r="Z7" t="n">
        <v>10</v>
      </c>
      <c r="AA7" t="n">
        <v>249.5844027556952</v>
      </c>
      <c r="AB7" t="n">
        <v>341.4923907369223</v>
      </c>
      <c r="AC7" t="n">
        <v>308.9008362526728</v>
      </c>
      <c r="AD7" t="n">
        <v>249584.4027556952</v>
      </c>
      <c r="AE7" t="n">
        <v>341492.3907369223</v>
      </c>
      <c r="AF7" t="n">
        <v>2.311983755777725e-06</v>
      </c>
      <c r="AG7" t="n">
        <v>19</v>
      </c>
      <c r="AH7" t="n">
        <v>308900.8362526728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7.4182</v>
      </c>
      <c r="E8" t="n">
        <v>13.48</v>
      </c>
      <c r="F8" t="n">
        <v>8.609999999999999</v>
      </c>
      <c r="G8" t="n">
        <v>12.91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136.15</v>
      </c>
      <c r="Q8" t="n">
        <v>1361.44</v>
      </c>
      <c r="R8" t="n">
        <v>51.1</v>
      </c>
      <c r="S8" t="n">
        <v>25.13</v>
      </c>
      <c r="T8" t="n">
        <v>12222.37</v>
      </c>
      <c r="U8" t="n">
        <v>0.49</v>
      </c>
      <c r="V8" t="n">
        <v>0.84</v>
      </c>
      <c r="W8" t="n">
        <v>1.24</v>
      </c>
      <c r="X8" t="n">
        <v>0.78</v>
      </c>
      <c r="Y8" t="n">
        <v>1</v>
      </c>
      <c r="Z8" t="n">
        <v>10</v>
      </c>
      <c r="AA8" t="n">
        <v>236.4064767362357</v>
      </c>
      <c r="AB8" t="n">
        <v>323.4617709880418</v>
      </c>
      <c r="AC8" t="n">
        <v>292.591033546486</v>
      </c>
      <c r="AD8" t="n">
        <v>236406.4767362357</v>
      </c>
      <c r="AE8" t="n">
        <v>323461.7709880418</v>
      </c>
      <c r="AF8" t="n">
        <v>2.386059613671631e-06</v>
      </c>
      <c r="AG8" t="n">
        <v>18</v>
      </c>
      <c r="AH8" t="n">
        <v>292591.0335464859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7.5767</v>
      </c>
      <c r="E9" t="n">
        <v>13.2</v>
      </c>
      <c r="F9" t="n">
        <v>8.529999999999999</v>
      </c>
      <c r="G9" t="n">
        <v>14.21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134.09</v>
      </c>
      <c r="Q9" t="n">
        <v>1361.5</v>
      </c>
      <c r="R9" t="n">
        <v>48.41</v>
      </c>
      <c r="S9" t="n">
        <v>25.13</v>
      </c>
      <c r="T9" t="n">
        <v>10896.36</v>
      </c>
      <c r="U9" t="n">
        <v>0.52</v>
      </c>
      <c r="V9" t="n">
        <v>0.84</v>
      </c>
      <c r="W9" t="n">
        <v>1.24</v>
      </c>
      <c r="X9" t="n">
        <v>0.7</v>
      </c>
      <c r="Y9" t="n">
        <v>1</v>
      </c>
      <c r="Z9" t="n">
        <v>10</v>
      </c>
      <c r="AA9" t="n">
        <v>232.5337967028301</v>
      </c>
      <c r="AB9" t="n">
        <v>318.162999315754</v>
      </c>
      <c r="AC9" t="n">
        <v>287.7979692057268</v>
      </c>
      <c r="AD9" t="n">
        <v>232533.7967028301</v>
      </c>
      <c r="AE9" t="n">
        <v>318162.9993157539</v>
      </c>
      <c r="AF9" t="n">
        <v>2.437041044310729e-06</v>
      </c>
      <c r="AG9" t="n">
        <v>18</v>
      </c>
      <c r="AH9" t="n">
        <v>287797.9692057268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7.6956</v>
      </c>
      <c r="E10" t="n">
        <v>12.99</v>
      </c>
      <c r="F10" t="n">
        <v>8.470000000000001</v>
      </c>
      <c r="G10" t="n">
        <v>15.41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131.88</v>
      </c>
      <c r="Q10" t="n">
        <v>1361.43</v>
      </c>
      <c r="R10" t="n">
        <v>46.89</v>
      </c>
      <c r="S10" t="n">
        <v>25.13</v>
      </c>
      <c r="T10" t="n">
        <v>10152.02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222.3218157138767</v>
      </c>
      <c r="AB10" t="n">
        <v>304.1905164058697</v>
      </c>
      <c r="AC10" t="n">
        <v>275.1590004542547</v>
      </c>
      <c r="AD10" t="n">
        <v>222321.8157138767</v>
      </c>
      <c r="AE10" t="n">
        <v>304190.5164058697</v>
      </c>
      <c r="AF10" t="n">
        <v>2.475285158525168e-06</v>
      </c>
      <c r="AG10" t="n">
        <v>17</v>
      </c>
      <c r="AH10" t="n">
        <v>275159.0004542547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7.8336</v>
      </c>
      <c r="E11" t="n">
        <v>12.77</v>
      </c>
      <c r="F11" t="n">
        <v>8.4</v>
      </c>
      <c r="G11" t="n">
        <v>16.79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129.92</v>
      </c>
      <c r="Q11" t="n">
        <v>1361.43</v>
      </c>
      <c r="R11" t="n">
        <v>44.43</v>
      </c>
      <c r="S11" t="n">
        <v>25.13</v>
      </c>
      <c r="T11" t="n">
        <v>8933.559999999999</v>
      </c>
      <c r="U11" t="n">
        <v>0.57</v>
      </c>
      <c r="V11" t="n">
        <v>0.86</v>
      </c>
      <c r="W11" t="n">
        <v>1.23</v>
      </c>
      <c r="X11" t="n">
        <v>0.57</v>
      </c>
      <c r="Y11" t="n">
        <v>1</v>
      </c>
      <c r="Z11" t="n">
        <v>10</v>
      </c>
      <c r="AA11" t="n">
        <v>219.0704233411996</v>
      </c>
      <c r="AB11" t="n">
        <v>299.7418179202674</v>
      </c>
      <c r="AC11" t="n">
        <v>271.1348795083292</v>
      </c>
      <c r="AD11" t="n">
        <v>219070.4233411996</v>
      </c>
      <c r="AE11" t="n">
        <v>299741.8179202673</v>
      </c>
      <c r="AF11" t="n">
        <v>2.519672776368673e-06</v>
      </c>
      <c r="AG11" t="n">
        <v>17</v>
      </c>
      <c r="AH11" t="n">
        <v>271134.8795083292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7.9194</v>
      </c>
      <c r="E12" t="n">
        <v>12.63</v>
      </c>
      <c r="F12" t="n">
        <v>8.359999999999999</v>
      </c>
      <c r="G12" t="n">
        <v>17.91</v>
      </c>
      <c r="H12" t="n">
        <v>0.23</v>
      </c>
      <c r="I12" t="n">
        <v>28</v>
      </c>
      <c r="J12" t="n">
        <v>268.02</v>
      </c>
      <c r="K12" t="n">
        <v>59.89</v>
      </c>
      <c r="L12" t="n">
        <v>3.5</v>
      </c>
      <c r="M12" t="n">
        <v>26</v>
      </c>
      <c r="N12" t="n">
        <v>69.64</v>
      </c>
      <c r="O12" t="n">
        <v>33290.38</v>
      </c>
      <c r="P12" t="n">
        <v>127.9</v>
      </c>
      <c r="Q12" t="n">
        <v>1361.58</v>
      </c>
      <c r="R12" t="n">
        <v>43.36</v>
      </c>
      <c r="S12" t="n">
        <v>25.13</v>
      </c>
      <c r="T12" t="n">
        <v>8411.84</v>
      </c>
      <c r="U12" t="n">
        <v>0.58</v>
      </c>
      <c r="V12" t="n">
        <v>0.86</v>
      </c>
      <c r="W12" t="n">
        <v>1.22</v>
      </c>
      <c r="X12" t="n">
        <v>0.54</v>
      </c>
      <c r="Y12" t="n">
        <v>1</v>
      </c>
      <c r="Z12" t="n">
        <v>10</v>
      </c>
      <c r="AA12" t="n">
        <v>216.5592187590975</v>
      </c>
      <c r="AB12" t="n">
        <v>296.3058770245097</v>
      </c>
      <c r="AC12" t="n">
        <v>268.0268599892881</v>
      </c>
      <c r="AD12" t="n">
        <v>216559.2187590974</v>
      </c>
      <c r="AE12" t="n">
        <v>296305.8770245097</v>
      </c>
      <c r="AF12" t="n">
        <v>2.547270295288765e-06</v>
      </c>
      <c r="AG12" t="n">
        <v>17</v>
      </c>
      <c r="AH12" t="n">
        <v>268026.8599892881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8.0494</v>
      </c>
      <c r="E13" t="n">
        <v>12.42</v>
      </c>
      <c r="F13" t="n">
        <v>8.31</v>
      </c>
      <c r="G13" t="n">
        <v>19.94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125.53</v>
      </c>
      <c r="Q13" t="n">
        <v>1361.41</v>
      </c>
      <c r="R13" t="n">
        <v>41.85</v>
      </c>
      <c r="S13" t="n">
        <v>25.13</v>
      </c>
      <c r="T13" t="n">
        <v>7670.11</v>
      </c>
      <c r="U13" t="n">
        <v>0.6</v>
      </c>
      <c r="V13" t="n">
        <v>0.87</v>
      </c>
      <c r="W13" t="n">
        <v>1.22</v>
      </c>
      <c r="X13" t="n">
        <v>0.49</v>
      </c>
      <c r="Y13" t="n">
        <v>1</v>
      </c>
      <c r="Z13" t="n">
        <v>10</v>
      </c>
      <c r="AA13" t="n">
        <v>213.3347527002383</v>
      </c>
      <c r="AB13" t="n">
        <v>291.8940203093779</v>
      </c>
      <c r="AC13" t="n">
        <v>264.0360646869674</v>
      </c>
      <c r="AD13" t="n">
        <v>213334.7527002383</v>
      </c>
      <c r="AE13" t="n">
        <v>291894.0203093779</v>
      </c>
      <c r="AF13" t="n">
        <v>2.589084717894966e-06</v>
      </c>
      <c r="AG13" t="n">
        <v>17</v>
      </c>
      <c r="AH13" t="n">
        <v>264036.0646869674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8.088100000000001</v>
      </c>
      <c r="E14" t="n">
        <v>12.36</v>
      </c>
      <c r="F14" t="n">
        <v>8.300000000000001</v>
      </c>
      <c r="G14" t="n">
        <v>20.74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124.72</v>
      </c>
      <c r="Q14" t="n">
        <v>1361.53</v>
      </c>
      <c r="R14" t="n">
        <v>41.42</v>
      </c>
      <c r="S14" t="n">
        <v>25.13</v>
      </c>
      <c r="T14" t="n">
        <v>7460.12</v>
      </c>
      <c r="U14" t="n">
        <v>0.61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212.3298489436991</v>
      </c>
      <c r="AB14" t="n">
        <v>290.519066656457</v>
      </c>
      <c r="AC14" t="n">
        <v>262.7923346809212</v>
      </c>
      <c r="AD14" t="n">
        <v>212329.8489436992</v>
      </c>
      <c r="AE14" t="n">
        <v>290519.066656457</v>
      </c>
      <c r="AF14" t="n">
        <v>2.601532549855426e-06</v>
      </c>
      <c r="AG14" t="n">
        <v>17</v>
      </c>
      <c r="AH14" t="n">
        <v>262792.3346809212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8.197800000000001</v>
      </c>
      <c r="E15" t="n">
        <v>12.2</v>
      </c>
      <c r="F15" t="n">
        <v>8.23</v>
      </c>
      <c r="G15" t="n">
        <v>22.45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122.44</v>
      </c>
      <c r="Q15" t="n">
        <v>1361.48</v>
      </c>
      <c r="R15" t="n">
        <v>39.24</v>
      </c>
      <c r="S15" t="n">
        <v>25.13</v>
      </c>
      <c r="T15" t="n">
        <v>6382.45</v>
      </c>
      <c r="U15" t="n">
        <v>0.64</v>
      </c>
      <c r="V15" t="n">
        <v>0.87</v>
      </c>
      <c r="W15" t="n">
        <v>1.22</v>
      </c>
      <c r="X15" t="n">
        <v>0.41</v>
      </c>
      <c r="Y15" t="n">
        <v>1</v>
      </c>
      <c r="Z15" t="n">
        <v>10</v>
      </c>
      <c r="AA15" t="n">
        <v>202.5576830704119</v>
      </c>
      <c r="AB15" t="n">
        <v>277.1483581911005</v>
      </c>
      <c r="AC15" t="n">
        <v>250.6977078655869</v>
      </c>
      <c r="AD15" t="n">
        <v>202557.6830704119</v>
      </c>
      <c r="AE15" t="n">
        <v>277148.3581911005</v>
      </c>
      <c r="AF15" t="n">
        <v>2.636817489546966e-06</v>
      </c>
      <c r="AG15" t="n">
        <v>16</v>
      </c>
      <c r="AH15" t="n">
        <v>250697.7078655869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8.244999999999999</v>
      </c>
      <c r="E16" t="n">
        <v>12.13</v>
      </c>
      <c r="F16" t="n">
        <v>8.210000000000001</v>
      </c>
      <c r="G16" t="n">
        <v>23.47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120.3</v>
      </c>
      <c r="Q16" t="n">
        <v>1361.36</v>
      </c>
      <c r="R16" t="n">
        <v>38.86</v>
      </c>
      <c r="S16" t="n">
        <v>25.13</v>
      </c>
      <c r="T16" t="n">
        <v>6194.34</v>
      </c>
      <c r="U16" t="n">
        <v>0.65</v>
      </c>
      <c r="V16" t="n">
        <v>0.88</v>
      </c>
      <c r="W16" t="n">
        <v>1.21</v>
      </c>
      <c r="X16" t="n">
        <v>0.39</v>
      </c>
      <c r="Y16" t="n">
        <v>1</v>
      </c>
      <c r="Z16" t="n">
        <v>10</v>
      </c>
      <c r="AA16" t="n">
        <v>200.6086767275278</v>
      </c>
      <c r="AB16" t="n">
        <v>274.4816417286764</v>
      </c>
      <c r="AC16" t="n">
        <v>248.2854990795757</v>
      </c>
      <c r="AD16" t="n">
        <v>200608.6767275278</v>
      </c>
      <c r="AE16" t="n">
        <v>274481.6417286764</v>
      </c>
      <c r="AF16" t="n">
        <v>2.651999341447063e-06</v>
      </c>
      <c r="AG16" t="n">
        <v>16</v>
      </c>
      <c r="AH16" t="n">
        <v>248285.4990795756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8.3436</v>
      </c>
      <c r="E17" t="n">
        <v>11.99</v>
      </c>
      <c r="F17" t="n">
        <v>8.17</v>
      </c>
      <c r="G17" t="n">
        <v>25.81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118.67</v>
      </c>
      <c r="Q17" t="n">
        <v>1361.34</v>
      </c>
      <c r="R17" t="n">
        <v>37.51</v>
      </c>
      <c r="S17" t="n">
        <v>25.13</v>
      </c>
      <c r="T17" t="n">
        <v>5529.75</v>
      </c>
      <c r="U17" t="n">
        <v>0.67</v>
      </c>
      <c r="V17" t="n">
        <v>0.88</v>
      </c>
      <c r="W17" t="n">
        <v>1.21</v>
      </c>
      <c r="X17" t="n">
        <v>0.35</v>
      </c>
      <c r="Y17" t="n">
        <v>1</v>
      </c>
      <c r="Z17" t="n">
        <v>10</v>
      </c>
      <c r="AA17" t="n">
        <v>198.4628547849171</v>
      </c>
      <c r="AB17" t="n">
        <v>271.5456334798151</v>
      </c>
      <c r="AC17" t="n">
        <v>245.6296993372713</v>
      </c>
      <c r="AD17" t="n">
        <v>198462.8547849171</v>
      </c>
      <c r="AE17" t="n">
        <v>271545.6334798151</v>
      </c>
      <c r="AF17" t="n">
        <v>2.683713972746843e-06</v>
      </c>
      <c r="AG17" t="n">
        <v>16</v>
      </c>
      <c r="AH17" t="n">
        <v>245629.6993372713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8.3848</v>
      </c>
      <c r="E18" t="n">
        <v>11.93</v>
      </c>
      <c r="F18" t="n">
        <v>8.16</v>
      </c>
      <c r="G18" t="n">
        <v>27.21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116.56</v>
      </c>
      <c r="Q18" t="n">
        <v>1361.55</v>
      </c>
      <c r="R18" t="n">
        <v>37.45</v>
      </c>
      <c r="S18" t="n">
        <v>25.13</v>
      </c>
      <c r="T18" t="n">
        <v>5506.36</v>
      </c>
      <c r="U18" t="n">
        <v>0.67</v>
      </c>
      <c r="V18" t="n">
        <v>0.88</v>
      </c>
      <c r="W18" t="n">
        <v>1.21</v>
      </c>
      <c r="X18" t="n">
        <v>0.34</v>
      </c>
      <c r="Y18" t="n">
        <v>1</v>
      </c>
      <c r="Z18" t="n">
        <v>10</v>
      </c>
      <c r="AA18" t="n">
        <v>196.6607553534859</v>
      </c>
      <c r="AB18" t="n">
        <v>269.0799215347163</v>
      </c>
      <c r="AC18" t="n">
        <v>243.3993114795635</v>
      </c>
      <c r="AD18" t="n">
        <v>196660.7553534859</v>
      </c>
      <c r="AE18" t="n">
        <v>269079.9215347163</v>
      </c>
      <c r="AF18" t="n">
        <v>2.696965928218961e-06</v>
      </c>
      <c r="AG18" t="n">
        <v>16</v>
      </c>
      <c r="AH18" t="n">
        <v>243399.3114795635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8.441000000000001</v>
      </c>
      <c r="E19" t="n">
        <v>11.85</v>
      </c>
      <c r="F19" t="n">
        <v>8.130000000000001</v>
      </c>
      <c r="G19" t="n">
        <v>28.71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114.98</v>
      </c>
      <c r="Q19" t="n">
        <v>1361.38</v>
      </c>
      <c r="R19" t="n">
        <v>36.43</v>
      </c>
      <c r="S19" t="n">
        <v>25.13</v>
      </c>
      <c r="T19" t="n">
        <v>4998.6</v>
      </c>
      <c r="U19" t="n">
        <v>0.6899999999999999</v>
      </c>
      <c r="V19" t="n">
        <v>0.88</v>
      </c>
      <c r="W19" t="n">
        <v>1.21</v>
      </c>
      <c r="X19" t="n">
        <v>0.31</v>
      </c>
      <c r="Y19" t="n">
        <v>1</v>
      </c>
      <c r="Z19" t="n">
        <v>10</v>
      </c>
      <c r="AA19" t="n">
        <v>195.050982506365</v>
      </c>
      <c r="AB19" t="n">
        <v>266.8773593071209</v>
      </c>
      <c r="AC19" t="n">
        <v>241.4069586996536</v>
      </c>
      <c r="AD19" t="n">
        <v>195050.982506365</v>
      </c>
      <c r="AE19" t="n">
        <v>266877.3593071208</v>
      </c>
      <c r="AF19" t="n">
        <v>2.715042624761026e-06</v>
      </c>
      <c r="AG19" t="n">
        <v>16</v>
      </c>
      <c r="AH19" t="n">
        <v>241406.9586996536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8.4886</v>
      </c>
      <c r="E20" t="n">
        <v>11.78</v>
      </c>
      <c r="F20" t="n">
        <v>8.119999999999999</v>
      </c>
      <c r="G20" t="n">
        <v>30.44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14</v>
      </c>
      <c r="N20" t="n">
        <v>71.45</v>
      </c>
      <c r="O20" t="n">
        <v>33760.74</v>
      </c>
      <c r="P20" t="n">
        <v>113.57</v>
      </c>
      <c r="Q20" t="n">
        <v>1361.45</v>
      </c>
      <c r="R20" t="n">
        <v>36.01</v>
      </c>
      <c r="S20" t="n">
        <v>25.13</v>
      </c>
      <c r="T20" t="n">
        <v>4796.41</v>
      </c>
      <c r="U20" t="n">
        <v>0.7</v>
      </c>
      <c r="V20" t="n">
        <v>0.89</v>
      </c>
      <c r="W20" t="n">
        <v>1.2</v>
      </c>
      <c r="X20" t="n">
        <v>0.3</v>
      </c>
      <c r="Y20" t="n">
        <v>1</v>
      </c>
      <c r="Z20" t="n">
        <v>10</v>
      </c>
      <c r="AA20" t="n">
        <v>193.6740234408721</v>
      </c>
      <c r="AB20" t="n">
        <v>264.9933431665677</v>
      </c>
      <c r="AC20" t="n">
        <v>239.702750415321</v>
      </c>
      <c r="AD20" t="n">
        <v>193674.0234408721</v>
      </c>
      <c r="AE20" t="n">
        <v>264993.3431665677</v>
      </c>
      <c r="AF20" t="n">
        <v>2.730353136422988e-06</v>
      </c>
      <c r="AG20" t="n">
        <v>16</v>
      </c>
      <c r="AH20" t="n">
        <v>239702.750415321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8.472200000000001</v>
      </c>
      <c r="E21" t="n">
        <v>11.8</v>
      </c>
      <c r="F21" t="n">
        <v>8.140000000000001</v>
      </c>
      <c r="G21" t="n">
        <v>30.53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113.06</v>
      </c>
      <c r="Q21" t="n">
        <v>1361.42</v>
      </c>
      <c r="R21" t="n">
        <v>36.76</v>
      </c>
      <c r="S21" t="n">
        <v>25.13</v>
      </c>
      <c r="T21" t="n">
        <v>5168.8</v>
      </c>
      <c r="U21" t="n">
        <v>0.68</v>
      </c>
      <c r="V21" t="n">
        <v>0.88</v>
      </c>
      <c r="W21" t="n">
        <v>1.2</v>
      </c>
      <c r="X21" t="n">
        <v>0.32</v>
      </c>
      <c r="Y21" t="n">
        <v>1</v>
      </c>
      <c r="Z21" t="n">
        <v>10</v>
      </c>
      <c r="AA21" t="n">
        <v>193.5240906473803</v>
      </c>
      <c r="AB21" t="n">
        <v>264.7881985039443</v>
      </c>
      <c r="AC21" t="n">
        <v>239.5171844713759</v>
      </c>
      <c r="AD21" t="n">
        <v>193524.0906473803</v>
      </c>
      <c r="AE21" t="n">
        <v>264788.1985039443</v>
      </c>
      <c r="AF21" t="n">
        <v>2.725078086186514e-06</v>
      </c>
      <c r="AG21" t="n">
        <v>16</v>
      </c>
      <c r="AH21" t="n">
        <v>239517.1844713759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8.533200000000001</v>
      </c>
      <c r="E22" t="n">
        <v>11.72</v>
      </c>
      <c r="F22" t="n">
        <v>8.109999999999999</v>
      </c>
      <c r="G22" t="n">
        <v>32.43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111.84</v>
      </c>
      <c r="Q22" t="n">
        <v>1361.42</v>
      </c>
      <c r="R22" t="n">
        <v>35.5</v>
      </c>
      <c r="S22" t="n">
        <v>25.13</v>
      </c>
      <c r="T22" t="n">
        <v>4545.13</v>
      </c>
      <c r="U22" t="n">
        <v>0.71</v>
      </c>
      <c r="V22" t="n">
        <v>0.89</v>
      </c>
      <c r="W22" t="n">
        <v>1.21</v>
      </c>
      <c r="X22" t="n">
        <v>0.29</v>
      </c>
      <c r="Y22" t="n">
        <v>1</v>
      </c>
      <c r="Z22" t="n">
        <v>10</v>
      </c>
      <c r="AA22" t="n">
        <v>192.1363941747668</v>
      </c>
      <c r="AB22" t="n">
        <v>262.8894909692678</v>
      </c>
      <c r="AC22" t="n">
        <v>237.7996869189556</v>
      </c>
      <c r="AD22" t="n">
        <v>192136.3941747668</v>
      </c>
      <c r="AE22" t="n">
        <v>262889.4909692678</v>
      </c>
      <c r="AF22" t="n">
        <v>2.744698699870961e-06</v>
      </c>
      <c r="AG22" t="n">
        <v>16</v>
      </c>
      <c r="AH22" t="n">
        <v>237799.6869189556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8.595800000000001</v>
      </c>
      <c r="E23" t="n">
        <v>11.63</v>
      </c>
      <c r="F23" t="n">
        <v>8.07</v>
      </c>
      <c r="G23" t="n">
        <v>34.6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109.73</v>
      </c>
      <c r="Q23" t="n">
        <v>1361.39</v>
      </c>
      <c r="R23" t="n">
        <v>34.58</v>
      </c>
      <c r="S23" t="n">
        <v>25.13</v>
      </c>
      <c r="T23" t="n">
        <v>4091.9</v>
      </c>
      <c r="U23" t="n">
        <v>0.73</v>
      </c>
      <c r="V23" t="n">
        <v>0.89</v>
      </c>
      <c r="W23" t="n">
        <v>1.2</v>
      </c>
      <c r="X23" t="n">
        <v>0.25</v>
      </c>
      <c r="Y23" t="n">
        <v>1</v>
      </c>
      <c r="Z23" t="n">
        <v>10</v>
      </c>
      <c r="AA23" t="n">
        <v>190.1802381741946</v>
      </c>
      <c r="AB23" t="n">
        <v>260.2129920297742</v>
      </c>
      <c r="AC23" t="n">
        <v>235.3786292817566</v>
      </c>
      <c r="AD23" t="n">
        <v>190180.2381741946</v>
      </c>
      <c r="AE23" t="n">
        <v>260212.9920297742</v>
      </c>
      <c r="AF23" t="n">
        <v>2.76483395260287e-06</v>
      </c>
      <c r="AG23" t="n">
        <v>16</v>
      </c>
      <c r="AH23" t="n">
        <v>235378.6292817566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8.6401</v>
      </c>
      <c r="E24" t="n">
        <v>11.57</v>
      </c>
      <c r="F24" t="n">
        <v>8.06</v>
      </c>
      <c r="G24" t="n">
        <v>37.22</v>
      </c>
      <c r="H24" t="n">
        <v>0.42</v>
      </c>
      <c r="I24" t="n">
        <v>13</v>
      </c>
      <c r="J24" t="n">
        <v>273.76</v>
      </c>
      <c r="K24" t="n">
        <v>59.89</v>
      </c>
      <c r="L24" t="n">
        <v>6.5</v>
      </c>
      <c r="M24" t="n">
        <v>11</v>
      </c>
      <c r="N24" t="n">
        <v>72.37</v>
      </c>
      <c r="O24" t="n">
        <v>33998.16</v>
      </c>
      <c r="P24" t="n">
        <v>107.97</v>
      </c>
      <c r="Q24" t="n">
        <v>1361.4</v>
      </c>
      <c r="R24" t="n">
        <v>34.1</v>
      </c>
      <c r="S24" t="n">
        <v>25.13</v>
      </c>
      <c r="T24" t="n">
        <v>3853.91</v>
      </c>
      <c r="U24" t="n">
        <v>0.74</v>
      </c>
      <c r="V24" t="n">
        <v>0.89</v>
      </c>
      <c r="W24" t="n">
        <v>1.21</v>
      </c>
      <c r="X24" t="n">
        <v>0.24</v>
      </c>
      <c r="Y24" t="n">
        <v>1</v>
      </c>
      <c r="Z24" t="n">
        <v>10</v>
      </c>
      <c r="AA24" t="n">
        <v>188.6634689114253</v>
      </c>
      <c r="AB24" t="n">
        <v>258.1376814093171</v>
      </c>
      <c r="AC24" t="n">
        <v>233.5013833941984</v>
      </c>
      <c r="AD24" t="n">
        <v>188663.4689114253</v>
      </c>
      <c r="AE24" t="n">
        <v>258137.6814093171</v>
      </c>
      <c r="AF24" t="n">
        <v>2.779083021229444e-06</v>
      </c>
      <c r="AG24" t="n">
        <v>16</v>
      </c>
      <c r="AH24" t="n">
        <v>233501.3833941984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8.635999999999999</v>
      </c>
      <c r="E25" t="n">
        <v>11.58</v>
      </c>
      <c r="F25" t="n">
        <v>8.07</v>
      </c>
      <c r="G25" t="n">
        <v>37.24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105.91</v>
      </c>
      <c r="Q25" t="n">
        <v>1361.46</v>
      </c>
      <c r="R25" t="n">
        <v>34.23</v>
      </c>
      <c r="S25" t="n">
        <v>25.13</v>
      </c>
      <c r="T25" t="n">
        <v>3918.68</v>
      </c>
      <c r="U25" t="n">
        <v>0.73</v>
      </c>
      <c r="V25" t="n">
        <v>0.89</v>
      </c>
      <c r="W25" t="n">
        <v>1.21</v>
      </c>
      <c r="X25" t="n">
        <v>0.25</v>
      </c>
      <c r="Y25" t="n">
        <v>1</v>
      </c>
      <c r="Z25" t="n">
        <v>10</v>
      </c>
      <c r="AA25" t="n">
        <v>187.4116034245029</v>
      </c>
      <c r="AB25" t="n">
        <v>256.4248238217033</v>
      </c>
      <c r="AC25" t="n">
        <v>231.9519985307352</v>
      </c>
      <c r="AD25" t="n">
        <v>187411.6034245029</v>
      </c>
      <c r="AE25" t="n">
        <v>256424.8238217033</v>
      </c>
      <c r="AF25" t="n">
        <v>2.777764258670325e-06</v>
      </c>
      <c r="AG25" t="n">
        <v>16</v>
      </c>
      <c r="AH25" t="n">
        <v>231951.9985307352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8.6783</v>
      </c>
      <c r="E26" t="n">
        <v>11.52</v>
      </c>
      <c r="F26" t="n">
        <v>8.06</v>
      </c>
      <c r="G26" t="n">
        <v>40.32</v>
      </c>
      <c r="H26" t="n">
        <v>0.45</v>
      </c>
      <c r="I26" t="n">
        <v>12</v>
      </c>
      <c r="J26" t="n">
        <v>274.73</v>
      </c>
      <c r="K26" t="n">
        <v>59.89</v>
      </c>
      <c r="L26" t="n">
        <v>7</v>
      </c>
      <c r="M26" t="n">
        <v>6</v>
      </c>
      <c r="N26" t="n">
        <v>72.84</v>
      </c>
      <c r="O26" t="n">
        <v>34117.35</v>
      </c>
      <c r="P26" t="n">
        <v>104.84</v>
      </c>
      <c r="Q26" t="n">
        <v>1361.4</v>
      </c>
      <c r="R26" t="n">
        <v>34.11</v>
      </c>
      <c r="S26" t="n">
        <v>25.13</v>
      </c>
      <c r="T26" t="n">
        <v>3863.73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179.4240165300906</v>
      </c>
      <c r="AB26" t="n">
        <v>245.4958550453103</v>
      </c>
      <c r="AC26" t="n">
        <v>222.0660751954537</v>
      </c>
      <c r="AD26" t="n">
        <v>179424.0165300906</v>
      </c>
      <c r="AE26" t="n">
        <v>245495.8550453103</v>
      </c>
      <c r="AF26" t="n">
        <v>2.791370028487574e-06</v>
      </c>
      <c r="AG26" t="n">
        <v>15</v>
      </c>
      <c r="AH26" t="n">
        <v>222066.0751954537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8.685600000000001</v>
      </c>
      <c r="E27" t="n">
        <v>11.51</v>
      </c>
      <c r="F27" t="n">
        <v>8.050000000000001</v>
      </c>
      <c r="G27" t="n">
        <v>40.27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6</v>
      </c>
      <c r="N27" t="n">
        <v>73.08</v>
      </c>
      <c r="O27" t="n">
        <v>34177.09</v>
      </c>
      <c r="P27" t="n">
        <v>103.87</v>
      </c>
      <c r="Q27" t="n">
        <v>1361.36</v>
      </c>
      <c r="R27" t="n">
        <v>33.79</v>
      </c>
      <c r="S27" t="n">
        <v>25.13</v>
      </c>
      <c r="T27" t="n">
        <v>3705.91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178.7441688184151</v>
      </c>
      <c r="AB27" t="n">
        <v>244.565657413432</v>
      </c>
      <c r="AC27" t="n">
        <v>221.224654320021</v>
      </c>
      <c r="AD27" t="n">
        <v>178744.1688184151</v>
      </c>
      <c r="AE27" t="n">
        <v>244565.657413432</v>
      </c>
      <c r="AF27" t="n">
        <v>2.793718069141615e-06</v>
      </c>
      <c r="AG27" t="n">
        <v>15</v>
      </c>
      <c r="AH27" t="n">
        <v>221224.654320021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8.050000000000001</v>
      </c>
      <c r="G28" t="n">
        <v>40.27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2</v>
      </c>
      <c r="N28" t="n">
        <v>73.31</v>
      </c>
      <c r="O28" t="n">
        <v>34236.91</v>
      </c>
      <c r="P28" t="n">
        <v>103.05</v>
      </c>
      <c r="Q28" t="n">
        <v>1361.43</v>
      </c>
      <c r="R28" t="n">
        <v>33.65</v>
      </c>
      <c r="S28" t="n">
        <v>25.13</v>
      </c>
      <c r="T28" t="n">
        <v>3636.17</v>
      </c>
      <c r="U28" t="n">
        <v>0.75</v>
      </c>
      <c r="V28" t="n">
        <v>0.89</v>
      </c>
      <c r="W28" t="n">
        <v>1.21</v>
      </c>
      <c r="X28" t="n">
        <v>0.23</v>
      </c>
      <c r="Y28" t="n">
        <v>1</v>
      </c>
      <c r="Z28" t="n">
        <v>10</v>
      </c>
      <c r="AA28" t="n">
        <v>178.2354168362551</v>
      </c>
      <c r="AB28" t="n">
        <v>243.8695605068876</v>
      </c>
      <c r="AC28" t="n">
        <v>220.5949919252589</v>
      </c>
      <c r="AD28" t="n">
        <v>178235.4168362551</v>
      </c>
      <c r="AE28" t="n">
        <v>243869.5605068876</v>
      </c>
      <c r="AF28" t="n">
        <v>2.793525079498816e-06</v>
      </c>
      <c r="AG28" t="n">
        <v>15</v>
      </c>
      <c r="AH28" t="n">
        <v>220594.9919252589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8.684100000000001</v>
      </c>
      <c r="E29" t="n">
        <v>11.52</v>
      </c>
      <c r="F29" t="n">
        <v>8.06</v>
      </c>
      <c r="G29" t="n">
        <v>40.28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</v>
      </c>
      <c r="N29" t="n">
        <v>73.55</v>
      </c>
      <c r="O29" t="n">
        <v>34296.82</v>
      </c>
      <c r="P29" t="n">
        <v>102.76</v>
      </c>
      <c r="Q29" t="n">
        <v>1361.5</v>
      </c>
      <c r="R29" t="n">
        <v>33.7</v>
      </c>
      <c r="S29" t="n">
        <v>25.13</v>
      </c>
      <c r="T29" t="n">
        <v>3663.14</v>
      </c>
      <c r="U29" t="n">
        <v>0.75</v>
      </c>
      <c r="V29" t="n">
        <v>0.89</v>
      </c>
      <c r="W29" t="n">
        <v>1.21</v>
      </c>
      <c r="X29" t="n">
        <v>0.23</v>
      </c>
      <c r="Y29" t="n">
        <v>1</v>
      </c>
      <c r="Z29" t="n">
        <v>10</v>
      </c>
      <c r="AA29" t="n">
        <v>178.0712527609209</v>
      </c>
      <c r="AB29" t="n">
        <v>243.6449439766076</v>
      </c>
      <c r="AC29" t="n">
        <v>220.3918124813775</v>
      </c>
      <c r="AD29" t="n">
        <v>178071.2527609208</v>
      </c>
      <c r="AE29" t="n">
        <v>243644.9439766076</v>
      </c>
      <c r="AF29" t="n">
        <v>2.79323559503462e-06</v>
      </c>
      <c r="AG29" t="n">
        <v>15</v>
      </c>
      <c r="AH29" t="n">
        <v>220391.8124813774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8.6843</v>
      </c>
      <c r="E30" t="n">
        <v>11.52</v>
      </c>
      <c r="F30" t="n">
        <v>8.06</v>
      </c>
      <c r="G30" t="n">
        <v>40.28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</v>
      </c>
      <c r="N30" t="n">
        <v>73.78</v>
      </c>
      <c r="O30" t="n">
        <v>34356.83</v>
      </c>
      <c r="P30" t="n">
        <v>102.6</v>
      </c>
      <c r="Q30" t="n">
        <v>1361.5</v>
      </c>
      <c r="R30" t="n">
        <v>33.69</v>
      </c>
      <c r="S30" t="n">
        <v>25.13</v>
      </c>
      <c r="T30" t="n">
        <v>3654.43</v>
      </c>
      <c r="U30" t="n">
        <v>0.75</v>
      </c>
      <c r="V30" t="n">
        <v>0.89</v>
      </c>
      <c r="W30" t="n">
        <v>1.21</v>
      </c>
      <c r="X30" t="n">
        <v>0.23</v>
      </c>
      <c r="Y30" t="n">
        <v>1</v>
      </c>
      <c r="Z30" t="n">
        <v>10</v>
      </c>
      <c r="AA30" t="n">
        <v>177.9693204838096</v>
      </c>
      <c r="AB30" t="n">
        <v>243.5054757381294</v>
      </c>
      <c r="AC30" t="n">
        <v>220.2656548958346</v>
      </c>
      <c r="AD30" t="n">
        <v>177969.3204838096</v>
      </c>
      <c r="AE30" t="n">
        <v>243505.4757381294</v>
      </c>
      <c r="AF30" t="n">
        <v>2.793299924915552e-06</v>
      </c>
      <c r="AG30" t="n">
        <v>15</v>
      </c>
      <c r="AH30" t="n">
        <v>220265.6548958346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8.682399999999999</v>
      </c>
      <c r="E31" t="n">
        <v>11.52</v>
      </c>
      <c r="F31" t="n">
        <v>8.06</v>
      </c>
      <c r="G31" t="n">
        <v>40.29</v>
      </c>
      <c r="H31" t="n">
        <v>0.53</v>
      </c>
      <c r="I31" t="n">
        <v>12</v>
      </c>
      <c r="J31" t="n">
        <v>277.16</v>
      </c>
      <c r="K31" t="n">
        <v>59.89</v>
      </c>
      <c r="L31" t="n">
        <v>8.25</v>
      </c>
      <c r="M31" t="n">
        <v>0</v>
      </c>
      <c r="N31" t="n">
        <v>74.02</v>
      </c>
      <c r="O31" t="n">
        <v>34416.93</v>
      </c>
      <c r="P31" t="n">
        <v>102.71</v>
      </c>
      <c r="Q31" t="n">
        <v>1361.5</v>
      </c>
      <c r="R31" t="n">
        <v>33.71</v>
      </c>
      <c r="S31" t="n">
        <v>25.13</v>
      </c>
      <c r="T31" t="n">
        <v>3667.33</v>
      </c>
      <c r="U31" t="n">
        <v>0.75</v>
      </c>
      <c r="V31" t="n">
        <v>0.89</v>
      </c>
      <c r="W31" t="n">
        <v>1.21</v>
      </c>
      <c r="X31" t="n">
        <v>0.24</v>
      </c>
      <c r="Y31" t="n">
        <v>1</v>
      </c>
      <c r="Z31" t="n">
        <v>10</v>
      </c>
      <c r="AA31" t="n">
        <v>178.0541062865111</v>
      </c>
      <c r="AB31" t="n">
        <v>243.6214834138712</v>
      </c>
      <c r="AC31" t="n">
        <v>220.3705909618214</v>
      </c>
      <c r="AD31" t="n">
        <v>178054.1062865111</v>
      </c>
      <c r="AE31" t="n">
        <v>243621.4834138712</v>
      </c>
      <c r="AF31" t="n">
        <v>2.792688791046692e-06</v>
      </c>
      <c r="AG31" t="n">
        <v>15</v>
      </c>
      <c r="AH31" t="n">
        <v>220370.5909618214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6.9641</v>
      </c>
      <c r="E2" t="n">
        <v>14.36</v>
      </c>
      <c r="F2" t="n">
        <v>9.460000000000001</v>
      </c>
      <c r="G2" t="n">
        <v>7.09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110.26</v>
      </c>
      <c r="Q2" t="n">
        <v>1361.58</v>
      </c>
      <c r="R2" t="n">
        <v>77.39</v>
      </c>
      <c r="S2" t="n">
        <v>25.13</v>
      </c>
      <c r="T2" t="n">
        <v>25165.41</v>
      </c>
      <c r="U2" t="n">
        <v>0.32</v>
      </c>
      <c r="V2" t="n">
        <v>0.76</v>
      </c>
      <c r="W2" t="n">
        <v>1.32</v>
      </c>
      <c r="X2" t="n">
        <v>1.64</v>
      </c>
      <c r="Y2" t="n">
        <v>1</v>
      </c>
      <c r="Z2" t="n">
        <v>10</v>
      </c>
      <c r="AA2" t="n">
        <v>226.454244990674</v>
      </c>
      <c r="AB2" t="n">
        <v>309.8446884522938</v>
      </c>
      <c r="AC2" t="n">
        <v>280.2735462562501</v>
      </c>
      <c r="AD2" t="n">
        <v>226454.244990674</v>
      </c>
      <c r="AE2" t="n">
        <v>309844.6884522939</v>
      </c>
      <c r="AF2" t="n">
        <v>2.308378326520348e-06</v>
      </c>
      <c r="AG2" t="n">
        <v>19</v>
      </c>
      <c r="AH2" t="n">
        <v>280273.5462562501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7.5385</v>
      </c>
      <c r="E3" t="n">
        <v>13.27</v>
      </c>
      <c r="F3" t="n">
        <v>9.01</v>
      </c>
      <c r="G3" t="n">
        <v>9.01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102.79</v>
      </c>
      <c r="Q3" t="n">
        <v>1361.49</v>
      </c>
      <c r="R3" t="n">
        <v>63.34</v>
      </c>
      <c r="S3" t="n">
        <v>25.13</v>
      </c>
      <c r="T3" t="n">
        <v>18243</v>
      </c>
      <c r="U3" t="n">
        <v>0.4</v>
      </c>
      <c r="V3" t="n">
        <v>0.8</v>
      </c>
      <c r="W3" t="n">
        <v>1.28</v>
      </c>
      <c r="X3" t="n">
        <v>1.19</v>
      </c>
      <c r="Y3" t="n">
        <v>1</v>
      </c>
      <c r="Z3" t="n">
        <v>10</v>
      </c>
      <c r="AA3" t="n">
        <v>206.5425373189829</v>
      </c>
      <c r="AB3" t="n">
        <v>282.6006115733547</v>
      </c>
      <c r="AC3" t="n">
        <v>255.6296058373262</v>
      </c>
      <c r="AD3" t="n">
        <v>206542.5373189829</v>
      </c>
      <c r="AE3" t="n">
        <v>282600.6115733547</v>
      </c>
      <c r="AF3" t="n">
        <v>2.498773712967023e-06</v>
      </c>
      <c r="AG3" t="n">
        <v>18</v>
      </c>
      <c r="AH3" t="n">
        <v>255629.6058373262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7.9039</v>
      </c>
      <c r="E4" t="n">
        <v>12.65</v>
      </c>
      <c r="F4" t="n">
        <v>8.779999999999999</v>
      </c>
      <c r="G4" t="n">
        <v>10.98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98.09</v>
      </c>
      <c r="Q4" t="n">
        <v>1361.74</v>
      </c>
      <c r="R4" t="n">
        <v>56.34</v>
      </c>
      <c r="S4" t="n">
        <v>25.13</v>
      </c>
      <c r="T4" t="n">
        <v>14801.51</v>
      </c>
      <c r="U4" t="n">
        <v>0.45</v>
      </c>
      <c r="V4" t="n">
        <v>0.82</v>
      </c>
      <c r="W4" t="n">
        <v>1.26</v>
      </c>
      <c r="X4" t="n">
        <v>0.96</v>
      </c>
      <c r="Y4" t="n">
        <v>1</v>
      </c>
      <c r="Z4" t="n">
        <v>10</v>
      </c>
      <c r="AA4" t="n">
        <v>192.4784026577719</v>
      </c>
      <c r="AB4" t="n">
        <v>263.3574420640645</v>
      </c>
      <c r="AC4" t="n">
        <v>238.2229774180385</v>
      </c>
      <c r="AD4" t="n">
        <v>192478.4026577719</v>
      </c>
      <c r="AE4" t="n">
        <v>263357.4420640644</v>
      </c>
      <c r="AF4" t="n">
        <v>2.619892226559667e-06</v>
      </c>
      <c r="AG4" t="n">
        <v>17</v>
      </c>
      <c r="AH4" t="n">
        <v>238222.9774180385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8.1738</v>
      </c>
      <c r="E5" t="n">
        <v>12.23</v>
      </c>
      <c r="F5" t="n">
        <v>8.619999999999999</v>
      </c>
      <c r="G5" t="n">
        <v>12.93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94.19</v>
      </c>
      <c r="Q5" t="n">
        <v>1361.44</v>
      </c>
      <c r="R5" t="n">
        <v>51.23</v>
      </c>
      <c r="S5" t="n">
        <v>25.13</v>
      </c>
      <c r="T5" t="n">
        <v>12286.61</v>
      </c>
      <c r="U5" t="n">
        <v>0.49</v>
      </c>
      <c r="V5" t="n">
        <v>0.83</v>
      </c>
      <c r="W5" t="n">
        <v>1.26</v>
      </c>
      <c r="X5" t="n">
        <v>0.8</v>
      </c>
      <c r="Y5" t="n">
        <v>1</v>
      </c>
      <c r="Z5" t="n">
        <v>10</v>
      </c>
      <c r="AA5" t="n">
        <v>180.4524304886206</v>
      </c>
      <c r="AB5" t="n">
        <v>246.9029763937921</v>
      </c>
      <c r="AC5" t="n">
        <v>223.3389028573441</v>
      </c>
      <c r="AD5" t="n">
        <v>180452.4304886207</v>
      </c>
      <c r="AE5" t="n">
        <v>246902.9763937921</v>
      </c>
      <c r="AF5" t="n">
        <v>2.709355518345805e-06</v>
      </c>
      <c r="AG5" t="n">
        <v>16</v>
      </c>
      <c r="AH5" t="n">
        <v>223338.9028573441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8.393800000000001</v>
      </c>
      <c r="E6" t="n">
        <v>11.91</v>
      </c>
      <c r="F6" t="n">
        <v>8.49</v>
      </c>
      <c r="G6" t="n">
        <v>14.99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90.47</v>
      </c>
      <c r="Q6" t="n">
        <v>1361.52</v>
      </c>
      <c r="R6" t="n">
        <v>47.48</v>
      </c>
      <c r="S6" t="n">
        <v>25.13</v>
      </c>
      <c r="T6" t="n">
        <v>10439.5</v>
      </c>
      <c r="U6" t="n">
        <v>0.53</v>
      </c>
      <c r="V6" t="n">
        <v>0.85</v>
      </c>
      <c r="W6" t="n">
        <v>1.24</v>
      </c>
      <c r="X6" t="n">
        <v>0.67</v>
      </c>
      <c r="Y6" t="n">
        <v>1</v>
      </c>
      <c r="Z6" t="n">
        <v>10</v>
      </c>
      <c r="AA6" t="n">
        <v>176.0926294459844</v>
      </c>
      <c r="AB6" t="n">
        <v>240.9377042664129</v>
      </c>
      <c r="AC6" t="n">
        <v>217.942947929488</v>
      </c>
      <c r="AD6" t="n">
        <v>176092.6294459843</v>
      </c>
      <c r="AE6" t="n">
        <v>240937.7042664129</v>
      </c>
      <c r="AF6" t="n">
        <v>2.782278542402679e-06</v>
      </c>
      <c r="AG6" t="n">
        <v>16</v>
      </c>
      <c r="AH6" t="n">
        <v>217942.947929488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8.5814</v>
      </c>
      <c r="E7" t="n">
        <v>11.65</v>
      </c>
      <c r="F7" t="n">
        <v>8.390000000000001</v>
      </c>
      <c r="G7" t="n">
        <v>17.37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87.09</v>
      </c>
      <c r="Q7" t="n">
        <v>1361.34</v>
      </c>
      <c r="R7" t="n">
        <v>44.57</v>
      </c>
      <c r="S7" t="n">
        <v>25.13</v>
      </c>
      <c r="T7" t="n">
        <v>9009.540000000001</v>
      </c>
      <c r="U7" t="n">
        <v>0.5600000000000001</v>
      </c>
      <c r="V7" t="n">
        <v>0.86</v>
      </c>
      <c r="W7" t="n">
        <v>1.23</v>
      </c>
      <c r="X7" t="n">
        <v>0.57</v>
      </c>
      <c r="Y7" t="n">
        <v>1</v>
      </c>
      <c r="Z7" t="n">
        <v>10</v>
      </c>
      <c r="AA7" t="n">
        <v>172.4286078153079</v>
      </c>
      <c r="AB7" t="n">
        <v>235.9244282260979</v>
      </c>
      <c r="AC7" t="n">
        <v>213.408131918282</v>
      </c>
      <c r="AD7" t="n">
        <v>172428.6078153079</v>
      </c>
      <c r="AE7" t="n">
        <v>235924.4282260979</v>
      </c>
      <c r="AF7" t="n">
        <v>2.844461993825722e-06</v>
      </c>
      <c r="AG7" t="n">
        <v>16</v>
      </c>
      <c r="AH7" t="n">
        <v>213408.131918282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8.7544</v>
      </c>
      <c r="E8" t="n">
        <v>11.42</v>
      </c>
      <c r="F8" t="n">
        <v>8.289999999999999</v>
      </c>
      <c r="G8" t="n">
        <v>19.9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23</v>
      </c>
      <c r="N8" t="n">
        <v>28.48</v>
      </c>
      <c r="O8" t="n">
        <v>20122.23</v>
      </c>
      <c r="P8" t="n">
        <v>83.48</v>
      </c>
      <c r="Q8" t="n">
        <v>1361.41</v>
      </c>
      <c r="R8" t="n">
        <v>41.41</v>
      </c>
      <c r="S8" t="n">
        <v>25.13</v>
      </c>
      <c r="T8" t="n">
        <v>7448.92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162.0738314673435</v>
      </c>
      <c r="AB8" t="n">
        <v>221.7565664063283</v>
      </c>
      <c r="AC8" t="n">
        <v>200.5924309458678</v>
      </c>
      <c r="AD8" t="n">
        <v>162073.8314673435</v>
      </c>
      <c r="AE8" t="n">
        <v>221756.5664063283</v>
      </c>
      <c r="AF8" t="n">
        <v>2.901806008197719e-06</v>
      </c>
      <c r="AG8" t="n">
        <v>15</v>
      </c>
      <c r="AH8" t="n">
        <v>200592.4309458678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8.819000000000001</v>
      </c>
      <c r="E9" t="n">
        <v>11.34</v>
      </c>
      <c r="F9" t="n">
        <v>8.27</v>
      </c>
      <c r="G9" t="n">
        <v>21.58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20</v>
      </c>
      <c r="N9" t="n">
        <v>28.58</v>
      </c>
      <c r="O9" t="n">
        <v>20166.2</v>
      </c>
      <c r="P9" t="n">
        <v>81.23</v>
      </c>
      <c r="Q9" t="n">
        <v>1361.46</v>
      </c>
      <c r="R9" t="n">
        <v>40.55</v>
      </c>
      <c r="S9" t="n">
        <v>25.13</v>
      </c>
      <c r="T9" t="n">
        <v>7028.73</v>
      </c>
      <c r="U9" t="n">
        <v>0.62</v>
      </c>
      <c r="V9" t="n">
        <v>0.87</v>
      </c>
      <c r="W9" t="n">
        <v>1.22</v>
      </c>
      <c r="X9" t="n">
        <v>0.45</v>
      </c>
      <c r="Y9" t="n">
        <v>1</v>
      </c>
      <c r="Z9" t="n">
        <v>10</v>
      </c>
      <c r="AA9" t="n">
        <v>160.2403324508341</v>
      </c>
      <c r="AB9" t="n">
        <v>219.2478921636737</v>
      </c>
      <c r="AC9" t="n">
        <v>198.3231810519849</v>
      </c>
      <c r="AD9" t="n">
        <v>160240.3324508341</v>
      </c>
      <c r="AE9" t="n">
        <v>219247.8921636737</v>
      </c>
      <c r="AF9" t="n">
        <v>2.923218859807146e-06</v>
      </c>
      <c r="AG9" t="n">
        <v>15</v>
      </c>
      <c r="AH9" t="n">
        <v>198323.1810519849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8.9543</v>
      </c>
      <c r="E10" t="n">
        <v>11.17</v>
      </c>
      <c r="F10" t="n">
        <v>8.199999999999999</v>
      </c>
      <c r="G10" t="n">
        <v>24.6</v>
      </c>
      <c r="H10" t="n">
        <v>0.33</v>
      </c>
      <c r="I10" t="n">
        <v>20</v>
      </c>
      <c r="J10" t="n">
        <v>161.97</v>
      </c>
      <c r="K10" t="n">
        <v>50.28</v>
      </c>
      <c r="L10" t="n">
        <v>3</v>
      </c>
      <c r="M10" t="n">
        <v>13</v>
      </c>
      <c r="N10" t="n">
        <v>28.69</v>
      </c>
      <c r="O10" t="n">
        <v>20210.21</v>
      </c>
      <c r="P10" t="n">
        <v>77.95999999999999</v>
      </c>
      <c r="Q10" t="n">
        <v>1361.54</v>
      </c>
      <c r="R10" t="n">
        <v>38.3</v>
      </c>
      <c r="S10" t="n">
        <v>25.13</v>
      </c>
      <c r="T10" t="n">
        <v>5921.61</v>
      </c>
      <c r="U10" t="n">
        <v>0.66</v>
      </c>
      <c r="V10" t="n">
        <v>0.88</v>
      </c>
      <c r="W10" t="n">
        <v>1.22</v>
      </c>
      <c r="X10" t="n">
        <v>0.38</v>
      </c>
      <c r="Y10" t="n">
        <v>1</v>
      </c>
      <c r="Z10" t="n">
        <v>10</v>
      </c>
      <c r="AA10" t="n">
        <v>157.3404261961473</v>
      </c>
      <c r="AB10" t="n">
        <v>215.2801124911784</v>
      </c>
      <c r="AC10" t="n">
        <v>194.7340807026175</v>
      </c>
      <c r="AD10" t="n">
        <v>157340.4261961473</v>
      </c>
      <c r="AE10" t="n">
        <v>215280.1124911784</v>
      </c>
      <c r="AF10" t="n">
        <v>2.968066519602124e-06</v>
      </c>
      <c r="AG10" t="n">
        <v>15</v>
      </c>
      <c r="AH10" t="n">
        <v>194734.0807026175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8.975300000000001</v>
      </c>
      <c r="E11" t="n">
        <v>11.14</v>
      </c>
      <c r="F11" t="n">
        <v>8.210000000000001</v>
      </c>
      <c r="G11" t="n">
        <v>25.91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6</v>
      </c>
      <c r="N11" t="n">
        <v>28.8</v>
      </c>
      <c r="O11" t="n">
        <v>20254.26</v>
      </c>
      <c r="P11" t="n">
        <v>76.70999999999999</v>
      </c>
      <c r="Q11" t="n">
        <v>1361.38</v>
      </c>
      <c r="R11" t="n">
        <v>38.02</v>
      </c>
      <c r="S11" t="n">
        <v>25.13</v>
      </c>
      <c r="T11" t="n">
        <v>5783.82</v>
      </c>
      <c r="U11" t="n">
        <v>0.66</v>
      </c>
      <c r="V11" t="n">
        <v>0.88</v>
      </c>
      <c r="W11" t="n">
        <v>1.23</v>
      </c>
      <c r="X11" t="n">
        <v>0.38</v>
      </c>
      <c r="Y11" t="n">
        <v>1</v>
      </c>
      <c r="Z11" t="n">
        <v>10</v>
      </c>
      <c r="AA11" t="n">
        <v>156.4644019245292</v>
      </c>
      <c r="AB11" t="n">
        <v>214.0814974352878</v>
      </c>
      <c r="AC11" t="n">
        <v>193.649859785394</v>
      </c>
      <c r="AD11" t="n">
        <v>156464.4019245292</v>
      </c>
      <c r="AE11" t="n">
        <v>214081.4974352878</v>
      </c>
      <c r="AF11" t="n">
        <v>2.975027353716644e-06</v>
      </c>
      <c r="AG11" t="n">
        <v>15</v>
      </c>
      <c r="AH11" t="n">
        <v>193649.859785394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8.979799999999999</v>
      </c>
      <c r="E12" t="n">
        <v>11.14</v>
      </c>
      <c r="F12" t="n">
        <v>8.199999999999999</v>
      </c>
      <c r="G12" t="n">
        <v>25.89</v>
      </c>
      <c r="H12" t="n">
        <v>0.38</v>
      </c>
      <c r="I12" t="n">
        <v>19</v>
      </c>
      <c r="J12" t="n">
        <v>162.68</v>
      </c>
      <c r="K12" t="n">
        <v>50.28</v>
      </c>
      <c r="L12" t="n">
        <v>3.5</v>
      </c>
      <c r="M12" t="n">
        <v>1</v>
      </c>
      <c r="N12" t="n">
        <v>28.9</v>
      </c>
      <c r="O12" t="n">
        <v>20298.34</v>
      </c>
      <c r="P12" t="n">
        <v>76.25</v>
      </c>
      <c r="Q12" t="n">
        <v>1361.34</v>
      </c>
      <c r="R12" t="n">
        <v>37.71</v>
      </c>
      <c r="S12" t="n">
        <v>25.13</v>
      </c>
      <c r="T12" t="n">
        <v>5628.45</v>
      </c>
      <c r="U12" t="n">
        <v>0.67</v>
      </c>
      <c r="V12" t="n">
        <v>0.88</v>
      </c>
      <c r="W12" t="n">
        <v>1.23</v>
      </c>
      <c r="X12" t="n">
        <v>0.38</v>
      </c>
      <c r="Y12" t="n">
        <v>1</v>
      </c>
      <c r="Z12" t="n">
        <v>10</v>
      </c>
      <c r="AA12" t="n">
        <v>156.1512286406264</v>
      </c>
      <c r="AB12" t="n">
        <v>213.6529999320221</v>
      </c>
      <c r="AC12" t="n">
        <v>193.2622574824398</v>
      </c>
      <c r="AD12" t="n">
        <v>156151.2286406264</v>
      </c>
      <c r="AE12" t="n">
        <v>213652.9999320221</v>
      </c>
      <c r="AF12" t="n">
        <v>2.976518961026897e-06</v>
      </c>
      <c r="AG12" t="n">
        <v>15</v>
      </c>
      <c r="AH12" t="n">
        <v>193262.2574824398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8.979100000000001</v>
      </c>
      <c r="E13" t="n">
        <v>11.14</v>
      </c>
      <c r="F13" t="n">
        <v>8.199999999999999</v>
      </c>
      <c r="G13" t="n">
        <v>25.9</v>
      </c>
      <c r="H13" t="n">
        <v>0.41</v>
      </c>
      <c r="I13" t="n">
        <v>19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76.26000000000001</v>
      </c>
      <c r="Q13" t="n">
        <v>1361.34</v>
      </c>
      <c r="R13" t="n">
        <v>37.72</v>
      </c>
      <c r="S13" t="n">
        <v>25.13</v>
      </c>
      <c r="T13" t="n">
        <v>5635.14</v>
      </c>
      <c r="U13" t="n">
        <v>0.67</v>
      </c>
      <c r="V13" t="n">
        <v>0.88</v>
      </c>
      <c r="W13" t="n">
        <v>1.23</v>
      </c>
      <c r="X13" t="n">
        <v>0.38</v>
      </c>
      <c r="Y13" t="n">
        <v>1</v>
      </c>
      <c r="Z13" t="n">
        <v>10</v>
      </c>
      <c r="AA13" t="n">
        <v>156.1613941958882</v>
      </c>
      <c r="AB13" t="n">
        <v>213.666908893204</v>
      </c>
      <c r="AC13" t="n">
        <v>193.2748389918877</v>
      </c>
      <c r="AD13" t="n">
        <v>156161.3941958882</v>
      </c>
      <c r="AE13" t="n">
        <v>213666.9088932039</v>
      </c>
      <c r="AF13" t="n">
        <v>2.976286933223081e-06</v>
      </c>
      <c r="AG13" t="n">
        <v>15</v>
      </c>
      <c r="AH13" t="n">
        <v>193274.8389918878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5.7354</v>
      </c>
      <c r="E2" t="n">
        <v>17.44</v>
      </c>
      <c r="F2" t="n">
        <v>10.03</v>
      </c>
      <c r="G2" t="n">
        <v>5.57</v>
      </c>
      <c r="H2" t="n">
        <v>0.08</v>
      </c>
      <c r="I2" t="n">
        <v>108</v>
      </c>
      <c r="J2" t="n">
        <v>222.93</v>
      </c>
      <c r="K2" t="n">
        <v>56.94</v>
      </c>
      <c r="L2" t="n">
        <v>1</v>
      </c>
      <c r="M2" t="n">
        <v>106</v>
      </c>
      <c r="N2" t="n">
        <v>49.99</v>
      </c>
      <c r="O2" t="n">
        <v>27728.69</v>
      </c>
      <c r="P2" t="n">
        <v>148.86</v>
      </c>
      <c r="Q2" t="n">
        <v>1361.78</v>
      </c>
      <c r="R2" t="n">
        <v>95.59</v>
      </c>
      <c r="S2" t="n">
        <v>25.13</v>
      </c>
      <c r="T2" t="n">
        <v>34127.44</v>
      </c>
      <c r="U2" t="n">
        <v>0.26</v>
      </c>
      <c r="V2" t="n">
        <v>0.72</v>
      </c>
      <c r="W2" t="n">
        <v>1.36</v>
      </c>
      <c r="X2" t="n">
        <v>2.21</v>
      </c>
      <c r="Y2" t="n">
        <v>1</v>
      </c>
      <c r="Z2" t="n">
        <v>10</v>
      </c>
      <c r="AA2" t="n">
        <v>315.5966554772133</v>
      </c>
      <c r="AB2" t="n">
        <v>431.8132671657179</v>
      </c>
      <c r="AC2" t="n">
        <v>390.6016150011478</v>
      </c>
      <c r="AD2" t="n">
        <v>315596.6554772133</v>
      </c>
      <c r="AE2" t="n">
        <v>431813.2671657179</v>
      </c>
      <c r="AF2" t="n">
        <v>1.862952462588933e-06</v>
      </c>
      <c r="AG2" t="n">
        <v>23</v>
      </c>
      <c r="AH2" t="n">
        <v>390601.6150011478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6.3804</v>
      </c>
      <c r="E3" t="n">
        <v>15.67</v>
      </c>
      <c r="F3" t="n">
        <v>9.460000000000001</v>
      </c>
      <c r="G3" t="n">
        <v>7.01</v>
      </c>
      <c r="H3" t="n">
        <v>0.1</v>
      </c>
      <c r="I3" t="n">
        <v>81</v>
      </c>
      <c r="J3" t="n">
        <v>223.35</v>
      </c>
      <c r="K3" t="n">
        <v>56.94</v>
      </c>
      <c r="L3" t="n">
        <v>1.25</v>
      </c>
      <c r="M3" t="n">
        <v>79</v>
      </c>
      <c r="N3" t="n">
        <v>50.15</v>
      </c>
      <c r="O3" t="n">
        <v>27780.03</v>
      </c>
      <c r="P3" t="n">
        <v>138.86</v>
      </c>
      <c r="Q3" t="n">
        <v>1361.95</v>
      </c>
      <c r="R3" t="n">
        <v>77.55</v>
      </c>
      <c r="S3" t="n">
        <v>25.13</v>
      </c>
      <c r="T3" t="n">
        <v>25242.9</v>
      </c>
      <c r="U3" t="n">
        <v>0.32</v>
      </c>
      <c r="V3" t="n">
        <v>0.76</v>
      </c>
      <c r="W3" t="n">
        <v>1.32</v>
      </c>
      <c r="X3" t="n">
        <v>1.63</v>
      </c>
      <c r="Y3" t="n">
        <v>1</v>
      </c>
      <c r="Z3" t="n">
        <v>10</v>
      </c>
      <c r="AA3" t="n">
        <v>276.823156643195</v>
      </c>
      <c r="AB3" t="n">
        <v>378.7616554949712</v>
      </c>
      <c r="AC3" t="n">
        <v>342.6131746898527</v>
      </c>
      <c r="AD3" t="n">
        <v>276823.156643195</v>
      </c>
      <c r="AE3" t="n">
        <v>378761.6554949712</v>
      </c>
      <c r="AF3" t="n">
        <v>2.072459094797648e-06</v>
      </c>
      <c r="AG3" t="n">
        <v>21</v>
      </c>
      <c r="AH3" t="n">
        <v>342613.1746898526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6.8341</v>
      </c>
      <c r="E4" t="n">
        <v>14.63</v>
      </c>
      <c r="F4" t="n">
        <v>9.119999999999999</v>
      </c>
      <c r="G4" t="n">
        <v>8.42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132.4</v>
      </c>
      <c r="Q4" t="n">
        <v>1361.59</v>
      </c>
      <c r="R4" t="n">
        <v>67.16</v>
      </c>
      <c r="S4" t="n">
        <v>25.13</v>
      </c>
      <c r="T4" t="n">
        <v>20123.92</v>
      </c>
      <c r="U4" t="n">
        <v>0.37</v>
      </c>
      <c r="V4" t="n">
        <v>0.79</v>
      </c>
      <c r="W4" t="n">
        <v>1.28</v>
      </c>
      <c r="X4" t="n">
        <v>1.3</v>
      </c>
      <c r="Y4" t="n">
        <v>1</v>
      </c>
      <c r="Z4" t="n">
        <v>10</v>
      </c>
      <c r="AA4" t="n">
        <v>255.7099186437891</v>
      </c>
      <c r="AB4" t="n">
        <v>349.8735918136965</v>
      </c>
      <c r="AC4" t="n">
        <v>316.4821472617721</v>
      </c>
      <c r="AD4" t="n">
        <v>255709.9186437891</v>
      </c>
      <c r="AE4" t="n">
        <v>349873.5918136965</v>
      </c>
      <c r="AF4" t="n">
        <v>2.219828333608646e-06</v>
      </c>
      <c r="AG4" t="n">
        <v>20</v>
      </c>
      <c r="AH4" t="n">
        <v>316482.1472617721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7.175</v>
      </c>
      <c r="E5" t="n">
        <v>13.94</v>
      </c>
      <c r="F5" t="n">
        <v>8.91</v>
      </c>
      <c r="G5" t="n">
        <v>9.9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127.99</v>
      </c>
      <c r="Q5" t="n">
        <v>1361.62</v>
      </c>
      <c r="R5" t="n">
        <v>60.38</v>
      </c>
      <c r="S5" t="n">
        <v>25.13</v>
      </c>
      <c r="T5" t="n">
        <v>16791.46</v>
      </c>
      <c r="U5" t="n">
        <v>0.42</v>
      </c>
      <c r="V5" t="n">
        <v>0.8100000000000001</v>
      </c>
      <c r="W5" t="n">
        <v>1.27</v>
      </c>
      <c r="X5" t="n">
        <v>1.08</v>
      </c>
      <c r="Y5" t="n">
        <v>1</v>
      </c>
      <c r="Z5" t="n">
        <v>10</v>
      </c>
      <c r="AA5" t="n">
        <v>239.7029932743921</v>
      </c>
      <c r="AB5" t="n">
        <v>327.9722103475908</v>
      </c>
      <c r="AC5" t="n">
        <v>296.6710029040024</v>
      </c>
      <c r="AD5" t="n">
        <v>239702.9932743921</v>
      </c>
      <c r="AE5" t="n">
        <v>327972.2103475907</v>
      </c>
      <c r="AF5" t="n">
        <v>2.330558273019422e-06</v>
      </c>
      <c r="AG5" t="n">
        <v>19</v>
      </c>
      <c r="AH5" t="n">
        <v>296671.0029040024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7.4539</v>
      </c>
      <c r="E6" t="n">
        <v>13.42</v>
      </c>
      <c r="F6" t="n">
        <v>8.74</v>
      </c>
      <c r="G6" t="n">
        <v>11.39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124.2</v>
      </c>
      <c r="Q6" t="n">
        <v>1361.58</v>
      </c>
      <c r="R6" t="n">
        <v>55.37</v>
      </c>
      <c r="S6" t="n">
        <v>25.13</v>
      </c>
      <c r="T6" t="n">
        <v>14325.14</v>
      </c>
      <c r="U6" t="n">
        <v>0.45</v>
      </c>
      <c r="V6" t="n">
        <v>0.82</v>
      </c>
      <c r="W6" t="n">
        <v>1.25</v>
      </c>
      <c r="X6" t="n">
        <v>0.92</v>
      </c>
      <c r="Y6" t="n">
        <v>1</v>
      </c>
      <c r="Z6" t="n">
        <v>10</v>
      </c>
      <c r="AA6" t="n">
        <v>225.8420197657577</v>
      </c>
      <c r="AB6" t="n">
        <v>309.0070148900932</v>
      </c>
      <c r="AC6" t="n">
        <v>279.5158190831434</v>
      </c>
      <c r="AD6" t="n">
        <v>225842.0197657577</v>
      </c>
      <c r="AE6" t="n">
        <v>309007.0148900932</v>
      </c>
      <c r="AF6" t="n">
        <v>2.421149590419439e-06</v>
      </c>
      <c r="AG6" t="n">
        <v>18</v>
      </c>
      <c r="AH6" t="n">
        <v>279515.8190831434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7.6774</v>
      </c>
      <c r="E7" t="n">
        <v>13.03</v>
      </c>
      <c r="F7" t="n">
        <v>8.609999999999999</v>
      </c>
      <c r="G7" t="n">
        <v>12.91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120.95</v>
      </c>
      <c r="Q7" t="n">
        <v>1361.54</v>
      </c>
      <c r="R7" t="n">
        <v>51.06</v>
      </c>
      <c r="S7" t="n">
        <v>25.13</v>
      </c>
      <c r="T7" t="n">
        <v>12198.76</v>
      </c>
      <c r="U7" t="n">
        <v>0.49</v>
      </c>
      <c r="V7" t="n">
        <v>0.84</v>
      </c>
      <c r="W7" t="n">
        <v>1.25</v>
      </c>
      <c r="X7" t="n">
        <v>0.79</v>
      </c>
      <c r="Y7" t="n">
        <v>1</v>
      </c>
      <c r="Z7" t="n">
        <v>10</v>
      </c>
      <c r="AA7" t="n">
        <v>213.5856305340626</v>
      </c>
      <c r="AB7" t="n">
        <v>292.2372824295651</v>
      </c>
      <c r="AC7" t="n">
        <v>264.3465663521755</v>
      </c>
      <c r="AD7" t="n">
        <v>213585.6305340626</v>
      </c>
      <c r="AE7" t="n">
        <v>292237.2824295652</v>
      </c>
      <c r="AF7" t="n">
        <v>2.493746074603389e-06</v>
      </c>
      <c r="AG7" t="n">
        <v>17</v>
      </c>
      <c r="AH7" t="n">
        <v>264346.5663521755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7.8608</v>
      </c>
      <c r="E8" t="n">
        <v>12.72</v>
      </c>
      <c r="F8" t="n">
        <v>8.52</v>
      </c>
      <c r="G8" t="n">
        <v>14.61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118.4</v>
      </c>
      <c r="Q8" t="n">
        <v>1361.36</v>
      </c>
      <c r="R8" t="n">
        <v>48.43</v>
      </c>
      <c r="S8" t="n">
        <v>25.13</v>
      </c>
      <c r="T8" t="n">
        <v>10909.11</v>
      </c>
      <c r="U8" t="n">
        <v>0.52</v>
      </c>
      <c r="V8" t="n">
        <v>0.84</v>
      </c>
      <c r="W8" t="n">
        <v>1.24</v>
      </c>
      <c r="X8" t="n">
        <v>0.7</v>
      </c>
      <c r="Y8" t="n">
        <v>1</v>
      </c>
      <c r="Z8" t="n">
        <v>10</v>
      </c>
      <c r="AA8" t="n">
        <v>209.5127285725915</v>
      </c>
      <c r="AB8" t="n">
        <v>286.66455828213</v>
      </c>
      <c r="AC8" t="n">
        <v>259.3056951760024</v>
      </c>
      <c r="AD8" t="n">
        <v>209512.7285725915</v>
      </c>
      <c r="AE8" t="n">
        <v>286664.55828213</v>
      </c>
      <c r="AF8" t="n">
        <v>2.553317417777153e-06</v>
      </c>
      <c r="AG8" t="n">
        <v>17</v>
      </c>
      <c r="AH8" t="n">
        <v>259305.6951760024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7.9807</v>
      </c>
      <c r="E9" t="n">
        <v>12.53</v>
      </c>
      <c r="F9" t="n">
        <v>8.460000000000001</v>
      </c>
      <c r="G9" t="n">
        <v>15.87</v>
      </c>
      <c r="H9" t="n">
        <v>0.22</v>
      </c>
      <c r="I9" t="n">
        <v>32</v>
      </c>
      <c r="J9" t="n">
        <v>225.85</v>
      </c>
      <c r="K9" t="n">
        <v>56.94</v>
      </c>
      <c r="L9" t="n">
        <v>2.75</v>
      </c>
      <c r="M9" t="n">
        <v>30</v>
      </c>
      <c r="N9" t="n">
        <v>51.16</v>
      </c>
      <c r="O9" t="n">
        <v>28089.25</v>
      </c>
      <c r="P9" t="n">
        <v>116.02</v>
      </c>
      <c r="Q9" t="n">
        <v>1361.51</v>
      </c>
      <c r="R9" t="n">
        <v>46.69</v>
      </c>
      <c r="S9" t="n">
        <v>25.13</v>
      </c>
      <c r="T9" t="n">
        <v>10057.79</v>
      </c>
      <c r="U9" t="n">
        <v>0.54</v>
      </c>
      <c r="V9" t="n">
        <v>0.85</v>
      </c>
      <c r="W9" t="n">
        <v>1.23</v>
      </c>
      <c r="X9" t="n">
        <v>0.64</v>
      </c>
      <c r="Y9" t="n">
        <v>1</v>
      </c>
      <c r="Z9" t="n">
        <v>10</v>
      </c>
      <c r="AA9" t="n">
        <v>206.4639004860325</v>
      </c>
      <c r="AB9" t="n">
        <v>282.4930171892998</v>
      </c>
      <c r="AC9" t="n">
        <v>255.5322801102758</v>
      </c>
      <c r="AD9" t="n">
        <v>206463.9004860325</v>
      </c>
      <c r="AE9" t="n">
        <v>282493.0171892998</v>
      </c>
      <c r="AF9" t="n">
        <v>2.592262914214091e-06</v>
      </c>
      <c r="AG9" t="n">
        <v>17</v>
      </c>
      <c r="AH9" t="n">
        <v>255532.2801102758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8.171200000000001</v>
      </c>
      <c r="E10" t="n">
        <v>12.24</v>
      </c>
      <c r="F10" t="n">
        <v>8.35</v>
      </c>
      <c r="G10" t="n">
        <v>17.89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112.97</v>
      </c>
      <c r="Q10" t="n">
        <v>1361.45</v>
      </c>
      <c r="R10" t="n">
        <v>43.11</v>
      </c>
      <c r="S10" t="n">
        <v>25.13</v>
      </c>
      <c r="T10" t="n">
        <v>8284.360000000001</v>
      </c>
      <c r="U10" t="n">
        <v>0.58</v>
      </c>
      <c r="V10" t="n">
        <v>0.86</v>
      </c>
      <c r="W10" t="n">
        <v>1.22</v>
      </c>
      <c r="X10" t="n">
        <v>0.53</v>
      </c>
      <c r="Y10" t="n">
        <v>1</v>
      </c>
      <c r="Z10" t="n">
        <v>10</v>
      </c>
      <c r="AA10" t="n">
        <v>195.3805652152053</v>
      </c>
      <c r="AB10" t="n">
        <v>267.3283089095187</v>
      </c>
      <c r="AC10" t="n">
        <v>241.8148703049104</v>
      </c>
      <c r="AD10" t="n">
        <v>195380.5652152052</v>
      </c>
      <c r="AE10" t="n">
        <v>267328.3089095187</v>
      </c>
      <c r="AF10" t="n">
        <v>2.654140454424572e-06</v>
      </c>
      <c r="AG10" t="n">
        <v>16</v>
      </c>
      <c r="AH10" t="n">
        <v>241814.8703049104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8.244199999999999</v>
      </c>
      <c r="E11" t="n">
        <v>12.13</v>
      </c>
      <c r="F11" t="n">
        <v>8.33</v>
      </c>
      <c r="G11" t="n">
        <v>19.22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111.11</v>
      </c>
      <c r="Q11" t="n">
        <v>1361.43</v>
      </c>
      <c r="R11" t="n">
        <v>42.38</v>
      </c>
      <c r="S11" t="n">
        <v>25.13</v>
      </c>
      <c r="T11" t="n">
        <v>7931.39</v>
      </c>
      <c r="U11" t="n">
        <v>0.59</v>
      </c>
      <c r="V11" t="n">
        <v>0.86</v>
      </c>
      <c r="W11" t="n">
        <v>1.22</v>
      </c>
      <c r="X11" t="n">
        <v>0.51</v>
      </c>
      <c r="Y11" t="n">
        <v>1</v>
      </c>
      <c r="Z11" t="n">
        <v>10</v>
      </c>
      <c r="AA11" t="n">
        <v>193.3928310164082</v>
      </c>
      <c r="AB11" t="n">
        <v>264.6086032860821</v>
      </c>
      <c r="AC11" t="n">
        <v>239.3547295690429</v>
      </c>
      <c r="AD11" t="n">
        <v>193392.8310164082</v>
      </c>
      <c r="AE11" t="n">
        <v>264608.6032860821</v>
      </c>
      <c r="AF11" t="n">
        <v>2.677852057759822e-06</v>
      </c>
      <c r="AG11" t="n">
        <v>16</v>
      </c>
      <c r="AH11" t="n">
        <v>239354.7295690429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8.332599999999999</v>
      </c>
      <c r="E12" t="n">
        <v>12</v>
      </c>
      <c r="F12" t="n">
        <v>8.289999999999999</v>
      </c>
      <c r="G12" t="n">
        <v>20.72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109.37</v>
      </c>
      <c r="Q12" t="n">
        <v>1361.42</v>
      </c>
      <c r="R12" t="n">
        <v>41.33</v>
      </c>
      <c r="S12" t="n">
        <v>25.13</v>
      </c>
      <c r="T12" t="n">
        <v>7414.69</v>
      </c>
      <c r="U12" t="n">
        <v>0.61</v>
      </c>
      <c r="V12" t="n">
        <v>0.87</v>
      </c>
      <c r="W12" t="n">
        <v>1.22</v>
      </c>
      <c r="X12" t="n">
        <v>0.47</v>
      </c>
      <c r="Y12" t="n">
        <v>1</v>
      </c>
      <c r="Z12" t="n">
        <v>10</v>
      </c>
      <c r="AA12" t="n">
        <v>191.3515504848278</v>
      </c>
      <c r="AB12" t="n">
        <v>261.815633207834</v>
      </c>
      <c r="AC12" t="n">
        <v>236.8283166351038</v>
      </c>
      <c r="AD12" t="n">
        <v>191351.5504848278</v>
      </c>
      <c r="AE12" t="n">
        <v>261815.633207834</v>
      </c>
      <c r="AF12" t="n">
        <v>2.706565834949357e-06</v>
      </c>
      <c r="AG12" t="n">
        <v>16</v>
      </c>
      <c r="AH12" t="n">
        <v>236828.3166351038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8.4337</v>
      </c>
      <c r="E13" t="n">
        <v>11.86</v>
      </c>
      <c r="F13" t="n">
        <v>8.23</v>
      </c>
      <c r="G13" t="n">
        <v>22.45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106.63</v>
      </c>
      <c r="Q13" t="n">
        <v>1361.34</v>
      </c>
      <c r="R13" t="n">
        <v>39.46</v>
      </c>
      <c r="S13" t="n">
        <v>25.13</v>
      </c>
      <c r="T13" t="n">
        <v>6490.98</v>
      </c>
      <c r="U13" t="n">
        <v>0.64</v>
      </c>
      <c r="V13" t="n">
        <v>0.87</v>
      </c>
      <c r="W13" t="n">
        <v>1.21</v>
      </c>
      <c r="X13" t="n">
        <v>0.41</v>
      </c>
      <c r="Y13" t="n">
        <v>1</v>
      </c>
      <c r="Z13" t="n">
        <v>10</v>
      </c>
      <c r="AA13" t="n">
        <v>188.5716937436501</v>
      </c>
      <c r="AB13" t="n">
        <v>258.0121105759324</v>
      </c>
      <c r="AC13" t="n">
        <v>233.3877968649121</v>
      </c>
      <c r="AD13" t="n">
        <v>188571.69374365</v>
      </c>
      <c r="AE13" t="n">
        <v>258012.1105759324</v>
      </c>
      <c r="AF13" t="n">
        <v>2.739404781486258e-06</v>
      </c>
      <c r="AG13" t="n">
        <v>16</v>
      </c>
      <c r="AH13" t="n">
        <v>233387.7968649121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8.514699999999999</v>
      </c>
      <c r="E14" t="n">
        <v>11.74</v>
      </c>
      <c r="F14" t="n">
        <v>8.210000000000001</v>
      </c>
      <c r="G14" t="n">
        <v>24.62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104.94</v>
      </c>
      <c r="Q14" t="n">
        <v>1361.38</v>
      </c>
      <c r="R14" t="n">
        <v>38.47</v>
      </c>
      <c r="S14" t="n">
        <v>25.13</v>
      </c>
      <c r="T14" t="n">
        <v>6006.19</v>
      </c>
      <c r="U14" t="n">
        <v>0.65</v>
      </c>
      <c r="V14" t="n">
        <v>0.88</v>
      </c>
      <c r="W14" t="n">
        <v>1.22</v>
      </c>
      <c r="X14" t="n">
        <v>0.39</v>
      </c>
      <c r="Y14" t="n">
        <v>1</v>
      </c>
      <c r="Z14" t="n">
        <v>10</v>
      </c>
      <c r="AA14" t="n">
        <v>186.741996911497</v>
      </c>
      <c r="AB14" t="n">
        <v>255.5086386496545</v>
      </c>
      <c r="AC14" t="n">
        <v>231.1232527856325</v>
      </c>
      <c r="AD14" t="n">
        <v>186741.996911497</v>
      </c>
      <c r="AE14" t="n">
        <v>255508.6386496545</v>
      </c>
      <c r="AF14" t="n">
        <v>2.765714916693864e-06</v>
      </c>
      <c r="AG14" t="n">
        <v>16</v>
      </c>
      <c r="AH14" t="n">
        <v>231123.2527856325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8.568199999999999</v>
      </c>
      <c r="E15" t="n">
        <v>11.67</v>
      </c>
      <c r="F15" t="n">
        <v>8.18</v>
      </c>
      <c r="G15" t="n">
        <v>25.82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102.94</v>
      </c>
      <c r="Q15" t="n">
        <v>1361.4</v>
      </c>
      <c r="R15" t="n">
        <v>37.73</v>
      </c>
      <c r="S15" t="n">
        <v>25.13</v>
      </c>
      <c r="T15" t="n">
        <v>5640.32</v>
      </c>
      <c r="U15" t="n">
        <v>0.67</v>
      </c>
      <c r="V15" t="n">
        <v>0.88</v>
      </c>
      <c r="W15" t="n">
        <v>1.21</v>
      </c>
      <c r="X15" t="n">
        <v>0.36</v>
      </c>
      <c r="Y15" t="n">
        <v>1</v>
      </c>
      <c r="Z15" t="n">
        <v>10</v>
      </c>
      <c r="AA15" t="n">
        <v>184.9751431281692</v>
      </c>
      <c r="AB15" t="n">
        <v>253.091151355219</v>
      </c>
      <c r="AC15" t="n">
        <v>228.9364870856125</v>
      </c>
      <c r="AD15" t="n">
        <v>184975.1431281692</v>
      </c>
      <c r="AE15" t="n">
        <v>253091.151355219</v>
      </c>
      <c r="AF15" t="n">
        <v>2.783092598590246e-06</v>
      </c>
      <c r="AG15" t="n">
        <v>16</v>
      </c>
      <c r="AH15" t="n">
        <v>228936.4870856125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8.658799999999999</v>
      </c>
      <c r="E16" t="n">
        <v>11.55</v>
      </c>
      <c r="F16" t="n">
        <v>8.140000000000001</v>
      </c>
      <c r="G16" t="n">
        <v>28.74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15</v>
      </c>
      <c r="N16" t="n">
        <v>52.36</v>
      </c>
      <c r="O16" t="n">
        <v>28452.71</v>
      </c>
      <c r="P16" t="n">
        <v>100.48</v>
      </c>
      <c r="Q16" t="n">
        <v>1361.45</v>
      </c>
      <c r="R16" t="n">
        <v>36.6</v>
      </c>
      <c r="S16" t="n">
        <v>25.13</v>
      </c>
      <c r="T16" t="n">
        <v>5085.59</v>
      </c>
      <c r="U16" t="n">
        <v>0.6899999999999999</v>
      </c>
      <c r="V16" t="n">
        <v>0.88</v>
      </c>
      <c r="W16" t="n">
        <v>1.21</v>
      </c>
      <c r="X16" t="n">
        <v>0.32</v>
      </c>
      <c r="Y16" t="n">
        <v>1</v>
      </c>
      <c r="Z16" t="n">
        <v>10</v>
      </c>
      <c r="AA16" t="n">
        <v>182.6255959241794</v>
      </c>
      <c r="AB16" t="n">
        <v>249.8763972160147</v>
      </c>
      <c r="AC16" t="n">
        <v>226.028544569517</v>
      </c>
      <c r="AD16" t="n">
        <v>182625.5959241794</v>
      </c>
      <c r="AE16" t="n">
        <v>249876.3972160147</v>
      </c>
      <c r="AF16" t="n">
        <v>2.812520972044679e-06</v>
      </c>
      <c r="AG16" t="n">
        <v>16</v>
      </c>
      <c r="AH16" t="n">
        <v>226028.544569517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8.706</v>
      </c>
      <c r="E17" t="n">
        <v>11.49</v>
      </c>
      <c r="F17" t="n">
        <v>8.119999999999999</v>
      </c>
      <c r="G17" t="n">
        <v>30.46</v>
      </c>
      <c r="H17" t="n">
        <v>0.37</v>
      </c>
      <c r="I17" t="n">
        <v>16</v>
      </c>
      <c r="J17" t="n">
        <v>229.22</v>
      </c>
      <c r="K17" t="n">
        <v>56.94</v>
      </c>
      <c r="L17" t="n">
        <v>4.75</v>
      </c>
      <c r="M17" t="n">
        <v>14</v>
      </c>
      <c r="N17" t="n">
        <v>52.53</v>
      </c>
      <c r="O17" t="n">
        <v>28504.87</v>
      </c>
      <c r="P17" t="n">
        <v>98.27</v>
      </c>
      <c r="Q17" t="n">
        <v>1361.49</v>
      </c>
      <c r="R17" t="n">
        <v>36.06</v>
      </c>
      <c r="S17" t="n">
        <v>25.13</v>
      </c>
      <c r="T17" t="n">
        <v>4819.3</v>
      </c>
      <c r="U17" t="n">
        <v>0.7</v>
      </c>
      <c r="V17" t="n">
        <v>0.89</v>
      </c>
      <c r="W17" t="n">
        <v>1.21</v>
      </c>
      <c r="X17" t="n">
        <v>0.3</v>
      </c>
      <c r="Y17" t="n">
        <v>1</v>
      </c>
      <c r="Z17" t="n">
        <v>10</v>
      </c>
      <c r="AA17" t="n">
        <v>173.9456452358421</v>
      </c>
      <c r="AB17" t="n">
        <v>238.0001057518392</v>
      </c>
      <c r="AC17" t="n">
        <v>215.2857096941989</v>
      </c>
      <c r="AD17" t="n">
        <v>173945.6452358421</v>
      </c>
      <c r="AE17" t="n">
        <v>238000.1057518392</v>
      </c>
      <c r="AF17" t="n">
        <v>2.827852310091581e-06</v>
      </c>
      <c r="AG17" t="n">
        <v>15</v>
      </c>
      <c r="AH17" t="n">
        <v>215285.7096941989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8.7461</v>
      </c>
      <c r="E18" t="n">
        <v>11.43</v>
      </c>
      <c r="F18" t="n">
        <v>8.109999999999999</v>
      </c>
      <c r="G18" t="n">
        <v>32.46</v>
      </c>
      <c r="H18" t="n">
        <v>0.39</v>
      </c>
      <c r="I18" t="n">
        <v>15</v>
      </c>
      <c r="J18" t="n">
        <v>229.65</v>
      </c>
      <c r="K18" t="n">
        <v>56.94</v>
      </c>
      <c r="L18" t="n">
        <v>5</v>
      </c>
      <c r="M18" t="n">
        <v>13</v>
      </c>
      <c r="N18" t="n">
        <v>52.7</v>
      </c>
      <c r="O18" t="n">
        <v>28557.1</v>
      </c>
      <c r="P18" t="n">
        <v>96.81999999999999</v>
      </c>
      <c r="Q18" t="n">
        <v>1361.34</v>
      </c>
      <c r="R18" t="n">
        <v>35.83</v>
      </c>
      <c r="S18" t="n">
        <v>25.13</v>
      </c>
      <c r="T18" t="n">
        <v>4713.22</v>
      </c>
      <c r="U18" t="n">
        <v>0.7</v>
      </c>
      <c r="V18" t="n">
        <v>0.89</v>
      </c>
      <c r="W18" t="n">
        <v>1.21</v>
      </c>
      <c r="X18" t="n">
        <v>0.29</v>
      </c>
      <c r="Y18" t="n">
        <v>1</v>
      </c>
      <c r="Z18" t="n">
        <v>10</v>
      </c>
      <c r="AA18" t="n">
        <v>172.7175152104796</v>
      </c>
      <c r="AB18" t="n">
        <v>236.3197240698664</v>
      </c>
      <c r="AC18" t="n">
        <v>213.7657012815225</v>
      </c>
      <c r="AD18" t="n">
        <v>172717.5152104796</v>
      </c>
      <c r="AE18" t="n">
        <v>236319.7240698664</v>
      </c>
      <c r="AF18" t="n">
        <v>2.840877451101766e-06</v>
      </c>
      <c r="AG18" t="n">
        <v>15</v>
      </c>
      <c r="AH18" t="n">
        <v>213765.7012815225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8.7996</v>
      </c>
      <c r="E19" t="n">
        <v>11.36</v>
      </c>
      <c r="F19" t="n">
        <v>8.09</v>
      </c>
      <c r="G19" t="n">
        <v>34.67</v>
      </c>
      <c r="H19" t="n">
        <v>0.41</v>
      </c>
      <c r="I19" t="n">
        <v>14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94.72</v>
      </c>
      <c r="Q19" t="n">
        <v>1361.34</v>
      </c>
      <c r="R19" t="n">
        <v>34.84</v>
      </c>
      <c r="S19" t="n">
        <v>25.13</v>
      </c>
      <c r="T19" t="n">
        <v>4221.72</v>
      </c>
      <c r="U19" t="n">
        <v>0.72</v>
      </c>
      <c r="V19" t="n">
        <v>0.89</v>
      </c>
      <c r="W19" t="n">
        <v>1.21</v>
      </c>
      <c r="X19" t="n">
        <v>0.27</v>
      </c>
      <c r="Y19" t="n">
        <v>1</v>
      </c>
      <c r="Z19" t="n">
        <v>10</v>
      </c>
      <c r="AA19" t="n">
        <v>170.9879072727</v>
      </c>
      <c r="AB19" t="n">
        <v>233.9531981844805</v>
      </c>
      <c r="AC19" t="n">
        <v>211.6250333051972</v>
      </c>
      <c r="AD19" t="n">
        <v>170987.9072727</v>
      </c>
      <c r="AE19" t="n">
        <v>233953.1981844805</v>
      </c>
      <c r="AF19" t="n">
        <v>2.858255132998148e-06</v>
      </c>
      <c r="AG19" t="n">
        <v>15</v>
      </c>
      <c r="AH19" t="n">
        <v>211625.0333051972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8.797700000000001</v>
      </c>
      <c r="E20" t="n">
        <v>11.37</v>
      </c>
      <c r="F20" t="n">
        <v>8.09</v>
      </c>
      <c r="G20" t="n">
        <v>34.68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94.17</v>
      </c>
      <c r="Q20" t="n">
        <v>1361.39</v>
      </c>
      <c r="R20" t="n">
        <v>34.73</v>
      </c>
      <c r="S20" t="n">
        <v>25.13</v>
      </c>
      <c r="T20" t="n">
        <v>4164.02</v>
      </c>
      <c r="U20" t="n">
        <v>0.72</v>
      </c>
      <c r="V20" t="n">
        <v>0.89</v>
      </c>
      <c r="W20" t="n">
        <v>1.21</v>
      </c>
      <c r="X20" t="n">
        <v>0.27</v>
      </c>
      <c r="Y20" t="n">
        <v>1</v>
      </c>
      <c r="Z20" t="n">
        <v>10</v>
      </c>
      <c r="AA20" t="n">
        <v>170.6619690378097</v>
      </c>
      <c r="AB20" t="n">
        <v>233.5072351121237</v>
      </c>
      <c r="AC20" t="n">
        <v>211.2216323225529</v>
      </c>
      <c r="AD20" t="n">
        <v>170661.9690378096</v>
      </c>
      <c r="AE20" t="n">
        <v>233507.2351121237</v>
      </c>
      <c r="AF20" t="n">
        <v>2.857637981678464e-06</v>
      </c>
      <c r="AG20" t="n">
        <v>15</v>
      </c>
      <c r="AH20" t="n">
        <v>211221.6323225529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8.7919</v>
      </c>
      <c r="E21" t="n">
        <v>11.37</v>
      </c>
      <c r="F21" t="n">
        <v>8.1</v>
      </c>
      <c r="G21" t="n">
        <v>34.71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3</v>
      </c>
      <c r="N21" t="n">
        <v>53.23</v>
      </c>
      <c r="O21" t="n">
        <v>28714.14</v>
      </c>
      <c r="P21" t="n">
        <v>93.63</v>
      </c>
      <c r="Q21" t="n">
        <v>1361.51</v>
      </c>
      <c r="R21" t="n">
        <v>34.97</v>
      </c>
      <c r="S21" t="n">
        <v>25.13</v>
      </c>
      <c r="T21" t="n">
        <v>4287.1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170.3804006071793</v>
      </c>
      <c r="AB21" t="n">
        <v>233.121980763413</v>
      </c>
      <c r="AC21" t="n">
        <v>210.8731461081751</v>
      </c>
      <c r="AD21" t="n">
        <v>170380.4006071793</v>
      </c>
      <c r="AE21" t="n">
        <v>233121.980763413</v>
      </c>
      <c r="AF21" t="n">
        <v>2.855754046071005e-06</v>
      </c>
      <c r="AG21" t="n">
        <v>15</v>
      </c>
      <c r="AH21" t="n">
        <v>210873.1461081751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8.8443</v>
      </c>
      <c r="E22" t="n">
        <v>11.31</v>
      </c>
      <c r="F22" t="n">
        <v>8.08</v>
      </c>
      <c r="G22" t="n">
        <v>37.27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</v>
      </c>
      <c r="N22" t="n">
        <v>53.4</v>
      </c>
      <c r="O22" t="n">
        <v>28766.61</v>
      </c>
      <c r="P22" t="n">
        <v>93.09999999999999</v>
      </c>
      <c r="Q22" t="n">
        <v>1361.39</v>
      </c>
      <c r="R22" t="n">
        <v>34.24</v>
      </c>
      <c r="S22" t="n">
        <v>25.13</v>
      </c>
      <c r="T22" t="n">
        <v>3923.46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169.6478477730372</v>
      </c>
      <c r="AB22" t="n">
        <v>232.1196696577902</v>
      </c>
      <c r="AC22" t="n">
        <v>209.9664941677201</v>
      </c>
      <c r="AD22" t="n">
        <v>169647.8477730372</v>
      </c>
      <c r="AE22" t="n">
        <v>232119.6696577902</v>
      </c>
      <c r="AF22" t="n">
        <v>2.872774429834938e-06</v>
      </c>
      <c r="AG22" t="n">
        <v>15</v>
      </c>
      <c r="AH22" t="n">
        <v>209966.4941677201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8.843299999999999</v>
      </c>
      <c r="E23" t="n">
        <v>11.31</v>
      </c>
      <c r="F23" t="n">
        <v>8.08</v>
      </c>
      <c r="G23" t="n">
        <v>37.28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0</v>
      </c>
      <c r="N23" t="n">
        <v>53.58</v>
      </c>
      <c r="O23" t="n">
        <v>28819.14</v>
      </c>
      <c r="P23" t="n">
        <v>93.29000000000001</v>
      </c>
      <c r="Q23" t="n">
        <v>1361.39</v>
      </c>
      <c r="R23" t="n">
        <v>34.24</v>
      </c>
      <c r="S23" t="n">
        <v>25.13</v>
      </c>
      <c r="T23" t="n">
        <v>3923.38</v>
      </c>
      <c r="U23" t="n">
        <v>0.73</v>
      </c>
      <c r="V23" t="n">
        <v>0.89</v>
      </c>
      <c r="W23" t="n">
        <v>1.21</v>
      </c>
      <c r="X23" t="n">
        <v>0.26</v>
      </c>
      <c r="Y23" t="n">
        <v>1</v>
      </c>
      <c r="Z23" t="n">
        <v>10</v>
      </c>
      <c r="AA23" t="n">
        <v>169.7720911837403</v>
      </c>
      <c r="AB23" t="n">
        <v>232.2896649735465</v>
      </c>
      <c r="AC23" t="n">
        <v>210.1202653691307</v>
      </c>
      <c r="AD23" t="n">
        <v>169772.0911837403</v>
      </c>
      <c r="AE23" t="n">
        <v>232289.6649735465</v>
      </c>
      <c r="AF23" t="n">
        <v>2.872449613350893e-06</v>
      </c>
      <c r="AG23" t="n">
        <v>15</v>
      </c>
      <c r="AH23" t="n">
        <v>210120.2653691307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8.817500000000001</v>
      </c>
      <c r="E2" t="n">
        <v>11.34</v>
      </c>
      <c r="F2" t="n">
        <v>8.710000000000001</v>
      </c>
      <c r="G2" t="n">
        <v>12.15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54.74</v>
      </c>
      <c r="Q2" t="n">
        <v>1361.67</v>
      </c>
      <c r="R2" t="n">
        <v>53.25</v>
      </c>
      <c r="S2" t="n">
        <v>25.13</v>
      </c>
      <c r="T2" t="n">
        <v>13278.65</v>
      </c>
      <c r="U2" t="n">
        <v>0.47</v>
      </c>
      <c r="V2" t="n">
        <v>0.83</v>
      </c>
      <c r="W2" t="n">
        <v>1.28</v>
      </c>
      <c r="X2" t="n">
        <v>0.89</v>
      </c>
      <c r="Y2" t="n">
        <v>1</v>
      </c>
      <c r="Z2" t="n">
        <v>10</v>
      </c>
      <c r="AA2" t="n">
        <v>139.7557361664778</v>
      </c>
      <c r="AB2" t="n">
        <v>191.2199638108245</v>
      </c>
      <c r="AC2" t="n">
        <v>172.9701988436781</v>
      </c>
      <c r="AD2" t="n">
        <v>139755.7361664778</v>
      </c>
      <c r="AE2" t="n">
        <v>191219.9638108245</v>
      </c>
      <c r="AF2" t="n">
        <v>3.034498069478176e-06</v>
      </c>
      <c r="AG2" t="n">
        <v>15</v>
      </c>
      <c r="AH2" t="n">
        <v>172970.1988436781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8.903600000000001</v>
      </c>
      <c r="E3" t="n">
        <v>11.23</v>
      </c>
      <c r="F3" t="n">
        <v>8.65</v>
      </c>
      <c r="G3" t="n">
        <v>12.98</v>
      </c>
      <c r="H3" t="n">
        <v>0.27</v>
      </c>
      <c r="I3" t="n">
        <v>40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53.64</v>
      </c>
      <c r="Q3" t="n">
        <v>1361.46</v>
      </c>
      <c r="R3" t="n">
        <v>50.78</v>
      </c>
      <c r="S3" t="n">
        <v>25.13</v>
      </c>
      <c r="T3" t="n">
        <v>12060.95</v>
      </c>
      <c r="U3" t="n">
        <v>0.49</v>
      </c>
      <c r="V3" t="n">
        <v>0.83</v>
      </c>
      <c r="W3" t="n">
        <v>1.3</v>
      </c>
      <c r="X3" t="n">
        <v>0.83</v>
      </c>
      <c r="Y3" t="n">
        <v>1</v>
      </c>
      <c r="Z3" t="n">
        <v>10</v>
      </c>
      <c r="AA3" t="n">
        <v>138.6743283069496</v>
      </c>
      <c r="AB3" t="n">
        <v>189.7403338690712</v>
      </c>
      <c r="AC3" t="n">
        <v>171.6317827068916</v>
      </c>
      <c r="AD3" t="n">
        <v>138674.3283069496</v>
      </c>
      <c r="AE3" t="n">
        <v>189740.3338690712</v>
      </c>
      <c r="AF3" t="n">
        <v>3.064128949408096e-06</v>
      </c>
      <c r="AG3" t="n">
        <v>15</v>
      </c>
      <c r="AH3" t="n">
        <v>171631.7827068916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8.2156</v>
      </c>
      <c r="E2" t="n">
        <v>12.17</v>
      </c>
      <c r="F2" t="n">
        <v>8.91</v>
      </c>
      <c r="G2" t="n">
        <v>9.720000000000001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74.70999999999999</v>
      </c>
      <c r="Q2" t="n">
        <v>1361.56</v>
      </c>
      <c r="R2" t="n">
        <v>60.88</v>
      </c>
      <c r="S2" t="n">
        <v>25.13</v>
      </c>
      <c r="T2" t="n">
        <v>17033.92</v>
      </c>
      <c r="U2" t="n">
        <v>0.41</v>
      </c>
      <c r="V2" t="n">
        <v>0.8100000000000001</v>
      </c>
      <c r="W2" t="n">
        <v>1.26</v>
      </c>
      <c r="X2" t="n">
        <v>1.09</v>
      </c>
      <c r="Y2" t="n">
        <v>1</v>
      </c>
      <c r="Z2" t="n">
        <v>10</v>
      </c>
      <c r="AA2" t="n">
        <v>164.4818621187106</v>
      </c>
      <c r="AB2" t="n">
        <v>225.0513401783419</v>
      </c>
      <c r="AC2" t="n">
        <v>203.5727561333254</v>
      </c>
      <c r="AD2" t="n">
        <v>164481.8621187106</v>
      </c>
      <c r="AE2" t="n">
        <v>225051.3401783419</v>
      </c>
      <c r="AF2" t="n">
        <v>2.785706083472574e-06</v>
      </c>
      <c r="AG2" t="n">
        <v>16</v>
      </c>
      <c r="AH2" t="n">
        <v>203572.7561333254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8.629799999999999</v>
      </c>
      <c r="E3" t="n">
        <v>11.59</v>
      </c>
      <c r="F3" t="n">
        <v>8.640000000000001</v>
      </c>
      <c r="G3" t="n">
        <v>12.64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38</v>
      </c>
      <c r="N3" t="n">
        <v>14.83</v>
      </c>
      <c r="O3" t="n">
        <v>13520.81</v>
      </c>
      <c r="P3" t="n">
        <v>68.88</v>
      </c>
      <c r="Q3" t="n">
        <v>1361.57</v>
      </c>
      <c r="R3" t="n">
        <v>52.03</v>
      </c>
      <c r="S3" t="n">
        <v>25.13</v>
      </c>
      <c r="T3" t="n">
        <v>12680.1</v>
      </c>
      <c r="U3" t="n">
        <v>0.48</v>
      </c>
      <c r="V3" t="n">
        <v>0.83</v>
      </c>
      <c r="W3" t="n">
        <v>1.25</v>
      </c>
      <c r="X3" t="n">
        <v>0.82</v>
      </c>
      <c r="Y3" t="n">
        <v>1</v>
      </c>
      <c r="Z3" t="n">
        <v>10</v>
      </c>
      <c r="AA3" t="n">
        <v>157.9436189755969</v>
      </c>
      <c r="AB3" t="n">
        <v>216.1054274630083</v>
      </c>
      <c r="AC3" t="n">
        <v>195.4806287718731</v>
      </c>
      <c r="AD3" t="n">
        <v>157943.6189755969</v>
      </c>
      <c r="AE3" t="n">
        <v>216105.4274630083</v>
      </c>
      <c r="AF3" t="n">
        <v>2.926151024776233e-06</v>
      </c>
      <c r="AG3" t="n">
        <v>16</v>
      </c>
      <c r="AH3" t="n">
        <v>195480.6287718731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8.916399999999999</v>
      </c>
      <c r="E4" t="n">
        <v>11.22</v>
      </c>
      <c r="F4" t="n">
        <v>8.470000000000001</v>
      </c>
      <c r="G4" t="n">
        <v>15.88</v>
      </c>
      <c r="H4" t="n">
        <v>0.24</v>
      </c>
      <c r="I4" t="n">
        <v>32</v>
      </c>
      <c r="J4" t="n">
        <v>108.05</v>
      </c>
      <c r="K4" t="n">
        <v>41.65</v>
      </c>
      <c r="L4" t="n">
        <v>1.5</v>
      </c>
      <c r="M4" t="n">
        <v>23</v>
      </c>
      <c r="N4" t="n">
        <v>14.9</v>
      </c>
      <c r="O4" t="n">
        <v>13559.91</v>
      </c>
      <c r="P4" t="n">
        <v>63.74</v>
      </c>
      <c r="Q4" t="n">
        <v>1361.49</v>
      </c>
      <c r="R4" t="n">
        <v>46.54</v>
      </c>
      <c r="S4" t="n">
        <v>25.13</v>
      </c>
      <c r="T4" t="n">
        <v>9982.860000000001</v>
      </c>
      <c r="U4" t="n">
        <v>0.54</v>
      </c>
      <c r="V4" t="n">
        <v>0.85</v>
      </c>
      <c r="W4" t="n">
        <v>1.24</v>
      </c>
      <c r="X4" t="n">
        <v>0.65</v>
      </c>
      <c r="Y4" t="n">
        <v>1</v>
      </c>
      <c r="Z4" t="n">
        <v>10</v>
      </c>
      <c r="AA4" t="n">
        <v>146.4111446159518</v>
      </c>
      <c r="AB4" t="n">
        <v>200.3261872672887</v>
      </c>
      <c r="AC4" t="n">
        <v>181.2073371141252</v>
      </c>
      <c r="AD4" t="n">
        <v>146411.1446159518</v>
      </c>
      <c r="AE4" t="n">
        <v>200326.1872672887</v>
      </c>
      <c r="AF4" t="n">
        <v>3.023329972573501e-06</v>
      </c>
      <c r="AG4" t="n">
        <v>15</v>
      </c>
      <c r="AH4" t="n">
        <v>181207.3371141252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9.0045</v>
      </c>
      <c r="E5" t="n">
        <v>11.11</v>
      </c>
      <c r="F5" t="n">
        <v>8.43</v>
      </c>
      <c r="G5" t="n">
        <v>17.43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6</v>
      </c>
      <c r="N5" t="n">
        <v>14.97</v>
      </c>
      <c r="O5" t="n">
        <v>13599.17</v>
      </c>
      <c r="P5" t="n">
        <v>62.04</v>
      </c>
      <c r="Q5" t="n">
        <v>1361.58</v>
      </c>
      <c r="R5" t="n">
        <v>44.64</v>
      </c>
      <c r="S5" t="n">
        <v>25.13</v>
      </c>
      <c r="T5" t="n">
        <v>9045.629999999999</v>
      </c>
      <c r="U5" t="n">
        <v>0.5600000000000001</v>
      </c>
      <c r="V5" t="n">
        <v>0.85</v>
      </c>
      <c r="W5" t="n">
        <v>1.25</v>
      </c>
      <c r="X5" t="n">
        <v>0.6</v>
      </c>
      <c r="Y5" t="n">
        <v>1</v>
      </c>
      <c r="Z5" t="n">
        <v>10</v>
      </c>
      <c r="AA5" t="n">
        <v>144.9229045472271</v>
      </c>
      <c r="AB5" t="n">
        <v>198.2899115487425</v>
      </c>
      <c r="AC5" t="n">
        <v>179.3654006922256</v>
      </c>
      <c r="AD5" t="n">
        <v>144922.9045472271</v>
      </c>
      <c r="AE5" t="n">
        <v>198289.9115487425</v>
      </c>
      <c r="AF5" t="n">
        <v>3.053202496303227e-06</v>
      </c>
      <c r="AG5" t="n">
        <v>15</v>
      </c>
      <c r="AH5" t="n">
        <v>179365.4006922256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9.009</v>
      </c>
      <c r="E6" t="n">
        <v>11.1</v>
      </c>
      <c r="F6" t="n">
        <v>8.42</v>
      </c>
      <c r="G6" t="n">
        <v>17.42</v>
      </c>
      <c r="H6" t="n">
        <v>0.32</v>
      </c>
      <c r="I6" t="n">
        <v>29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61.8</v>
      </c>
      <c r="Q6" t="n">
        <v>1361.42</v>
      </c>
      <c r="R6" t="n">
        <v>44.33</v>
      </c>
      <c r="S6" t="n">
        <v>25.13</v>
      </c>
      <c r="T6" t="n">
        <v>8892.889999999999</v>
      </c>
      <c r="U6" t="n">
        <v>0.57</v>
      </c>
      <c r="V6" t="n">
        <v>0.85</v>
      </c>
      <c r="W6" t="n">
        <v>1.26</v>
      </c>
      <c r="X6" t="n">
        <v>0.6</v>
      </c>
      <c r="Y6" t="n">
        <v>1</v>
      </c>
      <c r="Z6" t="n">
        <v>10</v>
      </c>
      <c r="AA6" t="n">
        <v>144.7499903849064</v>
      </c>
      <c r="AB6" t="n">
        <v>198.053322763421</v>
      </c>
      <c r="AC6" t="n">
        <v>179.1513916085206</v>
      </c>
      <c r="AD6" t="n">
        <v>144749.9903849064</v>
      </c>
      <c r="AE6" t="n">
        <v>198053.322763421</v>
      </c>
      <c r="AF6" t="n">
        <v>3.054728334632214e-06</v>
      </c>
      <c r="AG6" t="n">
        <v>15</v>
      </c>
      <c r="AH6" t="n">
        <v>179151.3916085206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4.9755</v>
      </c>
      <c r="E2" t="n">
        <v>20.1</v>
      </c>
      <c r="F2" t="n">
        <v>10.46</v>
      </c>
      <c r="G2" t="n">
        <v>4.87</v>
      </c>
      <c r="H2" t="n">
        <v>0.06</v>
      </c>
      <c r="I2" t="n">
        <v>129</v>
      </c>
      <c r="J2" t="n">
        <v>274.09</v>
      </c>
      <c r="K2" t="n">
        <v>60.56</v>
      </c>
      <c r="L2" t="n">
        <v>1</v>
      </c>
      <c r="M2" t="n">
        <v>127</v>
      </c>
      <c r="N2" t="n">
        <v>72.53</v>
      </c>
      <c r="O2" t="n">
        <v>34038.11</v>
      </c>
      <c r="P2" t="n">
        <v>178.32</v>
      </c>
      <c r="Q2" t="n">
        <v>1362.24</v>
      </c>
      <c r="R2" t="n">
        <v>109.36</v>
      </c>
      <c r="S2" t="n">
        <v>25.13</v>
      </c>
      <c r="T2" t="n">
        <v>40905.81</v>
      </c>
      <c r="U2" t="n">
        <v>0.23</v>
      </c>
      <c r="V2" t="n">
        <v>0.6899999999999999</v>
      </c>
      <c r="W2" t="n">
        <v>1.38</v>
      </c>
      <c r="X2" t="n">
        <v>2.64</v>
      </c>
      <c r="Y2" t="n">
        <v>1</v>
      </c>
      <c r="Z2" t="n">
        <v>10</v>
      </c>
      <c r="AA2" t="n">
        <v>402.8099880084027</v>
      </c>
      <c r="AB2" t="n">
        <v>551.1423963155738</v>
      </c>
      <c r="AC2" t="n">
        <v>498.5421395444262</v>
      </c>
      <c r="AD2" t="n">
        <v>402809.9880084028</v>
      </c>
      <c r="AE2" t="n">
        <v>551142.3963155738</v>
      </c>
      <c r="AF2" t="n">
        <v>1.59669321528956e-06</v>
      </c>
      <c r="AG2" t="n">
        <v>27</v>
      </c>
      <c r="AH2" t="n">
        <v>498542.1395444262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5.6582</v>
      </c>
      <c r="E3" t="n">
        <v>17.67</v>
      </c>
      <c r="F3" t="n">
        <v>9.76</v>
      </c>
      <c r="G3" t="n">
        <v>6.1</v>
      </c>
      <c r="H3" t="n">
        <v>0.08</v>
      </c>
      <c r="I3" t="n">
        <v>96</v>
      </c>
      <c r="J3" t="n">
        <v>274.57</v>
      </c>
      <c r="K3" t="n">
        <v>60.56</v>
      </c>
      <c r="L3" t="n">
        <v>1.25</v>
      </c>
      <c r="M3" t="n">
        <v>94</v>
      </c>
      <c r="N3" t="n">
        <v>72.76000000000001</v>
      </c>
      <c r="O3" t="n">
        <v>34097.72</v>
      </c>
      <c r="P3" t="n">
        <v>165.11</v>
      </c>
      <c r="Q3" t="n">
        <v>1361.65</v>
      </c>
      <c r="R3" t="n">
        <v>87.34</v>
      </c>
      <c r="S3" t="n">
        <v>25.13</v>
      </c>
      <c r="T3" t="n">
        <v>30059.82</v>
      </c>
      <c r="U3" t="n">
        <v>0.29</v>
      </c>
      <c r="V3" t="n">
        <v>0.74</v>
      </c>
      <c r="W3" t="n">
        <v>1.32</v>
      </c>
      <c r="X3" t="n">
        <v>1.94</v>
      </c>
      <c r="Y3" t="n">
        <v>1</v>
      </c>
      <c r="Z3" t="n">
        <v>10</v>
      </c>
      <c r="AA3" t="n">
        <v>342.3770708405853</v>
      </c>
      <c r="AB3" t="n">
        <v>468.4554129344254</v>
      </c>
      <c r="AC3" t="n">
        <v>423.7466858052645</v>
      </c>
      <c r="AD3" t="n">
        <v>342377.0708405853</v>
      </c>
      <c r="AE3" t="n">
        <v>468455.4129344254</v>
      </c>
      <c r="AF3" t="n">
        <v>1.815779228369288e-06</v>
      </c>
      <c r="AG3" t="n">
        <v>24</v>
      </c>
      <c r="AH3" t="n">
        <v>423746.6858052645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6.1688</v>
      </c>
      <c r="E4" t="n">
        <v>16.21</v>
      </c>
      <c r="F4" t="n">
        <v>9.34</v>
      </c>
      <c r="G4" t="n">
        <v>7.37</v>
      </c>
      <c r="H4" t="n">
        <v>0.1</v>
      </c>
      <c r="I4" t="n">
        <v>76</v>
      </c>
      <c r="J4" t="n">
        <v>275.05</v>
      </c>
      <c r="K4" t="n">
        <v>60.56</v>
      </c>
      <c r="L4" t="n">
        <v>1.5</v>
      </c>
      <c r="M4" t="n">
        <v>74</v>
      </c>
      <c r="N4" t="n">
        <v>73</v>
      </c>
      <c r="O4" t="n">
        <v>34157.42</v>
      </c>
      <c r="P4" t="n">
        <v>157.06</v>
      </c>
      <c r="Q4" t="n">
        <v>1361.83</v>
      </c>
      <c r="R4" t="n">
        <v>73.98</v>
      </c>
      <c r="S4" t="n">
        <v>25.13</v>
      </c>
      <c r="T4" t="n">
        <v>23478.53</v>
      </c>
      <c r="U4" t="n">
        <v>0.34</v>
      </c>
      <c r="V4" t="n">
        <v>0.77</v>
      </c>
      <c r="W4" t="n">
        <v>1.3</v>
      </c>
      <c r="X4" t="n">
        <v>1.52</v>
      </c>
      <c r="Y4" t="n">
        <v>1</v>
      </c>
      <c r="Z4" t="n">
        <v>10</v>
      </c>
      <c r="AA4" t="n">
        <v>306.3615725058923</v>
      </c>
      <c r="AB4" t="n">
        <v>419.1774192212503</v>
      </c>
      <c r="AC4" t="n">
        <v>379.1717146499764</v>
      </c>
      <c r="AD4" t="n">
        <v>306361.5725058923</v>
      </c>
      <c r="AE4" t="n">
        <v>419177.4192212503</v>
      </c>
      <c r="AF4" t="n">
        <v>1.979636439850917e-06</v>
      </c>
      <c r="AG4" t="n">
        <v>22</v>
      </c>
      <c r="AH4" t="n">
        <v>379171.7146499763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6.5475</v>
      </c>
      <c r="E5" t="n">
        <v>15.27</v>
      </c>
      <c r="F5" t="n">
        <v>9.08</v>
      </c>
      <c r="G5" t="n">
        <v>8.65</v>
      </c>
      <c r="H5" t="n">
        <v>0.11</v>
      </c>
      <c r="I5" t="n">
        <v>63</v>
      </c>
      <c r="J5" t="n">
        <v>275.54</v>
      </c>
      <c r="K5" t="n">
        <v>60.56</v>
      </c>
      <c r="L5" t="n">
        <v>1.75</v>
      </c>
      <c r="M5" t="n">
        <v>61</v>
      </c>
      <c r="N5" t="n">
        <v>73.23</v>
      </c>
      <c r="O5" t="n">
        <v>34217.22</v>
      </c>
      <c r="P5" t="n">
        <v>151.51</v>
      </c>
      <c r="Q5" t="n">
        <v>1361.71</v>
      </c>
      <c r="R5" t="n">
        <v>65.73999999999999</v>
      </c>
      <c r="S5" t="n">
        <v>25.13</v>
      </c>
      <c r="T5" t="n">
        <v>19424.06</v>
      </c>
      <c r="U5" t="n">
        <v>0.38</v>
      </c>
      <c r="V5" t="n">
        <v>0.79</v>
      </c>
      <c r="W5" t="n">
        <v>1.29</v>
      </c>
      <c r="X5" t="n">
        <v>1.26</v>
      </c>
      <c r="Y5" t="n">
        <v>1</v>
      </c>
      <c r="Z5" t="n">
        <v>10</v>
      </c>
      <c r="AA5" t="n">
        <v>278.704232317481</v>
      </c>
      <c r="AB5" t="n">
        <v>381.3354262197311</v>
      </c>
      <c r="AC5" t="n">
        <v>344.9413083489513</v>
      </c>
      <c r="AD5" t="n">
        <v>278704.232317481</v>
      </c>
      <c r="AE5" t="n">
        <v>381335.4262197311</v>
      </c>
      <c r="AF5" t="n">
        <v>2.10116547625533e-06</v>
      </c>
      <c r="AG5" t="n">
        <v>20</v>
      </c>
      <c r="AH5" t="n">
        <v>344941.3083489513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6.8366</v>
      </c>
      <c r="E6" t="n">
        <v>14.63</v>
      </c>
      <c r="F6" t="n">
        <v>8.91</v>
      </c>
      <c r="G6" t="n">
        <v>9.9</v>
      </c>
      <c r="H6" t="n">
        <v>0.13</v>
      </c>
      <c r="I6" t="n">
        <v>54</v>
      </c>
      <c r="J6" t="n">
        <v>276.02</v>
      </c>
      <c r="K6" t="n">
        <v>60.56</v>
      </c>
      <c r="L6" t="n">
        <v>2</v>
      </c>
      <c r="M6" t="n">
        <v>52</v>
      </c>
      <c r="N6" t="n">
        <v>73.47</v>
      </c>
      <c r="O6" t="n">
        <v>34277.1</v>
      </c>
      <c r="P6" t="n">
        <v>147.59</v>
      </c>
      <c r="Q6" t="n">
        <v>1361.67</v>
      </c>
      <c r="R6" t="n">
        <v>60.24</v>
      </c>
      <c r="S6" t="n">
        <v>25.13</v>
      </c>
      <c r="T6" t="n">
        <v>16721.57</v>
      </c>
      <c r="U6" t="n">
        <v>0.42</v>
      </c>
      <c r="V6" t="n">
        <v>0.8100000000000001</v>
      </c>
      <c r="W6" t="n">
        <v>1.27</v>
      </c>
      <c r="X6" t="n">
        <v>1.08</v>
      </c>
      <c r="Y6" t="n">
        <v>1</v>
      </c>
      <c r="Z6" t="n">
        <v>10</v>
      </c>
      <c r="AA6" t="n">
        <v>269.5201071750806</v>
      </c>
      <c r="AB6" t="n">
        <v>368.7693010248934</v>
      </c>
      <c r="AC6" t="n">
        <v>333.5744765060415</v>
      </c>
      <c r="AD6" t="n">
        <v>269520.1071750806</v>
      </c>
      <c r="AE6" t="n">
        <v>368769.3010248934</v>
      </c>
      <c r="AF6" t="n">
        <v>2.193940877429124e-06</v>
      </c>
      <c r="AG6" t="n">
        <v>20</v>
      </c>
      <c r="AH6" t="n">
        <v>333574.4765060415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7.0947</v>
      </c>
      <c r="E7" t="n">
        <v>14.1</v>
      </c>
      <c r="F7" t="n">
        <v>8.74</v>
      </c>
      <c r="G7" t="n">
        <v>11.16</v>
      </c>
      <c r="H7" t="n">
        <v>0.14</v>
      </c>
      <c r="I7" t="n">
        <v>47</v>
      </c>
      <c r="J7" t="n">
        <v>276.51</v>
      </c>
      <c r="K7" t="n">
        <v>60.56</v>
      </c>
      <c r="L7" t="n">
        <v>2.25</v>
      </c>
      <c r="M7" t="n">
        <v>45</v>
      </c>
      <c r="N7" t="n">
        <v>73.70999999999999</v>
      </c>
      <c r="O7" t="n">
        <v>34337.08</v>
      </c>
      <c r="P7" t="n">
        <v>143.71</v>
      </c>
      <c r="Q7" t="n">
        <v>1361.71</v>
      </c>
      <c r="R7" t="n">
        <v>55</v>
      </c>
      <c r="S7" t="n">
        <v>25.13</v>
      </c>
      <c r="T7" t="n">
        <v>14135.01</v>
      </c>
      <c r="U7" t="n">
        <v>0.46</v>
      </c>
      <c r="V7" t="n">
        <v>0.82</v>
      </c>
      <c r="W7" t="n">
        <v>1.26</v>
      </c>
      <c r="X7" t="n">
        <v>0.92</v>
      </c>
      <c r="Y7" t="n">
        <v>1</v>
      </c>
      <c r="Z7" t="n">
        <v>10</v>
      </c>
      <c r="AA7" t="n">
        <v>254.6863394357857</v>
      </c>
      <c r="AB7" t="n">
        <v>348.4730855841794</v>
      </c>
      <c r="AC7" t="n">
        <v>315.2153033811768</v>
      </c>
      <c r="AD7" t="n">
        <v>254686.3394357857</v>
      </c>
      <c r="AE7" t="n">
        <v>348473.0855841794</v>
      </c>
      <c r="AF7" t="n">
        <v>2.276768034270896e-06</v>
      </c>
      <c r="AG7" t="n">
        <v>19</v>
      </c>
      <c r="AH7" t="n">
        <v>315215.3033811768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7.277</v>
      </c>
      <c r="E8" t="n">
        <v>13.74</v>
      </c>
      <c r="F8" t="n">
        <v>8.65</v>
      </c>
      <c r="G8" t="n">
        <v>12.35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141.17</v>
      </c>
      <c r="Q8" t="n">
        <v>1361.46</v>
      </c>
      <c r="R8" t="n">
        <v>52.32</v>
      </c>
      <c r="S8" t="n">
        <v>25.13</v>
      </c>
      <c r="T8" t="n">
        <v>12819.99</v>
      </c>
      <c r="U8" t="n">
        <v>0.48</v>
      </c>
      <c r="V8" t="n">
        <v>0.83</v>
      </c>
      <c r="W8" t="n">
        <v>1.25</v>
      </c>
      <c r="X8" t="n">
        <v>0.83</v>
      </c>
      <c r="Y8" t="n">
        <v>1</v>
      </c>
      <c r="Z8" t="n">
        <v>10</v>
      </c>
      <c r="AA8" t="n">
        <v>242.690607625713</v>
      </c>
      <c r="AB8" t="n">
        <v>332.0599961073088</v>
      </c>
      <c r="AC8" t="n">
        <v>300.3686561280578</v>
      </c>
      <c r="AD8" t="n">
        <v>242690.607625713</v>
      </c>
      <c r="AE8" t="n">
        <v>332059.9961073088</v>
      </c>
      <c r="AF8" t="n">
        <v>2.335270129165336e-06</v>
      </c>
      <c r="AG8" t="n">
        <v>18</v>
      </c>
      <c r="AH8" t="n">
        <v>300368.6561280577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7.4757</v>
      </c>
      <c r="E9" t="n">
        <v>13.38</v>
      </c>
      <c r="F9" t="n">
        <v>8.539999999999999</v>
      </c>
      <c r="G9" t="n">
        <v>13.85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138.44</v>
      </c>
      <c r="Q9" t="n">
        <v>1361.51</v>
      </c>
      <c r="R9" t="n">
        <v>48.92</v>
      </c>
      <c r="S9" t="n">
        <v>25.13</v>
      </c>
      <c r="T9" t="n">
        <v>11144.36</v>
      </c>
      <c r="U9" t="n">
        <v>0.51</v>
      </c>
      <c r="V9" t="n">
        <v>0.84</v>
      </c>
      <c r="W9" t="n">
        <v>1.24</v>
      </c>
      <c r="X9" t="n">
        <v>0.72</v>
      </c>
      <c r="Y9" t="n">
        <v>1</v>
      </c>
      <c r="Z9" t="n">
        <v>10</v>
      </c>
      <c r="AA9" t="n">
        <v>237.4876523161034</v>
      </c>
      <c r="AB9" t="n">
        <v>324.9410831145163</v>
      </c>
      <c r="AC9" t="n">
        <v>293.9291621998378</v>
      </c>
      <c r="AD9" t="n">
        <v>237487.6523161034</v>
      </c>
      <c r="AE9" t="n">
        <v>324941.0831145163</v>
      </c>
      <c r="AF9" t="n">
        <v>2.399035166222524e-06</v>
      </c>
      <c r="AG9" t="n">
        <v>18</v>
      </c>
      <c r="AH9" t="n">
        <v>293929.1621998379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7.5881</v>
      </c>
      <c r="E10" t="n">
        <v>13.18</v>
      </c>
      <c r="F10" t="n">
        <v>8.5</v>
      </c>
      <c r="G10" t="n">
        <v>15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136.39</v>
      </c>
      <c r="Q10" t="n">
        <v>1361.49</v>
      </c>
      <c r="R10" t="n">
        <v>47.81</v>
      </c>
      <c r="S10" t="n">
        <v>25.13</v>
      </c>
      <c r="T10" t="n">
        <v>10603.31</v>
      </c>
      <c r="U10" t="n">
        <v>0.53</v>
      </c>
      <c r="V10" t="n">
        <v>0.85</v>
      </c>
      <c r="W10" t="n">
        <v>1.24</v>
      </c>
      <c r="X10" t="n">
        <v>0.68</v>
      </c>
      <c r="Y10" t="n">
        <v>1</v>
      </c>
      <c r="Z10" t="n">
        <v>10</v>
      </c>
      <c r="AA10" t="n">
        <v>234.3283594225805</v>
      </c>
      <c r="AB10" t="n">
        <v>320.6183991994347</v>
      </c>
      <c r="AC10" t="n">
        <v>290.0190291706853</v>
      </c>
      <c r="AD10" t="n">
        <v>234328.3594225805</v>
      </c>
      <c r="AE10" t="n">
        <v>320618.3991994347</v>
      </c>
      <c r="AF10" t="n">
        <v>2.435105574703791e-06</v>
      </c>
      <c r="AG10" t="n">
        <v>18</v>
      </c>
      <c r="AH10" t="n">
        <v>290019.0291706853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7.7291</v>
      </c>
      <c r="E11" t="n">
        <v>12.94</v>
      </c>
      <c r="F11" t="n">
        <v>8.42</v>
      </c>
      <c r="G11" t="n">
        <v>16.29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134.21</v>
      </c>
      <c r="Q11" t="n">
        <v>1361.75</v>
      </c>
      <c r="R11" t="n">
        <v>45.58</v>
      </c>
      <c r="S11" t="n">
        <v>25.13</v>
      </c>
      <c r="T11" t="n">
        <v>9507.940000000001</v>
      </c>
      <c r="U11" t="n">
        <v>0.55</v>
      </c>
      <c r="V11" t="n">
        <v>0.85</v>
      </c>
      <c r="W11" t="n">
        <v>1.22</v>
      </c>
      <c r="X11" t="n">
        <v>0.6</v>
      </c>
      <c r="Y11" t="n">
        <v>1</v>
      </c>
      <c r="Z11" t="n">
        <v>10</v>
      </c>
      <c r="AA11" t="n">
        <v>223.7843449389877</v>
      </c>
      <c r="AB11" t="n">
        <v>306.1916134139012</v>
      </c>
      <c r="AC11" t="n">
        <v>276.9691155723975</v>
      </c>
      <c r="AD11" t="n">
        <v>223784.3449389877</v>
      </c>
      <c r="AE11" t="n">
        <v>306191.6134139012</v>
      </c>
      <c r="AF11" t="n">
        <v>2.480354040859118e-06</v>
      </c>
      <c r="AG11" t="n">
        <v>17</v>
      </c>
      <c r="AH11" t="n">
        <v>276969.1155723975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7.8592</v>
      </c>
      <c r="E12" t="n">
        <v>12.72</v>
      </c>
      <c r="F12" t="n">
        <v>8.359999999999999</v>
      </c>
      <c r="G12" t="n">
        <v>17.92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132.14</v>
      </c>
      <c r="Q12" t="n">
        <v>1361.35</v>
      </c>
      <c r="R12" t="n">
        <v>43.31</v>
      </c>
      <c r="S12" t="n">
        <v>25.13</v>
      </c>
      <c r="T12" t="n">
        <v>8388.200000000001</v>
      </c>
      <c r="U12" t="n">
        <v>0.58</v>
      </c>
      <c r="V12" t="n">
        <v>0.86</v>
      </c>
      <c r="W12" t="n">
        <v>1.23</v>
      </c>
      <c r="X12" t="n">
        <v>0.54</v>
      </c>
      <c r="Y12" t="n">
        <v>1</v>
      </c>
      <c r="Z12" t="n">
        <v>10</v>
      </c>
      <c r="AA12" t="n">
        <v>220.5597032668759</v>
      </c>
      <c r="AB12" t="n">
        <v>301.77951641697</v>
      </c>
      <c r="AC12" t="n">
        <v>272.9781029204349</v>
      </c>
      <c r="AD12" t="n">
        <v>220559.7032668759</v>
      </c>
      <c r="AE12" t="n">
        <v>301779.5164169699</v>
      </c>
      <c r="AF12" t="n">
        <v>2.522104575942863e-06</v>
      </c>
      <c r="AG12" t="n">
        <v>17</v>
      </c>
      <c r="AH12" t="n">
        <v>272978.1029204349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7.9523</v>
      </c>
      <c r="E13" t="n">
        <v>12.58</v>
      </c>
      <c r="F13" t="n">
        <v>8.32</v>
      </c>
      <c r="G13" t="n">
        <v>19.19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130.51</v>
      </c>
      <c r="Q13" t="n">
        <v>1361.4</v>
      </c>
      <c r="R13" t="n">
        <v>42.12</v>
      </c>
      <c r="S13" t="n">
        <v>25.13</v>
      </c>
      <c r="T13" t="n">
        <v>7800.11</v>
      </c>
      <c r="U13" t="n">
        <v>0.6</v>
      </c>
      <c r="V13" t="n">
        <v>0.86</v>
      </c>
      <c r="W13" t="n">
        <v>1.22</v>
      </c>
      <c r="X13" t="n">
        <v>0.5</v>
      </c>
      <c r="Y13" t="n">
        <v>1</v>
      </c>
      <c r="Z13" t="n">
        <v>10</v>
      </c>
      <c r="AA13" t="n">
        <v>218.2184121449669</v>
      </c>
      <c r="AB13" t="n">
        <v>298.5760586135011</v>
      </c>
      <c r="AC13" t="n">
        <v>270.0803786336469</v>
      </c>
      <c r="AD13" t="n">
        <v>218218.4121449669</v>
      </c>
      <c r="AE13" t="n">
        <v>298576.0586135011</v>
      </c>
      <c r="AF13" t="n">
        <v>2.551981400049677e-06</v>
      </c>
      <c r="AG13" t="n">
        <v>17</v>
      </c>
      <c r="AH13" t="n">
        <v>270080.3786336469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8.044499999999999</v>
      </c>
      <c r="E14" t="n">
        <v>12.43</v>
      </c>
      <c r="F14" t="n">
        <v>8.279999999999999</v>
      </c>
      <c r="G14" t="n">
        <v>20.69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128.43</v>
      </c>
      <c r="Q14" t="n">
        <v>1361.46</v>
      </c>
      <c r="R14" t="n">
        <v>40.68</v>
      </c>
      <c r="S14" t="n">
        <v>25.13</v>
      </c>
      <c r="T14" t="n">
        <v>7093.22</v>
      </c>
      <c r="U14" t="n">
        <v>0.62</v>
      </c>
      <c r="V14" t="n">
        <v>0.87</v>
      </c>
      <c r="W14" t="n">
        <v>1.22</v>
      </c>
      <c r="X14" t="n">
        <v>0.46</v>
      </c>
      <c r="Y14" t="n">
        <v>1</v>
      </c>
      <c r="Z14" t="n">
        <v>10</v>
      </c>
      <c r="AA14" t="n">
        <v>215.6376616422425</v>
      </c>
      <c r="AB14" t="n">
        <v>295.0449619209987</v>
      </c>
      <c r="AC14" t="n">
        <v>266.8862848535505</v>
      </c>
      <c r="AD14" t="n">
        <v>215637.6616422425</v>
      </c>
      <c r="AE14" t="n">
        <v>295044.9619209988</v>
      </c>
      <c r="AF14" t="n">
        <v>2.581569404159756e-06</v>
      </c>
      <c r="AG14" t="n">
        <v>17</v>
      </c>
      <c r="AH14" t="n">
        <v>266886.2848535505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8.0801</v>
      </c>
      <c r="E15" t="n">
        <v>12.38</v>
      </c>
      <c r="F15" t="n">
        <v>8.27</v>
      </c>
      <c r="G15" t="n">
        <v>21.58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127.32</v>
      </c>
      <c r="Q15" t="n">
        <v>1361.46</v>
      </c>
      <c r="R15" t="n">
        <v>40.87</v>
      </c>
      <c r="S15" t="n">
        <v>25.13</v>
      </c>
      <c r="T15" t="n">
        <v>7189.72</v>
      </c>
      <c r="U15" t="n">
        <v>0.62</v>
      </c>
      <c r="V15" t="n">
        <v>0.87</v>
      </c>
      <c r="W15" t="n">
        <v>1.22</v>
      </c>
      <c r="X15" t="n">
        <v>0.45</v>
      </c>
      <c r="Y15" t="n">
        <v>1</v>
      </c>
      <c r="Z15" t="n">
        <v>10</v>
      </c>
      <c r="AA15" t="n">
        <v>214.4562292212697</v>
      </c>
      <c r="AB15" t="n">
        <v>293.4284739615047</v>
      </c>
      <c r="AC15" t="n">
        <v>265.4240722361549</v>
      </c>
      <c r="AD15" t="n">
        <v>214456.2292212697</v>
      </c>
      <c r="AE15" t="n">
        <v>293428.4739615046</v>
      </c>
      <c r="AF15" t="n">
        <v>2.592993839586208e-06</v>
      </c>
      <c r="AG15" t="n">
        <v>17</v>
      </c>
      <c r="AH15" t="n">
        <v>265424.0722361549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8.1716</v>
      </c>
      <c r="E16" t="n">
        <v>12.24</v>
      </c>
      <c r="F16" t="n">
        <v>8.24</v>
      </c>
      <c r="G16" t="n">
        <v>23.54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125.57</v>
      </c>
      <c r="Q16" t="n">
        <v>1361.49</v>
      </c>
      <c r="R16" t="n">
        <v>39.58</v>
      </c>
      <c r="S16" t="n">
        <v>25.13</v>
      </c>
      <c r="T16" t="n">
        <v>6556.55</v>
      </c>
      <c r="U16" t="n">
        <v>0.64</v>
      </c>
      <c r="V16" t="n">
        <v>0.87</v>
      </c>
      <c r="W16" t="n">
        <v>1.22</v>
      </c>
      <c r="X16" t="n">
        <v>0.42</v>
      </c>
      <c r="Y16" t="n">
        <v>1</v>
      </c>
      <c r="Z16" t="n">
        <v>10</v>
      </c>
      <c r="AA16" t="n">
        <v>205.2443979764148</v>
      </c>
      <c r="AB16" t="n">
        <v>280.8244400549881</v>
      </c>
      <c r="AC16" t="n">
        <v>254.0229496357996</v>
      </c>
      <c r="AD16" t="n">
        <v>205244.3979764148</v>
      </c>
      <c r="AE16" t="n">
        <v>280824.4400549881</v>
      </c>
      <c r="AF16" t="n">
        <v>2.622357205921047e-06</v>
      </c>
      <c r="AG16" t="n">
        <v>16</v>
      </c>
      <c r="AH16" t="n">
        <v>254022.9496357996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8.234</v>
      </c>
      <c r="E17" t="n">
        <v>12.14</v>
      </c>
      <c r="F17" t="n">
        <v>8.199999999999999</v>
      </c>
      <c r="G17" t="n">
        <v>24.6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124.28</v>
      </c>
      <c r="Q17" t="n">
        <v>1361.42</v>
      </c>
      <c r="R17" t="n">
        <v>38.41</v>
      </c>
      <c r="S17" t="n">
        <v>25.13</v>
      </c>
      <c r="T17" t="n">
        <v>5976.83</v>
      </c>
      <c r="U17" t="n">
        <v>0.65</v>
      </c>
      <c r="V17" t="n">
        <v>0.88</v>
      </c>
      <c r="W17" t="n">
        <v>1.21</v>
      </c>
      <c r="X17" t="n">
        <v>0.38</v>
      </c>
      <c r="Y17" t="n">
        <v>1</v>
      </c>
      <c r="Z17" t="n">
        <v>10</v>
      </c>
      <c r="AA17" t="n">
        <v>203.6475200597422</v>
      </c>
      <c r="AB17" t="n">
        <v>278.639521240116</v>
      </c>
      <c r="AC17" t="n">
        <v>252.0465564060653</v>
      </c>
      <c r="AD17" t="n">
        <v>203647.5200597421</v>
      </c>
      <c r="AE17" t="n">
        <v>278639.521240116</v>
      </c>
      <c r="AF17" t="n">
        <v>2.642382059028085e-06</v>
      </c>
      <c r="AG17" t="n">
        <v>16</v>
      </c>
      <c r="AH17" t="n">
        <v>252046.5564060654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8.285399999999999</v>
      </c>
      <c r="E18" t="n">
        <v>12.07</v>
      </c>
      <c r="F18" t="n">
        <v>8.18</v>
      </c>
      <c r="G18" t="n">
        <v>25.82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122.72</v>
      </c>
      <c r="Q18" t="n">
        <v>1361.36</v>
      </c>
      <c r="R18" t="n">
        <v>37.82</v>
      </c>
      <c r="S18" t="n">
        <v>25.13</v>
      </c>
      <c r="T18" t="n">
        <v>5683.53</v>
      </c>
      <c r="U18" t="n">
        <v>0.66</v>
      </c>
      <c r="V18" t="n">
        <v>0.88</v>
      </c>
      <c r="W18" t="n">
        <v>1.21</v>
      </c>
      <c r="X18" t="n">
        <v>0.36</v>
      </c>
      <c r="Y18" t="n">
        <v>1</v>
      </c>
      <c r="Z18" t="n">
        <v>10</v>
      </c>
      <c r="AA18" t="n">
        <v>202.0373323884435</v>
      </c>
      <c r="AB18" t="n">
        <v>276.4363914317798</v>
      </c>
      <c r="AC18" t="n">
        <v>250.0536902145239</v>
      </c>
      <c r="AD18" t="n">
        <v>202037.3323884435</v>
      </c>
      <c r="AE18" t="n">
        <v>276436.3914317798</v>
      </c>
      <c r="AF18" t="n">
        <v>2.658876889952793e-06</v>
      </c>
      <c r="AG18" t="n">
        <v>16</v>
      </c>
      <c r="AH18" t="n">
        <v>250053.6902145239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8.3345</v>
      </c>
      <c r="E19" t="n">
        <v>12</v>
      </c>
      <c r="F19" t="n">
        <v>8.16</v>
      </c>
      <c r="G19" t="n">
        <v>27.19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120.24</v>
      </c>
      <c r="Q19" t="n">
        <v>1361.48</v>
      </c>
      <c r="R19" t="n">
        <v>37.16</v>
      </c>
      <c r="S19" t="n">
        <v>25.13</v>
      </c>
      <c r="T19" t="n">
        <v>5360.64</v>
      </c>
      <c r="U19" t="n">
        <v>0.68</v>
      </c>
      <c r="V19" t="n">
        <v>0.88</v>
      </c>
      <c r="W19" t="n">
        <v>1.21</v>
      </c>
      <c r="X19" t="n">
        <v>0.34</v>
      </c>
      <c r="Y19" t="n">
        <v>1</v>
      </c>
      <c r="Z19" t="n">
        <v>10</v>
      </c>
      <c r="AA19" t="n">
        <v>199.8705062941364</v>
      </c>
      <c r="AB19" t="n">
        <v>273.4716443759297</v>
      </c>
      <c r="AC19" t="n">
        <v>247.3718944566345</v>
      </c>
      <c r="AD19" t="n">
        <v>199870.5062941364</v>
      </c>
      <c r="AE19" t="n">
        <v>273471.6443759297</v>
      </c>
      <c r="AF19" t="n">
        <v>2.674633625330287e-06</v>
      </c>
      <c r="AG19" t="n">
        <v>16</v>
      </c>
      <c r="AH19" t="n">
        <v>247371.8944566346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8.3735</v>
      </c>
      <c r="E20" t="n">
        <v>11.94</v>
      </c>
      <c r="F20" t="n">
        <v>8.15</v>
      </c>
      <c r="G20" t="n">
        <v>28.78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118.9</v>
      </c>
      <c r="Q20" t="n">
        <v>1361.36</v>
      </c>
      <c r="R20" t="n">
        <v>36.89</v>
      </c>
      <c r="S20" t="n">
        <v>25.13</v>
      </c>
      <c r="T20" t="n">
        <v>5231.26</v>
      </c>
      <c r="U20" t="n">
        <v>0.68</v>
      </c>
      <c r="V20" t="n">
        <v>0.88</v>
      </c>
      <c r="W20" t="n">
        <v>1.21</v>
      </c>
      <c r="X20" t="n">
        <v>0.33</v>
      </c>
      <c r="Y20" t="n">
        <v>1</v>
      </c>
      <c r="Z20" t="n">
        <v>10</v>
      </c>
      <c r="AA20" t="n">
        <v>198.5830738906673</v>
      </c>
      <c r="AB20" t="n">
        <v>271.7101225639951</v>
      </c>
      <c r="AC20" t="n">
        <v>245.778489814119</v>
      </c>
      <c r="AD20" t="n">
        <v>198583.0738906673</v>
      </c>
      <c r="AE20" t="n">
        <v>271710.1225639951</v>
      </c>
      <c r="AF20" t="n">
        <v>2.687149158522186e-06</v>
      </c>
      <c r="AG20" t="n">
        <v>16</v>
      </c>
      <c r="AH20" t="n">
        <v>245778.489814119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8.427199999999999</v>
      </c>
      <c r="E21" t="n">
        <v>11.87</v>
      </c>
      <c r="F21" t="n">
        <v>8.130000000000001</v>
      </c>
      <c r="G21" t="n">
        <v>30.49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117.93</v>
      </c>
      <c r="Q21" t="n">
        <v>1361.43</v>
      </c>
      <c r="R21" t="n">
        <v>36.36</v>
      </c>
      <c r="S21" t="n">
        <v>25.13</v>
      </c>
      <c r="T21" t="n">
        <v>4968.75</v>
      </c>
      <c r="U21" t="n">
        <v>0.6899999999999999</v>
      </c>
      <c r="V21" t="n">
        <v>0.88</v>
      </c>
      <c r="W21" t="n">
        <v>1.21</v>
      </c>
      <c r="X21" t="n">
        <v>0.31</v>
      </c>
      <c r="Y21" t="n">
        <v>1</v>
      </c>
      <c r="Z21" t="n">
        <v>10</v>
      </c>
      <c r="AA21" t="n">
        <v>197.3884290342846</v>
      </c>
      <c r="AB21" t="n">
        <v>270.0755567674817</v>
      </c>
      <c r="AC21" t="n">
        <v>244.2999246830969</v>
      </c>
      <c r="AD21" t="n">
        <v>197388.4290342846</v>
      </c>
      <c r="AE21" t="n">
        <v>270075.5567674817</v>
      </c>
      <c r="AF21" t="n">
        <v>2.704382084994108e-06</v>
      </c>
      <c r="AG21" t="n">
        <v>16</v>
      </c>
      <c r="AH21" t="n">
        <v>244299.9246830969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8.4716</v>
      </c>
      <c r="E22" t="n">
        <v>11.8</v>
      </c>
      <c r="F22" t="n">
        <v>8.119999999999999</v>
      </c>
      <c r="G22" t="n">
        <v>32.48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13</v>
      </c>
      <c r="N22" t="n">
        <v>77.34</v>
      </c>
      <c r="O22" t="n">
        <v>35248.1</v>
      </c>
      <c r="P22" t="n">
        <v>116.14</v>
      </c>
      <c r="Q22" t="n">
        <v>1361.41</v>
      </c>
      <c r="R22" t="n">
        <v>35.95</v>
      </c>
      <c r="S22" t="n">
        <v>25.13</v>
      </c>
      <c r="T22" t="n">
        <v>4772.73</v>
      </c>
      <c r="U22" t="n">
        <v>0.7</v>
      </c>
      <c r="V22" t="n">
        <v>0.89</v>
      </c>
      <c r="W22" t="n">
        <v>1.21</v>
      </c>
      <c r="X22" t="n">
        <v>0.3</v>
      </c>
      <c r="Y22" t="n">
        <v>1</v>
      </c>
      <c r="Z22" t="n">
        <v>10</v>
      </c>
      <c r="AA22" t="n">
        <v>195.78427972873</v>
      </c>
      <c r="AB22" t="n">
        <v>267.8806889175502</v>
      </c>
      <c r="AC22" t="n">
        <v>242.3145319402458</v>
      </c>
      <c r="AD22" t="n">
        <v>195784.27972873</v>
      </c>
      <c r="AE22" t="n">
        <v>267880.6889175503</v>
      </c>
      <c r="AF22" t="n">
        <v>2.718630538166423e-06</v>
      </c>
      <c r="AG22" t="n">
        <v>16</v>
      </c>
      <c r="AH22" t="n">
        <v>242314.5319402458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8.4878</v>
      </c>
      <c r="E23" t="n">
        <v>11.78</v>
      </c>
      <c r="F23" t="n">
        <v>8.1</v>
      </c>
      <c r="G23" t="n">
        <v>32.39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115.1</v>
      </c>
      <c r="Q23" t="n">
        <v>1361.45</v>
      </c>
      <c r="R23" t="n">
        <v>35.28</v>
      </c>
      <c r="S23" t="n">
        <v>25.13</v>
      </c>
      <c r="T23" t="n">
        <v>4435.02</v>
      </c>
      <c r="U23" t="n">
        <v>0.71</v>
      </c>
      <c r="V23" t="n">
        <v>0.89</v>
      </c>
      <c r="W23" t="n">
        <v>1.2</v>
      </c>
      <c r="X23" t="n">
        <v>0.28</v>
      </c>
      <c r="Y23" t="n">
        <v>1</v>
      </c>
      <c r="Z23" t="n">
        <v>10</v>
      </c>
      <c r="AA23" t="n">
        <v>194.9380645467821</v>
      </c>
      <c r="AB23" t="n">
        <v>266.7228599732306</v>
      </c>
      <c r="AC23" t="n">
        <v>241.2672045653486</v>
      </c>
      <c r="AD23" t="n">
        <v>194938.0645467821</v>
      </c>
      <c r="AE23" t="n">
        <v>266722.8599732306</v>
      </c>
      <c r="AF23" t="n">
        <v>2.723829298107673e-06</v>
      </c>
      <c r="AG23" t="n">
        <v>16</v>
      </c>
      <c r="AH23" t="n">
        <v>241267.2045653486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8.541700000000001</v>
      </c>
      <c r="E24" t="n">
        <v>11.71</v>
      </c>
      <c r="F24" t="n">
        <v>8.07</v>
      </c>
      <c r="G24" t="n">
        <v>34.61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113.85</v>
      </c>
      <c r="Q24" t="n">
        <v>1361.61</v>
      </c>
      <c r="R24" t="n">
        <v>34.6</v>
      </c>
      <c r="S24" t="n">
        <v>25.13</v>
      </c>
      <c r="T24" t="n">
        <v>4099.99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193.5916786617445</v>
      </c>
      <c r="AB24" t="n">
        <v>264.88067540697</v>
      </c>
      <c r="AC24" t="n">
        <v>239.600835508569</v>
      </c>
      <c r="AD24" t="n">
        <v>193591.6786617445</v>
      </c>
      <c r="AE24" t="n">
        <v>264880.67540697</v>
      </c>
      <c r="AF24" t="n">
        <v>2.741126406801093e-06</v>
      </c>
      <c r="AG24" t="n">
        <v>16</v>
      </c>
      <c r="AH24" t="n">
        <v>239600.835508569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8.5937</v>
      </c>
      <c r="E25" t="n">
        <v>11.64</v>
      </c>
      <c r="F25" t="n">
        <v>8.06</v>
      </c>
      <c r="G25" t="n">
        <v>37.18</v>
      </c>
      <c r="H25" t="n">
        <v>0.42</v>
      </c>
      <c r="I25" t="n">
        <v>13</v>
      </c>
      <c r="J25" t="n">
        <v>285.39</v>
      </c>
      <c r="K25" t="n">
        <v>60.56</v>
      </c>
      <c r="L25" t="n">
        <v>6.75</v>
      </c>
      <c r="M25" t="n">
        <v>11</v>
      </c>
      <c r="N25" t="n">
        <v>78.09</v>
      </c>
      <c r="O25" t="n">
        <v>35432.93</v>
      </c>
      <c r="P25" t="n">
        <v>111.88</v>
      </c>
      <c r="Q25" t="n">
        <v>1361.38</v>
      </c>
      <c r="R25" t="n">
        <v>33.99</v>
      </c>
      <c r="S25" t="n">
        <v>25.13</v>
      </c>
      <c r="T25" t="n">
        <v>3801.01</v>
      </c>
      <c r="U25" t="n">
        <v>0.74</v>
      </c>
      <c r="V25" t="n">
        <v>0.89</v>
      </c>
      <c r="W25" t="n">
        <v>1.2</v>
      </c>
      <c r="X25" t="n">
        <v>0.24</v>
      </c>
      <c r="Y25" t="n">
        <v>1</v>
      </c>
      <c r="Z25" t="n">
        <v>10</v>
      </c>
      <c r="AA25" t="n">
        <v>191.8444147054168</v>
      </c>
      <c r="AB25" t="n">
        <v>262.4899917780783</v>
      </c>
      <c r="AC25" t="n">
        <v>237.4383153698724</v>
      </c>
      <c r="AD25" t="n">
        <v>191844.4147054168</v>
      </c>
      <c r="AE25" t="n">
        <v>262489.9917780783</v>
      </c>
      <c r="AF25" t="n">
        <v>2.757813784390291e-06</v>
      </c>
      <c r="AG25" t="n">
        <v>16</v>
      </c>
      <c r="AH25" t="n">
        <v>237438.3153698724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8.5884</v>
      </c>
      <c r="E26" t="n">
        <v>11.64</v>
      </c>
      <c r="F26" t="n">
        <v>8.06</v>
      </c>
      <c r="G26" t="n">
        <v>37.22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10</v>
      </c>
      <c r="N26" t="n">
        <v>78.34</v>
      </c>
      <c r="O26" t="n">
        <v>35494.74</v>
      </c>
      <c r="P26" t="n">
        <v>110.01</v>
      </c>
      <c r="Q26" t="n">
        <v>1361.34</v>
      </c>
      <c r="R26" t="n">
        <v>34.08</v>
      </c>
      <c r="S26" t="n">
        <v>25.13</v>
      </c>
      <c r="T26" t="n">
        <v>3843.3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190.708347577589</v>
      </c>
      <c r="AB26" t="n">
        <v>260.9355746140406</v>
      </c>
      <c r="AC26" t="n">
        <v>236.0322495983318</v>
      </c>
      <c r="AD26" t="n">
        <v>190708.347577589</v>
      </c>
      <c r="AE26" t="n">
        <v>260935.5746140406</v>
      </c>
      <c r="AF26" t="n">
        <v>2.756112955520623e-06</v>
      </c>
      <c r="AG26" t="n">
        <v>16</v>
      </c>
      <c r="AH26" t="n">
        <v>236032.2495983318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8.6279</v>
      </c>
      <c r="E27" t="n">
        <v>11.59</v>
      </c>
      <c r="F27" t="n">
        <v>8.06</v>
      </c>
      <c r="G27" t="n">
        <v>40.31</v>
      </c>
      <c r="H27" t="n">
        <v>0.45</v>
      </c>
      <c r="I27" t="n">
        <v>12</v>
      </c>
      <c r="J27" t="n">
        <v>286.4</v>
      </c>
      <c r="K27" t="n">
        <v>60.56</v>
      </c>
      <c r="L27" t="n">
        <v>7.25</v>
      </c>
      <c r="M27" t="n">
        <v>9</v>
      </c>
      <c r="N27" t="n">
        <v>78.59</v>
      </c>
      <c r="O27" t="n">
        <v>35556.78</v>
      </c>
      <c r="P27" t="n">
        <v>108.89</v>
      </c>
      <c r="Q27" t="n">
        <v>1361.34</v>
      </c>
      <c r="R27" t="n">
        <v>34.15</v>
      </c>
      <c r="S27" t="n">
        <v>25.13</v>
      </c>
      <c r="T27" t="n">
        <v>3885.83</v>
      </c>
      <c r="U27" t="n">
        <v>0.74</v>
      </c>
      <c r="V27" t="n">
        <v>0.89</v>
      </c>
      <c r="W27" t="n">
        <v>1.2</v>
      </c>
      <c r="X27" t="n">
        <v>0.24</v>
      </c>
      <c r="Y27" t="n">
        <v>1</v>
      </c>
      <c r="Z27" t="n">
        <v>10</v>
      </c>
      <c r="AA27" t="n">
        <v>189.6447851902855</v>
      </c>
      <c r="AB27" t="n">
        <v>259.4803616346717</v>
      </c>
      <c r="AC27" t="n">
        <v>234.7159201033091</v>
      </c>
      <c r="AD27" t="n">
        <v>189644.7851902855</v>
      </c>
      <c r="AE27" t="n">
        <v>259480.3616346717</v>
      </c>
      <c r="AF27" t="n">
        <v>2.768788944266264e-06</v>
      </c>
      <c r="AG27" t="n">
        <v>16</v>
      </c>
      <c r="AH27" t="n">
        <v>234715.9201033092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8.6449</v>
      </c>
      <c r="E28" t="n">
        <v>11.57</v>
      </c>
      <c r="F28" t="n">
        <v>8.039999999999999</v>
      </c>
      <c r="G28" t="n">
        <v>40.2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7</v>
      </c>
      <c r="N28" t="n">
        <v>78.84999999999999</v>
      </c>
      <c r="O28" t="n">
        <v>35618.8</v>
      </c>
      <c r="P28" t="n">
        <v>107.37</v>
      </c>
      <c r="Q28" t="n">
        <v>1361.34</v>
      </c>
      <c r="R28" t="n">
        <v>33.46</v>
      </c>
      <c r="S28" t="n">
        <v>25.13</v>
      </c>
      <c r="T28" t="n">
        <v>3539.62</v>
      </c>
      <c r="U28" t="n">
        <v>0.75</v>
      </c>
      <c r="V28" t="n">
        <v>0.89</v>
      </c>
      <c r="W28" t="n">
        <v>1.2</v>
      </c>
      <c r="X28" t="n">
        <v>0.22</v>
      </c>
      <c r="Y28" t="n">
        <v>1</v>
      </c>
      <c r="Z28" t="n">
        <v>10</v>
      </c>
      <c r="AA28" t="n">
        <v>188.5161728201418</v>
      </c>
      <c r="AB28" t="n">
        <v>257.9361443989781</v>
      </c>
      <c r="AC28" t="n">
        <v>233.3190807932671</v>
      </c>
      <c r="AD28" t="n">
        <v>188516.1728201418</v>
      </c>
      <c r="AE28" t="n">
        <v>257936.1443989781</v>
      </c>
      <c r="AF28" t="n">
        <v>2.774244433093502e-06</v>
      </c>
      <c r="AG28" t="n">
        <v>16</v>
      </c>
      <c r="AH28" t="n">
        <v>233319.0807932671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8.686</v>
      </c>
      <c r="E29" t="n">
        <v>11.51</v>
      </c>
      <c r="F29" t="n">
        <v>8.039999999999999</v>
      </c>
      <c r="G29" t="n">
        <v>43.84</v>
      </c>
      <c r="H29" t="n">
        <v>0.48</v>
      </c>
      <c r="I29" t="n">
        <v>11</v>
      </c>
      <c r="J29" t="n">
        <v>287.41</v>
      </c>
      <c r="K29" t="n">
        <v>60.56</v>
      </c>
      <c r="L29" t="n">
        <v>7.75</v>
      </c>
      <c r="M29" t="n">
        <v>4</v>
      </c>
      <c r="N29" t="n">
        <v>79.09999999999999</v>
      </c>
      <c r="O29" t="n">
        <v>35680.92</v>
      </c>
      <c r="P29" t="n">
        <v>105.2</v>
      </c>
      <c r="Q29" t="n">
        <v>1361.39</v>
      </c>
      <c r="R29" t="n">
        <v>33.17</v>
      </c>
      <c r="S29" t="n">
        <v>25.13</v>
      </c>
      <c r="T29" t="n">
        <v>3399.44</v>
      </c>
      <c r="U29" t="n">
        <v>0.76</v>
      </c>
      <c r="V29" t="n">
        <v>0.89</v>
      </c>
      <c r="W29" t="n">
        <v>1.21</v>
      </c>
      <c r="X29" t="n">
        <v>0.22</v>
      </c>
      <c r="Y29" t="n">
        <v>1</v>
      </c>
      <c r="Z29" t="n">
        <v>10</v>
      </c>
      <c r="AA29" t="n">
        <v>179.8454986907917</v>
      </c>
      <c r="AB29" t="n">
        <v>246.0725455320618</v>
      </c>
      <c r="AC29" t="n">
        <v>222.5877271515399</v>
      </c>
      <c r="AD29" t="n">
        <v>179845.4986907917</v>
      </c>
      <c r="AE29" t="n">
        <v>246072.5455320617</v>
      </c>
      <c r="AF29" t="n">
        <v>2.787433879611119e-06</v>
      </c>
      <c r="AG29" t="n">
        <v>15</v>
      </c>
      <c r="AH29" t="n">
        <v>222587.7271515399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8.6927</v>
      </c>
      <c r="E30" t="n">
        <v>11.5</v>
      </c>
      <c r="F30" t="n">
        <v>8.029999999999999</v>
      </c>
      <c r="G30" t="n">
        <v>43.79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2</v>
      </c>
      <c r="N30" t="n">
        <v>79.36</v>
      </c>
      <c r="O30" t="n">
        <v>35743.15</v>
      </c>
      <c r="P30" t="n">
        <v>105.71</v>
      </c>
      <c r="Q30" t="n">
        <v>1361.39</v>
      </c>
      <c r="R30" t="n">
        <v>32.89</v>
      </c>
      <c r="S30" t="n">
        <v>25.13</v>
      </c>
      <c r="T30" t="n">
        <v>3259.75</v>
      </c>
      <c r="U30" t="n">
        <v>0.76</v>
      </c>
      <c r="V30" t="n">
        <v>0.9</v>
      </c>
      <c r="W30" t="n">
        <v>1.21</v>
      </c>
      <c r="X30" t="n">
        <v>0.21</v>
      </c>
      <c r="Y30" t="n">
        <v>1</v>
      </c>
      <c r="Z30" t="n">
        <v>10</v>
      </c>
      <c r="AA30" t="n">
        <v>180.097490718573</v>
      </c>
      <c r="AB30" t="n">
        <v>246.4173321415756</v>
      </c>
      <c r="AC30" t="n">
        <v>222.899607810953</v>
      </c>
      <c r="AD30" t="n">
        <v>180097.490718573</v>
      </c>
      <c r="AE30" t="n">
        <v>246417.3321415756</v>
      </c>
      <c r="AF30" t="n">
        <v>2.789583984031266e-06</v>
      </c>
      <c r="AG30" t="n">
        <v>15</v>
      </c>
      <c r="AH30" t="n">
        <v>222899.607810953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8.6912</v>
      </c>
      <c r="E31" t="n">
        <v>11.51</v>
      </c>
      <c r="F31" t="n">
        <v>8.029999999999999</v>
      </c>
      <c r="G31" t="n">
        <v>43.8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1</v>
      </c>
      <c r="N31" t="n">
        <v>79.61</v>
      </c>
      <c r="O31" t="n">
        <v>35805.48</v>
      </c>
      <c r="P31" t="n">
        <v>105.87</v>
      </c>
      <c r="Q31" t="n">
        <v>1361.39</v>
      </c>
      <c r="R31" t="n">
        <v>32.86</v>
      </c>
      <c r="S31" t="n">
        <v>25.13</v>
      </c>
      <c r="T31" t="n">
        <v>3247.08</v>
      </c>
      <c r="U31" t="n">
        <v>0.76</v>
      </c>
      <c r="V31" t="n">
        <v>0.9</v>
      </c>
      <c r="W31" t="n">
        <v>1.21</v>
      </c>
      <c r="X31" t="n">
        <v>0.21</v>
      </c>
      <c r="Y31" t="n">
        <v>1</v>
      </c>
      <c r="Z31" t="n">
        <v>10</v>
      </c>
      <c r="AA31" t="n">
        <v>180.2105059145888</v>
      </c>
      <c r="AB31" t="n">
        <v>246.571964518643</v>
      </c>
      <c r="AC31" t="n">
        <v>223.039482290981</v>
      </c>
      <c r="AD31" t="n">
        <v>180210.5059145888</v>
      </c>
      <c r="AE31" t="n">
        <v>246571.964518643</v>
      </c>
      <c r="AF31" t="n">
        <v>2.789102617370038e-06</v>
      </c>
      <c r="AG31" t="n">
        <v>15</v>
      </c>
      <c r="AH31" t="n">
        <v>223039.482290981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8.6912</v>
      </c>
      <c r="E32" t="n">
        <v>11.51</v>
      </c>
      <c r="F32" t="n">
        <v>8.029999999999999</v>
      </c>
      <c r="G32" t="n">
        <v>43.8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0</v>
      </c>
      <c r="N32" t="n">
        <v>79.87</v>
      </c>
      <c r="O32" t="n">
        <v>35867.91</v>
      </c>
      <c r="P32" t="n">
        <v>106.02</v>
      </c>
      <c r="Q32" t="n">
        <v>1361.39</v>
      </c>
      <c r="R32" t="n">
        <v>32.84</v>
      </c>
      <c r="S32" t="n">
        <v>25.13</v>
      </c>
      <c r="T32" t="n">
        <v>3237.99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180.304427787868</v>
      </c>
      <c r="AB32" t="n">
        <v>246.7004725692041</v>
      </c>
      <c r="AC32" t="n">
        <v>223.1557257135587</v>
      </c>
      <c r="AD32" t="n">
        <v>180304.427787868</v>
      </c>
      <c r="AE32" t="n">
        <v>246700.4725692041</v>
      </c>
      <c r="AF32" t="n">
        <v>2.789102617370038e-06</v>
      </c>
      <c r="AG32" t="n">
        <v>15</v>
      </c>
      <c r="AH32" t="n">
        <v>223155.7257135587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8.641400000000001</v>
      </c>
      <c r="E2" t="n">
        <v>11.57</v>
      </c>
      <c r="F2" t="n">
        <v>9</v>
      </c>
      <c r="G2" t="n">
        <v>9.640000000000001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47.47</v>
      </c>
      <c r="Q2" t="n">
        <v>1361.71</v>
      </c>
      <c r="R2" t="n">
        <v>61.07</v>
      </c>
      <c r="S2" t="n">
        <v>25.13</v>
      </c>
      <c r="T2" t="n">
        <v>17127.7</v>
      </c>
      <c r="U2" t="n">
        <v>0.41</v>
      </c>
      <c r="V2" t="n">
        <v>0.8</v>
      </c>
      <c r="W2" t="n">
        <v>1.34</v>
      </c>
      <c r="X2" t="n">
        <v>1.18</v>
      </c>
      <c r="Y2" t="n">
        <v>1</v>
      </c>
      <c r="Z2" t="n">
        <v>10</v>
      </c>
      <c r="AA2" t="n">
        <v>141.2411879328698</v>
      </c>
      <c r="AB2" t="n">
        <v>193.2524244511078</v>
      </c>
      <c r="AC2" t="n">
        <v>174.8086842930299</v>
      </c>
      <c r="AD2" t="n">
        <v>141241.1879328698</v>
      </c>
      <c r="AE2" t="n">
        <v>193252.4244511078</v>
      </c>
      <c r="AF2" t="n">
        <v>3.010816859081412e-06</v>
      </c>
      <c r="AG2" t="n">
        <v>16</v>
      </c>
      <c r="AH2" t="n">
        <v>174808.6842930299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6.7868</v>
      </c>
      <c r="E2" t="n">
        <v>14.73</v>
      </c>
      <c r="F2" t="n">
        <v>9.52</v>
      </c>
      <c r="G2" t="n">
        <v>6.8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115.42</v>
      </c>
      <c r="Q2" t="n">
        <v>1361.84</v>
      </c>
      <c r="R2" t="n">
        <v>79.34999999999999</v>
      </c>
      <c r="S2" t="n">
        <v>25.13</v>
      </c>
      <c r="T2" t="n">
        <v>26126.68</v>
      </c>
      <c r="U2" t="n">
        <v>0.32</v>
      </c>
      <c r="V2" t="n">
        <v>0.76</v>
      </c>
      <c r="W2" t="n">
        <v>1.32</v>
      </c>
      <c r="X2" t="n">
        <v>1.69</v>
      </c>
      <c r="Y2" t="n">
        <v>1</v>
      </c>
      <c r="Z2" t="n">
        <v>10</v>
      </c>
      <c r="AA2" t="n">
        <v>240.49631614946</v>
      </c>
      <c r="AB2" t="n">
        <v>329.0576697041932</v>
      </c>
      <c r="AC2" t="n">
        <v>297.6528675430629</v>
      </c>
      <c r="AD2" t="n">
        <v>240496.31614946</v>
      </c>
      <c r="AE2" t="n">
        <v>329057.6697041932</v>
      </c>
      <c r="AF2" t="n">
        <v>2.242397693930278e-06</v>
      </c>
      <c r="AG2" t="n">
        <v>20</v>
      </c>
      <c r="AH2" t="n">
        <v>297652.867543063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7.3576</v>
      </c>
      <c r="E3" t="n">
        <v>13.59</v>
      </c>
      <c r="F3" t="n">
        <v>9.08</v>
      </c>
      <c r="G3" t="n">
        <v>8.65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108.16</v>
      </c>
      <c r="Q3" t="n">
        <v>1361.83</v>
      </c>
      <c r="R3" t="n">
        <v>65.93000000000001</v>
      </c>
      <c r="S3" t="n">
        <v>25.13</v>
      </c>
      <c r="T3" t="n">
        <v>19518.55</v>
      </c>
      <c r="U3" t="n">
        <v>0.38</v>
      </c>
      <c r="V3" t="n">
        <v>0.79</v>
      </c>
      <c r="W3" t="n">
        <v>1.28</v>
      </c>
      <c r="X3" t="n">
        <v>1.26</v>
      </c>
      <c r="Y3" t="n">
        <v>1</v>
      </c>
      <c r="Z3" t="n">
        <v>10</v>
      </c>
      <c r="AA3" t="n">
        <v>213.0930510609784</v>
      </c>
      <c r="AB3" t="n">
        <v>291.5633134634191</v>
      </c>
      <c r="AC3" t="n">
        <v>263.7369200382367</v>
      </c>
      <c r="AD3" t="n">
        <v>213093.0510609784</v>
      </c>
      <c r="AE3" t="n">
        <v>291563.3134634191</v>
      </c>
      <c r="AF3" t="n">
        <v>2.430993291810781e-06</v>
      </c>
      <c r="AG3" t="n">
        <v>18</v>
      </c>
      <c r="AH3" t="n">
        <v>263736.9200382368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7.7223</v>
      </c>
      <c r="E4" t="n">
        <v>12.95</v>
      </c>
      <c r="F4" t="n">
        <v>8.85</v>
      </c>
      <c r="G4" t="n">
        <v>10.41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103.34</v>
      </c>
      <c r="Q4" t="n">
        <v>1361.66</v>
      </c>
      <c r="R4" t="n">
        <v>58.4</v>
      </c>
      <c r="S4" t="n">
        <v>25.13</v>
      </c>
      <c r="T4" t="n">
        <v>15814.07</v>
      </c>
      <c r="U4" t="n">
        <v>0.43</v>
      </c>
      <c r="V4" t="n">
        <v>0.8100000000000001</v>
      </c>
      <c r="W4" t="n">
        <v>1.27</v>
      </c>
      <c r="X4" t="n">
        <v>1.03</v>
      </c>
      <c r="Y4" t="n">
        <v>1</v>
      </c>
      <c r="Z4" t="n">
        <v>10</v>
      </c>
      <c r="AA4" t="n">
        <v>198.4643076536538</v>
      </c>
      <c r="AB4" t="n">
        <v>271.5476213589167</v>
      </c>
      <c r="AC4" t="n">
        <v>245.6314974959815</v>
      </c>
      <c r="AD4" t="n">
        <v>198464.3076536538</v>
      </c>
      <c r="AE4" t="n">
        <v>271547.6213589167</v>
      </c>
      <c r="AF4" t="n">
        <v>2.551492266139828e-06</v>
      </c>
      <c r="AG4" t="n">
        <v>17</v>
      </c>
      <c r="AH4" t="n">
        <v>245631.4974959815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8.036300000000001</v>
      </c>
      <c r="E5" t="n">
        <v>12.44</v>
      </c>
      <c r="F5" t="n">
        <v>8.65</v>
      </c>
      <c r="G5" t="n">
        <v>12.35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99.09999999999999</v>
      </c>
      <c r="Q5" t="n">
        <v>1361.67</v>
      </c>
      <c r="R5" t="n">
        <v>52.44</v>
      </c>
      <c r="S5" t="n">
        <v>25.13</v>
      </c>
      <c r="T5" t="n">
        <v>12880.59</v>
      </c>
      <c r="U5" t="n">
        <v>0.48</v>
      </c>
      <c r="V5" t="n">
        <v>0.83</v>
      </c>
      <c r="W5" t="n">
        <v>1.25</v>
      </c>
      <c r="X5" t="n">
        <v>0.83</v>
      </c>
      <c r="Y5" t="n">
        <v>1</v>
      </c>
      <c r="Z5" t="n">
        <v>10</v>
      </c>
      <c r="AA5" t="n">
        <v>192.2437825566453</v>
      </c>
      <c r="AB5" t="n">
        <v>263.0364244909949</v>
      </c>
      <c r="AC5" t="n">
        <v>237.9325973115916</v>
      </c>
      <c r="AD5" t="n">
        <v>192243.7825566453</v>
      </c>
      <c r="AE5" t="n">
        <v>263036.4244909949</v>
      </c>
      <c r="AF5" t="n">
        <v>2.655239669318661e-06</v>
      </c>
      <c r="AG5" t="n">
        <v>17</v>
      </c>
      <c r="AH5" t="n">
        <v>237932.5973115916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8.242100000000001</v>
      </c>
      <c r="E6" t="n">
        <v>12.13</v>
      </c>
      <c r="F6" t="n">
        <v>8.539999999999999</v>
      </c>
      <c r="G6" t="n">
        <v>14.23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95.44</v>
      </c>
      <c r="Q6" t="n">
        <v>1361.52</v>
      </c>
      <c r="R6" t="n">
        <v>48.9</v>
      </c>
      <c r="S6" t="n">
        <v>25.13</v>
      </c>
      <c r="T6" t="n">
        <v>11141.04</v>
      </c>
      <c r="U6" t="n">
        <v>0.51</v>
      </c>
      <c r="V6" t="n">
        <v>0.84</v>
      </c>
      <c r="W6" t="n">
        <v>1.24</v>
      </c>
      <c r="X6" t="n">
        <v>0.72</v>
      </c>
      <c r="Y6" t="n">
        <v>1</v>
      </c>
      <c r="Z6" t="n">
        <v>10</v>
      </c>
      <c r="AA6" t="n">
        <v>181.0436765207904</v>
      </c>
      <c r="AB6" t="n">
        <v>247.7119452989405</v>
      </c>
      <c r="AC6" t="n">
        <v>224.0706649055804</v>
      </c>
      <c r="AD6" t="n">
        <v>181043.6765207904</v>
      </c>
      <c r="AE6" t="n">
        <v>247711.9452989405</v>
      </c>
      <c r="AF6" t="n">
        <v>2.723237171147336e-06</v>
      </c>
      <c r="AG6" t="n">
        <v>16</v>
      </c>
      <c r="AH6" t="n">
        <v>224070.6649055804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8.442600000000001</v>
      </c>
      <c r="E7" t="n">
        <v>11.84</v>
      </c>
      <c r="F7" t="n">
        <v>8.42</v>
      </c>
      <c r="G7" t="n">
        <v>16.3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92.22</v>
      </c>
      <c r="Q7" t="n">
        <v>1361.43</v>
      </c>
      <c r="R7" t="n">
        <v>45.47</v>
      </c>
      <c r="S7" t="n">
        <v>25.13</v>
      </c>
      <c r="T7" t="n">
        <v>9450.84</v>
      </c>
      <c r="U7" t="n">
        <v>0.55</v>
      </c>
      <c r="V7" t="n">
        <v>0.85</v>
      </c>
      <c r="W7" t="n">
        <v>1.23</v>
      </c>
      <c r="X7" t="n">
        <v>0.6</v>
      </c>
      <c r="Y7" t="n">
        <v>1</v>
      </c>
      <c r="Z7" t="n">
        <v>10</v>
      </c>
      <c r="AA7" t="n">
        <v>177.1908103559382</v>
      </c>
      <c r="AB7" t="n">
        <v>242.4402838357335</v>
      </c>
      <c r="AC7" t="n">
        <v>219.3021234135968</v>
      </c>
      <c r="AD7" t="n">
        <v>177190.8103559382</v>
      </c>
      <c r="AE7" t="n">
        <v>242440.2838357335</v>
      </c>
      <c r="AF7" t="n">
        <v>2.78948352254019e-06</v>
      </c>
      <c r="AG7" t="n">
        <v>16</v>
      </c>
      <c r="AH7" t="n">
        <v>219302.1234135968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8.587400000000001</v>
      </c>
      <c r="E8" t="n">
        <v>11.64</v>
      </c>
      <c r="F8" t="n">
        <v>8.359999999999999</v>
      </c>
      <c r="G8" t="n">
        <v>18.57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89.78</v>
      </c>
      <c r="Q8" t="n">
        <v>1361.43</v>
      </c>
      <c r="R8" t="n">
        <v>43.45</v>
      </c>
      <c r="S8" t="n">
        <v>25.13</v>
      </c>
      <c r="T8" t="n">
        <v>8462.379999999999</v>
      </c>
      <c r="U8" t="n">
        <v>0.58</v>
      </c>
      <c r="V8" t="n">
        <v>0.86</v>
      </c>
      <c r="W8" t="n">
        <v>1.22</v>
      </c>
      <c r="X8" t="n">
        <v>0.54</v>
      </c>
      <c r="Y8" t="n">
        <v>1</v>
      </c>
      <c r="Z8" t="n">
        <v>10</v>
      </c>
      <c r="AA8" t="n">
        <v>174.4700521788944</v>
      </c>
      <c r="AB8" t="n">
        <v>238.7176224665247</v>
      </c>
      <c r="AC8" t="n">
        <v>215.934747620676</v>
      </c>
      <c r="AD8" t="n">
        <v>174470.0521788944</v>
      </c>
      <c r="AE8" t="n">
        <v>238717.6224665247</v>
      </c>
      <c r="AF8" t="n">
        <v>2.837326274069792e-06</v>
      </c>
      <c r="AG8" t="n">
        <v>16</v>
      </c>
      <c r="AH8" t="n">
        <v>215934.747620676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8.7133</v>
      </c>
      <c r="E9" t="n">
        <v>11.48</v>
      </c>
      <c r="F9" t="n">
        <v>8.289999999999999</v>
      </c>
      <c r="G9" t="n">
        <v>20.73</v>
      </c>
      <c r="H9" t="n">
        <v>0.29</v>
      </c>
      <c r="I9" t="n">
        <v>24</v>
      </c>
      <c r="J9" t="n">
        <v>170.42</v>
      </c>
      <c r="K9" t="n">
        <v>51.39</v>
      </c>
      <c r="L9" t="n">
        <v>2.75</v>
      </c>
      <c r="M9" t="n">
        <v>22</v>
      </c>
      <c r="N9" t="n">
        <v>31.28</v>
      </c>
      <c r="O9" t="n">
        <v>21253.01</v>
      </c>
      <c r="P9" t="n">
        <v>86.55</v>
      </c>
      <c r="Q9" t="n">
        <v>1361.53</v>
      </c>
      <c r="R9" t="n">
        <v>41.44</v>
      </c>
      <c r="S9" t="n">
        <v>25.13</v>
      </c>
      <c r="T9" t="n">
        <v>7469.8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164.6538142649657</v>
      </c>
      <c r="AB9" t="n">
        <v>225.2866126908414</v>
      </c>
      <c r="AC9" t="n">
        <v>203.785574567439</v>
      </c>
      <c r="AD9" t="n">
        <v>164653.8142649657</v>
      </c>
      <c r="AE9" t="n">
        <v>225286.6126908414</v>
      </c>
      <c r="AF9" t="n">
        <v>2.878924357064108e-06</v>
      </c>
      <c r="AG9" t="n">
        <v>15</v>
      </c>
      <c r="AH9" t="n">
        <v>203785.574567439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8.847200000000001</v>
      </c>
      <c r="E10" t="n">
        <v>11.3</v>
      </c>
      <c r="F10" t="n">
        <v>8.220000000000001</v>
      </c>
      <c r="G10" t="n">
        <v>23.48</v>
      </c>
      <c r="H10" t="n">
        <v>0.31</v>
      </c>
      <c r="I10" t="n">
        <v>21</v>
      </c>
      <c r="J10" t="n">
        <v>170.79</v>
      </c>
      <c r="K10" t="n">
        <v>51.39</v>
      </c>
      <c r="L10" t="n">
        <v>3</v>
      </c>
      <c r="M10" t="n">
        <v>18</v>
      </c>
      <c r="N10" t="n">
        <v>31.4</v>
      </c>
      <c r="O10" t="n">
        <v>21297.94</v>
      </c>
      <c r="P10" t="n">
        <v>83.33</v>
      </c>
      <c r="Q10" t="n">
        <v>1361.52</v>
      </c>
      <c r="R10" t="n">
        <v>39.07</v>
      </c>
      <c r="S10" t="n">
        <v>25.13</v>
      </c>
      <c r="T10" t="n">
        <v>6299.35</v>
      </c>
      <c r="U10" t="n">
        <v>0.64</v>
      </c>
      <c r="V10" t="n">
        <v>0.88</v>
      </c>
      <c r="W10" t="n">
        <v>1.21</v>
      </c>
      <c r="X10" t="n">
        <v>0.4</v>
      </c>
      <c r="Y10" t="n">
        <v>1</v>
      </c>
      <c r="Z10" t="n">
        <v>10</v>
      </c>
      <c r="AA10" t="n">
        <v>161.6936884245677</v>
      </c>
      <c r="AB10" t="n">
        <v>221.2364379244755</v>
      </c>
      <c r="AC10" t="n">
        <v>200.1219427963178</v>
      </c>
      <c r="AD10" t="n">
        <v>161693.6884245678</v>
      </c>
      <c r="AE10" t="n">
        <v>221236.4379244755</v>
      </c>
      <c r="AF10" t="n">
        <v>2.923165685999286e-06</v>
      </c>
      <c r="AG10" t="n">
        <v>15</v>
      </c>
      <c r="AH10" t="n">
        <v>200121.9427963178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8.923500000000001</v>
      </c>
      <c r="E11" t="n">
        <v>11.21</v>
      </c>
      <c r="F11" t="n">
        <v>8.19</v>
      </c>
      <c r="G11" t="n">
        <v>25.86</v>
      </c>
      <c r="H11" t="n">
        <v>0.34</v>
      </c>
      <c r="I11" t="n">
        <v>19</v>
      </c>
      <c r="J11" t="n">
        <v>171.15</v>
      </c>
      <c r="K11" t="n">
        <v>51.39</v>
      </c>
      <c r="L11" t="n">
        <v>3.25</v>
      </c>
      <c r="M11" t="n">
        <v>15</v>
      </c>
      <c r="N11" t="n">
        <v>31.51</v>
      </c>
      <c r="O11" t="n">
        <v>21342.91</v>
      </c>
      <c r="P11" t="n">
        <v>80</v>
      </c>
      <c r="Q11" t="n">
        <v>1361.34</v>
      </c>
      <c r="R11" t="n">
        <v>38.08</v>
      </c>
      <c r="S11" t="n">
        <v>25.13</v>
      </c>
      <c r="T11" t="n">
        <v>5813.46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159.1428598023369</v>
      </c>
      <c r="AB11" t="n">
        <v>217.7462816689244</v>
      </c>
      <c r="AC11" t="n">
        <v>196.9648821553304</v>
      </c>
      <c r="AD11" t="n">
        <v>159142.8598023369</v>
      </c>
      <c r="AE11" t="n">
        <v>217746.2816689244</v>
      </c>
      <c r="AF11" t="n">
        <v>2.948375644160257e-06</v>
      </c>
      <c r="AG11" t="n">
        <v>15</v>
      </c>
      <c r="AH11" t="n">
        <v>196964.8821553304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8.9633</v>
      </c>
      <c r="E12" t="n">
        <v>11.16</v>
      </c>
      <c r="F12" t="n">
        <v>8.17</v>
      </c>
      <c r="G12" t="n">
        <v>27.25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6</v>
      </c>
      <c r="N12" t="n">
        <v>31.63</v>
      </c>
      <c r="O12" t="n">
        <v>21387.92</v>
      </c>
      <c r="P12" t="n">
        <v>78.58</v>
      </c>
      <c r="Q12" t="n">
        <v>1361.4</v>
      </c>
      <c r="R12" t="n">
        <v>37.26</v>
      </c>
      <c r="S12" t="n">
        <v>25.13</v>
      </c>
      <c r="T12" t="n">
        <v>5410.47</v>
      </c>
      <c r="U12" t="n">
        <v>0.67</v>
      </c>
      <c r="V12" t="n">
        <v>0.88</v>
      </c>
      <c r="W12" t="n">
        <v>1.22</v>
      </c>
      <c r="X12" t="n">
        <v>0.35</v>
      </c>
      <c r="Y12" t="n">
        <v>1</v>
      </c>
      <c r="Z12" t="n">
        <v>10</v>
      </c>
      <c r="AA12" t="n">
        <v>158.0184768699182</v>
      </c>
      <c r="AB12" t="n">
        <v>216.2078513365158</v>
      </c>
      <c r="AC12" t="n">
        <v>195.5732774546458</v>
      </c>
      <c r="AD12" t="n">
        <v>158018.4768699182</v>
      </c>
      <c r="AE12" t="n">
        <v>216207.8513365158</v>
      </c>
      <c r="AF12" t="n">
        <v>2.961525792716046e-06</v>
      </c>
      <c r="AG12" t="n">
        <v>15</v>
      </c>
      <c r="AH12" t="n">
        <v>195573.2774546458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8.9552</v>
      </c>
      <c r="E13" t="n">
        <v>11.17</v>
      </c>
      <c r="F13" t="n">
        <v>8.18</v>
      </c>
      <c r="G13" t="n">
        <v>27.28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3</v>
      </c>
      <c r="N13" t="n">
        <v>31.74</v>
      </c>
      <c r="O13" t="n">
        <v>21432.96</v>
      </c>
      <c r="P13" t="n">
        <v>78.14</v>
      </c>
      <c r="Q13" t="n">
        <v>1361.4</v>
      </c>
      <c r="R13" t="n">
        <v>37.49</v>
      </c>
      <c r="S13" t="n">
        <v>25.13</v>
      </c>
      <c r="T13" t="n">
        <v>5523.87</v>
      </c>
      <c r="U13" t="n">
        <v>0.67</v>
      </c>
      <c r="V13" t="n">
        <v>0.88</v>
      </c>
      <c r="W13" t="n">
        <v>1.23</v>
      </c>
      <c r="X13" t="n">
        <v>0.36</v>
      </c>
      <c r="Y13" t="n">
        <v>1</v>
      </c>
      <c r="Z13" t="n">
        <v>10</v>
      </c>
      <c r="AA13" t="n">
        <v>157.808286856374</v>
      </c>
      <c r="AB13" t="n">
        <v>215.9202600870559</v>
      </c>
      <c r="AC13" t="n">
        <v>195.3131335103974</v>
      </c>
      <c r="AD13" t="n">
        <v>157808.286856374</v>
      </c>
      <c r="AE13" t="n">
        <v>215920.2600870559</v>
      </c>
      <c r="AF13" t="n">
        <v>2.958849506200922e-06</v>
      </c>
      <c r="AG13" t="n">
        <v>15</v>
      </c>
      <c r="AH13" t="n">
        <v>195313.1335103974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8.9457</v>
      </c>
      <c r="E14" t="n">
        <v>11.18</v>
      </c>
      <c r="F14" t="n">
        <v>8.199999999999999</v>
      </c>
      <c r="G14" t="n">
        <v>27.32</v>
      </c>
      <c r="H14" t="n">
        <v>0.41</v>
      </c>
      <c r="I14" t="n">
        <v>18</v>
      </c>
      <c r="J14" t="n">
        <v>172.25</v>
      </c>
      <c r="K14" t="n">
        <v>51.39</v>
      </c>
      <c r="L14" t="n">
        <v>4</v>
      </c>
      <c r="M14" t="n">
        <v>0</v>
      </c>
      <c r="N14" t="n">
        <v>31.86</v>
      </c>
      <c r="O14" t="n">
        <v>21478.05</v>
      </c>
      <c r="P14" t="n">
        <v>78.14</v>
      </c>
      <c r="Q14" t="n">
        <v>1361.53</v>
      </c>
      <c r="R14" t="n">
        <v>37.68</v>
      </c>
      <c r="S14" t="n">
        <v>25.13</v>
      </c>
      <c r="T14" t="n">
        <v>5622.23</v>
      </c>
      <c r="U14" t="n">
        <v>0.67</v>
      </c>
      <c r="V14" t="n">
        <v>0.88</v>
      </c>
      <c r="W14" t="n">
        <v>1.23</v>
      </c>
      <c r="X14" t="n">
        <v>0.38</v>
      </c>
      <c r="Y14" t="n">
        <v>1</v>
      </c>
      <c r="Z14" t="n">
        <v>10</v>
      </c>
      <c r="AA14" t="n">
        <v>157.8818998741165</v>
      </c>
      <c r="AB14" t="n">
        <v>216.0209806655083</v>
      </c>
      <c r="AC14" t="n">
        <v>195.4042414582046</v>
      </c>
      <c r="AD14" t="n">
        <v>157881.8998741165</v>
      </c>
      <c r="AE14" t="n">
        <v>216020.9806655083</v>
      </c>
      <c r="AF14" t="n">
        <v>2.955710651646149e-06</v>
      </c>
      <c r="AG14" t="n">
        <v>15</v>
      </c>
      <c r="AH14" t="n">
        <v>195404.2414582046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8.4252</v>
      </c>
      <c r="E2" t="n">
        <v>11.87</v>
      </c>
      <c r="F2" t="n">
        <v>9.279999999999999</v>
      </c>
      <c r="G2" t="n">
        <v>8.07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43.5</v>
      </c>
      <c r="Q2" t="n">
        <v>1361.35</v>
      </c>
      <c r="R2" t="n">
        <v>69.18000000000001</v>
      </c>
      <c r="S2" t="n">
        <v>25.13</v>
      </c>
      <c r="T2" t="n">
        <v>21113.58</v>
      </c>
      <c r="U2" t="n">
        <v>0.36</v>
      </c>
      <c r="V2" t="n">
        <v>0.78</v>
      </c>
      <c r="W2" t="n">
        <v>1.38</v>
      </c>
      <c r="X2" t="n">
        <v>1.46</v>
      </c>
      <c r="Y2" t="n">
        <v>1</v>
      </c>
      <c r="Z2" t="n">
        <v>10</v>
      </c>
      <c r="AA2" t="n">
        <v>138.7796790311534</v>
      </c>
      <c r="AB2" t="n">
        <v>189.8844793776726</v>
      </c>
      <c r="AC2" t="n">
        <v>171.7621711704617</v>
      </c>
      <c r="AD2" t="n">
        <v>138779.6790311534</v>
      </c>
      <c r="AE2" t="n">
        <v>189884.4793776726</v>
      </c>
      <c r="AF2" t="n">
        <v>2.957230015022783e-06</v>
      </c>
      <c r="AG2" t="n">
        <v>16</v>
      </c>
      <c r="AH2" t="n">
        <v>171762.1711704617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5.5782</v>
      </c>
      <c r="E2" t="n">
        <v>17.93</v>
      </c>
      <c r="F2" t="n">
        <v>10.12</v>
      </c>
      <c r="G2" t="n">
        <v>5.42</v>
      </c>
      <c r="H2" t="n">
        <v>0.08</v>
      </c>
      <c r="I2" t="n">
        <v>112</v>
      </c>
      <c r="J2" t="n">
        <v>232.68</v>
      </c>
      <c r="K2" t="n">
        <v>57.72</v>
      </c>
      <c r="L2" t="n">
        <v>1</v>
      </c>
      <c r="M2" t="n">
        <v>110</v>
      </c>
      <c r="N2" t="n">
        <v>53.95</v>
      </c>
      <c r="O2" t="n">
        <v>28931.02</v>
      </c>
      <c r="P2" t="n">
        <v>154.55</v>
      </c>
      <c r="Q2" t="n">
        <v>1361.65</v>
      </c>
      <c r="R2" t="n">
        <v>98.27</v>
      </c>
      <c r="S2" t="n">
        <v>25.13</v>
      </c>
      <c r="T2" t="n">
        <v>35445.62</v>
      </c>
      <c r="U2" t="n">
        <v>0.26</v>
      </c>
      <c r="V2" t="n">
        <v>0.71</v>
      </c>
      <c r="W2" t="n">
        <v>1.37</v>
      </c>
      <c r="X2" t="n">
        <v>2.29</v>
      </c>
      <c r="Y2" t="n">
        <v>1</v>
      </c>
      <c r="Z2" t="n">
        <v>10</v>
      </c>
      <c r="AA2" t="n">
        <v>333.1000955464655</v>
      </c>
      <c r="AB2" t="n">
        <v>455.7622460657457</v>
      </c>
      <c r="AC2" t="n">
        <v>412.26493696756</v>
      </c>
      <c r="AD2" t="n">
        <v>333100.0955464655</v>
      </c>
      <c r="AE2" t="n">
        <v>455762.2460657457</v>
      </c>
      <c r="AF2" t="n">
        <v>1.807279597630227e-06</v>
      </c>
      <c r="AG2" t="n">
        <v>24</v>
      </c>
      <c r="AH2" t="n">
        <v>412264.93696756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6.2283</v>
      </c>
      <c r="E3" t="n">
        <v>16.06</v>
      </c>
      <c r="F3" t="n">
        <v>9.52</v>
      </c>
      <c r="G3" t="n">
        <v>6.8</v>
      </c>
      <c r="H3" t="n">
        <v>0.1</v>
      </c>
      <c r="I3" t="n">
        <v>84</v>
      </c>
      <c r="J3" t="n">
        <v>233.1</v>
      </c>
      <c r="K3" t="n">
        <v>57.72</v>
      </c>
      <c r="L3" t="n">
        <v>1.25</v>
      </c>
      <c r="M3" t="n">
        <v>82</v>
      </c>
      <c r="N3" t="n">
        <v>54.13</v>
      </c>
      <c r="O3" t="n">
        <v>28983.75</v>
      </c>
      <c r="P3" t="n">
        <v>144.12</v>
      </c>
      <c r="Q3" t="n">
        <v>1361.69</v>
      </c>
      <c r="R3" t="n">
        <v>79.54000000000001</v>
      </c>
      <c r="S3" t="n">
        <v>25.13</v>
      </c>
      <c r="T3" t="n">
        <v>26221.99</v>
      </c>
      <c r="U3" t="n">
        <v>0.32</v>
      </c>
      <c r="V3" t="n">
        <v>0.76</v>
      </c>
      <c r="W3" t="n">
        <v>1.32</v>
      </c>
      <c r="X3" t="n">
        <v>1.7</v>
      </c>
      <c r="Y3" t="n">
        <v>1</v>
      </c>
      <c r="Z3" t="n">
        <v>10</v>
      </c>
      <c r="AA3" t="n">
        <v>285.1516340899432</v>
      </c>
      <c r="AB3" t="n">
        <v>390.1570457641055</v>
      </c>
      <c r="AC3" t="n">
        <v>352.9210049052314</v>
      </c>
      <c r="AD3" t="n">
        <v>285151.6340899433</v>
      </c>
      <c r="AE3" t="n">
        <v>390157.0457641055</v>
      </c>
      <c r="AF3" t="n">
        <v>2.017905331096114e-06</v>
      </c>
      <c r="AG3" t="n">
        <v>21</v>
      </c>
      <c r="AH3" t="n">
        <v>352921.0049052314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6.7014</v>
      </c>
      <c r="E4" t="n">
        <v>14.92</v>
      </c>
      <c r="F4" t="n">
        <v>9.16</v>
      </c>
      <c r="G4" t="n">
        <v>8.199999999999999</v>
      </c>
      <c r="H4" t="n">
        <v>0.11</v>
      </c>
      <c r="I4" t="n">
        <v>67</v>
      </c>
      <c r="J4" t="n">
        <v>233.53</v>
      </c>
      <c r="K4" t="n">
        <v>57.72</v>
      </c>
      <c r="L4" t="n">
        <v>1.5</v>
      </c>
      <c r="M4" t="n">
        <v>65</v>
      </c>
      <c r="N4" t="n">
        <v>54.31</v>
      </c>
      <c r="O4" t="n">
        <v>29036.54</v>
      </c>
      <c r="P4" t="n">
        <v>137.4</v>
      </c>
      <c r="Q4" t="n">
        <v>1361.63</v>
      </c>
      <c r="R4" t="n">
        <v>68.28</v>
      </c>
      <c r="S4" t="n">
        <v>25.13</v>
      </c>
      <c r="T4" t="n">
        <v>20673.46</v>
      </c>
      <c r="U4" t="n">
        <v>0.37</v>
      </c>
      <c r="V4" t="n">
        <v>0.79</v>
      </c>
      <c r="W4" t="n">
        <v>1.29</v>
      </c>
      <c r="X4" t="n">
        <v>1.34</v>
      </c>
      <c r="Y4" t="n">
        <v>1</v>
      </c>
      <c r="Z4" t="n">
        <v>10</v>
      </c>
      <c r="AA4" t="n">
        <v>262.5535730038923</v>
      </c>
      <c r="AB4" t="n">
        <v>359.237381630077</v>
      </c>
      <c r="AC4" t="n">
        <v>324.9522701201334</v>
      </c>
      <c r="AD4" t="n">
        <v>262553.5730038923</v>
      </c>
      <c r="AE4" t="n">
        <v>359237.381630077</v>
      </c>
      <c r="AF4" t="n">
        <v>2.17118487963128e-06</v>
      </c>
      <c r="AG4" t="n">
        <v>20</v>
      </c>
      <c r="AH4" t="n">
        <v>324952.2701201334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7.0398</v>
      </c>
      <c r="E5" t="n">
        <v>14.2</v>
      </c>
      <c r="F5" t="n">
        <v>8.949999999999999</v>
      </c>
      <c r="G5" t="n">
        <v>9.58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132.76</v>
      </c>
      <c r="Q5" t="n">
        <v>1361.72</v>
      </c>
      <c r="R5" t="n">
        <v>61.65</v>
      </c>
      <c r="S5" t="n">
        <v>25.13</v>
      </c>
      <c r="T5" t="n">
        <v>17416.93</v>
      </c>
      <c r="U5" t="n">
        <v>0.41</v>
      </c>
      <c r="V5" t="n">
        <v>0.8</v>
      </c>
      <c r="W5" t="n">
        <v>1.27</v>
      </c>
      <c r="X5" t="n">
        <v>1.12</v>
      </c>
      <c r="Y5" t="n">
        <v>1</v>
      </c>
      <c r="Z5" t="n">
        <v>10</v>
      </c>
      <c r="AA5" t="n">
        <v>245.9015320218675</v>
      </c>
      <c r="AB5" t="n">
        <v>336.453324522112</v>
      </c>
      <c r="AC5" t="n">
        <v>304.3426914450285</v>
      </c>
      <c r="AD5" t="n">
        <v>245901.5320218675</v>
      </c>
      <c r="AE5" t="n">
        <v>336453.324522112</v>
      </c>
      <c r="AF5" t="n">
        <v>2.28082300946493e-06</v>
      </c>
      <c r="AG5" t="n">
        <v>19</v>
      </c>
      <c r="AH5" t="n">
        <v>304342.6914450285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7.3543</v>
      </c>
      <c r="E6" t="n">
        <v>13.6</v>
      </c>
      <c r="F6" t="n">
        <v>8.75</v>
      </c>
      <c r="G6" t="n">
        <v>11.17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128.44</v>
      </c>
      <c r="Q6" t="n">
        <v>1361.34</v>
      </c>
      <c r="R6" t="n">
        <v>55.13</v>
      </c>
      <c r="S6" t="n">
        <v>25.13</v>
      </c>
      <c r="T6" t="n">
        <v>14200.88</v>
      </c>
      <c r="U6" t="n">
        <v>0.46</v>
      </c>
      <c r="V6" t="n">
        <v>0.82</v>
      </c>
      <c r="W6" t="n">
        <v>1.27</v>
      </c>
      <c r="X6" t="n">
        <v>0.93</v>
      </c>
      <c r="Y6" t="n">
        <v>1</v>
      </c>
      <c r="Z6" t="n">
        <v>10</v>
      </c>
      <c r="AA6" t="n">
        <v>230.7305346461021</v>
      </c>
      <c r="AB6" t="n">
        <v>315.6956966154327</v>
      </c>
      <c r="AC6" t="n">
        <v>285.5661424122424</v>
      </c>
      <c r="AD6" t="n">
        <v>230730.5346461021</v>
      </c>
      <c r="AE6" t="n">
        <v>315695.6966154327</v>
      </c>
      <c r="AF6" t="n">
        <v>2.382717784384207e-06</v>
      </c>
      <c r="AG6" t="n">
        <v>18</v>
      </c>
      <c r="AH6" t="n">
        <v>285566.1424122424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7.566</v>
      </c>
      <c r="E7" t="n">
        <v>13.22</v>
      </c>
      <c r="F7" t="n">
        <v>8.640000000000001</v>
      </c>
      <c r="G7" t="n">
        <v>12.64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125.69</v>
      </c>
      <c r="Q7" t="n">
        <v>1361.53</v>
      </c>
      <c r="R7" t="n">
        <v>52.05</v>
      </c>
      <c r="S7" t="n">
        <v>25.13</v>
      </c>
      <c r="T7" t="n">
        <v>12690.03</v>
      </c>
      <c r="U7" t="n">
        <v>0.48</v>
      </c>
      <c r="V7" t="n">
        <v>0.83</v>
      </c>
      <c r="W7" t="n">
        <v>1.25</v>
      </c>
      <c r="X7" t="n">
        <v>0.82</v>
      </c>
      <c r="Y7" t="n">
        <v>1</v>
      </c>
      <c r="Z7" t="n">
        <v>10</v>
      </c>
      <c r="AA7" t="n">
        <v>225.695684326685</v>
      </c>
      <c r="AB7" t="n">
        <v>308.8067922864901</v>
      </c>
      <c r="AC7" t="n">
        <v>279.334705443814</v>
      </c>
      <c r="AD7" t="n">
        <v>225695.684326685</v>
      </c>
      <c r="AE7" t="n">
        <v>308806.7922864901</v>
      </c>
      <c r="AF7" t="n">
        <v>2.451306413479313e-06</v>
      </c>
      <c r="AG7" t="n">
        <v>18</v>
      </c>
      <c r="AH7" t="n">
        <v>279334.7054438139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7.7353</v>
      </c>
      <c r="E8" t="n">
        <v>12.93</v>
      </c>
      <c r="F8" t="n">
        <v>8.529999999999999</v>
      </c>
      <c r="G8" t="n">
        <v>13.84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122.74</v>
      </c>
      <c r="Q8" t="n">
        <v>1361.34</v>
      </c>
      <c r="R8" t="n">
        <v>48.82</v>
      </c>
      <c r="S8" t="n">
        <v>25.13</v>
      </c>
      <c r="T8" t="n">
        <v>11098.17</v>
      </c>
      <c r="U8" t="n">
        <v>0.51</v>
      </c>
      <c r="V8" t="n">
        <v>0.84</v>
      </c>
      <c r="W8" t="n">
        <v>1.24</v>
      </c>
      <c r="X8" t="n">
        <v>0.71</v>
      </c>
      <c r="Y8" t="n">
        <v>1</v>
      </c>
      <c r="Z8" t="n">
        <v>10</v>
      </c>
      <c r="AA8" t="n">
        <v>214.4080767635109</v>
      </c>
      <c r="AB8" t="n">
        <v>293.3625896444627</v>
      </c>
      <c r="AC8" t="n">
        <v>265.3644758258621</v>
      </c>
      <c r="AD8" t="n">
        <v>214408.0767635109</v>
      </c>
      <c r="AE8" t="n">
        <v>293362.5896444627</v>
      </c>
      <c r="AF8" t="n">
        <v>2.506157877370675e-06</v>
      </c>
      <c r="AG8" t="n">
        <v>17</v>
      </c>
      <c r="AH8" t="n">
        <v>265364.4758258621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7.8837</v>
      </c>
      <c r="E9" t="n">
        <v>12.68</v>
      </c>
      <c r="F9" t="n">
        <v>8.470000000000001</v>
      </c>
      <c r="G9" t="n">
        <v>15.4</v>
      </c>
      <c r="H9" t="n">
        <v>0.21</v>
      </c>
      <c r="I9" t="n">
        <v>33</v>
      </c>
      <c r="J9" t="n">
        <v>235.68</v>
      </c>
      <c r="K9" t="n">
        <v>57.72</v>
      </c>
      <c r="L9" t="n">
        <v>2.75</v>
      </c>
      <c r="M9" t="n">
        <v>31</v>
      </c>
      <c r="N9" t="n">
        <v>55.21</v>
      </c>
      <c r="O9" t="n">
        <v>29301.44</v>
      </c>
      <c r="P9" t="n">
        <v>120.3</v>
      </c>
      <c r="Q9" t="n">
        <v>1361.44</v>
      </c>
      <c r="R9" t="n">
        <v>46.89</v>
      </c>
      <c r="S9" t="n">
        <v>25.13</v>
      </c>
      <c r="T9" t="n">
        <v>10150.36</v>
      </c>
      <c r="U9" t="n">
        <v>0.54</v>
      </c>
      <c r="V9" t="n">
        <v>0.85</v>
      </c>
      <c r="W9" t="n">
        <v>1.24</v>
      </c>
      <c r="X9" t="n">
        <v>0.65</v>
      </c>
      <c r="Y9" t="n">
        <v>1</v>
      </c>
      <c r="Z9" t="n">
        <v>10</v>
      </c>
      <c r="AA9" t="n">
        <v>210.8625652494554</v>
      </c>
      <c r="AB9" t="n">
        <v>288.5114643740057</v>
      </c>
      <c r="AC9" t="n">
        <v>260.9763351426189</v>
      </c>
      <c r="AD9" t="n">
        <v>210862.5652494554</v>
      </c>
      <c r="AE9" t="n">
        <v>288511.4643740057</v>
      </c>
      <c r="AF9" t="n">
        <v>2.554237955583777e-06</v>
      </c>
      <c r="AG9" t="n">
        <v>17</v>
      </c>
      <c r="AH9" t="n">
        <v>260976.3351426189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8.0052</v>
      </c>
      <c r="E10" t="n">
        <v>12.49</v>
      </c>
      <c r="F10" t="n">
        <v>8.42</v>
      </c>
      <c r="G10" t="n">
        <v>16.83</v>
      </c>
      <c r="H10" t="n">
        <v>0.23</v>
      </c>
      <c r="I10" t="n">
        <v>30</v>
      </c>
      <c r="J10" t="n">
        <v>236.11</v>
      </c>
      <c r="K10" t="n">
        <v>57.72</v>
      </c>
      <c r="L10" t="n">
        <v>3</v>
      </c>
      <c r="M10" t="n">
        <v>28</v>
      </c>
      <c r="N10" t="n">
        <v>55.39</v>
      </c>
      <c r="O10" t="n">
        <v>29354.61</v>
      </c>
      <c r="P10" t="n">
        <v>118.08</v>
      </c>
      <c r="Q10" t="n">
        <v>1361.37</v>
      </c>
      <c r="R10" t="n">
        <v>45.11</v>
      </c>
      <c r="S10" t="n">
        <v>25.13</v>
      </c>
      <c r="T10" t="n">
        <v>9273.68</v>
      </c>
      <c r="U10" t="n">
        <v>0.5600000000000001</v>
      </c>
      <c r="V10" t="n">
        <v>0.85</v>
      </c>
      <c r="W10" t="n">
        <v>1.23</v>
      </c>
      <c r="X10" t="n">
        <v>0.6</v>
      </c>
      <c r="Y10" t="n">
        <v>1</v>
      </c>
      <c r="Z10" t="n">
        <v>10</v>
      </c>
      <c r="AA10" t="n">
        <v>207.9055842171675</v>
      </c>
      <c r="AB10" t="n">
        <v>284.4655924728351</v>
      </c>
      <c r="AC10" t="n">
        <v>257.316595577278</v>
      </c>
      <c r="AD10" t="n">
        <v>207905.5842171675</v>
      </c>
      <c r="AE10" t="n">
        <v>284465.5924728351</v>
      </c>
      <c r="AF10" t="n">
        <v>2.59360270964639e-06</v>
      </c>
      <c r="AG10" t="n">
        <v>17</v>
      </c>
      <c r="AH10" t="n">
        <v>257316.5955772779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8.135199999999999</v>
      </c>
      <c r="E11" t="n">
        <v>12.29</v>
      </c>
      <c r="F11" t="n">
        <v>8.35</v>
      </c>
      <c r="G11" t="n">
        <v>18.56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116.24</v>
      </c>
      <c r="Q11" t="n">
        <v>1361.34</v>
      </c>
      <c r="R11" t="n">
        <v>43.32</v>
      </c>
      <c r="S11" t="n">
        <v>25.13</v>
      </c>
      <c r="T11" t="n">
        <v>8393.35</v>
      </c>
      <c r="U11" t="n">
        <v>0.58</v>
      </c>
      <c r="V11" t="n">
        <v>0.86</v>
      </c>
      <c r="W11" t="n">
        <v>1.22</v>
      </c>
      <c r="X11" t="n">
        <v>0.53</v>
      </c>
      <c r="Y11" t="n">
        <v>1</v>
      </c>
      <c r="Z11" t="n">
        <v>10</v>
      </c>
      <c r="AA11" t="n">
        <v>205.1807749421905</v>
      </c>
      <c r="AB11" t="n">
        <v>280.7373882127122</v>
      </c>
      <c r="AC11" t="n">
        <v>253.9442058991725</v>
      </c>
      <c r="AD11" t="n">
        <v>205180.7749421905</v>
      </c>
      <c r="AE11" t="n">
        <v>280737.3882127122</v>
      </c>
      <c r="AF11" t="n">
        <v>2.63572137654466e-06</v>
      </c>
      <c r="AG11" t="n">
        <v>17</v>
      </c>
      <c r="AH11" t="n">
        <v>253944.2058991725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8.2325</v>
      </c>
      <c r="E12" t="n">
        <v>12.15</v>
      </c>
      <c r="F12" t="n">
        <v>8.300000000000001</v>
      </c>
      <c r="G12" t="n">
        <v>19.92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113.38</v>
      </c>
      <c r="Q12" t="n">
        <v>1361.48</v>
      </c>
      <c r="R12" t="n">
        <v>41.57</v>
      </c>
      <c r="S12" t="n">
        <v>25.13</v>
      </c>
      <c r="T12" t="n">
        <v>7529.26</v>
      </c>
      <c r="U12" t="n">
        <v>0.6</v>
      </c>
      <c r="V12" t="n">
        <v>0.87</v>
      </c>
      <c r="W12" t="n">
        <v>1.22</v>
      </c>
      <c r="X12" t="n">
        <v>0.48</v>
      </c>
      <c r="Y12" t="n">
        <v>1</v>
      </c>
      <c r="Z12" t="n">
        <v>10</v>
      </c>
      <c r="AA12" t="n">
        <v>195.3122712664571</v>
      </c>
      <c r="AB12" t="n">
        <v>267.2348661159252</v>
      </c>
      <c r="AC12" t="n">
        <v>241.7303455603897</v>
      </c>
      <c r="AD12" t="n">
        <v>195312.2712664572</v>
      </c>
      <c r="AE12" t="n">
        <v>267234.8661159252</v>
      </c>
      <c r="AF12" t="n">
        <v>2.667245578769288e-06</v>
      </c>
      <c r="AG12" t="n">
        <v>16</v>
      </c>
      <c r="AH12" t="n">
        <v>241730.3455603897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8.3085</v>
      </c>
      <c r="E13" t="n">
        <v>12.04</v>
      </c>
      <c r="F13" t="n">
        <v>8.279999999999999</v>
      </c>
      <c r="G13" t="n">
        <v>21.6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112.09</v>
      </c>
      <c r="Q13" t="n">
        <v>1361.48</v>
      </c>
      <c r="R13" t="n">
        <v>40.85</v>
      </c>
      <c r="S13" t="n">
        <v>25.13</v>
      </c>
      <c r="T13" t="n">
        <v>7178.99</v>
      </c>
      <c r="U13" t="n">
        <v>0.62</v>
      </c>
      <c r="V13" t="n">
        <v>0.87</v>
      </c>
      <c r="W13" t="n">
        <v>1.22</v>
      </c>
      <c r="X13" t="n">
        <v>0.46</v>
      </c>
      <c r="Y13" t="n">
        <v>1</v>
      </c>
      <c r="Z13" t="n">
        <v>10</v>
      </c>
      <c r="AA13" t="n">
        <v>193.68510423714</v>
      </c>
      <c r="AB13" t="n">
        <v>265.0085044008716</v>
      </c>
      <c r="AC13" t="n">
        <v>239.7164646827018</v>
      </c>
      <c r="AD13" t="n">
        <v>193685.10423714</v>
      </c>
      <c r="AE13" t="n">
        <v>265008.5044008716</v>
      </c>
      <c r="AF13" t="n">
        <v>2.691868799417508e-06</v>
      </c>
      <c r="AG13" t="n">
        <v>16</v>
      </c>
      <c r="AH13" t="n">
        <v>239716.4646827018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8.4175</v>
      </c>
      <c r="E14" t="n">
        <v>11.88</v>
      </c>
      <c r="F14" t="n">
        <v>8.210000000000001</v>
      </c>
      <c r="G14" t="n">
        <v>23.47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110.01</v>
      </c>
      <c r="Q14" t="n">
        <v>1361.45</v>
      </c>
      <c r="R14" t="n">
        <v>38.94</v>
      </c>
      <c r="S14" t="n">
        <v>25.13</v>
      </c>
      <c r="T14" t="n">
        <v>6237.3</v>
      </c>
      <c r="U14" t="n">
        <v>0.65</v>
      </c>
      <c r="V14" t="n">
        <v>0.88</v>
      </c>
      <c r="W14" t="n">
        <v>1.21</v>
      </c>
      <c r="X14" t="n">
        <v>0.39</v>
      </c>
      <c r="Y14" t="n">
        <v>1</v>
      </c>
      <c r="Z14" t="n">
        <v>10</v>
      </c>
      <c r="AA14" t="n">
        <v>191.2132845107905</v>
      </c>
      <c r="AB14" t="n">
        <v>261.626451602292</v>
      </c>
      <c r="AC14" t="n">
        <v>236.6571902564766</v>
      </c>
      <c r="AD14" t="n">
        <v>191213.2845107905</v>
      </c>
      <c r="AE14" t="n">
        <v>261626.451602292</v>
      </c>
      <c r="AF14" t="n">
        <v>2.727183681662981e-06</v>
      </c>
      <c r="AG14" t="n">
        <v>16</v>
      </c>
      <c r="AH14" t="n">
        <v>236657.1902564766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8.466200000000001</v>
      </c>
      <c r="E15" t="n">
        <v>11.81</v>
      </c>
      <c r="F15" t="n">
        <v>8.19</v>
      </c>
      <c r="G15" t="n">
        <v>24.57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108.03</v>
      </c>
      <c r="Q15" t="n">
        <v>1361.43</v>
      </c>
      <c r="R15" t="n">
        <v>38.16</v>
      </c>
      <c r="S15" t="n">
        <v>25.13</v>
      </c>
      <c r="T15" t="n">
        <v>5852.32</v>
      </c>
      <c r="U15" t="n">
        <v>0.66</v>
      </c>
      <c r="V15" t="n">
        <v>0.88</v>
      </c>
      <c r="W15" t="n">
        <v>1.21</v>
      </c>
      <c r="X15" t="n">
        <v>0.37</v>
      </c>
      <c r="Y15" t="n">
        <v>1</v>
      </c>
      <c r="Z15" t="n">
        <v>10</v>
      </c>
      <c r="AA15" t="n">
        <v>189.465181891783</v>
      </c>
      <c r="AB15" t="n">
        <v>259.2346204781225</v>
      </c>
      <c r="AC15" t="n">
        <v>234.493632137841</v>
      </c>
      <c r="AD15" t="n">
        <v>189465.181891783</v>
      </c>
      <c r="AE15" t="n">
        <v>259234.6204781224</v>
      </c>
      <c r="AF15" t="n">
        <v>2.742961982262563e-06</v>
      </c>
      <c r="AG15" t="n">
        <v>16</v>
      </c>
      <c r="AH15" t="n">
        <v>234493.632137841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8.5557</v>
      </c>
      <c r="E16" t="n">
        <v>11.69</v>
      </c>
      <c r="F16" t="n">
        <v>8.16</v>
      </c>
      <c r="G16" t="n">
        <v>27.2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16</v>
      </c>
      <c r="N16" t="n">
        <v>56.49</v>
      </c>
      <c r="O16" t="n">
        <v>29675.01</v>
      </c>
      <c r="P16" t="n">
        <v>104.91</v>
      </c>
      <c r="Q16" t="n">
        <v>1361.34</v>
      </c>
      <c r="R16" t="n">
        <v>37.35</v>
      </c>
      <c r="S16" t="n">
        <v>25.13</v>
      </c>
      <c r="T16" t="n">
        <v>5453.97</v>
      </c>
      <c r="U16" t="n">
        <v>0.67</v>
      </c>
      <c r="V16" t="n">
        <v>0.88</v>
      </c>
      <c r="W16" t="n">
        <v>1.21</v>
      </c>
      <c r="X16" t="n">
        <v>0.34</v>
      </c>
      <c r="Y16" t="n">
        <v>1</v>
      </c>
      <c r="Z16" t="n">
        <v>10</v>
      </c>
      <c r="AA16" t="n">
        <v>186.6410015427353</v>
      </c>
      <c r="AB16" t="n">
        <v>255.3704523305137</v>
      </c>
      <c r="AC16" t="n">
        <v>230.9982547748448</v>
      </c>
      <c r="AD16" t="n">
        <v>186641.0015427353</v>
      </c>
      <c r="AE16" t="n">
        <v>255370.4523305137</v>
      </c>
      <c r="AF16" t="n">
        <v>2.771959064473295e-06</v>
      </c>
      <c r="AG16" t="n">
        <v>16</v>
      </c>
      <c r="AH16" t="n">
        <v>230998.2547748448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8.5985</v>
      </c>
      <c r="E17" t="n">
        <v>11.63</v>
      </c>
      <c r="F17" t="n">
        <v>8.15</v>
      </c>
      <c r="G17" t="n">
        <v>28.75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103.13</v>
      </c>
      <c r="Q17" t="n">
        <v>1361.49</v>
      </c>
      <c r="R17" t="n">
        <v>36.76</v>
      </c>
      <c r="S17" t="n">
        <v>25.13</v>
      </c>
      <c r="T17" t="n">
        <v>5165.59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185.1331656491014</v>
      </c>
      <c r="AB17" t="n">
        <v>253.30736473982</v>
      </c>
      <c r="AC17" t="n">
        <v>229.1320653682446</v>
      </c>
      <c r="AD17" t="n">
        <v>185133.1656491014</v>
      </c>
      <c r="AE17" t="n">
        <v>253307.36473982</v>
      </c>
      <c r="AF17" t="n">
        <v>2.785825825575187e-06</v>
      </c>
      <c r="AG17" t="n">
        <v>16</v>
      </c>
      <c r="AH17" t="n">
        <v>229132.0653682446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8.645300000000001</v>
      </c>
      <c r="E18" t="n">
        <v>11.57</v>
      </c>
      <c r="F18" t="n">
        <v>8.130000000000001</v>
      </c>
      <c r="G18" t="n">
        <v>30.48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13</v>
      </c>
      <c r="N18" t="n">
        <v>56.86</v>
      </c>
      <c r="O18" t="n">
        <v>29782.33</v>
      </c>
      <c r="P18" t="n">
        <v>101.75</v>
      </c>
      <c r="Q18" t="n">
        <v>1361.34</v>
      </c>
      <c r="R18" t="n">
        <v>36.3</v>
      </c>
      <c r="S18" t="n">
        <v>25.13</v>
      </c>
      <c r="T18" t="n">
        <v>4941.16</v>
      </c>
      <c r="U18" t="n">
        <v>0.6899999999999999</v>
      </c>
      <c r="V18" t="n">
        <v>0.88</v>
      </c>
      <c r="W18" t="n">
        <v>1.21</v>
      </c>
      <c r="X18" t="n">
        <v>0.31</v>
      </c>
      <c r="Y18" t="n">
        <v>1</v>
      </c>
      <c r="Z18" t="n">
        <v>10</v>
      </c>
      <c r="AA18" t="n">
        <v>183.8492858459656</v>
      </c>
      <c r="AB18" t="n">
        <v>251.5507037523911</v>
      </c>
      <c r="AC18" t="n">
        <v>227.5430576399662</v>
      </c>
      <c r="AD18" t="n">
        <v>183849.2858459656</v>
      </c>
      <c r="AE18" t="n">
        <v>251550.7037523911</v>
      </c>
      <c r="AF18" t="n">
        <v>2.800988545658565e-06</v>
      </c>
      <c r="AG18" t="n">
        <v>16</v>
      </c>
      <c r="AH18" t="n">
        <v>227543.0576399661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8.702</v>
      </c>
      <c r="E19" t="n">
        <v>11.49</v>
      </c>
      <c r="F19" t="n">
        <v>8.1</v>
      </c>
      <c r="G19" t="n">
        <v>32.4</v>
      </c>
      <c r="H19" t="n">
        <v>0.39</v>
      </c>
      <c r="I19" t="n">
        <v>15</v>
      </c>
      <c r="J19" t="n">
        <v>240.02</v>
      </c>
      <c r="K19" t="n">
        <v>57.72</v>
      </c>
      <c r="L19" t="n">
        <v>5.25</v>
      </c>
      <c r="M19" t="n">
        <v>13</v>
      </c>
      <c r="N19" t="n">
        <v>57.04</v>
      </c>
      <c r="O19" t="n">
        <v>29836.09</v>
      </c>
      <c r="P19" t="n">
        <v>100.64</v>
      </c>
      <c r="Q19" t="n">
        <v>1361.34</v>
      </c>
      <c r="R19" t="n">
        <v>35.39</v>
      </c>
      <c r="S19" t="n">
        <v>25.13</v>
      </c>
      <c r="T19" t="n">
        <v>4490.59</v>
      </c>
      <c r="U19" t="n">
        <v>0.71</v>
      </c>
      <c r="V19" t="n">
        <v>0.89</v>
      </c>
      <c r="W19" t="n">
        <v>1.2</v>
      </c>
      <c r="X19" t="n">
        <v>0.28</v>
      </c>
      <c r="Y19" t="n">
        <v>1</v>
      </c>
      <c r="Z19" t="n">
        <v>10</v>
      </c>
      <c r="AA19" t="n">
        <v>175.7506031838874</v>
      </c>
      <c r="AB19" t="n">
        <v>240.4697288454784</v>
      </c>
      <c r="AC19" t="n">
        <v>217.5196354259197</v>
      </c>
      <c r="AD19" t="n">
        <v>175750.6031838875</v>
      </c>
      <c r="AE19" t="n">
        <v>240469.7288454784</v>
      </c>
      <c r="AF19" t="n">
        <v>2.819358764221118e-06</v>
      </c>
      <c r="AG19" t="n">
        <v>15</v>
      </c>
      <c r="AH19" t="n">
        <v>217519.6354259198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8.7464</v>
      </c>
      <c r="E20" t="n">
        <v>11.43</v>
      </c>
      <c r="F20" t="n">
        <v>8.09</v>
      </c>
      <c r="G20" t="n">
        <v>34.66</v>
      </c>
      <c r="H20" t="n">
        <v>0.41</v>
      </c>
      <c r="I20" t="n">
        <v>14</v>
      </c>
      <c r="J20" t="n">
        <v>240.45</v>
      </c>
      <c r="K20" t="n">
        <v>57.72</v>
      </c>
      <c r="L20" t="n">
        <v>5.5</v>
      </c>
      <c r="M20" t="n">
        <v>11</v>
      </c>
      <c r="N20" t="n">
        <v>57.23</v>
      </c>
      <c r="O20" t="n">
        <v>29890.04</v>
      </c>
      <c r="P20" t="n">
        <v>98.54000000000001</v>
      </c>
      <c r="Q20" t="n">
        <v>1361.34</v>
      </c>
      <c r="R20" t="n">
        <v>35.05</v>
      </c>
      <c r="S20" t="n">
        <v>25.13</v>
      </c>
      <c r="T20" t="n">
        <v>4323.64</v>
      </c>
      <c r="U20" t="n">
        <v>0.72</v>
      </c>
      <c r="V20" t="n">
        <v>0.89</v>
      </c>
      <c r="W20" t="n">
        <v>1.2</v>
      </c>
      <c r="X20" t="n">
        <v>0.27</v>
      </c>
      <c r="Y20" t="n">
        <v>1</v>
      </c>
      <c r="Z20" t="n">
        <v>10</v>
      </c>
      <c r="AA20" t="n">
        <v>174.0757233317713</v>
      </c>
      <c r="AB20" t="n">
        <v>238.17808434133</v>
      </c>
      <c r="AC20" t="n">
        <v>215.4467022569033</v>
      </c>
      <c r="AD20" t="n">
        <v>174075.7233317713</v>
      </c>
      <c r="AE20" t="n">
        <v>238178.08434133</v>
      </c>
      <c r="AF20" t="n">
        <v>2.833743908915604e-06</v>
      </c>
      <c r="AG20" t="n">
        <v>15</v>
      </c>
      <c r="AH20" t="n">
        <v>215446.7022569033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8.752700000000001</v>
      </c>
      <c r="E21" t="n">
        <v>11.42</v>
      </c>
      <c r="F21" t="n">
        <v>8.08</v>
      </c>
      <c r="G21" t="n">
        <v>34.62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7</v>
      </c>
      <c r="N21" t="n">
        <v>57.42</v>
      </c>
      <c r="O21" t="n">
        <v>29943.94</v>
      </c>
      <c r="P21" t="n">
        <v>97.90000000000001</v>
      </c>
      <c r="Q21" t="n">
        <v>1361.37</v>
      </c>
      <c r="R21" t="n">
        <v>34.59</v>
      </c>
      <c r="S21" t="n">
        <v>25.13</v>
      </c>
      <c r="T21" t="n">
        <v>4093.43</v>
      </c>
      <c r="U21" t="n">
        <v>0.73</v>
      </c>
      <c r="V21" t="n">
        <v>0.89</v>
      </c>
      <c r="W21" t="n">
        <v>1.21</v>
      </c>
      <c r="X21" t="n">
        <v>0.26</v>
      </c>
      <c r="Y21" t="n">
        <v>1</v>
      </c>
      <c r="Z21" t="n">
        <v>10</v>
      </c>
      <c r="AA21" t="n">
        <v>173.6186448817252</v>
      </c>
      <c r="AB21" t="n">
        <v>237.5526894410993</v>
      </c>
      <c r="AC21" t="n">
        <v>214.8809941682032</v>
      </c>
      <c r="AD21" t="n">
        <v>173618.6448817252</v>
      </c>
      <c r="AE21" t="n">
        <v>237552.6894410993</v>
      </c>
      <c r="AF21" t="n">
        <v>2.835785044311443e-06</v>
      </c>
      <c r="AG21" t="n">
        <v>15</v>
      </c>
      <c r="AH21" t="n">
        <v>214880.9941682031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8.789899999999999</v>
      </c>
      <c r="E22" t="n">
        <v>11.38</v>
      </c>
      <c r="F22" t="n">
        <v>8.08</v>
      </c>
      <c r="G22" t="n">
        <v>37.27</v>
      </c>
      <c r="H22" t="n">
        <v>0.44</v>
      </c>
      <c r="I22" t="n">
        <v>13</v>
      </c>
      <c r="J22" t="n">
        <v>241.33</v>
      </c>
      <c r="K22" t="n">
        <v>57.72</v>
      </c>
      <c r="L22" t="n">
        <v>6</v>
      </c>
      <c r="M22" t="n">
        <v>5</v>
      </c>
      <c r="N22" t="n">
        <v>57.6</v>
      </c>
      <c r="O22" t="n">
        <v>29997.9</v>
      </c>
      <c r="P22" t="n">
        <v>96.64</v>
      </c>
      <c r="Q22" t="n">
        <v>1361.42</v>
      </c>
      <c r="R22" t="n">
        <v>34.37</v>
      </c>
      <c r="S22" t="n">
        <v>25.13</v>
      </c>
      <c r="T22" t="n">
        <v>3988.27</v>
      </c>
      <c r="U22" t="n">
        <v>0.73</v>
      </c>
      <c r="V22" t="n">
        <v>0.89</v>
      </c>
      <c r="W22" t="n">
        <v>1.21</v>
      </c>
      <c r="X22" t="n">
        <v>0.26</v>
      </c>
      <c r="Y22" t="n">
        <v>1</v>
      </c>
      <c r="Z22" t="n">
        <v>10</v>
      </c>
      <c r="AA22" t="n">
        <v>172.5484803183037</v>
      </c>
      <c r="AB22" t="n">
        <v>236.0884430730982</v>
      </c>
      <c r="AC22" t="n">
        <v>213.5564934184809</v>
      </c>
      <c r="AD22" t="n">
        <v>172548.4803183037</v>
      </c>
      <c r="AE22" t="n">
        <v>236088.4430730982</v>
      </c>
      <c r="AF22" t="n">
        <v>2.847837462839255e-06</v>
      </c>
      <c r="AG22" t="n">
        <v>15</v>
      </c>
      <c r="AH22" t="n">
        <v>213556.4934184809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8.794600000000001</v>
      </c>
      <c r="E23" t="n">
        <v>11.37</v>
      </c>
      <c r="F23" t="n">
        <v>8.07</v>
      </c>
      <c r="G23" t="n">
        <v>37.24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2</v>
      </c>
      <c r="N23" t="n">
        <v>57.79</v>
      </c>
      <c r="O23" t="n">
        <v>30051.93</v>
      </c>
      <c r="P23" t="n">
        <v>95.54000000000001</v>
      </c>
      <c r="Q23" t="n">
        <v>1361.37</v>
      </c>
      <c r="R23" t="n">
        <v>34.11</v>
      </c>
      <c r="S23" t="n">
        <v>25.13</v>
      </c>
      <c r="T23" t="n">
        <v>3860.56</v>
      </c>
      <c r="U23" t="n">
        <v>0.74</v>
      </c>
      <c r="V23" t="n">
        <v>0.89</v>
      </c>
      <c r="W23" t="n">
        <v>1.21</v>
      </c>
      <c r="X23" t="n">
        <v>0.25</v>
      </c>
      <c r="Y23" t="n">
        <v>1</v>
      </c>
      <c r="Z23" t="n">
        <v>10</v>
      </c>
      <c r="AA23" t="n">
        <v>171.822308062287</v>
      </c>
      <c r="AB23" t="n">
        <v>235.0948621559578</v>
      </c>
      <c r="AC23" t="n">
        <v>212.6577384695725</v>
      </c>
      <c r="AD23" t="n">
        <v>171822.308062287</v>
      </c>
      <c r="AE23" t="n">
        <v>235094.8621559578</v>
      </c>
      <c r="AF23" t="n">
        <v>2.849360214642501e-06</v>
      </c>
      <c r="AG23" t="n">
        <v>15</v>
      </c>
      <c r="AH23" t="n">
        <v>212657.7384695724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8.791600000000001</v>
      </c>
      <c r="E24" t="n">
        <v>11.37</v>
      </c>
      <c r="F24" t="n">
        <v>8.07</v>
      </c>
      <c r="G24" t="n">
        <v>37.26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0</v>
      </c>
      <c r="N24" t="n">
        <v>57.98</v>
      </c>
      <c r="O24" t="n">
        <v>30106.03</v>
      </c>
      <c r="P24" t="n">
        <v>95.08</v>
      </c>
      <c r="Q24" t="n">
        <v>1361.43</v>
      </c>
      <c r="R24" t="n">
        <v>34.08</v>
      </c>
      <c r="S24" t="n">
        <v>25.13</v>
      </c>
      <c r="T24" t="n">
        <v>3843.32</v>
      </c>
      <c r="U24" t="n">
        <v>0.74</v>
      </c>
      <c r="V24" t="n">
        <v>0.89</v>
      </c>
      <c r="W24" t="n">
        <v>1.22</v>
      </c>
      <c r="X24" t="n">
        <v>0.25</v>
      </c>
      <c r="Y24" t="n">
        <v>1</v>
      </c>
      <c r="Z24" t="n">
        <v>10</v>
      </c>
      <c r="AA24" t="n">
        <v>171.5603462804582</v>
      </c>
      <c r="AB24" t="n">
        <v>234.7364344891216</v>
      </c>
      <c r="AC24" t="n">
        <v>212.3335186362027</v>
      </c>
      <c r="AD24" t="n">
        <v>171560.3462804582</v>
      </c>
      <c r="AE24" t="n">
        <v>234736.4344891216</v>
      </c>
      <c r="AF24" t="n">
        <v>2.848388245406387e-06</v>
      </c>
      <c r="AG24" t="n">
        <v>15</v>
      </c>
      <c r="AH24" t="n">
        <v>212333.5186362026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4.8192</v>
      </c>
      <c r="E2" t="n">
        <v>20.75</v>
      </c>
      <c r="F2" t="n">
        <v>10.58</v>
      </c>
      <c r="G2" t="n">
        <v>4.74</v>
      </c>
      <c r="H2" t="n">
        <v>0.06</v>
      </c>
      <c r="I2" t="n">
        <v>134</v>
      </c>
      <c r="J2" t="n">
        <v>285.18</v>
      </c>
      <c r="K2" t="n">
        <v>61.2</v>
      </c>
      <c r="L2" t="n">
        <v>1</v>
      </c>
      <c r="M2" t="n">
        <v>132</v>
      </c>
      <c r="N2" t="n">
        <v>77.98</v>
      </c>
      <c r="O2" t="n">
        <v>35406.83</v>
      </c>
      <c r="P2" t="n">
        <v>185.15</v>
      </c>
      <c r="Q2" t="n">
        <v>1361.77</v>
      </c>
      <c r="R2" t="n">
        <v>112.88</v>
      </c>
      <c r="S2" t="n">
        <v>25.13</v>
      </c>
      <c r="T2" t="n">
        <v>42638.4</v>
      </c>
      <c r="U2" t="n">
        <v>0.22</v>
      </c>
      <c r="V2" t="n">
        <v>0.68</v>
      </c>
      <c r="W2" t="n">
        <v>1.4</v>
      </c>
      <c r="X2" t="n">
        <v>2.76</v>
      </c>
      <c r="Y2" t="n">
        <v>1</v>
      </c>
      <c r="Z2" t="n">
        <v>10</v>
      </c>
      <c r="AA2" t="n">
        <v>425.197228020987</v>
      </c>
      <c r="AB2" t="n">
        <v>581.7736057561159</v>
      </c>
      <c r="AC2" t="n">
        <v>526.2499493471354</v>
      </c>
      <c r="AD2" t="n">
        <v>425197.228020987</v>
      </c>
      <c r="AE2" t="n">
        <v>581773.6057561159</v>
      </c>
      <c r="AF2" t="n">
        <v>1.543067622032665e-06</v>
      </c>
      <c r="AG2" t="n">
        <v>28</v>
      </c>
      <c r="AH2" t="n">
        <v>526249.9493471354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5.4948</v>
      </c>
      <c r="E3" t="n">
        <v>18.2</v>
      </c>
      <c r="F3" t="n">
        <v>9.859999999999999</v>
      </c>
      <c r="G3" t="n">
        <v>5.92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171.53</v>
      </c>
      <c r="Q3" t="n">
        <v>1361.92</v>
      </c>
      <c r="R3" t="n">
        <v>90.39</v>
      </c>
      <c r="S3" t="n">
        <v>25.13</v>
      </c>
      <c r="T3" t="n">
        <v>31564.35</v>
      </c>
      <c r="U3" t="n">
        <v>0.28</v>
      </c>
      <c r="V3" t="n">
        <v>0.73</v>
      </c>
      <c r="W3" t="n">
        <v>1.34</v>
      </c>
      <c r="X3" t="n">
        <v>2.04</v>
      </c>
      <c r="Y3" t="n">
        <v>1</v>
      </c>
      <c r="Z3" t="n">
        <v>10</v>
      </c>
      <c r="AA3" t="n">
        <v>354.5526649006563</v>
      </c>
      <c r="AB3" t="n">
        <v>485.1145978767144</v>
      </c>
      <c r="AC3" t="n">
        <v>438.8159415179744</v>
      </c>
      <c r="AD3" t="n">
        <v>354552.6649006563</v>
      </c>
      <c r="AE3" t="n">
        <v>485114.5978767144</v>
      </c>
      <c r="AF3" t="n">
        <v>1.759389103906268e-06</v>
      </c>
      <c r="AG3" t="n">
        <v>24</v>
      </c>
      <c r="AH3" t="n">
        <v>438815.9415179744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6.0134</v>
      </c>
      <c r="E4" t="n">
        <v>16.63</v>
      </c>
      <c r="F4" t="n">
        <v>9.42</v>
      </c>
      <c r="G4" t="n">
        <v>7.16</v>
      </c>
      <c r="H4" t="n">
        <v>0.09</v>
      </c>
      <c r="I4" t="n">
        <v>79</v>
      </c>
      <c r="J4" t="n">
        <v>286.19</v>
      </c>
      <c r="K4" t="n">
        <v>61.2</v>
      </c>
      <c r="L4" t="n">
        <v>1.5</v>
      </c>
      <c r="M4" t="n">
        <v>77</v>
      </c>
      <c r="N4" t="n">
        <v>78.48999999999999</v>
      </c>
      <c r="O4" t="n">
        <v>35530.47</v>
      </c>
      <c r="P4" t="n">
        <v>162.84</v>
      </c>
      <c r="Q4" t="n">
        <v>1361.65</v>
      </c>
      <c r="R4" t="n">
        <v>76.29000000000001</v>
      </c>
      <c r="S4" t="n">
        <v>25.13</v>
      </c>
      <c r="T4" t="n">
        <v>24621.4</v>
      </c>
      <c r="U4" t="n">
        <v>0.33</v>
      </c>
      <c r="V4" t="n">
        <v>0.76</v>
      </c>
      <c r="W4" t="n">
        <v>1.32</v>
      </c>
      <c r="X4" t="n">
        <v>1.6</v>
      </c>
      <c r="Y4" t="n">
        <v>1</v>
      </c>
      <c r="Z4" t="n">
        <v>10</v>
      </c>
      <c r="AA4" t="n">
        <v>316.0670933425232</v>
      </c>
      <c r="AB4" t="n">
        <v>432.4569410072887</v>
      </c>
      <c r="AC4" t="n">
        <v>391.1838575146811</v>
      </c>
      <c r="AD4" t="n">
        <v>316067.0933425231</v>
      </c>
      <c r="AE4" t="n">
        <v>432456.9410072887</v>
      </c>
      <c r="AF4" t="n">
        <v>1.925440496001665e-06</v>
      </c>
      <c r="AG4" t="n">
        <v>22</v>
      </c>
      <c r="AH4" t="n">
        <v>391183.8575146811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6.3868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157.15</v>
      </c>
      <c r="Q5" t="n">
        <v>1361.76</v>
      </c>
      <c r="R5" t="n">
        <v>68.27</v>
      </c>
      <c r="S5" t="n">
        <v>25.13</v>
      </c>
      <c r="T5" t="n">
        <v>20677.01</v>
      </c>
      <c r="U5" t="n">
        <v>0.37</v>
      </c>
      <c r="V5" t="n">
        <v>0.79</v>
      </c>
      <c r="W5" t="n">
        <v>1.28</v>
      </c>
      <c r="X5" t="n">
        <v>1.33</v>
      </c>
      <c r="Y5" t="n">
        <v>1</v>
      </c>
      <c r="Z5" t="n">
        <v>10</v>
      </c>
      <c r="AA5" t="n">
        <v>294.4393283567941</v>
      </c>
      <c r="AB5" t="n">
        <v>402.8648788041635</v>
      </c>
      <c r="AC5" t="n">
        <v>364.4160201955021</v>
      </c>
      <c r="AD5" t="n">
        <v>294439.3283567941</v>
      </c>
      <c r="AE5" t="n">
        <v>402864.8788041635</v>
      </c>
      <c r="AF5" t="n">
        <v>2.045000059843589e-06</v>
      </c>
      <c r="AG5" t="n">
        <v>21</v>
      </c>
      <c r="AH5" t="n">
        <v>364416.0201955021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6.7108</v>
      </c>
      <c r="E6" t="n">
        <v>14.9</v>
      </c>
      <c r="F6" t="n">
        <v>8.93</v>
      </c>
      <c r="G6" t="n">
        <v>9.57</v>
      </c>
      <c r="H6" t="n">
        <v>0.12</v>
      </c>
      <c r="I6" t="n">
        <v>56</v>
      </c>
      <c r="J6" t="n">
        <v>287.19</v>
      </c>
      <c r="K6" t="n">
        <v>61.2</v>
      </c>
      <c r="L6" t="n">
        <v>2</v>
      </c>
      <c r="M6" t="n">
        <v>54</v>
      </c>
      <c r="N6" t="n">
        <v>78.98999999999999</v>
      </c>
      <c r="O6" t="n">
        <v>35654.65</v>
      </c>
      <c r="P6" t="n">
        <v>152.21</v>
      </c>
      <c r="Q6" t="n">
        <v>1361.54</v>
      </c>
      <c r="R6" t="n">
        <v>61.5</v>
      </c>
      <c r="S6" t="n">
        <v>25.13</v>
      </c>
      <c r="T6" t="n">
        <v>17343</v>
      </c>
      <c r="U6" t="n">
        <v>0.41</v>
      </c>
      <c r="V6" t="n">
        <v>0.8</v>
      </c>
      <c r="W6" t="n">
        <v>1.27</v>
      </c>
      <c r="X6" t="n">
        <v>1.11</v>
      </c>
      <c r="Y6" t="n">
        <v>1</v>
      </c>
      <c r="Z6" t="n">
        <v>10</v>
      </c>
      <c r="AA6" t="n">
        <v>276.0908980087908</v>
      </c>
      <c r="AB6" t="n">
        <v>377.7597469264082</v>
      </c>
      <c r="AC6" t="n">
        <v>341.7068868688859</v>
      </c>
      <c r="AD6" t="n">
        <v>276090.8980087907</v>
      </c>
      <c r="AE6" t="n">
        <v>377759.7469264083</v>
      </c>
      <c r="AF6" t="n">
        <v>2.148742155946383e-06</v>
      </c>
      <c r="AG6" t="n">
        <v>20</v>
      </c>
      <c r="AH6" t="n">
        <v>341706.8868688859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6.9542</v>
      </c>
      <c r="E7" t="n">
        <v>14.38</v>
      </c>
      <c r="F7" t="n">
        <v>8.789999999999999</v>
      </c>
      <c r="G7" t="n">
        <v>10.76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148.72</v>
      </c>
      <c r="Q7" t="n">
        <v>1361.9</v>
      </c>
      <c r="R7" t="n">
        <v>56.85</v>
      </c>
      <c r="S7" t="n">
        <v>25.13</v>
      </c>
      <c r="T7" t="n">
        <v>15049.43</v>
      </c>
      <c r="U7" t="n">
        <v>0.44</v>
      </c>
      <c r="V7" t="n">
        <v>0.82</v>
      </c>
      <c r="W7" t="n">
        <v>1.26</v>
      </c>
      <c r="X7" t="n">
        <v>0.97</v>
      </c>
      <c r="Y7" t="n">
        <v>1</v>
      </c>
      <c r="Z7" t="n">
        <v>10</v>
      </c>
      <c r="AA7" t="n">
        <v>261.4782586997227</v>
      </c>
      <c r="AB7" t="n">
        <v>357.7660891595933</v>
      </c>
      <c r="AC7" t="n">
        <v>323.6213957380608</v>
      </c>
      <c r="AD7" t="n">
        <v>261478.2586997227</v>
      </c>
      <c r="AE7" t="n">
        <v>357766.0891595933</v>
      </c>
      <c r="AF7" t="n">
        <v>2.226676804685333e-06</v>
      </c>
      <c r="AG7" t="n">
        <v>19</v>
      </c>
      <c r="AH7" t="n">
        <v>323621.3957380608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7.1825</v>
      </c>
      <c r="E8" t="n">
        <v>13.92</v>
      </c>
      <c r="F8" t="n">
        <v>8.66</v>
      </c>
      <c r="G8" t="n">
        <v>12.08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145.45</v>
      </c>
      <c r="Q8" t="n">
        <v>1361.36</v>
      </c>
      <c r="R8" t="n">
        <v>52.74</v>
      </c>
      <c r="S8" t="n">
        <v>25.13</v>
      </c>
      <c r="T8" t="n">
        <v>13026.08</v>
      </c>
      <c r="U8" t="n">
        <v>0.48</v>
      </c>
      <c r="V8" t="n">
        <v>0.83</v>
      </c>
      <c r="W8" t="n">
        <v>1.25</v>
      </c>
      <c r="X8" t="n">
        <v>0.84</v>
      </c>
      <c r="Y8" t="n">
        <v>1</v>
      </c>
      <c r="Z8" t="n">
        <v>10</v>
      </c>
      <c r="AA8" t="n">
        <v>254.7786563881627</v>
      </c>
      <c r="AB8" t="n">
        <v>348.5993977111581</v>
      </c>
      <c r="AC8" t="n">
        <v>315.3295604560368</v>
      </c>
      <c r="AD8" t="n">
        <v>254778.6563881628</v>
      </c>
      <c r="AE8" t="n">
        <v>348599.3977111581</v>
      </c>
      <c r="AF8" t="n">
        <v>2.299776559439246e-06</v>
      </c>
      <c r="AG8" t="n">
        <v>19</v>
      </c>
      <c r="AH8" t="n">
        <v>315329.5604560368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7.3312</v>
      </c>
      <c r="E9" t="n">
        <v>13.64</v>
      </c>
      <c r="F9" t="n">
        <v>8.59</v>
      </c>
      <c r="G9" t="n">
        <v>13.21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143.73</v>
      </c>
      <c r="Q9" t="n">
        <v>1361.57</v>
      </c>
      <c r="R9" t="n">
        <v>50.61</v>
      </c>
      <c r="S9" t="n">
        <v>25.13</v>
      </c>
      <c r="T9" t="n">
        <v>11978.7</v>
      </c>
      <c r="U9" t="n">
        <v>0.5</v>
      </c>
      <c r="V9" t="n">
        <v>0.84</v>
      </c>
      <c r="W9" t="n">
        <v>1.24</v>
      </c>
      <c r="X9" t="n">
        <v>0.77</v>
      </c>
      <c r="Y9" t="n">
        <v>1</v>
      </c>
      <c r="Z9" t="n">
        <v>10</v>
      </c>
      <c r="AA9" t="n">
        <v>243.9985967852326</v>
      </c>
      <c r="AB9" t="n">
        <v>333.8496445797718</v>
      </c>
      <c r="AC9" t="n">
        <v>301.9875030620968</v>
      </c>
      <c r="AD9" t="n">
        <v>243998.5967852326</v>
      </c>
      <c r="AE9" t="n">
        <v>333849.6445797718</v>
      </c>
      <c r="AF9" t="n">
        <v>2.347389058483954e-06</v>
      </c>
      <c r="AG9" t="n">
        <v>18</v>
      </c>
      <c r="AH9" t="n">
        <v>301987.5030620968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7.4928</v>
      </c>
      <c r="E10" t="n">
        <v>13.35</v>
      </c>
      <c r="F10" t="n">
        <v>8.51</v>
      </c>
      <c r="G10" t="n">
        <v>14.59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141.09</v>
      </c>
      <c r="Q10" t="n">
        <v>1361.48</v>
      </c>
      <c r="R10" t="n">
        <v>48.21</v>
      </c>
      <c r="S10" t="n">
        <v>25.13</v>
      </c>
      <c r="T10" t="n">
        <v>10801.15</v>
      </c>
      <c r="U10" t="n">
        <v>0.52</v>
      </c>
      <c r="V10" t="n">
        <v>0.85</v>
      </c>
      <c r="W10" t="n">
        <v>1.24</v>
      </c>
      <c r="X10" t="n">
        <v>0.6899999999999999</v>
      </c>
      <c r="Y10" t="n">
        <v>1</v>
      </c>
      <c r="Z10" t="n">
        <v>10</v>
      </c>
      <c r="AA10" t="n">
        <v>239.4576392325743</v>
      </c>
      <c r="AB10" t="n">
        <v>327.6365061233193</v>
      </c>
      <c r="AC10" t="n">
        <v>296.3673378197316</v>
      </c>
      <c r="AD10" t="n">
        <v>239457.6392325743</v>
      </c>
      <c r="AE10" t="n">
        <v>327636.5061233193</v>
      </c>
      <c r="AF10" t="n">
        <v>2.399132029873496e-06</v>
      </c>
      <c r="AG10" t="n">
        <v>18</v>
      </c>
      <c r="AH10" t="n">
        <v>296367.3378197316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7.6165</v>
      </c>
      <c r="E11" t="n">
        <v>13.13</v>
      </c>
      <c r="F11" t="n">
        <v>8.460000000000001</v>
      </c>
      <c r="G11" t="n">
        <v>15.85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139.17</v>
      </c>
      <c r="Q11" t="n">
        <v>1361.53</v>
      </c>
      <c r="R11" t="n">
        <v>46.61</v>
      </c>
      <c r="S11" t="n">
        <v>25.13</v>
      </c>
      <c r="T11" t="n">
        <v>10014.03</v>
      </c>
      <c r="U11" t="n">
        <v>0.54</v>
      </c>
      <c r="V11" t="n">
        <v>0.85</v>
      </c>
      <c r="W11" t="n">
        <v>1.23</v>
      </c>
      <c r="X11" t="n">
        <v>0.64</v>
      </c>
      <c r="Y11" t="n">
        <v>1</v>
      </c>
      <c r="Z11" t="n">
        <v>10</v>
      </c>
      <c r="AA11" t="n">
        <v>236.1971622230397</v>
      </c>
      <c r="AB11" t="n">
        <v>323.1753776367825</v>
      </c>
      <c r="AC11" t="n">
        <v>292.3319731747152</v>
      </c>
      <c r="AD11" t="n">
        <v>236197.1622230397</v>
      </c>
      <c r="AE11" t="n">
        <v>323175.3776367825</v>
      </c>
      <c r="AF11" t="n">
        <v>2.438739737552248e-06</v>
      </c>
      <c r="AG11" t="n">
        <v>18</v>
      </c>
      <c r="AH11" t="n">
        <v>292331.9731747152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7.7439</v>
      </c>
      <c r="E12" t="n">
        <v>12.91</v>
      </c>
      <c r="F12" t="n">
        <v>8.4</v>
      </c>
      <c r="G12" t="n">
        <v>17.38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136.96</v>
      </c>
      <c r="Q12" t="n">
        <v>1361.54</v>
      </c>
      <c r="R12" t="n">
        <v>44.64</v>
      </c>
      <c r="S12" t="n">
        <v>25.13</v>
      </c>
      <c r="T12" t="n">
        <v>9047.559999999999</v>
      </c>
      <c r="U12" t="n">
        <v>0.5600000000000001</v>
      </c>
      <c r="V12" t="n">
        <v>0.86</v>
      </c>
      <c r="W12" t="n">
        <v>1.23</v>
      </c>
      <c r="X12" t="n">
        <v>0.58</v>
      </c>
      <c r="Y12" t="n">
        <v>1</v>
      </c>
      <c r="Z12" t="n">
        <v>10</v>
      </c>
      <c r="AA12" t="n">
        <v>225.8117868689869</v>
      </c>
      <c r="AB12" t="n">
        <v>308.96564890695</v>
      </c>
      <c r="AC12" t="n">
        <v>279.478401011374</v>
      </c>
      <c r="AD12" t="n">
        <v>225811.7868689869</v>
      </c>
      <c r="AE12" t="n">
        <v>308965.64890695</v>
      </c>
      <c r="AF12" t="n">
        <v>2.479532154353161e-06</v>
      </c>
      <c r="AG12" t="n">
        <v>17</v>
      </c>
      <c r="AH12" t="n">
        <v>279478.401011374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7.8402</v>
      </c>
      <c r="E13" t="n">
        <v>12.75</v>
      </c>
      <c r="F13" t="n">
        <v>8.35</v>
      </c>
      <c r="G13" t="n">
        <v>18.56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135.42</v>
      </c>
      <c r="Q13" t="n">
        <v>1361.48</v>
      </c>
      <c r="R13" t="n">
        <v>43.11</v>
      </c>
      <c r="S13" t="n">
        <v>25.13</v>
      </c>
      <c r="T13" t="n">
        <v>8291.23</v>
      </c>
      <c r="U13" t="n">
        <v>0.58</v>
      </c>
      <c r="V13" t="n">
        <v>0.86</v>
      </c>
      <c r="W13" t="n">
        <v>1.22</v>
      </c>
      <c r="X13" t="n">
        <v>0.53</v>
      </c>
      <c r="Y13" t="n">
        <v>1</v>
      </c>
      <c r="Z13" t="n">
        <v>10</v>
      </c>
      <c r="AA13" t="n">
        <v>223.3839177922538</v>
      </c>
      <c r="AB13" t="n">
        <v>305.6437313261413</v>
      </c>
      <c r="AC13" t="n">
        <v>276.4735225821359</v>
      </c>
      <c r="AD13" t="n">
        <v>223383.9177922538</v>
      </c>
      <c r="AE13" t="n">
        <v>305643.7313261413</v>
      </c>
      <c r="AF13" t="n">
        <v>2.510366610694824e-06</v>
      </c>
      <c r="AG13" t="n">
        <v>17</v>
      </c>
      <c r="AH13" t="n">
        <v>276473.5225821359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7.9355</v>
      </c>
      <c r="E14" t="n">
        <v>12.6</v>
      </c>
      <c r="F14" t="n">
        <v>8.31</v>
      </c>
      <c r="G14" t="n">
        <v>19.93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133.44</v>
      </c>
      <c r="Q14" t="n">
        <v>1361.48</v>
      </c>
      <c r="R14" t="n">
        <v>41.79</v>
      </c>
      <c r="S14" t="n">
        <v>25.13</v>
      </c>
      <c r="T14" t="n">
        <v>7639.93</v>
      </c>
      <c r="U14" t="n">
        <v>0.6</v>
      </c>
      <c r="V14" t="n">
        <v>0.87</v>
      </c>
      <c r="W14" t="n">
        <v>1.22</v>
      </c>
      <c r="X14" t="n">
        <v>0.48</v>
      </c>
      <c r="Y14" t="n">
        <v>1</v>
      </c>
      <c r="Z14" t="n">
        <v>10</v>
      </c>
      <c r="AA14" t="n">
        <v>220.7372829735966</v>
      </c>
      <c r="AB14" t="n">
        <v>302.0224888059687</v>
      </c>
      <c r="AC14" t="n">
        <v>273.1978863656416</v>
      </c>
      <c r="AD14" t="n">
        <v>220737.2829735966</v>
      </c>
      <c r="AE14" t="n">
        <v>302022.4888059687</v>
      </c>
      <c r="AF14" t="n">
        <v>2.54088087538185e-06</v>
      </c>
      <c r="AG14" t="n">
        <v>17</v>
      </c>
      <c r="AH14" t="n">
        <v>273197.8863656416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7.978</v>
      </c>
      <c r="E15" t="n">
        <v>12.53</v>
      </c>
      <c r="F15" t="n">
        <v>8.289999999999999</v>
      </c>
      <c r="G15" t="n">
        <v>20.73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132.41</v>
      </c>
      <c r="Q15" t="n">
        <v>1361.52</v>
      </c>
      <c r="R15" t="n">
        <v>41.37</v>
      </c>
      <c r="S15" t="n">
        <v>25.13</v>
      </c>
      <c r="T15" t="n">
        <v>7433.55</v>
      </c>
      <c r="U15" t="n">
        <v>0.61</v>
      </c>
      <c r="V15" t="n">
        <v>0.87</v>
      </c>
      <c r="W15" t="n">
        <v>1.22</v>
      </c>
      <c r="X15" t="n">
        <v>0.47</v>
      </c>
      <c r="Y15" t="n">
        <v>1</v>
      </c>
      <c r="Z15" t="n">
        <v>10</v>
      </c>
      <c r="AA15" t="n">
        <v>219.4746741907765</v>
      </c>
      <c r="AB15" t="n">
        <v>300.2949317669469</v>
      </c>
      <c r="AC15" t="n">
        <v>271.635204945782</v>
      </c>
      <c r="AD15" t="n">
        <v>219474.6741907765</v>
      </c>
      <c r="AE15" t="n">
        <v>300294.9317669469</v>
      </c>
      <c r="AF15" t="n">
        <v>2.554489020703976e-06</v>
      </c>
      <c r="AG15" t="n">
        <v>17</v>
      </c>
      <c r="AH15" t="n">
        <v>271635.204945782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8.089700000000001</v>
      </c>
      <c r="E16" t="n">
        <v>12.36</v>
      </c>
      <c r="F16" t="n">
        <v>8.23</v>
      </c>
      <c r="G16" t="n">
        <v>22.44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130.27</v>
      </c>
      <c r="Q16" t="n">
        <v>1361.68</v>
      </c>
      <c r="R16" t="n">
        <v>39.17</v>
      </c>
      <c r="S16" t="n">
        <v>25.13</v>
      </c>
      <c r="T16" t="n">
        <v>6347.44</v>
      </c>
      <c r="U16" t="n">
        <v>0.64</v>
      </c>
      <c r="V16" t="n">
        <v>0.87</v>
      </c>
      <c r="W16" t="n">
        <v>1.22</v>
      </c>
      <c r="X16" t="n">
        <v>0.41</v>
      </c>
      <c r="Y16" t="n">
        <v>1</v>
      </c>
      <c r="Z16" t="n">
        <v>10</v>
      </c>
      <c r="AA16" t="n">
        <v>216.5927265184471</v>
      </c>
      <c r="AB16" t="n">
        <v>296.3517238191098</v>
      </c>
      <c r="AC16" t="n">
        <v>268.0683312301581</v>
      </c>
      <c r="AD16" t="n">
        <v>216592.7265184471</v>
      </c>
      <c r="AE16" t="n">
        <v>296351.7238191098</v>
      </c>
      <c r="AF16" t="n">
        <v>2.590254428527069e-06</v>
      </c>
      <c r="AG16" t="n">
        <v>17</v>
      </c>
      <c r="AH16" t="n">
        <v>268068.3312301581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8.1378</v>
      </c>
      <c r="E17" t="n">
        <v>12.29</v>
      </c>
      <c r="F17" t="n">
        <v>8.210000000000001</v>
      </c>
      <c r="G17" t="n">
        <v>23.45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129.04</v>
      </c>
      <c r="Q17" t="n">
        <v>1361.34</v>
      </c>
      <c r="R17" t="n">
        <v>38.7</v>
      </c>
      <c r="S17" t="n">
        <v>25.13</v>
      </c>
      <c r="T17" t="n">
        <v>6116.52</v>
      </c>
      <c r="U17" t="n">
        <v>0.65</v>
      </c>
      <c r="V17" t="n">
        <v>0.88</v>
      </c>
      <c r="W17" t="n">
        <v>1.21</v>
      </c>
      <c r="X17" t="n">
        <v>0.39</v>
      </c>
      <c r="Y17" t="n">
        <v>1</v>
      </c>
      <c r="Z17" t="n">
        <v>10</v>
      </c>
      <c r="AA17" t="n">
        <v>215.1762260997099</v>
      </c>
      <c r="AB17" t="n">
        <v>294.4136054546065</v>
      </c>
      <c r="AC17" t="n">
        <v>266.3151841621961</v>
      </c>
      <c r="AD17" t="n">
        <v>215176.2260997099</v>
      </c>
      <c r="AE17" t="n">
        <v>294413.6054546065</v>
      </c>
      <c r="AF17" t="n">
        <v>2.605655647115169e-06</v>
      </c>
      <c r="AG17" t="n">
        <v>17</v>
      </c>
      <c r="AH17" t="n">
        <v>266315.1841621961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8.1852</v>
      </c>
      <c r="E18" t="n">
        <v>12.22</v>
      </c>
      <c r="F18" t="n">
        <v>8.19</v>
      </c>
      <c r="G18" t="n">
        <v>24.57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127.98</v>
      </c>
      <c r="Q18" t="n">
        <v>1361.39</v>
      </c>
      <c r="R18" t="n">
        <v>38.07</v>
      </c>
      <c r="S18" t="n">
        <v>25.13</v>
      </c>
      <c r="T18" t="n">
        <v>5804.98</v>
      </c>
      <c r="U18" t="n">
        <v>0.66</v>
      </c>
      <c r="V18" t="n">
        <v>0.88</v>
      </c>
      <c r="W18" t="n">
        <v>1.21</v>
      </c>
      <c r="X18" t="n">
        <v>0.37</v>
      </c>
      <c r="Y18" t="n">
        <v>1</v>
      </c>
      <c r="Z18" t="n">
        <v>10</v>
      </c>
      <c r="AA18" t="n">
        <v>206.9344622361422</v>
      </c>
      <c r="AB18" t="n">
        <v>283.1368605355188</v>
      </c>
      <c r="AC18" t="n">
        <v>256.1146759511717</v>
      </c>
      <c r="AD18" t="n">
        <v>206934.4622361422</v>
      </c>
      <c r="AE18" t="n">
        <v>283136.8605355188</v>
      </c>
      <c r="AF18" t="n">
        <v>2.620832731545022e-06</v>
      </c>
      <c r="AG18" t="n">
        <v>16</v>
      </c>
      <c r="AH18" t="n">
        <v>256114.6759511717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8.2325</v>
      </c>
      <c r="E19" t="n">
        <v>12.15</v>
      </c>
      <c r="F19" t="n">
        <v>8.17</v>
      </c>
      <c r="G19" t="n">
        <v>25.81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125.96</v>
      </c>
      <c r="Q19" t="n">
        <v>1361.36</v>
      </c>
      <c r="R19" t="n">
        <v>37.76</v>
      </c>
      <c r="S19" t="n">
        <v>25.13</v>
      </c>
      <c r="T19" t="n">
        <v>5653.71</v>
      </c>
      <c r="U19" t="n">
        <v>0.67</v>
      </c>
      <c r="V19" t="n">
        <v>0.88</v>
      </c>
      <c r="W19" t="n">
        <v>1.21</v>
      </c>
      <c r="X19" t="n">
        <v>0.35</v>
      </c>
      <c r="Y19" t="n">
        <v>1</v>
      </c>
      <c r="Z19" t="n">
        <v>10</v>
      </c>
      <c r="AA19" t="n">
        <v>205.0369282071565</v>
      </c>
      <c r="AB19" t="n">
        <v>280.5405707637688</v>
      </c>
      <c r="AC19" t="n">
        <v>253.7661724313211</v>
      </c>
      <c r="AD19" t="n">
        <v>205036.9282071565</v>
      </c>
      <c r="AE19" t="n">
        <v>280540.5707637687</v>
      </c>
      <c r="AF19" t="n">
        <v>2.635977796809411e-06</v>
      </c>
      <c r="AG19" t="n">
        <v>16</v>
      </c>
      <c r="AH19" t="n">
        <v>253766.1724313211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8.2743</v>
      </c>
      <c r="E20" t="n">
        <v>12.09</v>
      </c>
      <c r="F20" t="n">
        <v>8.17</v>
      </c>
      <c r="G20" t="n">
        <v>27.22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124.32</v>
      </c>
      <c r="Q20" t="n">
        <v>1361.34</v>
      </c>
      <c r="R20" t="n">
        <v>37.27</v>
      </c>
      <c r="S20" t="n">
        <v>25.13</v>
      </c>
      <c r="T20" t="n">
        <v>5415.45</v>
      </c>
      <c r="U20" t="n">
        <v>0.67</v>
      </c>
      <c r="V20" t="n">
        <v>0.88</v>
      </c>
      <c r="W20" t="n">
        <v>1.21</v>
      </c>
      <c r="X20" t="n">
        <v>0.35</v>
      </c>
      <c r="Y20" t="n">
        <v>1</v>
      </c>
      <c r="Z20" t="n">
        <v>10</v>
      </c>
      <c r="AA20" t="n">
        <v>203.492700768739</v>
      </c>
      <c r="AB20" t="n">
        <v>278.4276906560205</v>
      </c>
      <c r="AC20" t="n">
        <v>251.8549426356098</v>
      </c>
      <c r="AD20" t="n">
        <v>203492.700768739</v>
      </c>
      <c r="AE20" t="n">
        <v>278427.6906560205</v>
      </c>
      <c r="AF20" t="n">
        <v>2.64936180797329e-06</v>
      </c>
      <c r="AG20" t="n">
        <v>16</v>
      </c>
      <c r="AH20" t="n">
        <v>251854.9426356098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8.3239</v>
      </c>
      <c r="E21" t="n">
        <v>12.01</v>
      </c>
      <c r="F21" t="n">
        <v>8.15</v>
      </c>
      <c r="G21" t="n">
        <v>28.76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122.49</v>
      </c>
      <c r="Q21" t="n">
        <v>1361.35</v>
      </c>
      <c r="R21" t="n">
        <v>36.87</v>
      </c>
      <c r="S21" t="n">
        <v>25.13</v>
      </c>
      <c r="T21" t="n">
        <v>5218.54</v>
      </c>
      <c r="U21" t="n">
        <v>0.68</v>
      </c>
      <c r="V21" t="n">
        <v>0.88</v>
      </c>
      <c r="W21" t="n">
        <v>1.21</v>
      </c>
      <c r="X21" t="n">
        <v>0.33</v>
      </c>
      <c r="Y21" t="n">
        <v>1</v>
      </c>
      <c r="Z21" t="n">
        <v>10</v>
      </c>
      <c r="AA21" t="n">
        <v>201.7347370389967</v>
      </c>
      <c r="AB21" t="n">
        <v>276.0223671251022</v>
      </c>
      <c r="AC21" t="n">
        <v>249.6791798065887</v>
      </c>
      <c r="AD21" t="n">
        <v>201734.7370389967</v>
      </c>
      <c r="AE21" t="n">
        <v>276022.3671251021</v>
      </c>
      <c r="AF21" t="n">
        <v>2.665243314043347e-06</v>
      </c>
      <c r="AG21" t="n">
        <v>16</v>
      </c>
      <c r="AH21" t="n">
        <v>249679.1798065887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8.373799999999999</v>
      </c>
      <c r="E22" t="n">
        <v>11.94</v>
      </c>
      <c r="F22" t="n">
        <v>8.130000000000001</v>
      </c>
      <c r="G22" t="n">
        <v>30.49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121.53</v>
      </c>
      <c r="Q22" t="n">
        <v>1361.34</v>
      </c>
      <c r="R22" t="n">
        <v>36.36</v>
      </c>
      <c r="S22" t="n">
        <v>25.13</v>
      </c>
      <c r="T22" t="n">
        <v>4969.66</v>
      </c>
      <c r="U22" t="n">
        <v>0.6899999999999999</v>
      </c>
      <c r="V22" t="n">
        <v>0.88</v>
      </c>
      <c r="W22" t="n">
        <v>1.21</v>
      </c>
      <c r="X22" t="n">
        <v>0.31</v>
      </c>
      <c r="Y22" t="n">
        <v>1</v>
      </c>
      <c r="Z22" t="n">
        <v>10</v>
      </c>
      <c r="AA22" t="n">
        <v>200.5598731971323</v>
      </c>
      <c r="AB22" t="n">
        <v>274.4148665853295</v>
      </c>
      <c r="AC22" t="n">
        <v>248.2250968621903</v>
      </c>
      <c r="AD22" t="n">
        <v>200559.8731971323</v>
      </c>
      <c r="AE22" t="n">
        <v>274414.8665853295</v>
      </c>
      <c r="AF22" t="n">
        <v>2.681220877609796e-06</v>
      </c>
      <c r="AG22" t="n">
        <v>16</v>
      </c>
      <c r="AH22" t="n">
        <v>248225.0968621903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8.428900000000001</v>
      </c>
      <c r="E23" t="n">
        <v>11.86</v>
      </c>
      <c r="F23" t="n">
        <v>8.109999999999999</v>
      </c>
      <c r="G23" t="n">
        <v>32.43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120.59</v>
      </c>
      <c r="Q23" t="n">
        <v>1361.37</v>
      </c>
      <c r="R23" t="n">
        <v>35.66</v>
      </c>
      <c r="S23" t="n">
        <v>25.13</v>
      </c>
      <c r="T23" t="n">
        <v>4627.57</v>
      </c>
      <c r="U23" t="n">
        <v>0.7</v>
      </c>
      <c r="V23" t="n">
        <v>0.89</v>
      </c>
      <c r="W23" t="n">
        <v>1.2</v>
      </c>
      <c r="X23" t="n">
        <v>0.29</v>
      </c>
      <c r="Y23" t="n">
        <v>1</v>
      </c>
      <c r="Z23" t="n">
        <v>10</v>
      </c>
      <c r="AA23" t="n">
        <v>199.3584591660797</v>
      </c>
      <c r="AB23" t="n">
        <v>272.7710389053977</v>
      </c>
      <c r="AC23" t="n">
        <v>246.7381537889041</v>
      </c>
      <c r="AD23" t="n">
        <v>199358.4591660796</v>
      </c>
      <c r="AE23" t="n">
        <v>272771.0389053978</v>
      </c>
      <c r="AF23" t="n">
        <v>2.698863437780364e-06</v>
      </c>
      <c r="AG23" t="n">
        <v>16</v>
      </c>
      <c r="AH23" t="n">
        <v>246738.1537889041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8.4339</v>
      </c>
      <c r="E24" t="n">
        <v>11.86</v>
      </c>
      <c r="F24" t="n">
        <v>8.1</v>
      </c>
      <c r="G24" t="n">
        <v>32.4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118.63</v>
      </c>
      <c r="Q24" t="n">
        <v>1361.34</v>
      </c>
      <c r="R24" t="n">
        <v>35.43</v>
      </c>
      <c r="S24" t="n">
        <v>25.13</v>
      </c>
      <c r="T24" t="n">
        <v>4508.89</v>
      </c>
      <c r="U24" t="n">
        <v>0.71</v>
      </c>
      <c r="V24" t="n">
        <v>0.89</v>
      </c>
      <c r="W24" t="n">
        <v>1.2</v>
      </c>
      <c r="X24" t="n">
        <v>0.28</v>
      </c>
      <c r="Y24" t="n">
        <v>1</v>
      </c>
      <c r="Z24" t="n">
        <v>10</v>
      </c>
      <c r="AA24" t="n">
        <v>198.031860825691</v>
      </c>
      <c r="AB24" t="n">
        <v>270.9559285306906</v>
      </c>
      <c r="AC24" t="n">
        <v>245.096275000835</v>
      </c>
      <c r="AD24" t="n">
        <v>198031.860825691</v>
      </c>
      <c r="AE24" t="n">
        <v>270955.9285306906</v>
      </c>
      <c r="AF24" t="n">
        <v>2.700464396053555e-06</v>
      </c>
      <c r="AG24" t="n">
        <v>16</v>
      </c>
      <c r="AH24" t="n">
        <v>245096.275000835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8.491400000000001</v>
      </c>
      <c r="E25" t="n">
        <v>11.78</v>
      </c>
      <c r="F25" t="n">
        <v>8.07</v>
      </c>
      <c r="G25" t="n">
        <v>34.6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118.05</v>
      </c>
      <c r="Q25" t="n">
        <v>1361.38</v>
      </c>
      <c r="R25" t="n">
        <v>34.45</v>
      </c>
      <c r="S25" t="n">
        <v>25.13</v>
      </c>
      <c r="T25" t="n">
        <v>4023.31</v>
      </c>
      <c r="U25" t="n">
        <v>0.73</v>
      </c>
      <c r="V25" t="n">
        <v>0.89</v>
      </c>
      <c r="W25" t="n">
        <v>1.2</v>
      </c>
      <c r="X25" t="n">
        <v>0.25</v>
      </c>
      <c r="Y25" t="n">
        <v>1</v>
      </c>
      <c r="Z25" t="n">
        <v>10</v>
      </c>
      <c r="AA25" t="n">
        <v>197.0517745536268</v>
      </c>
      <c r="AB25" t="n">
        <v>269.6149312548983</v>
      </c>
      <c r="AC25" t="n">
        <v>243.8832606229424</v>
      </c>
      <c r="AD25" t="n">
        <v>197051.7745536268</v>
      </c>
      <c r="AE25" t="n">
        <v>269614.9312548983</v>
      </c>
      <c r="AF25" t="n">
        <v>2.718875416195254e-06</v>
      </c>
      <c r="AG25" t="n">
        <v>16</v>
      </c>
      <c r="AH25" t="n">
        <v>243883.2606229424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8.540699999999999</v>
      </c>
      <c r="E26" t="n">
        <v>11.71</v>
      </c>
      <c r="F26" t="n">
        <v>8.06</v>
      </c>
      <c r="G26" t="n">
        <v>37.19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11</v>
      </c>
      <c r="N26" t="n">
        <v>84.23999999999999</v>
      </c>
      <c r="O26" t="n">
        <v>36918.48</v>
      </c>
      <c r="P26" t="n">
        <v>116.02</v>
      </c>
      <c r="Q26" t="n">
        <v>1361.44</v>
      </c>
      <c r="R26" t="n">
        <v>34.02</v>
      </c>
      <c r="S26" t="n">
        <v>25.13</v>
      </c>
      <c r="T26" t="n">
        <v>3813.71</v>
      </c>
      <c r="U26" t="n">
        <v>0.74</v>
      </c>
      <c r="V26" t="n">
        <v>0.89</v>
      </c>
      <c r="W26" t="n">
        <v>1.2</v>
      </c>
      <c r="X26" t="n">
        <v>0.24</v>
      </c>
      <c r="Y26" t="n">
        <v>1</v>
      </c>
      <c r="Z26" t="n">
        <v>10</v>
      </c>
      <c r="AA26" t="n">
        <v>195.2618666817098</v>
      </c>
      <c r="AB26" t="n">
        <v>267.1659003393806</v>
      </c>
      <c r="AC26" t="n">
        <v>241.6679617807644</v>
      </c>
      <c r="AD26" t="n">
        <v>195261.8666817098</v>
      </c>
      <c r="AE26" t="n">
        <v>267165.9003393806</v>
      </c>
      <c r="AF26" t="n">
        <v>2.73466086476892e-06</v>
      </c>
      <c r="AG26" t="n">
        <v>16</v>
      </c>
      <c r="AH26" t="n">
        <v>241667.9617807644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8.5444</v>
      </c>
      <c r="E27" t="n">
        <v>11.7</v>
      </c>
      <c r="F27" t="n">
        <v>8.050000000000001</v>
      </c>
      <c r="G27" t="n">
        <v>37.17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10</v>
      </c>
      <c r="N27" t="n">
        <v>84.51000000000001</v>
      </c>
      <c r="O27" t="n">
        <v>36982.83</v>
      </c>
      <c r="P27" t="n">
        <v>114.14</v>
      </c>
      <c r="Q27" t="n">
        <v>1361.44</v>
      </c>
      <c r="R27" t="n">
        <v>33.95</v>
      </c>
      <c r="S27" t="n">
        <v>25.13</v>
      </c>
      <c r="T27" t="n">
        <v>3778.66</v>
      </c>
      <c r="U27" t="n">
        <v>0.74</v>
      </c>
      <c r="V27" t="n">
        <v>0.89</v>
      </c>
      <c r="W27" t="n">
        <v>1.2</v>
      </c>
      <c r="X27" t="n">
        <v>0.23</v>
      </c>
      <c r="Y27" t="n">
        <v>1</v>
      </c>
      <c r="Z27" t="n">
        <v>10</v>
      </c>
      <c r="AA27" t="n">
        <v>194.0183096955435</v>
      </c>
      <c r="AB27" t="n">
        <v>265.4644108090463</v>
      </c>
      <c r="AC27" t="n">
        <v>240.1288600231492</v>
      </c>
      <c r="AD27" t="n">
        <v>194018.3096955435</v>
      </c>
      <c r="AE27" t="n">
        <v>265464.4108090464</v>
      </c>
      <c r="AF27" t="n">
        <v>2.735845573891081e-06</v>
      </c>
      <c r="AG27" t="n">
        <v>16</v>
      </c>
      <c r="AH27" t="n">
        <v>240128.8600231492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8.584899999999999</v>
      </c>
      <c r="E28" t="n">
        <v>11.65</v>
      </c>
      <c r="F28" t="n">
        <v>8.050000000000001</v>
      </c>
      <c r="G28" t="n">
        <v>40.26</v>
      </c>
      <c r="H28" t="n">
        <v>0.45</v>
      </c>
      <c r="I28" t="n">
        <v>12</v>
      </c>
      <c r="J28" t="n">
        <v>298.48</v>
      </c>
      <c r="K28" t="n">
        <v>61.2</v>
      </c>
      <c r="L28" t="n">
        <v>7.5</v>
      </c>
      <c r="M28" t="n">
        <v>10</v>
      </c>
      <c r="N28" t="n">
        <v>84.79000000000001</v>
      </c>
      <c r="O28" t="n">
        <v>37047.29</v>
      </c>
      <c r="P28" t="n">
        <v>112.87</v>
      </c>
      <c r="Q28" t="n">
        <v>1361.52</v>
      </c>
      <c r="R28" t="n">
        <v>34.06</v>
      </c>
      <c r="S28" t="n">
        <v>25.13</v>
      </c>
      <c r="T28" t="n">
        <v>3838.49</v>
      </c>
      <c r="U28" t="n">
        <v>0.74</v>
      </c>
      <c r="V28" t="n">
        <v>0.89</v>
      </c>
      <c r="W28" t="n">
        <v>1.2</v>
      </c>
      <c r="X28" t="n">
        <v>0.23</v>
      </c>
      <c r="Y28" t="n">
        <v>1</v>
      </c>
      <c r="Z28" t="n">
        <v>10</v>
      </c>
      <c r="AA28" t="n">
        <v>192.8304327241642</v>
      </c>
      <c r="AB28" t="n">
        <v>263.8391051313725</v>
      </c>
      <c r="AC28" t="n">
        <v>238.6586712382212</v>
      </c>
      <c r="AD28" t="n">
        <v>192830.4327241642</v>
      </c>
      <c r="AE28" t="n">
        <v>263839.1051313726</v>
      </c>
      <c r="AF28" t="n">
        <v>2.748813335903931e-06</v>
      </c>
      <c r="AG28" t="n">
        <v>16</v>
      </c>
      <c r="AH28" t="n">
        <v>238658.6712382212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8.5954</v>
      </c>
      <c r="E29" t="n">
        <v>11.63</v>
      </c>
      <c r="F29" t="n">
        <v>8.039999999999999</v>
      </c>
      <c r="G29" t="n">
        <v>40.19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110.77</v>
      </c>
      <c r="Q29" t="n">
        <v>1361.34</v>
      </c>
      <c r="R29" t="n">
        <v>33.43</v>
      </c>
      <c r="S29" t="n">
        <v>25.13</v>
      </c>
      <c r="T29" t="n">
        <v>3525.25</v>
      </c>
      <c r="U29" t="n">
        <v>0.75</v>
      </c>
      <c r="V29" t="n">
        <v>0.89</v>
      </c>
      <c r="W29" t="n">
        <v>1.2</v>
      </c>
      <c r="X29" t="n">
        <v>0.22</v>
      </c>
      <c r="Y29" t="n">
        <v>1</v>
      </c>
      <c r="Z29" t="n">
        <v>10</v>
      </c>
      <c r="AA29" t="n">
        <v>191.3927549318508</v>
      </c>
      <c r="AB29" t="n">
        <v>261.8720109500626</v>
      </c>
      <c r="AC29" t="n">
        <v>236.8793137647409</v>
      </c>
      <c r="AD29" t="n">
        <v>191392.7549318508</v>
      </c>
      <c r="AE29" t="n">
        <v>261872.0109500627</v>
      </c>
      <c r="AF29" t="n">
        <v>2.752175348277632e-06</v>
      </c>
      <c r="AG29" t="n">
        <v>16</v>
      </c>
      <c r="AH29" t="n">
        <v>236879.3137647409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8.6395</v>
      </c>
      <c r="E30" t="n">
        <v>11.57</v>
      </c>
      <c r="F30" t="n">
        <v>8.029999999999999</v>
      </c>
      <c r="G30" t="n">
        <v>43.82</v>
      </c>
      <c r="H30" t="n">
        <v>0.48</v>
      </c>
      <c r="I30" t="n">
        <v>11</v>
      </c>
      <c r="J30" t="n">
        <v>299.53</v>
      </c>
      <c r="K30" t="n">
        <v>61.2</v>
      </c>
      <c r="L30" t="n">
        <v>8</v>
      </c>
      <c r="M30" t="n">
        <v>6</v>
      </c>
      <c r="N30" t="n">
        <v>85.33</v>
      </c>
      <c r="O30" t="n">
        <v>37176.68</v>
      </c>
      <c r="P30" t="n">
        <v>109.57</v>
      </c>
      <c r="Q30" t="n">
        <v>1361.36</v>
      </c>
      <c r="R30" t="n">
        <v>33.13</v>
      </c>
      <c r="S30" t="n">
        <v>25.13</v>
      </c>
      <c r="T30" t="n">
        <v>3378.53</v>
      </c>
      <c r="U30" t="n">
        <v>0.76</v>
      </c>
      <c r="V30" t="n">
        <v>0.9</v>
      </c>
      <c r="W30" t="n">
        <v>1.2</v>
      </c>
      <c r="X30" t="n">
        <v>0.21</v>
      </c>
      <c r="Y30" t="n">
        <v>1</v>
      </c>
      <c r="Z30" t="n">
        <v>10</v>
      </c>
      <c r="AA30" t="n">
        <v>190.2256814745503</v>
      </c>
      <c r="AB30" t="n">
        <v>260.2751695581377</v>
      </c>
      <c r="AC30" t="n">
        <v>235.4348726740798</v>
      </c>
      <c r="AD30" t="n">
        <v>190225.6814745503</v>
      </c>
      <c r="AE30" t="n">
        <v>260275.1695581377</v>
      </c>
      <c r="AF30" t="n">
        <v>2.76629580024718e-06</v>
      </c>
      <c r="AG30" t="n">
        <v>16</v>
      </c>
      <c r="AH30" t="n">
        <v>235434.8726740798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8.642799999999999</v>
      </c>
      <c r="E31" t="n">
        <v>11.57</v>
      </c>
      <c r="F31" t="n">
        <v>8.029999999999999</v>
      </c>
      <c r="G31" t="n">
        <v>43.79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4</v>
      </c>
      <c r="N31" t="n">
        <v>85.61</v>
      </c>
      <c r="O31" t="n">
        <v>37241.49</v>
      </c>
      <c r="P31" t="n">
        <v>110.2</v>
      </c>
      <c r="Q31" t="n">
        <v>1361.53</v>
      </c>
      <c r="R31" t="n">
        <v>33.01</v>
      </c>
      <c r="S31" t="n">
        <v>25.13</v>
      </c>
      <c r="T31" t="n">
        <v>3320.61</v>
      </c>
      <c r="U31" t="n">
        <v>0.76</v>
      </c>
      <c r="V31" t="n">
        <v>0.9</v>
      </c>
      <c r="W31" t="n">
        <v>1.2</v>
      </c>
      <c r="X31" t="n">
        <v>0.21</v>
      </c>
      <c r="Y31" t="n">
        <v>1</v>
      </c>
      <c r="Z31" t="n">
        <v>10</v>
      </c>
      <c r="AA31" t="n">
        <v>190.592826293912</v>
      </c>
      <c r="AB31" t="n">
        <v>260.7775132972744</v>
      </c>
      <c r="AC31" t="n">
        <v>235.8892734317973</v>
      </c>
      <c r="AD31" t="n">
        <v>190592.826293912</v>
      </c>
      <c r="AE31" t="n">
        <v>260777.5132972744</v>
      </c>
      <c r="AF31" t="n">
        <v>2.767352432707485e-06</v>
      </c>
      <c r="AG31" t="n">
        <v>16</v>
      </c>
      <c r="AH31" t="n">
        <v>235889.2734317973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8.6426</v>
      </c>
      <c r="E32" t="n">
        <v>11.57</v>
      </c>
      <c r="F32" t="n">
        <v>8.029999999999999</v>
      </c>
      <c r="G32" t="n">
        <v>43.79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3</v>
      </c>
      <c r="N32" t="n">
        <v>85.89</v>
      </c>
      <c r="O32" t="n">
        <v>37306.42</v>
      </c>
      <c r="P32" t="n">
        <v>109.91</v>
      </c>
      <c r="Q32" t="n">
        <v>1361.34</v>
      </c>
      <c r="R32" t="n">
        <v>32.8</v>
      </c>
      <c r="S32" t="n">
        <v>25.13</v>
      </c>
      <c r="T32" t="n">
        <v>3214.83</v>
      </c>
      <c r="U32" t="n">
        <v>0.77</v>
      </c>
      <c r="V32" t="n">
        <v>0.9</v>
      </c>
      <c r="W32" t="n">
        <v>1.21</v>
      </c>
      <c r="X32" t="n">
        <v>0.21</v>
      </c>
      <c r="Y32" t="n">
        <v>1</v>
      </c>
      <c r="Z32" t="n">
        <v>10</v>
      </c>
      <c r="AA32" t="n">
        <v>190.4120215170624</v>
      </c>
      <c r="AB32" t="n">
        <v>260.5301282250453</v>
      </c>
      <c r="AC32" t="n">
        <v>235.6654984436545</v>
      </c>
      <c r="AD32" t="n">
        <v>190412.0215170624</v>
      </c>
      <c r="AE32" t="n">
        <v>260530.1282250453</v>
      </c>
      <c r="AF32" t="n">
        <v>2.767288394376558e-06</v>
      </c>
      <c r="AG32" t="n">
        <v>16</v>
      </c>
      <c r="AH32" t="n">
        <v>235665.4984436545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8.641999999999999</v>
      </c>
      <c r="E33" t="n">
        <v>11.57</v>
      </c>
      <c r="F33" t="n">
        <v>8.029999999999999</v>
      </c>
      <c r="G33" t="n">
        <v>43.8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1</v>
      </c>
      <c r="N33" t="n">
        <v>86.16</v>
      </c>
      <c r="O33" t="n">
        <v>37371.47</v>
      </c>
      <c r="P33" t="n">
        <v>109.55</v>
      </c>
      <c r="Q33" t="n">
        <v>1361.34</v>
      </c>
      <c r="R33" t="n">
        <v>32.92</v>
      </c>
      <c r="S33" t="n">
        <v>25.13</v>
      </c>
      <c r="T33" t="n">
        <v>3273.64</v>
      </c>
      <c r="U33" t="n">
        <v>0.76</v>
      </c>
      <c r="V33" t="n">
        <v>0.9</v>
      </c>
      <c r="W33" t="n">
        <v>1.21</v>
      </c>
      <c r="X33" t="n">
        <v>0.21</v>
      </c>
      <c r="Y33" t="n">
        <v>1</v>
      </c>
      <c r="Z33" t="n">
        <v>10</v>
      </c>
      <c r="AA33" t="n">
        <v>190.1907093547256</v>
      </c>
      <c r="AB33" t="n">
        <v>260.2273191609326</v>
      </c>
      <c r="AC33" t="n">
        <v>235.3915890516255</v>
      </c>
      <c r="AD33" t="n">
        <v>190190.7093547256</v>
      </c>
      <c r="AE33" t="n">
        <v>260227.3191609326</v>
      </c>
      <c r="AF33" t="n">
        <v>2.767096279383775e-06</v>
      </c>
      <c r="AG33" t="n">
        <v>16</v>
      </c>
      <c r="AH33" t="n">
        <v>235391.5890516255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8.6424</v>
      </c>
      <c r="E34" t="n">
        <v>11.57</v>
      </c>
      <c r="F34" t="n">
        <v>8.029999999999999</v>
      </c>
      <c r="G34" t="n">
        <v>43.79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0</v>
      </c>
      <c r="N34" t="n">
        <v>86.44</v>
      </c>
      <c r="O34" t="n">
        <v>37436.63</v>
      </c>
      <c r="P34" t="n">
        <v>109.58</v>
      </c>
      <c r="Q34" t="n">
        <v>1361.34</v>
      </c>
      <c r="R34" t="n">
        <v>32.87</v>
      </c>
      <c r="S34" t="n">
        <v>25.13</v>
      </c>
      <c r="T34" t="n">
        <v>3248.63</v>
      </c>
      <c r="U34" t="n">
        <v>0.76</v>
      </c>
      <c r="V34" t="n">
        <v>0.9</v>
      </c>
      <c r="W34" t="n">
        <v>1.21</v>
      </c>
      <c r="X34" t="n">
        <v>0.21</v>
      </c>
      <c r="Y34" t="n">
        <v>1</v>
      </c>
      <c r="Z34" t="n">
        <v>10</v>
      </c>
      <c r="AA34" t="n">
        <v>190.2060211157812</v>
      </c>
      <c r="AB34" t="n">
        <v>260.2482693879161</v>
      </c>
      <c r="AC34" t="n">
        <v>235.4105398183495</v>
      </c>
      <c r="AD34" t="n">
        <v>190206.0211157812</v>
      </c>
      <c r="AE34" t="n">
        <v>260248.2693879161</v>
      </c>
      <c r="AF34" t="n">
        <v>2.76722435604563e-06</v>
      </c>
      <c r="AG34" t="n">
        <v>16</v>
      </c>
      <c r="AH34" t="n">
        <v>235410.5398183495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7.5645</v>
      </c>
      <c r="E2" t="n">
        <v>13.22</v>
      </c>
      <c r="F2" t="n">
        <v>9.19</v>
      </c>
      <c r="G2" t="n">
        <v>8.109999999999999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93.09</v>
      </c>
      <c r="Q2" t="n">
        <v>1361.69</v>
      </c>
      <c r="R2" t="n">
        <v>69.16</v>
      </c>
      <c r="S2" t="n">
        <v>25.13</v>
      </c>
      <c r="T2" t="n">
        <v>21110.26</v>
      </c>
      <c r="U2" t="n">
        <v>0.36</v>
      </c>
      <c r="V2" t="n">
        <v>0.78</v>
      </c>
      <c r="W2" t="n">
        <v>1.29</v>
      </c>
      <c r="X2" t="n">
        <v>1.37</v>
      </c>
      <c r="Y2" t="n">
        <v>1</v>
      </c>
      <c r="Z2" t="n">
        <v>10</v>
      </c>
      <c r="AA2" t="n">
        <v>197.9022665434466</v>
      </c>
      <c r="AB2" t="n">
        <v>270.7786119164277</v>
      </c>
      <c r="AC2" t="n">
        <v>244.9358812353719</v>
      </c>
      <c r="AD2" t="n">
        <v>197902.2665434465</v>
      </c>
      <c r="AE2" t="n">
        <v>270778.6119164277</v>
      </c>
      <c r="AF2" t="n">
        <v>2.53383774313684e-06</v>
      </c>
      <c r="AG2" t="n">
        <v>18</v>
      </c>
      <c r="AH2" t="n">
        <v>244935.8812353718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8.0703</v>
      </c>
      <c r="E3" t="n">
        <v>12.39</v>
      </c>
      <c r="F3" t="n">
        <v>8.82</v>
      </c>
      <c r="G3" t="n">
        <v>10.38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86.65000000000001</v>
      </c>
      <c r="Q3" t="n">
        <v>1361.59</v>
      </c>
      <c r="R3" t="n">
        <v>57.72</v>
      </c>
      <c r="S3" t="n">
        <v>25.13</v>
      </c>
      <c r="T3" t="n">
        <v>15478.19</v>
      </c>
      <c r="U3" t="n">
        <v>0.44</v>
      </c>
      <c r="V3" t="n">
        <v>0.82</v>
      </c>
      <c r="W3" t="n">
        <v>1.26</v>
      </c>
      <c r="X3" t="n">
        <v>1</v>
      </c>
      <c r="Y3" t="n">
        <v>1</v>
      </c>
      <c r="Z3" t="n">
        <v>10</v>
      </c>
      <c r="AA3" t="n">
        <v>181.8158573566358</v>
      </c>
      <c r="AB3" t="n">
        <v>248.7684771847577</v>
      </c>
      <c r="AC3" t="n">
        <v>225.0263628710673</v>
      </c>
      <c r="AD3" t="n">
        <v>181815.8573566358</v>
      </c>
      <c r="AE3" t="n">
        <v>248768.4771847577</v>
      </c>
      <c r="AF3" t="n">
        <v>2.703262705854615e-06</v>
      </c>
      <c r="AG3" t="n">
        <v>17</v>
      </c>
      <c r="AH3" t="n">
        <v>225026.3628710673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8.3781</v>
      </c>
      <c r="E4" t="n">
        <v>11.94</v>
      </c>
      <c r="F4" t="n">
        <v>8.640000000000001</v>
      </c>
      <c r="G4" t="n">
        <v>12.64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82.17</v>
      </c>
      <c r="Q4" t="n">
        <v>1361.59</v>
      </c>
      <c r="R4" t="n">
        <v>51.83</v>
      </c>
      <c r="S4" t="n">
        <v>25.13</v>
      </c>
      <c r="T4" t="n">
        <v>12578.48</v>
      </c>
      <c r="U4" t="n">
        <v>0.48</v>
      </c>
      <c r="V4" t="n">
        <v>0.83</v>
      </c>
      <c r="W4" t="n">
        <v>1.26</v>
      </c>
      <c r="X4" t="n">
        <v>0.82</v>
      </c>
      <c r="Y4" t="n">
        <v>1</v>
      </c>
      <c r="Z4" t="n">
        <v>10</v>
      </c>
      <c r="AA4" t="n">
        <v>169.6044830949563</v>
      </c>
      <c r="AB4" t="n">
        <v>232.0603361921253</v>
      </c>
      <c r="AC4" t="n">
        <v>209.9128234047433</v>
      </c>
      <c r="AD4" t="n">
        <v>169604.4830949563</v>
      </c>
      <c r="AE4" t="n">
        <v>232060.3361921253</v>
      </c>
      <c r="AF4" t="n">
        <v>2.806364729430201e-06</v>
      </c>
      <c r="AG4" t="n">
        <v>16</v>
      </c>
      <c r="AH4" t="n">
        <v>209912.8234047433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8.6557</v>
      </c>
      <c r="E5" t="n">
        <v>11.55</v>
      </c>
      <c r="F5" t="n">
        <v>8.470000000000001</v>
      </c>
      <c r="G5" t="n">
        <v>15.41</v>
      </c>
      <c r="H5" t="n">
        <v>0.23</v>
      </c>
      <c r="I5" t="n">
        <v>33</v>
      </c>
      <c r="J5" t="n">
        <v>134.22</v>
      </c>
      <c r="K5" t="n">
        <v>46.47</v>
      </c>
      <c r="L5" t="n">
        <v>1.75</v>
      </c>
      <c r="M5" t="n">
        <v>31</v>
      </c>
      <c r="N5" t="n">
        <v>21</v>
      </c>
      <c r="O5" t="n">
        <v>16787.35</v>
      </c>
      <c r="P5" t="n">
        <v>78.11</v>
      </c>
      <c r="Q5" t="n">
        <v>1361.51</v>
      </c>
      <c r="R5" t="n">
        <v>47.01</v>
      </c>
      <c r="S5" t="n">
        <v>25.13</v>
      </c>
      <c r="T5" t="n">
        <v>10209.21</v>
      </c>
      <c r="U5" t="n">
        <v>0.53</v>
      </c>
      <c r="V5" t="n">
        <v>0.85</v>
      </c>
      <c r="W5" t="n">
        <v>1.23</v>
      </c>
      <c r="X5" t="n">
        <v>0.65</v>
      </c>
      <c r="Y5" t="n">
        <v>1</v>
      </c>
      <c r="Z5" t="n">
        <v>10</v>
      </c>
      <c r="AA5" t="n">
        <v>164.9979969571147</v>
      </c>
      <c r="AB5" t="n">
        <v>225.7575386345081</v>
      </c>
      <c r="AC5" t="n">
        <v>204.2115559999911</v>
      </c>
      <c r="AD5" t="n">
        <v>164997.9969571147</v>
      </c>
      <c r="AE5" t="n">
        <v>225757.5386345081</v>
      </c>
      <c r="AF5" t="n">
        <v>2.899350829964907e-06</v>
      </c>
      <c r="AG5" t="n">
        <v>16</v>
      </c>
      <c r="AH5" t="n">
        <v>204211.5559999911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8.852399999999999</v>
      </c>
      <c r="E6" t="n">
        <v>11.3</v>
      </c>
      <c r="F6" t="n">
        <v>8.35</v>
      </c>
      <c r="G6" t="n">
        <v>17.9</v>
      </c>
      <c r="H6" t="n">
        <v>0.26</v>
      </c>
      <c r="I6" t="n">
        <v>28</v>
      </c>
      <c r="J6" t="n">
        <v>134.55</v>
      </c>
      <c r="K6" t="n">
        <v>46.47</v>
      </c>
      <c r="L6" t="n">
        <v>2</v>
      </c>
      <c r="M6" t="n">
        <v>26</v>
      </c>
      <c r="N6" t="n">
        <v>21.09</v>
      </c>
      <c r="O6" t="n">
        <v>16828.84</v>
      </c>
      <c r="P6" t="n">
        <v>73.73999999999999</v>
      </c>
      <c r="Q6" t="n">
        <v>1361.59</v>
      </c>
      <c r="R6" t="n">
        <v>43.37</v>
      </c>
      <c r="S6" t="n">
        <v>25.13</v>
      </c>
      <c r="T6" t="n">
        <v>8417.4</v>
      </c>
      <c r="U6" t="n">
        <v>0.58</v>
      </c>
      <c r="V6" t="n">
        <v>0.86</v>
      </c>
      <c r="W6" t="n">
        <v>1.22</v>
      </c>
      <c r="X6" t="n">
        <v>0.53</v>
      </c>
      <c r="Y6" t="n">
        <v>1</v>
      </c>
      <c r="Z6" t="n">
        <v>10</v>
      </c>
      <c r="AA6" t="n">
        <v>154.2365401739283</v>
      </c>
      <c r="AB6" t="n">
        <v>211.0332387017936</v>
      </c>
      <c r="AC6" t="n">
        <v>190.8925225871655</v>
      </c>
      <c r="AD6" t="n">
        <v>154236.5401739283</v>
      </c>
      <c r="AE6" t="n">
        <v>211033.2387017936</v>
      </c>
      <c r="AF6" t="n">
        <v>2.965238315466264e-06</v>
      </c>
      <c r="AG6" t="n">
        <v>15</v>
      </c>
      <c r="AH6" t="n">
        <v>190892.5225871655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8.988099999999999</v>
      </c>
      <c r="E7" t="n">
        <v>11.13</v>
      </c>
      <c r="F7" t="n">
        <v>8.289999999999999</v>
      </c>
      <c r="G7" t="n">
        <v>20.73</v>
      </c>
      <c r="H7" t="n">
        <v>0.29</v>
      </c>
      <c r="I7" t="n">
        <v>24</v>
      </c>
      <c r="J7" t="n">
        <v>134.89</v>
      </c>
      <c r="K7" t="n">
        <v>46.47</v>
      </c>
      <c r="L7" t="n">
        <v>2.25</v>
      </c>
      <c r="M7" t="n">
        <v>15</v>
      </c>
      <c r="N7" t="n">
        <v>21.17</v>
      </c>
      <c r="O7" t="n">
        <v>16870.25</v>
      </c>
      <c r="P7" t="n">
        <v>70.26000000000001</v>
      </c>
      <c r="Q7" t="n">
        <v>1361.52</v>
      </c>
      <c r="R7" t="n">
        <v>41.02</v>
      </c>
      <c r="S7" t="n">
        <v>25.13</v>
      </c>
      <c r="T7" t="n">
        <v>7261.32</v>
      </c>
      <c r="U7" t="n">
        <v>0.61</v>
      </c>
      <c r="V7" t="n">
        <v>0.87</v>
      </c>
      <c r="W7" t="n">
        <v>1.23</v>
      </c>
      <c r="X7" t="n">
        <v>0.47</v>
      </c>
      <c r="Y7" t="n">
        <v>1</v>
      </c>
      <c r="Z7" t="n">
        <v>10</v>
      </c>
      <c r="AA7" t="n">
        <v>151.3093667623711</v>
      </c>
      <c r="AB7" t="n">
        <v>207.0281509023261</v>
      </c>
      <c r="AC7" t="n">
        <v>187.2696747461018</v>
      </c>
      <c r="AD7" t="n">
        <v>151309.3667623711</v>
      </c>
      <c r="AE7" t="n">
        <v>207028.1509023261</v>
      </c>
      <c r="AF7" t="n">
        <v>3.010692976282401e-06</v>
      </c>
      <c r="AG7" t="n">
        <v>15</v>
      </c>
      <c r="AH7" t="n">
        <v>187269.6747461018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8.999599999999999</v>
      </c>
      <c r="E8" t="n">
        <v>11.11</v>
      </c>
      <c r="F8" t="n">
        <v>8.31</v>
      </c>
      <c r="G8" t="n">
        <v>21.67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3</v>
      </c>
      <c r="N8" t="n">
        <v>21.26</v>
      </c>
      <c r="O8" t="n">
        <v>16911.68</v>
      </c>
      <c r="P8" t="n">
        <v>68.98</v>
      </c>
      <c r="Q8" t="n">
        <v>1361.43</v>
      </c>
      <c r="R8" t="n">
        <v>41.04</v>
      </c>
      <c r="S8" t="n">
        <v>25.13</v>
      </c>
      <c r="T8" t="n">
        <v>7276.24</v>
      </c>
      <c r="U8" t="n">
        <v>0.61</v>
      </c>
      <c r="V8" t="n">
        <v>0.87</v>
      </c>
      <c r="W8" t="n">
        <v>1.24</v>
      </c>
      <c r="X8" t="n">
        <v>0.48</v>
      </c>
      <c r="Y8" t="n">
        <v>1</v>
      </c>
      <c r="Z8" t="n">
        <v>10</v>
      </c>
      <c r="AA8" t="n">
        <v>150.4877807904834</v>
      </c>
      <c r="AB8" t="n">
        <v>205.904020729775</v>
      </c>
      <c r="AC8" t="n">
        <v>186.252829979492</v>
      </c>
      <c r="AD8" t="n">
        <v>150487.7807904834</v>
      </c>
      <c r="AE8" t="n">
        <v>205904.020729775</v>
      </c>
      <c r="AF8" t="n">
        <v>3.014545066182074e-06</v>
      </c>
      <c r="AG8" t="n">
        <v>15</v>
      </c>
      <c r="AH8" t="n">
        <v>186252.829979492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9.039300000000001</v>
      </c>
      <c r="E9" t="n">
        <v>11.06</v>
      </c>
      <c r="F9" t="n">
        <v>8.279999999999999</v>
      </c>
      <c r="G9" t="n">
        <v>22.59</v>
      </c>
      <c r="H9" t="n">
        <v>0.36</v>
      </c>
      <c r="I9" t="n">
        <v>22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68.36</v>
      </c>
      <c r="Q9" t="n">
        <v>1361.61</v>
      </c>
      <c r="R9" t="n">
        <v>40.45</v>
      </c>
      <c r="S9" t="n">
        <v>25.13</v>
      </c>
      <c r="T9" t="n">
        <v>6987.36</v>
      </c>
      <c r="U9" t="n">
        <v>0.62</v>
      </c>
      <c r="V9" t="n">
        <v>0.87</v>
      </c>
      <c r="W9" t="n">
        <v>1.24</v>
      </c>
      <c r="X9" t="n">
        <v>0.46</v>
      </c>
      <c r="Y9" t="n">
        <v>1</v>
      </c>
      <c r="Z9" t="n">
        <v>10</v>
      </c>
      <c r="AA9" t="n">
        <v>149.8834614612334</v>
      </c>
      <c r="AB9" t="n">
        <v>205.0771643628083</v>
      </c>
      <c r="AC9" t="n">
        <v>185.5048876236882</v>
      </c>
      <c r="AD9" t="n">
        <v>149883.4614612334</v>
      </c>
      <c r="AE9" t="n">
        <v>205077.1643628083</v>
      </c>
      <c r="AF9" t="n">
        <v>3.027843150444423e-06</v>
      </c>
      <c r="AG9" t="n">
        <v>15</v>
      </c>
      <c r="AH9" t="n">
        <v>185504.8876236882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9.038399999999999</v>
      </c>
      <c r="E10" t="n">
        <v>11.06</v>
      </c>
      <c r="F10" t="n">
        <v>8.279999999999999</v>
      </c>
      <c r="G10" t="n">
        <v>22.59</v>
      </c>
      <c r="H10" t="n">
        <v>0.39</v>
      </c>
      <c r="I10" t="n">
        <v>22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68.55</v>
      </c>
      <c r="Q10" t="n">
        <v>1361.61</v>
      </c>
      <c r="R10" t="n">
        <v>40.47</v>
      </c>
      <c r="S10" t="n">
        <v>25.13</v>
      </c>
      <c r="T10" t="n">
        <v>6993.91</v>
      </c>
      <c r="U10" t="n">
        <v>0.62</v>
      </c>
      <c r="V10" t="n">
        <v>0.87</v>
      </c>
      <c r="W10" t="n">
        <v>1.24</v>
      </c>
      <c r="X10" t="n">
        <v>0.46</v>
      </c>
      <c r="Y10" t="n">
        <v>1</v>
      </c>
      <c r="Z10" t="n">
        <v>10</v>
      </c>
      <c r="AA10" t="n">
        <v>150.0025492039339</v>
      </c>
      <c r="AB10" t="n">
        <v>205.2401054661515</v>
      </c>
      <c r="AC10" t="n">
        <v>185.6522778568176</v>
      </c>
      <c r="AD10" t="n">
        <v>150002.5492039339</v>
      </c>
      <c r="AE10" t="n">
        <v>205240.1054661515</v>
      </c>
      <c r="AF10" t="n">
        <v>3.027541682539231e-06</v>
      </c>
      <c r="AG10" t="n">
        <v>15</v>
      </c>
      <c r="AH10" t="n">
        <v>185652.2778568176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5.255</v>
      </c>
      <c r="E2" t="n">
        <v>19.03</v>
      </c>
      <c r="F2" t="n">
        <v>10.31</v>
      </c>
      <c r="G2" t="n">
        <v>5.11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166.57</v>
      </c>
      <c r="Q2" t="n">
        <v>1361.92</v>
      </c>
      <c r="R2" t="n">
        <v>104.1</v>
      </c>
      <c r="S2" t="n">
        <v>25.13</v>
      </c>
      <c r="T2" t="n">
        <v>38316.75</v>
      </c>
      <c r="U2" t="n">
        <v>0.24</v>
      </c>
      <c r="V2" t="n">
        <v>0.7</v>
      </c>
      <c r="W2" t="n">
        <v>1.39</v>
      </c>
      <c r="X2" t="n">
        <v>2.49</v>
      </c>
      <c r="Y2" t="n">
        <v>1</v>
      </c>
      <c r="Z2" t="n">
        <v>10</v>
      </c>
      <c r="AA2" t="n">
        <v>364.0641805621544</v>
      </c>
      <c r="AB2" t="n">
        <v>498.128673223232</v>
      </c>
      <c r="AC2" t="n">
        <v>450.5879717787898</v>
      </c>
      <c r="AD2" t="n">
        <v>364064.1805621544</v>
      </c>
      <c r="AE2" t="n">
        <v>498128.673223232</v>
      </c>
      <c r="AF2" t="n">
        <v>1.694252579654546e-06</v>
      </c>
      <c r="AG2" t="n">
        <v>25</v>
      </c>
      <c r="AH2" t="n">
        <v>450587.9717787898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5.9354</v>
      </c>
      <c r="E3" t="n">
        <v>16.85</v>
      </c>
      <c r="F3" t="n">
        <v>9.640000000000001</v>
      </c>
      <c r="G3" t="n">
        <v>6.43</v>
      </c>
      <c r="H3" t="n">
        <v>0.09</v>
      </c>
      <c r="I3" t="n">
        <v>90</v>
      </c>
      <c r="J3" t="n">
        <v>253.3</v>
      </c>
      <c r="K3" t="n">
        <v>59.19</v>
      </c>
      <c r="L3" t="n">
        <v>1.25</v>
      </c>
      <c r="M3" t="n">
        <v>88</v>
      </c>
      <c r="N3" t="n">
        <v>62.86</v>
      </c>
      <c r="O3" t="n">
        <v>31474.5</v>
      </c>
      <c r="P3" t="n">
        <v>154.6</v>
      </c>
      <c r="Q3" t="n">
        <v>1362.03</v>
      </c>
      <c r="R3" t="n">
        <v>83.41</v>
      </c>
      <c r="S3" t="n">
        <v>25.13</v>
      </c>
      <c r="T3" t="n">
        <v>28126.62</v>
      </c>
      <c r="U3" t="n">
        <v>0.3</v>
      </c>
      <c r="V3" t="n">
        <v>0.75</v>
      </c>
      <c r="W3" t="n">
        <v>1.33</v>
      </c>
      <c r="X3" t="n">
        <v>1.82</v>
      </c>
      <c r="Y3" t="n">
        <v>1</v>
      </c>
      <c r="Z3" t="n">
        <v>10</v>
      </c>
      <c r="AA3" t="n">
        <v>309.6239446329944</v>
      </c>
      <c r="AB3" t="n">
        <v>423.6411406912518</v>
      </c>
      <c r="AC3" t="n">
        <v>383.2094248077533</v>
      </c>
      <c r="AD3" t="n">
        <v>309623.9446329944</v>
      </c>
      <c r="AE3" t="n">
        <v>423641.1406912518</v>
      </c>
      <c r="AF3" t="n">
        <v>1.913618793773852e-06</v>
      </c>
      <c r="AG3" t="n">
        <v>22</v>
      </c>
      <c r="AH3" t="n">
        <v>383209.4248077533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6.4064</v>
      </c>
      <c r="E4" t="n">
        <v>15.61</v>
      </c>
      <c r="F4" t="n">
        <v>9.279999999999999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147.67</v>
      </c>
      <c r="Q4" t="n">
        <v>1361.55</v>
      </c>
      <c r="R4" t="n">
        <v>71.91</v>
      </c>
      <c r="S4" t="n">
        <v>25.13</v>
      </c>
      <c r="T4" t="n">
        <v>22468.17</v>
      </c>
      <c r="U4" t="n">
        <v>0.35</v>
      </c>
      <c r="V4" t="n">
        <v>0.77</v>
      </c>
      <c r="W4" t="n">
        <v>1.31</v>
      </c>
      <c r="X4" t="n">
        <v>1.46</v>
      </c>
      <c r="Y4" t="n">
        <v>1</v>
      </c>
      <c r="Z4" t="n">
        <v>10</v>
      </c>
      <c r="AA4" t="n">
        <v>284.8778813627857</v>
      </c>
      <c r="AB4" t="n">
        <v>389.7824852056905</v>
      </c>
      <c r="AC4" t="n">
        <v>352.5821918808125</v>
      </c>
      <c r="AD4" t="n">
        <v>284877.8813627857</v>
      </c>
      <c r="AE4" t="n">
        <v>389782.4852056905</v>
      </c>
      <c r="AF4" t="n">
        <v>2.065472830884659e-06</v>
      </c>
      <c r="AG4" t="n">
        <v>21</v>
      </c>
      <c r="AH4" t="n">
        <v>352582.1918808125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6.7744</v>
      </c>
      <c r="E5" t="n">
        <v>14.76</v>
      </c>
      <c r="F5" t="n">
        <v>9.02</v>
      </c>
      <c r="G5" t="n">
        <v>9.02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142.31</v>
      </c>
      <c r="Q5" t="n">
        <v>1361.52</v>
      </c>
      <c r="R5" t="n">
        <v>64.23999999999999</v>
      </c>
      <c r="S5" t="n">
        <v>25.13</v>
      </c>
      <c r="T5" t="n">
        <v>18689.15</v>
      </c>
      <c r="U5" t="n">
        <v>0.39</v>
      </c>
      <c r="V5" t="n">
        <v>0.8</v>
      </c>
      <c r="W5" t="n">
        <v>1.27</v>
      </c>
      <c r="X5" t="n">
        <v>1.2</v>
      </c>
      <c r="Y5" t="n">
        <v>1</v>
      </c>
      <c r="Z5" t="n">
        <v>10</v>
      </c>
      <c r="AA5" t="n">
        <v>265.8224667676919</v>
      </c>
      <c r="AB5" t="n">
        <v>363.7100262911224</v>
      </c>
      <c r="AC5" t="n">
        <v>328.9980518521248</v>
      </c>
      <c r="AD5" t="n">
        <v>265822.4667676919</v>
      </c>
      <c r="AE5" t="n">
        <v>363710.0262911224</v>
      </c>
      <c r="AF5" t="n">
        <v>2.184118872618793e-06</v>
      </c>
      <c r="AG5" t="n">
        <v>20</v>
      </c>
      <c r="AH5" t="n">
        <v>328998.0518521249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7.0777</v>
      </c>
      <c r="E6" t="n">
        <v>14.13</v>
      </c>
      <c r="F6" t="n">
        <v>8.83</v>
      </c>
      <c r="G6" t="n">
        <v>10.39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137.82</v>
      </c>
      <c r="Q6" t="n">
        <v>1361.52</v>
      </c>
      <c r="R6" t="n">
        <v>58.11</v>
      </c>
      <c r="S6" t="n">
        <v>25.13</v>
      </c>
      <c r="T6" t="n">
        <v>15669.98</v>
      </c>
      <c r="U6" t="n">
        <v>0.43</v>
      </c>
      <c r="V6" t="n">
        <v>0.8100000000000001</v>
      </c>
      <c r="W6" t="n">
        <v>1.26</v>
      </c>
      <c r="X6" t="n">
        <v>1.01</v>
      </c>
      <c r="Y6" t="n">
        <v>1</v>
      </c>
      <c r="Z6" t="n">
        <v>10</v>
      </c>
      <c r="AA6" t="n">
        <v>249.8204340601491</v>
      </c>
      <c r="AB6" t="n">
        <v>341.8153391806422</v>
      </c>
      <c r="AC6" t="n">
        <v>309.1929629501852</v>
      </c>
      <c r="AD6" t="n">
        <v>249820.4340601491</v>
      </c>
      <c r="AE6" t="n">
        <v>341815.3391806422</v>
      </c>
      <c r="AF6" t="n">
        <v>2.281905134732822e-06</v>
      </c>
      <c r="AG6" t="n">
        <v>19</v>
      </c>
      <c r="AH6" t="n">
        <v>309192.9629501852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7.3254</v>
      </c>
      <c r="E7" t="n">
        <v>13.65</v>
      </c>
      <c r="F7" t="n">
        <v>8.699999999999999</v>
      </c>
      <c r="G7" t="n">
        <v>11.86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134.8</v>
      </c>
      <c r="Q7" t="n">
        <v>1361.49</v>
      </c>
      <c r="R7" t="n">
        <v>53.83</v>
      </c>
      <c r="S7" t="n">
        <v>25.13</v>
      </c>
      <c r="T7" t="n">
        <v>13566.8</v>
      </c>
      <c r="U7" t="n">
        <v>0.47</v>
      </c>
      <c r="V7" t="n">
        <v>0.83</v>
      </c>
      <c r="W7" t="n">
        <v>1.25</v>
      </c>
      <c r="X7" t="n">
        <v>0.87</v>
      </c>
      <c r="Y7" t="n">
        <v>1</v>
      </c>
      <c r="Z7" t="n">
        <v>10</v>
      </c>
      <c r="AA7" t="n">
        <v>236.5486967698458</v>
      </c>
      <c r="AB7" t="n">
        <v>323.6563627123321</v>
      </c>
      <c r="AC7" t="n">
        <v>292.7670537097213</v>
      </c>
      <c r="AD7" t="n">
        <v>236548.6967698458</v>
      </c>
      <c r="AE7" t="n">
        <v>323656.362712332</v>
      </c>
      <c r="AF7" t="n">
        <v>2.36176552749789e-06</v>
      </c>
      <c r="AG7" t="n">
        <v>18</v>
      </c>
      <c r="AH7" t="n">
        <v>292767.0537097213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7.5117</v>
      </c>
      <c r="E8" t="n">
        <v>13.31</v>
      </c>
      <c r="F8" t="n">
        <v>8.6</v>
      </c>
      <c r="G8" t="n">
        <v>13.23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132.11</v>
      </c>
      <c r="Q8" t="n">
        <v>1361.45</v>
      </c>
      <c r="R8" t="n">
        <v>50.85</v>
      </c>
      <c r="S8" t="n">
        <v>25.13</v>
      </c>
      <c r="T8" t="n">
        <v>12098.45</v>
      </c>
      <c r="U8" t="n">
        <v>0.49</v>
      </c>
      <c r="V8" t="n">
        <v>0.84</v>
      </c>
      <c r="W8" t="n">
        <v>1.25</v>
      </c>
      <c r="X8" t="n">
        <v>0.78</v>
      </c>
      <c r="Y8" t="n">
        <v>1</v>
      </c>
      <c r="Z8" t="n">
        <v>10</v>
      </c>
      <c r="AA8" t="n">
        <v>231.7490917800992</v>
      </c>
      <c r="AB8" t="n">
        <v>317.0893314217362</v>
      </c>
      <c r="AC8" t="n">
        <v>286.8267706686114</v>
      </c>
      <c r="AD8" t="n">
        <v>231749.0917800992</v>
      </c>
      <c r="AE8" t="n">
        <v>317089.3314217362</v>
      </c>
      <c r="AF8" t="n">
        <v>2.421830086125795e-06</v>
      </c>
      <c r="AG8" t="n">
        <v>18</v>
      </c>
      <c r="AH8" t="n">
        <v>286826.7706686114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8.51</v>
      </c>
      <c r="G9" t="n">
        <v>14.6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129.55</v>
      </c>
      <c r="Q9" t="n">
        <v>1361.53</v>
      </c>
      <c r="R9" t="n">
        <v>48.38</v>
      </c>
      <c r="S9" t="n">
        <v>25.13</v>
      </c>
      <c r="T9" t="n">
        <v>10884.07</v>
      </c>
      <c r="U9" t="n">
        <v>0.52</v>
      </c>
      <c r="V9" t="n">
        <v>0.84</v>
      </c>
      <c r="W9" t="n">
        <v>1.23</v>
      </c>
      <c r="X9" t="n">
        <v>0.6899999999999999</v>
      </c>
      <c r="Y9" t="n">
        <v>1</v>
      </c>
      <c r="Z9" t="n">
        <v>10</v>
      </c>
      <c r="AA9" t="n">
        <v>220.6691202275085</v>
      </c>
      <c r="AB9" t="n">
        <v>301.9292255296429</v>
      </c>
      <c r="AC9" t="n">
        <v>273.1135240055125</v>
      </c>
      <c r="AD9" t="n">
        <v>220669.1202275085</v>
      </c>
      <c r="AE9" t="n">
        <v>301929.2255296429</v>
      </c>
      <c r="AF9" t="n">
        <v>2.474189100195424e-06</v>
      </c>
      <c r="AG9" t="n">
        <v>17</v>
      </c>
      <c r="AH9" t="n">
        <v>273113.5240055125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7.7904</v>
      </c>
      <c r="E10" t="n">
        <v>12.84</v>
      </c>
      <c r="F10" t="n">
        <v>8.470000000000001</v>
      </c>
      <c r="G10" t="n">
        <v>15.88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127.54</v>
      </c>
      <c r="Q10" t="n">
        <v>1361.46</v>
      </c>
      <c r="R10" t="n">
        <v>46.76</v>
      </c>
      <c r="S10" t="n">
        <v>25.13</v>
      </c>
      <c r="T10" t="n">
        <v>10089.25</v>
      </c>
      <c r="U10" t="n">
        <v>0.54</v>
      </c>
      <c r="V10" t="n">
        <v>0.85</v>
      </c>
      <c r="W10" t="n">
        <v>1.24</v>
      </c>
      <c r="X10" t="n">
        <v>0.65</v>
      </c>
      <c r="Y10" t="n">
        <v>1</v>
      </c>
      <c r="Z10" t="n">
        <v>10</v>
      </c>
      <c r="AA10" t="n">
        <v>217.7073748194919</v>
      </c>
      <c r="AB10" t="n">
        <v>297.8768347994109</v>
      </c>
      <c r="AC10" t="n">
        <v>269.4478877590064</v>
      </c>
      <c r="AD10" t="n">
        <v>217707.3748194919</v>
      </c>
      <c r="AE10" t="n">
        <v>297876.8347994109</v>
      </c>
      <c r="AF10" t="n">
        <v>2.511685118276075e-06</v>
      </c>
      <c r="AG10" t="n">
        <v>17</v>
      </c>
      <c r="AH10" t="n">
        <v>269447.8877590065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7.9332</v>
      </c>
      <c r="E11" t="n">
        <v>12.61</v>
      </c>
      <c r="F11" t="n">
        <v>8.380000000000001</v>
      </c>
      <c r="G11" t="n">
        <v>17.34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125.18</v>
      </c>
      <c r="Q11" t="n">
        <v>1361.38</v>
      </c>
      <c r="R11" t="n">
        <v>44.17</v>
      </c>
      <c r="S11" t="n">
        <v>25.13</v>
      </c>
      <c r="T11" t="n">
        <v>8809.32</v>
      </c>
      <c r="U11" t="n">
        <v>0.57</v>
      </c>
      <c r="V11" t="n">
        <v>0.86</v>
      </c>
      <c r="W11" t="n">
        <v>1.23</v>
      </c>
      <c r="X11" t="n">
        <v>0.5600000000000001</v>
      </c>
      <c r="Y11" t="n">
        <v>1</v>
      </c>
      <c r="Z11" t="n">
        <v>10</v>
      </c>
      <c r="AA11" t="n">
        <v>214.2193797727244</v>
      </c>
      <c r="AB11" t="n">
        <v>293.1044060969448</v>
      </c>
      <c r="AC11" t="n">
        <v>265.1309329537565</v>
      </c>
      <c r="AD11" t="n">
        <v>214219.3797727244</v>
      </c>
      <c r="AE11" t="n">
        <v>293104.4060969448</v>
      </c>
      <c r="AF11" t="n">
        <v>2.557724940992473e-06</v>
      </c>
      <c r="AG11" t="n">
        <v>17</v>
      </c>
      <c r="AH11" t="n">
        <v>265130.9329537565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8.017799999999999</v>
      </c>
      <c r="E12" t="n">
        <v>12.47</v>
      </c>
      <c r="F12" t="n">
        <v>8.35</v>
      </c>
      <c r="G12" t="n">
        <v>18.55</v>
      </c>
      <c r="H12" t="n">
        <v>0.24</v>
      </c>
      <c r="I12" t="n">
        <v>27</v>
      </c>
      <c r="J12" t="n">
        <v>257.41</v>
      </c>
      <c r="K12" t="n">
        <v>59.19</v>
      </c>
      <c r="L12" t="n">
        <v>3.5</v>
      </c>
      <c r="M12" t="n">
        <v>25</v>
      </c>
      <c r="N12" t="n">
        <v>64.70999999999999</v>
      </c>
      <c r="O12" t="n">
        <v>31980.84</v>
      </c>
      <c r="P12" t="n">
        <v>123.36</v>
      </c>
      <c r="Q12" t="n">
        <v>1361.53</v>
      </c>
      <c r="R12" t="n">
        <v>43.02</v>
      </c>
      <c r="S12" t="n">
        <v>25.13</v>
      </c>
      <c r="T12" t="n">
        <v>8246.43</v>
      </c>
      <c r="U12" t="n">
        <v>0.58</v>
      </c>
      <c r="V12" t="n">
        <v>0.86</v>
      </c>
      <c r="W12" t="n">
        <v>1.23</v>
      </c>
      <c r="X12" t="n">
        <v>0.53</v>
      </c>
      <c r="Y12" t="n">
        <v>1</v>
      </c>
      <c r="Z12" t="n">
        <v>10</v>
      </c>
      <c r="AA12" t="n">
        <v>211.9502154093181</v>
      </c>
      <c r="AB12" t="n">
        <v>289.9996353064676</v>
      </c>
      <c r="AC12" t="n">
        <v>262.3224771299482</v>
      </c>
      <c r="AD12" t="n">
        <v>211950.2154093181</v>
      </c>
      <c r="AE12" t="n">
        <v>289999.6353064675</v>
      </c>
      <c r="AF12" t="n">
        <v>2.585000634282439e-06</v>
      </c>
      <c r="AG12" t="n">
        <v>17</v>
      </c>
      <c r="AH12" t="n">
        <v>262322.4771299482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8.1629</v>
      </c>
      <c r="E13" t="n">
        <v>12.25</v>
      </c>
      <c r="F13" t="n">
        <v>8.27</v>
      </c>
      <c r="G13" t="n">
        <v>20.68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120.55</v>
      </c>
      <c r="Q13" t="n">
        <v>1361.46</v>
      </c>
      <c r="R13" t="n">
        <v>40.61</v>
      </c>
      <c r="S13" t="n">
        <v>25.13</v>
      </c>
      <c r="T13" t="n">
        <v>7054.5</v>
      </c>
      <c r="U13" t="n">
        <v>0.62</v>
      </c>
      <c r="V13" t="n">
        <v>0.87</v>
      </c>
      <c r="W13" t="n">
        <v>1.22</v>
      </c>
      <c r="X13" t="n">
        <v>0.45</v>
      </c>
      <c r="Y13" t="n">
        <v>1</v>
      </c>
      <c r="Z13" t="n">
        <v>10</v>
      </c>
      <c r="AA13" t="n">
        <v>201.4149788100457</v>
      </c>
      <c r="AB13" t="n">
        <v>275.5848598095142</v>
      </c>
      <c r="AC13" t="n">
        <v>249.283427575155</v>
      </c>
      <c r="AD13" t="n">
        <v>201414.9788100458</v>
      </c>
      <c r="AE13" t="n">
        <v>275584.8598095143</v>
      </c>
      <c r="AF13" t="n">
        <v>2.631781994759676e-06</v>
      </c>
      <c r="AG13" t="n">
        <v>16</v>
      </c>
      <c r="AH13" t="n">
        <v>249283.427575155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8.1958</v>
      </c>
      <c r="E14" t="n">
        <v>12.2</v>
      </c>
      <c r="F14" t="n">
        <v>8.27</v>
      </c>
      <c r="G14" t="n">
        <v>21.58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119.55</v>
      </c>
      <c r="Q14" t="n">
        <v>1361.42</v>
      </c>
      <c r="R14" t="n">
        <v>40.74</v>
      </c>
      <c r="S14" t="n">
        <v>25.13</v>
      </c>
      <c r="T14" t="n">
        <v>7127.72</v>
      </c>
      <c r="U14" t="n">
        <v>0.62</v>
      </c>
      <c r="V14" t="n">
        <v>0.87</v>
      </c>
      <c r="W14" t="n">
        <v>1.22</v>
      </c>
      <c r="X14" t="n">
        <v>0.45</v>
      </c>
      <c r="Y14" t="n">
        <v>1</v>
      </c>
      <c r="Z14" t="n">
        <v>10</v>
      </c>
      <c r="AA14" t="n">
        <v>200.3934576418277</v>
      </c>
      <c r="AB14" t="n">
        <v>274.1871694808257</v>
      </c>
      <c r="AC14" t="n">
        <v>248.0191308497654</v>
      </c>
      <c r="AD14" t="n">
        <v>200393.4576418277</v>
      </c>
      <c r="AE14" t="n">
        <v>274187.1694808257</v>
      </c>
      <c r="AF14" t="n">
        <v>2.642389208816885e-06</v>
      </c>
      <c r="AG14" t="n">
        <v>16</v>
      </c>
      <c r="AH14" t="n">
        <v>248019.1308497654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8.297599999999999</v>
      </c>
      <c r="E15" t="n">
        <v>12.05</v>
      </c>
      <c r="F15" t="n">
        <v>8.220000000000001</v>
      </c>
      <c r="G15" t="n">
        <v>23.49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117.82</v>
      </c>
      <c r="Q15" t="n">
        <v>1361.35</v>
      </c>
      <c r="R15" t="n">
        <v>39.02</v>
      </c>
      <c r="S15" t="n">
        <v>25.13</v>
      </c>
      <c r="T15" t="n">
        <v>6274.45</v>
      </c>
      <c r="U15" t="n">
        <v>0.64</v>
      </c>
      <c r="V15" t="n">
        <v>0.87</v>
      </c>
      <c r="W15" t="n">
        <v>1.22</v>
      </c>
      <c r="X15" t="n">
        <v>0.4</v>
      </c>
      <c r="Y15" t="n">
        <v>1</v>
      </c>
      <c r="Z15" t="n">
        <v>10</v>
      </c>
      <c r="AA15" t="n">
        <v>198.1269448388814</v>
      </c>
      <c r="AB15" t="n">
        <v>271.0860266723484</v>
      </c>
      <c r="AC15" t="n">
        <v>245.2139567584468</v>
      </c>
      <c r="AD15" t="n">
        <v>198126.9448388814</v>
      </c>
      <c r="AE15" t="n">
        <v>271086.0266723484</v>
      </c>
      <c r="AF15" t="n">
        <v>2.675210314927033e-06</v>
      </c>
      <c r="AG15" t="n">
        <v>16</v>
      </c>
      <c r="AH15" t="n">
        <v>245213.9567584468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8.347099999999999</v>
      </c>
      <c r="E16" t="n">
        <v>11.98</v>
      </c>
      <c r="F16" t="n">
        <v>8.199999999999999</v>
      </c>
      <c r="G16" t="n">
        <v>24.59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116.56</v>
      </c>
      <c r="Q16" t="n">
        <v>1361.41</v>
      </c>
      <c r="R16" t="n">
        <v>38.33</v>
      </c>
      <c r="S16" t="n">
        <v>25.13</v>
      </c>
      <c r="T16" t="n">
        <v>5937.89</v>
      </c>
      <c r="U16" t="n">
        <v>0.66</v>
      </c>
      <c r="V16" t="n">
        <v>0.88</v>
      </c>
      <c r="W16" t="n">
        <v>1.21</v>
      </c>
      <c r="X16" t="n">
        <v>0.38</v>
      </c>
      <c r="Y16" t="n">
        <v>1</v>
      </c>
      <c r="Z16" t="n">
        <v>10</v>
      </c>
      <c r="AA16" t="n">
        <v>196.7762356372767</v>
      </c>
      <c r="AB16" t="n">
        <v>269.2379267536292</v>
      </c>
      <c r="AC16" t="n">
        <v>243.5422369021452</v>
      </c>
      <c r="AD16" t="n">
        <v>196776.2356372767</v>
      </c>
      <c r="AE16" t="n">
        <v>269237.9267536292</v>
      </c>
      <c r="AF16" t="n">
        <v>2.691169497171162e-06</v>
      </c>
      <c r="AG16" t="n">
        <v>16</v>
      </c>
      <c r="AH16" t="n">
        <v>243542.2369021452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8.392799999999999</v>
      </c>
      <c r="E17" t="n">
        <v>11.92</v>
      </c>
      <c r="F17" t="n">
        <v>8.18</v>
      </c>
      <c r="G17" t="n">
        <v>25.84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114.27</v>
      </c>
      <c r="Q17" t="n">
        <v>1361.44</v>
      </c>
      <c r="R17" t="n">
        <v>37.74</v>
      </c>
      <c r="S17" t="n">
        <v>25.13</v>
      </c>
      <c r="T17" t="n">
        <v>5645.49</v>
      </c>
      <c r="U17" t="n">
        <v>0.67</v>
      </c>
      <c r="V17" t="n">
        <v>0.88</v>
      </c>
      <c r="W17" t="n">
        <v>1.21</v>
      </c>
      <c r="X17" t="n">
        <v>0.36</v>
      </c>
      <c r="Y17" t="n">
        <v>1</v>
      </c>
      <c r="Z17" t="n">
        <v>10</v>
      </c>
      <c r="AA17" t="n">
        <v>194.8112127817323</v>
      </c>
      <c r="AB17" t="n">
        <v>266.5492957919847</v>
      </c>
      <c r="AC17" t="n">
        <v>241.1102051059619</v>
      </c>
      <c r="AD17" t="n">
        <v>194811.2127817323</v>
      </c>
      <c r="AE17" t="n">
        <v>266549.2957919847</v>
      </c>
      <c r="AF17" t="n">
        <v>2.705903530071298e-06</v>
      </c>
      <c r="AG17" t="n">
        <v>16</v>
      </c>
      <c r="AH17" t="n">
        <v>241110.2051059619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8.431900000000001</v>
      </c>
      <c r="E18" t="n">
        <v>11.86</v>
      </c>
      <c r="F18" t="n">
        <v>8.17</v>
      </c>
      <c r="G18" t="n">
        <v>27.25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112.43</v>
      </c>
      <c r="Q18" t="n">
        <v>1361.34</v>
      </c>
      <c r="R18" t="n">
        <v>37.69</v>
      </c>
      <c r="S18" t="n">
        <v>25.13</v>
      </c>
      <c r="T18" t="n">
        <v>5626.47</v>
      </c>
      <c r="U18" t="n">
        <v>0.67</v>
      </c>
      <c r="V18" t="n">
        <v>0.88</v>
      </c>
      <c r="W18" t="n">
        <v>1.21</v>
      </c>
      <c r="X18" t="n">
        <v>0.35</v>
      </c>
      <c r="Y18" t="n">
        <v>1</v>
      </c>
      <c r="Z18" t="n">
        <v>10</v>
      </c>
      <c r="AA18" t="n">
        <v>193.2311097751797</v>
      </c>
      <c r="AB18" t="n">
        <v>264.3873291491957</v>
      </c>
      <c r="AC18" t="n">
        <v>239.1545735252207</v>
      </c>
      <c r="AD18" t="n">
        <v>193231.1097751797</v>
      </c>
      <c r="AE18" t="n">
        <v>264387.3291491957</v>
      </c>
      <c r="AF18" t="n">
        <v>2.71850967200555e-06</v>
      </c>
      <c r="AG18" t="n">
        <v>16</v>
      </c>
      <c r="AH18" t="n">
        <v>239154.5735252207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8.545400000000001</v>
      </c>
      <c r="E19" t="n">
        <v>11.7</v>
      </c>
      <c r="F19" t="n">
        <v>8.119999999999999</v>
      </c>
      <c r="G19" t="n">
        <v>30.43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14</v>
      </c>
      <c r="N19" t="n">
        <v>66.19</v>
      </c>
      <c r="O19" t="n">
        <v>32378.93</v>
      </c>
      <c r="P19" t="n">
        <v>109.82</v>
      </c>
      <c r="Q19" t="n">
        <v>1361.34</v>
      </c>
      <c r="R19" t="n">
        <v>35.85</v>
      </c>
      <c r="S19" t="n">
        <v>25.13</v>
      </c>
      <c r="T19" t="n">
        <v>4715.1</v>
      </c>
      <c r="U19" t="n">
        <v>0.7</v>
      </c>
      <c r="V19" t="n">
        <v>0.89</v>
      </c>
      <c r="W19" t="n">
        <v>1.2</v>
      </c>
      <c r="X19" t="n">
        <v>0.29</v>
      </c>
      <c r="Y19" t="n">
        <v>1</v>
      </c>
      <c r="Z19" t="n">
        <v>10</v>
      </c>
      <c r="AA19" t="n">
        <v>190.4444973922225</v>
      </c>
      <c r="AB19" t="n">
        <v>260.5745631501737</v>
      </c>
      <c r="AC19" t="n">
        <v>235.7056925618935</v>
      </c>
      <c r="AD19" t="n">
        <v>190444.4973922225</v>
      </c>
      <c r="AE19" t="n">
        <v>260574.5631501737</v>
      </c>
      <c r="AF19" t="n">
        <v>2.755102948464312e-06</v>
      </c>
      <c r="AG19" t="n">
        <v>16</v>
      </c>
      <c r="AH19" t="n">
        <v>235705.6925618935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8.5375</v>
      </c>
      <c r="E20" t="n">
        <v>11.71</v>
      </c>
      <c r="F20" t="n">
        <v>8.130000000000001</v>
      </c>
      <c r="G20" t="n">
        <v>30.47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109.17</v>
      </c>
      <c r="Q20" t="n">
        <v>1361.44</v>
      </c>
      <c r="R20" t="n">
        <v>36.34</v>
      </c>
      <c r="S20" t="n">
        <v>25.13</v>
      </c>
      <c r="T20" t="n">
        <v>4959.29</v>
      </c>
      <c r="U20" t="n">
        <v>0.6899999999999999</v>
      </c>
      <c r="V20" t="n">
        <v>0.89</v>
      </c>
      <c r="W20" t="n">
        <v>1.2</v>
      </c>
      <c r="X20" t="n">
        <v>0.31</v>
      </c>
      <c r="Y20" t="n">
        <v>1</v>
      </c>
      <c r="Z20" t="n">
        <v>10</v>
      </c>
      <c r="AA20" t="n">
        <v>190.112493798335</v>
      </c>
      <c r="AB20" t="n">
        <v>260.1203011860522</v>
      </c>
      <c r="AC20" t="n">
        <v>235.2947847220669</v>
      </c>
      <c r="AD20" t="n">
        <v>190112.493798335</v>
      </c>
      <c r="AE20" t="n">
        <v>260120.3011860522</v>
      </c>
      <c r="AF20" t="n">
        <v>2.752555927459692e-06</v>
      </c>
      <c r="AG20" t="n">
        <v>16</v>
      </c>
      <c r="AH20" t="n">
        <v>235294.784722067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8.5939</v>
      </c>
      <c r="E21" t="n">
        <v>11.64</v>
      </c>
      <c r="F21" t="n">
        <v>8.1</v>
      </c>
      <c r="G21" t="n">
        <v>32.39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107.89</v>
      </c>
      <c r="Q21" t="n">
        <v>1361.37</v>
      </c>
      <c r="R21" t="n">
        <v>35.15</v>
      </c>
      <c r="S21" t="n">
        <v>25.13</v>
      </c>
      <c r="T21" t="n">
        <v>4371.54</v>
      </c>
      <c r="U21" t="n">
        <v>0.72</v>
      </c>
      <c r="V21" t="n">
        <v>0.89</v>
      </c>
      <c r="W21" t="n">
        <v>1.21</v>
      </c>
      <c r="X21" t="n">
        <v>0.28</v>
      </c>
      <c r="Y21" t="n">
        <v>1</v>
      </c>
      <c r="Z21" t="n">
        <v>10</v>
      </c>
      <c r="AA21" t="n">
        <v>188.761647723136</v>
      </c>
      <c r="AB21" t="n">
        <v>258.272013990843</v>
      </c>
      <c r="AC21" t="n">
        <v>233.6228954626806</v>
      </c>
      <c r="AD21" t="n">
        <v>188761.647723136</v>
      </c>
      <c r="AE21" t="n">
        <v>258272.013990843</v>
      </c>
      <c r="AF21" t="n">
        <v>2.770739722986337e-06</v>
      </c>
      <c r="AG21" t="n">
        <v>16</v>
      </c>
      <c r="AH21" t="n">
        <v>233622.8954626805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8.6435</v>
      </c>
      <c r="E22" t="n">
        <v>11.57</v>
      </c>
      <c r="F22" t="n">
        <v>8.08</v>
      </c>
      <c r="G22" t="n">
        <v>34.63</v>
      </c>
      <c r="H22" t="n">
        <v>0.41</v>
      </c>
      <c r="I22" t="n">
        <v>14</v>
      </c>
      <c r="J22" t="n">
        <v>262.03</v>
      </c>
      <c r="K22" t="n">
        <v>59.19</v>
      </c>
      <c r="L22" t="n">
        <v>6</v>
      </c>
      <c r="M22" t="n">
        <v>12</v>
      </c>
      <c r="N22" t="n">
        <v>66.83</v>
      </c>
      <c r="O22" t="n">
        <v>32550.72</v>
      </c>
      <c r="P22" t="n">
        <v>105.75</v>
      </c>
      <c r="Q22" t="n">
        <v>1361.35</v>
      </c>
      <c r="R22" t="n">
        <v>34.71</v>
      </c>
      <c r="S22" t="n">
        <v>25.13</v>
      </c>
      <c r="T22" t="n">
        <v>4157.35</v>
      </c>
      <c r="U22" t="n">
        <v>0.72</v>
      </c>
      <c r="V22" t="n">
        <v>0.89</v>
      </c>
      <c r="W22" t="n">
        <v>1.2</v>
      </c>
      <c r="X22" t="n">
        <v>0.26</v>
      </c>
      <c r="Y22" t="n">
        <v>1</v>
      </c>
      <c r="Z22" t="n">
        <v>10</v>
      </c>
      <c r="AA22" t="n">
        <v>186.9559570615843</v>
      </c>
      <c r="AB22" t="n">
        <v>255.8013883662594</v>
      </c>
      <c r="AC22" t="n">
        <v>231.3880628801616</v>
      </c>
      <c r="AD22" t="n">
        <v>186955.9570615843</v>
      </c>
      <c r="AE22" t="n">
        <v>255801.3883662594</v>
      </c>
      <c r="AF22" t="n">
        <v>2.786731146002677e-06</v>
      </c>
      <c r="AG22" t="n">
        <v>16</v>
      </c>
      <c r="AH22" t="n">
        <v>231388.0628801616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8.6952</v>
      </c>
      <c r="E23" t="n">
        <v>11.5</v>
      </c>
      <c r="F23" t="n">
        <v>8.06</v>
      </c>
      <c r="G23" t="n">
        <v>37.2</v>
      </c>
      <c r="H23" t="n">
        <v>0.42</v>
      </c>
      <c r="I23" t="n">
        <v>13</v>
      </c>
      <c r="J23" t="n">
        <v>262.49</v>
      </c>
      <c r="K23" t="n">
        <v>59.19</v>
      </c>
      <c r="L23" t="n">
        <v>6.25</v>
      </c>
      <c r="M23" t="n">
        <v>10</v>
      </c>
      <c r="N23" t="n">
        <v>67.05</v>
      </c>
      <c r="O23" t="n">
        <v>32608.15</v>
      </c>
      <c r="P23" t="n">
        <v>104.07</v>
      </c>
      <c r="Q23" t="n">
        <v>1361.34</v>
      </c>
      <c r="R23" t="n">
        <v>34.05</v>
      </c>
      <c r="S23" t="n">
        <v>25.13</v>
      </c>
      <c r="T23" t="n">
        <v>3829.48</v>
      </c>
      <c r="U23" t="n">
        <v>0.74</v>
      </c>
      <c r="V23" t="n">
        <v>0.89</v>
      </c>
      <c r="W23" t="n">
        <v>1.2</v>
      </c>
      <c r="X23" t="n">
        <v>0.24</v>
      </c>
      <c r="Y23" t="n">
        <v>1</v>
      </c>
      <c r="Z23" t="n">
        <v>10</v>
      </c>
      <c r="AA23" t="n">
        <v>178.5106679293407</v>
      </c>
      <c r="AB23" t="n">
        <v>244.2461711956684</v>
      </c>
      <c r="AC23" t="n">
        <v>220.9356594184789</v>
      </c>
      <c r="AD23" t="n">
        <v>178510.6679293406</v>
      </c>
      <c r="AE23" t="n">
        <v>244246.1711956683</v>
      </c>
      <c r="AF23" t="n">
        <v>2.803399625235434e-06</v>
      </c>
      <c r="AG23" t="n">
        <v>15</v>
      </c>
      <c r="AH23" t="n">
        <v>220935.6594184789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8.6896</v>
      </c>
      <c r="E24" t="n">
        <v>11.51</v>
      </c>
      <c r="F24" t="n">
        <v>8.07</v>
      </c>
      <c r="G24" t="n">
        <v>37.23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101.45</v>
      </c>
      <c r="Q24" t="n">
        <v>1361.34</v>
      </c>
      <c r="R24" t="n">
        <v>34.26</v>
      </c>
      <c r="S24" t="n">
        <v>25.13</v>
      </c>
      <c r="T24" t="n">
        <v>3938.14</v>
      </c>
      <c r="U24" t="n">
        <v>0.73</v>
      </c>
      <c r="V24" t="n">
        <v>0.89</v>
      </c>
      <c r="W24" t="n">
        <v>1.2</v>
      </c>
      <c r="X24" t="n">
        <v>0.25</v>
      </c>
      <c r="Y24" t="n">
        <v>1</v>
      </c>
      <c r="Z24" t="n">
        <v>10</v>
      </c>
      <c r="AA24" t="n">
        <v>176.9268465723435</v>
      </c>
      <c r="AB24" t="n">
        <v>242.0791169417591</v>
      </c>
      <c r="AC24" t="n">
        <v>218.9754257810823</v>
      </c>
      <c r="AD24" t="n">
        <v>176926.8465723435</v>
      </c>
      <c r="AE24" t="n">
        <v>242079.1169417591</v>
      </c>
      <c r="AF24" t="n">
        <v>2.801594141991654e-06</v>
      </c>
      <c r="AG24" t="n">
        <v>15</v>
      </c>
      <c r="AH24" t="n">
        <v>218975.4257810823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8.7319</v>
      </c>
      <c r="E25" t="n">
        <v>11.45</v>
      </c>
      <c r="F25" t="n">
        <v>8.06</v>
      </c>
      <c r="G25" t="n">
        <v>40.3</v>
      </c>
      <c r="H25" t="n">
        <v>0.46</v>
      </c>
      <c r="I25" t="n">
        <v>12</v>
      </c>
      <c r="J25" t="n">
        <v>263.42</v>
      </c>
      <c r="K25" t="n">
        <v>59.19</v>
      </c>
      <c r="L25" t="n">
        <v>6.75</v>
      </c>
      <c r="M25" t="n">
        <v>3</v>
      </c>
      <c r="N25" t="n">
        <v>67.48</v>
      </c>
      <c r="O25" t="n">
        <v>32723.25</v>
      </c>
      <c r="P25" t="n">
        <v>100.53</v>
      </c>
      <c r="Q25" t="n">
        <v>1361.42</v>
      </c>
      <c r="R25" t="n">
        <v>33.85</v>
      </c>
      <c r="S25" t="n">
        <v>25.13</v>
      </c>
      <c r="T25" t="n">
        <v>3733.35</v>
      </c>
      <c r="U25" t="n">
        <v>0.74</v>
      </c>
      <c r="V25" t="n">
        <v>0.89</v>
      </c>
      <c r="W25" t="n">
        <v>1.21</v>
      </c>
      <c r="X25" t="n">
        <v>0.24</v>
      </c>
      <c r="Y25" t="n">
        <v>1</v>
      </c>
      <c r="Z25" t="n">
        <v>10</v>
      </c>
      <c r="AA25" t="n">
        <v>175.9972441721615</v>
      </c>
      <c r="AB25" t="n">
        <v>240.8071939266672</v>
      </c>
      <c r="AC25" t="n">
        <v>217.8248933133953</v>
      </c>
      <c r="AD25" t="n">
        <v>175997.2441721615</v>
      </c>
      <c r="AE25" t="n">
        <v>240807.1939266672</v>
      </c>
      <c r="AF25" t="n">
        <v>2.815231988636637e-06</v>
      </c>
      <c r="AG25" t="n">
        <v>15</v>
      </c>
      <c r="AH25" t="n">
        <v>217824.8933133953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8.7285</v>
      </c>
      <c r="E26" t="n">
        <v>11.46</v>
      </c>
      <c r="F26" t="n">
        <v>8.06</v>
      </c>
      <c r="G26" t="n">
        <v>40.33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2</v>
      </c>
      <c r="N26" t="n">
        <v>67.7</v>
      </c>
      <c r="O26" t="n">
        <v>32780.92</v>
      </c>
      <c r="P26" t="n">
        <v>100.57</v>
      </c>
      <c r="Q26" t="n">
        <v>1361.42</v>
      </c>
      <c r="R26" t="n">
        <v>34.06</v>
      </c>
      <c r="S26" t="n">
        <v>25.13</v>
      </c>
      <c r="T26" t="n">
        <v>3838.8</v>
      </c>
      <c r="U26" t="n">
        <v>0.74</v>
      </c>
      <c r="V26" t="n">
        <v>0.89</v>
      </c>
      <c r="W26" t="n">
        <v>1.21</v>
      </c>
      <c r="X26" t="n">
        <v>0.24</v>
      </c>
      <c r="Y26" t="n">
        <v>1</v>
      </c>
      <c r="Z26" t="n">
        <v>10</v>
      </c>
      <c r="AA26" t="n">
        <v>176.0496748703895</v>
      </c>
      <c r="AB26" t="n">
        <v>240.8789319210618</v>
      </c>
      <c r="AC26" t="n">
        <v>217.8897847342898</v>
      </c>
      <c r="AD26" t="n">
        <v>176049.6748703895</v>
      </c>
      <c r="AE26" t="n">
        <v>240878.9319210619</v>
      </c>
      <c r="AF26" t="n">
        <v>2.814135802381485e-06</v>
      </c>
      <c r="AG26" t="n">
        <v>15</v>
      </c>
      <c r="AH26" t="n">
        <v>217889.7847342898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8.726000000000001</v>
      </c>
      <c r="E27" t="n">
        <v>11.46</v>
      </c>
      <c r="F27" t="n">
        <v>8.07</v>
      </c>
      <c r="G27" t="n">
        <v>40.34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</v>
      </c>
      <c r="N27" t="n">
        <v>67.92</v>
      </c>
      <c r="O27" t="n">
        <v>32838.68</v>
      </c>
      <c r="P27" t="n">
        <v>100.72</v>
      </c>
      <c r="Q27" t="n">
        <v>1361.42</v>
      </c>
      <c r="R27" t="n">
        <v>34.08</v>
      </c>
      <c r="S27" t="n">
        <v>25.13</v>
      </c>
      <c r="T27" t="n">
        <v>3848.5</v>
      </c>
      <c r="U27" t="n">
        <v>0.74</v>
      </c>
      <c r="V27" t="n">
        <v>0.89</v>
      </c>
      <c r="W27" t="n">
        <v>1.21</v>
      </c>
      <c r="X27" t="n">
        <v>0.25</v>
      </c>
      <c r="Y27" t="n">
        <v>1</v>
      </c>
      <c r="Z27" t="n">
        <v>10</v>
      </c>
      <c r="AA27" t="n">
        <v>176.173295918991</v>
      </c>
      <c r="AB27" t="n">
        <v>241.0480756935341</v>
      </c>
      <c r="AC27" t="n">
        <v>218.0427856625121</v>
      </c>
      <c r="AD27" t="n">
        <v>176173.295918991</v>
      </c>
      <c r="AE27" t="n">
        <v>241048.075693534</v>
      </c>
      <c r="AF27" t="n">
        <v>2.813329783076226e-06</v>
      </c>
      <c r="AG27" t="n">
        <v>15</v>
      </c>
      <c r="AH27" t="n">
        <v>218042.7856625121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8.7249</v>
      </c>
      <c r="E28" t="n">
        <v>11.46</v>
      </c>
      <c r="F28" t="n">
        <v>8.07</v>
      </c>
      <c r="G28" t="n">
        <v>40.35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0</v>
      </c>
      <c r="N28" t="n">
        <v>68.14</v>
      </c>
      <c r="O28" t="n">
        <v>32896.51</v>
      </c>
      <c r="P28" t="n">
        <v>100.83</v>
      </c>
      <c r="Q28" t="n">
        <v>1361.42</v>
      </c>
      <c r="R28" t="n">
        <v>34.07</v>
      </c>
      <c r="S28" t="n">
        <v>25.13</v>
      </c>
      <c r="T28" t="n">
        <v>3845.47</v>
      </c>
      <c r="U28" t="n">
        <v>0.74</v>
      </c>
      <c r="V28" t="n">
        <v>0.89</v>
      </c>
      <c r="W28" t="n">
        <v>1.21</v>
      </c>
      <c r="X28" t="n">
        <v>0.25</v>
      </c>
      <c r="Y28" t="n">
        <v>1</v>
      </c>
      <c r="Z28" t="n">
        <v>10</v>
      </c>
      <c r="AA28" t="n">
        <v>176.2508262276161</v>
      </c>
      <c r="AB28" t="n">
        <v>241.1541560821908</v>
      </c>
      <c r="AC28" t="n">
        <v>218.1387418877602</v>
      </c>
      <c r="AD28" t="n">
        <v>176250.8262276161</v>
      </c>
      <c r="AE28" t="n">
        <v>241154.1560821908</v>
      </c>
      <c r="AF28" t="n">
        <v>2.812975134581912e-06</v>
      </c>
      <c r="AG28" t="n">
        <v>15</v>
      </c>
      <c r="AH28" t="n">
        <v>218138.7418877602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7.1692</v>
      </c>
      <c r="E2" t="n">
        <v>13.95</v>
      </c>
      <c r="F2" t="n">
        <v>9.35</v>
      </c>
      <c r="G2" t="n">
        <v>7.38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104.33</v>
      </c>
      <c r="Q2" t="n">
        <v>1361.67</v>
      </c>
      <c r="R2" t="n">
        <v>74.37</v>
      </c>
      <c r="S2" t="n">
        <v>25.13</v>
      </c>
      <c r="T2" t="n">
        <v>23677.38</v>
      </c>
      <c r="U2" t="n">
        <v>0.34</v>
      </c>
      <c r="V2" t="n">
        <v>0.77</v>
      </c>
      <c r="W2" t="n">
        <v>1.3</v>
      </c>
      <c r="X2" t="n">
        <v>1.53</v>
      </c>
      <c r="Y2" t="n">
        <v>1</v>
      </c>
      <c r="Z2" t="n">
        <v>10</v>
      </c>
      <c r="AA2" t="n">
        <v>218.5795637205808</v>
      </c>
      <c r="AB2" t="n">
        <v>299.0702021321389</v>
      </c>
      <c r="AC2" t="n">
        <v>270.5273617884008</v>
      </c>
      <c r="AD2" t="n">
        <v>218579.5637205808</v>
      </c>
      <c r="AE2" t="n">
        <v>299070.2021321389</v>
      </c>
      <c r="AF2" t="n">
        <v>2.384321748390495e-06</v>
      </c>
      <c r="AG2" t="n">
        <v>19</v>
      </c>
      <c r="AH2" t="n">
        <v>270527.3617884008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7.6769</v>
      </c>
      <c r="E3" t="n">
        <v>13.03</v>
      </c>
      <c r="F3" t="n">
        <v>8.98</v>
      </c>
      <c r="G3" t="n">
        <v>9.289999999999999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98.15000000000001</v>
      </c>
      <c r="Q3" t="n">
        <v>1361.65</v>
      </c>
      <c r="R3" t="n">
        <v>62.63</v>
      </c>
      <c r="S3" t="n">
        <v>25.13</v>
      </c>
      <c r="T3" t="n">
        <v>17897.81</v>
      </c>
      <c r="U3" t="n">
        <v>0.4</v>
      </c>
      <c r="V3" t="n">
        <v>0.8</v>
      </c>
      <c r="W3" t="n">
        <v>1.28</v>
      </c>
      <c r="X3" t="n">
        <v>1.16</v>
      </c>
      <c r="Y3" t="n">
        <v>1</v>
      </c>
      <c r="Z3" t="n">
        <v>10</v>
      </c>
      <c r="AA3" t="n">
        <v>194.4626113671644</v>
      </c>
      <c r="AB3" t="n">
        <v>266.0723239573641</v>
      </c>
      <c r="AC3" t="n">
        <v>240.6787547938031</v>
      </c>
      <c r="AD3" t="n">
        <v>194462.6113671644</v>
      </c>
      <c r="AE3" t="n">
        <v>266072.3239573641</v>
      </c>
      <c r="AF3" t="n">
        <v>2.553171850446213e-06</v>
      </c>
      <c r="AG3" t="n">
        <v>17</v>
      </c>
      <c r="AH3" t="n">
        <v>240678.7547938031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8.0528</v>
      </c>
      <c r="E4" t="n">
        <v>12.42</v>
      </c>
      <c r="F4" t="n">
        <v>8.74</v>
      </c>
      <c r="G4" t="n">
        <v>11.39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93.14</v>
      </c>
      <c r="Q4" t="n">
        <v>1361.56</v>
      </c>
      <c r="R4" t="n">
        <v>55.26</v>
      </c>
      <c r="S4" t="n">
        <v>25.13</v>
      </c>
      <c r="T4" t="n">
        <v>14268.8</v>
      </c>
      <c r="U4" t="n">
        <v>0.45</v>
      </c>
      <c r="V4" t="n">
        <v>0.82</v>
      </c>
      <c r="W4" t="n">
        <v>1.25</v>
      </c>
      <c r="X4" t="n">
        <v>0.91</v>
      </c>
      <c r="Y4" t="n">
        <v>1</v>
      </c>
      <c r="Z4" t="n">
        <v>10</v>
      </c>
      <c r="AA4" t="n">
        <v>187.2487386328042</v>
      </c>
      <c r="AB4" t="n">
        <v>256.2019850286136</v>
      </c>
      <c r="AC4" t="n">
        <v>231.7504271593018</v>
      </c>
      <c r="AD4" t="n">
        <v>187248.7386328042</v>
      </c>
      <c r="AE4" t="n">
        <v>256201.9850286136</v>
      </c>
      <c r="AF4" t="n">
        <v>2.678188106823491e-06</v>
      </c>
      <c r="AG4" t="n">
        <v>17</v>
      </c>
      <c r="AH4" t="n">
        <v>231750.4271593018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8.337199999999999</v>
      </c>
      <c r="E5" t="n">
        <v>11.99</v>
      </c>
      <c r="F5" t="n">
        <v>8.56</v>
      </c>
      <c r="G5" t="n">
        <v>13.51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88.88</v>
      </c>
      <c r="Q5" t="n">
        <v>1361.44</v>
      </c>
      <c r="R5" t="n">
        <v>49.53</v>
      </c>
      <c r="S5" t="n">
        <v>25.13</v>
      </c>
      <c r="T5" t="n">
        <v>11443.83</v>
      </c>
      <c r="U5" t="n">
        <v>0.51</v>
      </c>
      <c r="V5" t="n">
        <v>0.84</v>
      </c>
      <c r="W5" t="n">
        <v>1.24</v>
      </c>
      <c r="X5" t="n">
        <v>0.74</v>
      </c>
      <c r="Y5" t="n">
        <v>1</v>
      </c>
      <c r="Z5" t="n">
        <v>10</v>
      </c>
      <c r="AA5" t="n">
        <v>175.1308429044831</v>
      </c>
      <c r="AB5" t="n">
        <v>239.6217454893041</v>
      </c>
      <c r="AC5" t="n">
        <v>216.7525824111063</v>
      </c>
      <c r="AD5" t="n">
        <v>175130.8429044831</v>
      </c>
      <c r="AE5" t="n">
        <v>239621.7454893041</v>
      </c>
      <c r="AF5" t="n">
        <v>2.772773430882278e-06</v>
      </c>
      <c r="AG5" t="n">
        <v>16</v>
      </c>
      <c r="AH5" t="n">
        <v>216752.5824111063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8.533200000000001</v>
      </c>
      <c r="E6" t="n">
        <v>11.72</v>
      </c>
      <c r="F6" t="n">
        <v>8.460000000000001</v>
      </c>
      <c r="G6" t="n">
        <v>15.87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85.29000000000001</v>
      </c>
      <c r="Q6" t="n">
        <v>1361.38</v>
      </c>
      <c r="R6" t="n">
        <v>46.65</v>
      </c>
      <c r="S6" t="n">
        <v>25.13</v>
      </c>
      <c r="T6" t="n">
        <v>10038.19</v>
      </c>
      <c r="U6" t="n">
        <v>0.54</v>
      </c>
      <c r="V6" t="n">
        <v>0.85</v>
      </c>
      <c r="W6" t="n">
        <v>1.24</v>
      </c>
      <c r="X6" t="n">
        <v>0.64</v>
      </c>
      <c r="Y6" t="n">
        <v>1</v>
      </c>
      <c r="Z6" t="n">
        <v>10</v>
      </c>
      <c r="AA6" t="n">
        <v>171.2660542705134</v>
      </c>
      <c r="AB6" t="n">
        <v>234.3337711778682</v>
      </c>
      <c r="AC6" t="n">
        <v>211.9692849462336</v>
      </c>
      <c r="AD6" t="n">
        <v>171266.0542705134</v>
      </c>
      <c r="AE6" t="n">
        <v>234333.7711778682</v>
      </c>
      <c r="AF6" t="n">
        <v>2.837958815957955e-06</v>
      </c>
      <c r="AG6" t="n">
        <v>16</v>
      </c>
      <c r="AH6" t="n">
        <v>211969.2849462336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8.739100000000001</v>
      </c>
      <c r="E7" t="n">
        <v>11.44</v>
      </c>
      <c r="F7" t="n">
        <v>8.34</v>
      </c>
      <c r="G7" t="n">
        <v>18.54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25</v>
      </c>
      <c r="N7" t="n">
        <v>25.83</v>
      </c>
      <c r="O7" t="n">
        <v>19002.56</v>
      </c>
      <c r="P7" t="n">
        <v>81.62</v>
      </c>
      <c r="Q7" t="n">
        <v>1361.38</v>
      </c>
      <c r="R7" t="n">
        <v>42.94</v>
      </c>
      <c r="S7" t="n">
        <v>25.13</v>
      </c>
      <c r="T7" t="n">
        <v>8206.33</v>
      </c>
      <c r="U7" t="n">
        <v>0.59</v>
      </c>
      <c r="V7" t="n">
        <v>0.86</v>
      </c>
      <c r="W7" t="n">
        <v>1.22</v>
      </c>
      <c r="X7" t="n">
        <v>0.52</v>
      </c>
      <c r="Y7" t="n">
        <v>1</v>
      </c>
      <c r="Z7" t="n">
        <v>10</v>
      </c>
      <c r="AA7" t="n">
        <v>160.657013863006</v>
      </c>
      <c r="AB7" t="n">
        <v>219.8180140544935</v>
      </c>
      <c r="AC7" t="n">
        <v>198.8388913097161</v>
      </c>
      <c r="AD7" t="n">
        <v>160657.013863006</v>
      </c>
      <c r="AE7" t="n">
        <v>219818.0140544935</v>
      </c>
      <c r="AF7" t="n">
        <v>2.906436728136943e-06</v>
      </c>
      <c r="AG7" t="n">
        <v>15</v>
      </c>
      <c r="AH7" t="n">
        <v>198838.8913097161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8.8443</v>
      </c>
      <c r="E8" t="n">
        <v>11.31</v>
      </c>
      <c r="F8" t="n">
        <v>8.300000000000001</v>
      </c>
      <c r="G8" t="n">
        <v>20.74</v>
      </c>
      <c r="H8" t="n">
        <v>0.29</v>
      </c>
      <c r="I8" t="n">
        <v>24</v>
      </c>
      <c r="J8" t="n">
        <v>152.53</v>
      </c>
      <c r="K8" t="n">
        <v>49.1</v>
      </c>
      <c r="L8" t="n">
        <v>2.5</v>
      </c>
      <c r="M8" t="n">
        <v>19</v>
      </c>
      <c r="N8" t="n">
        <v>25.93</v>
      </c>
      <c r="O8" t="n">
        <v>19045.63</v>
      </c>
      <c r="P8" t="n">
        <v>78.63</v>
      </c>
      <c r="Q8" t="n">
        <v>1361.39</v>
      </c>
      <c r="R8" t="n">
        <v>41.64</v>
      </c>
      <c r="S8" t="n">
        <v>25.13</v>
      </c>
      <c r="T8" t="n">
        <v>7571.3</v>
      </c>
      <c r="U8" t="n">
        <v>0.6</v>
      </c>
      <c r="V8" t="n">
        <v>0.87</v>
      </c>
      <c r="W8" t="n">
        <v>1.22</v>
      </c>
      <c r="X8" t="n">
        <v>0.48</v>
      </c>
      <c r="Y8" t="n">
        <v>1</v>
      </c>
      <c r="Z8" t="n">
        <v>10</v>
      </c>
      <c r="AA8" t="n">
        <v>158.1035298593346</v>
      </c>
      <c r="AB8" t="n">
        <v>216.3242245889084</v>
      </c>
      <c r="AC8" t="n">
        <v>195.678544207161</v>
      </c>
      <c r="AD8" t="n">
        <v>158103.5298593346</v>
      </c>
      <c r="AE8" t="n">
        <v>216324.2245889084</v>
      </c>
      <c r="AF8" t="n">
        <v>2.941423985840826e-06</v>
      </c>
      <c r="AG8" t="n">
        <v>15</v>
      </c>
      <c r="AH8" t="n">
        <v>195678.544207161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8.9612</v>
      </c>
      <c r="E9" t="n">
        <v>11.16</v>
      </c>
      <c r="F9" t="n">
        <v>8.24</v>
      </c>
      <c r="G9" t="n">
        <v>23.55</v>
      </c>
      <c r="H9" t="n">
        <v>0.32</v>
      </c>
      <c r="I9" t="n">
        <v>21</v>
      </c>
      <c r="J9" t="n">
        <v>152.88</v>
      </c>
      <c r="K9" t="n">
        <v>49.1</v>
      </c>
      <c r="L9" t="n">
        <v>2.75</v>
      </c>
      <c r="M9" t="n">
        <v>13</v>
      </c>
      <c r="N9" t="n">
        <v>26.03</v>
      </c>
      <c r="O9" t="n">
        <v>19088.72</v>
      </c>
      <c r="P9" t="n">
        <v>75.44</v>
      </c>
      <c r="Q9" t="n">
        <v>1361.34</v>
      </c>
      <c r="R9" t="n">
        <v>39.53</v>
      </c>
      <c r="S9" t="n">
        <v>25.13</v>
      </c>
      <c r="T9" t="n">
        <v>6531.79</v>
      </c>
      <c r="U9" t="n">
        <v>0.64</v>
      </c>
      <c r="V9" t="n">
        <v>0.87</v>
      </c>
      <c r="W9" t="n">
        <v>1.22</v>
      </c>
      <c r="X9" t="n">
        <v>0.42</v>
      </c>
      <c r="Y9" t="n">
        <v>1</v>
      </c>
      <c r="Z9" t="n">
        <v>10</v>
      </c>
      <c r="AA9" t="n">
        <v>155.404935552608</v>
      </c>
      <c r="AB9" t="n">
        <v>212.6318888048685</v>
      </c>
      <c r="AC9" t="n">
        <v>192.3385997681229</v>
      </c>
      <c r="AD9" t="n">
        <v>155404.935552608</v>
      </c>
      <c r="AE9" t="n">
        <v>212631.8888048685</v>
      </c>
      <c r="AF9" t="n">
        <v>2.980302411939533e-06</v>
      </c>
      <c r="AG9" t="n">
        <v>15</v>
      </c>
      <c r="AH9" t="n">
        <v>192338.5997681229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9.0063</v>
      </c>
      <c r="E10" t="n">
        <v>11.1</v>
      </c>
      <c r="F10" t="n">
        <v>8.220000000000001</v>
      </c>
      <c r="G10" t="n">
        <v>24.65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5</v>
      </c>
      <c r="N10" t="n">
        <v>26.13</v>
      </c>
      <c r="O10" t="n">
        <v>19131.85</v>
      </c>
      <c r="P10" t="n">
        <v>74.01000000000001</v>
      </c>
      <c r="Q10" t="n">
        <v>1361.41</v>
      </c>
      <c r="R10" t="n">
        <v>38.46</v>
      </c>
      <c r="S10" t="n">
        <v>25.13</v>
      </c>
      <c r="T10" t="n">
        <v>6001.66</v>
      </c>
      <c r="U10" t="n">
        <v>0.65</v>
      </c>
      <c r="V10" t="n">
        <v>0.88</v>
      </c>
      <c r="W10" t="n">
        <v>1.23</v>
      </c>
      <c r="X10" t="n">
        <v>0.4</v>
      </c>
      <c r="Y10" t="n">
        <v>1</v>
      </c>
      <c r="Z10" t="n">
        <v>10</v>
      </c>
      <c r="AA10" t="n">
        <v>154.2645249312152</v>
      </c>
      <c r="AB10" t="n">
        <v>211.0715286813138</v>
      </c>
      <c r="AC10" t="n">
        <v>190.9271582247806</v>
      </c>
      <c r="AD10" t="n">
        <v>154264.5249312152</v>
      </c>
      <c r="AE10" t="n">
        <v>211071.5286813138</v>
      </c>
      <c r="AF10" t="n">
        <v>2.995301702076844e-06</v>
      </c>
      <c r="AG10" t="n">
        <v>15</v>
      </c>
      <c r="AH10" t="n">
        <v>190927.1582247806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9.013999999999999</v>
      </c>
      <c r="E11" t="n">
        <v>11.09</v>
      </c>
      <c r="F11" t="n">
        <v>8.210000000000001</v>
      </c>
      <c r="G11" t="n">
        <v>24.62</v>
      </c>
      <c r="H11" t="n">
        <v>0.37</v>
      </c>
      <c r="I11" t="n">
        <v>20</v>
      </c>
      <c r="J11" t="n">
        <v>153.58</v>
      </c>
      <c r="K11" t="n">
        <v>49.1</v>
      </c>
      <c r="L11" t="n">
        <v>3.25</v>
      </c>
      <c r="M11" t="n">
        <v>1</v>
      </c>
      <c r="N11" t="n">
        <v>26.23</v>
      </c>
      <c r="O11" t="n">
        <v>19175.02</v>
      </c>
      <c r="P11" t="n">
        <v>74.05</v>
      </c>
      <c r="Q11" t="n">
        <v>1361.43</v>
      </c>
      <c r="R11" t="n">
        <v>38.05</v>
      </c>
      <c r="S11" t="n">
        <v>25.13</v>
      </c>
      <c r="T11" t="n">
        <v>5794.32</v>
      </c>
      <c r="U11" t="n">
        <v>0.66</v>
      </c>
      <c r="V11" t="n">
        <v>0.88</v>
      </c>
      <c r="W11" t="n">
        <v>1.23</v>
      </c>
      <c r="X11" t="n">
        <v>0.39</v>
      </c>
      <c r="Y11" t="n">
        <v>1</v>
      </c>
      <c r="Z11" t="n">
        <v>10</v>
      </c>
      <c r="AA11" t="n">
        <v>154.2374830300943</v>
      </c>
      <c r="AB11" t="n">
        <v>211.0345287591958</v>
      </c>
      <c r="AC11" t="n">
        <v>190.8936895232997</v>
      </c>
      <c r="AD11" t="n">
        <v>154237.4830300943</v>
      </c>
      <c r="AE11" t="n">
        <v>211034.5287591958</v>
      </c>
      <c r="AF11" t="n">
        <v>2.997862556490531e-06</v>
      </c>
      <c r="AG11" t="n">
        <v>15</v>
      </c>
      <c r="AH11" t="n">
        <v>190893.6895232997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9.0124</v>
      </c>
      <c r="E12" t="n">
        <v>11.1</v>
      </c>
      <c r="F12" t="n">
        <v>8.210000000000001</v>
      </c>
      <c r="G12" t="n">
        <v>24.62</v>
      </c>
      <c r="H12" t="n">
        <v>0.4</v>
      </c>
      <c r="I12" t="n">
        <v>20</v>
      </c>
      <c r="J12" t="n">
        <v>153.93</v>
      </c>
      <c r="K12" t="n">
        <v>49.1</v>
      </c>
      <c r="L12" t="n">
        <v>3.5</v>
      </c>
      <c r="M12" t="n">
        <v>0</v>
      </c>
      <c r="N12" t="n">
        <v>26.33</v>
      </c>
      <c r="O12" t="n">
        <v>19218.22</v>
      </c>
      <c r="P12" t="n">
        <v>74.19</v>
      </c>
      <c r="Q12" t="n">
        <v>1361.43</v>
      </c>
      <c r="R12" t="n">
        <v>38.07</v>
      </c>
      <c r="S12" t="n">
        <v>25.13</v>
      </c>
      <c r="T12" t="n">
        <v>5806.32</v>
      </c>
      <c r="U12" t="n">
        <v>0.66</v>
      </c>
      <c r="V12" t="n">
        <v>0.88</v>
      </c>
      <c r="W12" t="n">
        <v>1.23</v>
      </c>
      <c r="X12" t="n">
        <v>0.39</v>
      </c>
      <c r="Y12" t="n">
        <v>1</v>
      </c>
      <c r="Z12" t="n">
        <v>10</v>
      </c>
      <c r="AA12" t="n">
        <v>154.3310679136663</v>
      </c>
      <c r="AB12" t="n">
        <v>211.1625757255726</v>
      </c>
      <c r="AC12" t="n">
        <v>191.0095158669207</v>
      </c>
      <c r="AD12" t="n">
        <v>154331.0679136663</v>
      </c>
      <c r="AE12" t="n">
        <v>211162.5757255726</v>
      </c>
      <c r="AF12" t="n">
        <v>2.997330430898077e-06</v>
      </c>
      <c r="AG12" t="n">
        <v>15</v>
      </c>
      <c r="AH12" t="n">
        <v>191009.5158669207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6.4207</v>
      </c>
      <c r="E2" t="n">
        <v>15.57</v>
      </c>
      <c r="F2" t="n">
        <v>9.68</v>
      </c>
      <c r="G2" t="n">
        <v>6.31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126.35</v>
      </c>
      <c r="Q2" t="n">
        <v>1361.9</v>
      </c>
      <c r="R2" t="n">
        <v>84.66</v>
      </c>
      <c r="S2" t="n">
        <v>25.13</v>
      </c>
      <c r="T2" t="n">
        <v>28739.42</v>
      </c>
      <c r="U2" t="n">
        <v>0.3</v>
      </c>
      <c r="V2" t="n">
        <v>0.74</v>
      </c>
      <c r="W2" t="n">
        <v>1.33</v>
      </c>
      <c r="X2" t="n">
        <v>1.86</v>
      </c>
      <c r="Y2" t="n">
        <v>1</v>
      </c>
      <c r="Z2" t="n">
        <v>10</v>
      </c>
      <c r="AA2" t="n">
        <v>263.6984591072302</v>
      </c>
      <c r="AB2" t="n">
        <v>360.8038653054741</v>
      </c>
      <c r="AC2" t="n">
        <v>326.3692507921244</v>
      </c>
      <c r="AD2" t="n">
        <v>263698.4591072302</v>
      </c>
      <c r="AE2" t="n">
        <v>360803.8653054741</v>
      </c>
      <c r="AF2" t="n">
        <v>2.108597025999257e-06</v>
      </c>
      <c r="AG2" t="n">
        <v>21</v>
      </c>
      <c r="AH2" t="n">
        <v>326369.2507921244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7.0169</v>
      </c>
      <c r="E3" t="n">
        <v>14.25</v>
      </c>
      <c r="F3" t="n">
        <v>9.210000000000001</v>
      </c>
      <c r="G3" t="n">
        <v>8.01</v>
      </c>
      <c r="H3" t="n">
        <v>0.12</v>
      </c>
      <c r="I3" t="n">
        <v>69</v>
      </c>
      <c r="J3" t="n">
        <v>186.07</v>
      </c>
      <c r="K3" t="n">
        <v>53.44</v>
      </c>
      <c r="L3" t="n">
        <v>1.25</v>
      </c>
      <c r="M3" t="n">
        <v>67</v>
      </c>
      <c r="N3" t="n">
        <v>36.39</v>
      </c>
      <c r="O3" t="n">
        <v>23182.76</v>
      </c>
      <c r="P3" t="n">
        <v>118.48</v>
      </c>
      <c r="Q3" t="n">
        <v>1361.83</v>
      </c>
      <c r="R3" t="n">
        <v>70.04000000000001</v>
      </c>
      <c r="S3" t="n">
        <v>25.13</v>
      </c>
      <c r="T3" t="n">
        <v>21545.84</v>
      </c>
      <c r="U3" t="n">
        <v>0.36</v>
      </c>
      <c r="V3" t="n">
        <v>0.78</v>
      </c>
      <c r="W3" t="n">
        <v>1.29</v>
      </c>
      <c r="X3" t="n">
        <v>1.39</v>
      </c>
      <c r="Y3" t="n">
        <v>1</v>
      </c>
      <c r="Z3" t="n">
        <v>10</v>
      </c>
      <c r="AA3" t="n">
        <v>233.3304649253123</v>
      </c>
      <c r="AB3" t="n">
        <v>319.253035924275</v>
      </c>
      <c r="AC3" t="n">
        <v>288.7839742502069</v>
      </c>
      <c r="AD3" t="n">
        <v>233330.4649253123</v>
      </c>
      <c r="AE3" t="n">
        <v>319253.0359242749</v>
      </c>
      <c r="AF3" t="n">
        <v>2.304392740936999e-06</v>
      </c>
      <c r="AG3" t="n">
        <v>19</v>
      </c>
      <c r="AH3" t="n">
        <v>288783.974250207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7.4462</v>
      </c>
      <c r="E4" t="n">
        <v>13.43</v>
      </c>
      <c r="F4" t="n">
        <v>8.91</v>
      </c>
      <c r="G4" t="n">
        <v>9.720000000000001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113.03</v>
      </c>
      <c r="Q4" t="n">
        <v>1361.62</v>
      </c>
      <c r="R4" t="n">
        <v>60.43</v>
      </c>
      <c r="S4" t="n">
        <v>25.13</v>
      </c>
      <c r="T4" t="n">
        <v>16808.86</v>
      </c>
      <c r="U4" t="n">
        <v>0.42</v>
      </c>
      <c r="V4" t="n">
        <v>0.8100000000000001</v>
      </c>
      <c r="W4" t="n">
        <v>1.28</v>
      </c>
      <c r="X4" t="n">
        <v>1.09</v>
      </c>
      <c r="Y4" t="n">
        <v>1</v>
      </c>
      <c r="Z4" t="n">
        <v>10</v>
      </c>
      <c r="AA4" t="n">
        <v>216.3277232081789</v>
      </c>
      <c r="AB4" t="n">
        <v>295.9891345988801</v>
      </c>
      <c r="AC4" t="n">
        <v>267.7403470162099</v>
      </c>
      <c r="AD4" t="n">
        <v>216327.7232081789</v>
      </c>
      <c r="AE4" t="n">
        <v>295989.1345988801</v>
      </c>
      <c r="AF4" t="n">
        <v>2.445377478311659e-06</v>
      </c>
      <c r="AG4" t="n">
        <v>18</v>
      </c>
      <c r="AH4" t="n">
        <v>267740.3470162099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7.7418</v>
      </c>
      <c r="E5" t="n">
        <v>12.92</v>
      </c>
      <c r="F5" t="n">
        <v>8.74</v>
      </c>
      <c r="G5" t="n">
        <v>11.39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108.85</v>
      </c>
      <c r="Q5" t="n">
        <v>1361.6</v>
      </c>
      <c r="R5" t="n">
        <v>55.31</v>
      </c>
      <c r="S5" t="n">
        <v>25.13</v>
      </c>
      <c r="T5" t="n">
        <v>14297.15</v>
      </c>
      <c r="U5" t="n">
        <v>0.45</v>
      </c>
      <c r="V5" t="n">
        <v>0.82</v>
      </c>
      <c r="W5" t="n">
        <v>1.25</v>
      </c>
      <c r="X5" t="n">
        <v>0.91</v>
      </c>
      <c r="Y5" t="n">
        <v>1</v>
      </c>
      <c r="Z5" t="n">
        <v>10</v>
      </c>
      <c r="AA5" t="n">
        <v>202.8787841575503</v>
      </c>
      <c r="AB5" t="n">
        <v>277.5877028645031</v>
      </c>
      <c r="AC5" t="n">
        <v>251.0951220999843</v>
      </c>
      <c r="AD5" t="n">
        <v>202878.7841575503</v>
      </c>
      <c r="AE5" t="n">
        <v>277587.7028645031</v>
      </c>
      <c r="AF5" t="n">
        <v>2.542454320538423e-06</v>
      </c>
      <c r="AG5" t="n">
        <v>17</v>
      </c>
      <c r="AH5" t="n">
        <v>251095.1220999843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7.9902</v>
      </c>
      <c r="E6" t="n">
        <v>12.52</v>
      </c>
      <c r="F6" t="n">
        <v>8.6</v>
      </c>
      <c r="G6" t="n">
        <v>13.22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105.43</v>
      </c>
      <c r="Q6" t="n">
        <v>1361.53</v>
      </c>
      <c r="R6" t="n">
        <v>50.72</v>
      </c>
      <c r="S6" t="n">
        <v>25.13</v>
      </c>
      <c r="T6" t="n">
        <v>12033.76</v>
      </c>
      <c r="U6" t="n">
        <v>0.5</v>
      </c>
      <c r="V6" t="n">
        <v>0.84</v>
      </c>
      <c r="W6" t="n">
        <v>1.25</v>
      </c>
      <c r="X6" t="n">
        <v>0.77</v>
      </c>
      <c r="Y6" t="n">
        <v>1</v>
      </c>
      <c r="Z6" t="n">
        <v>10</v>
      </c>
      <c r="AA6" t="n">
        <v>197.7727833906366</v>
      </c>
      <c r="AB6" t="n">
        <v>270.6014473543596</v>
      </c>
      <c r="AC6" t="n">
        <v>244.7756250104554</v>
      </c>
      <c r="AD6" t="n">
        <v>197772.7833906366</v>
      </c>
      <c r="AE6" t="n">
        <v>270601.4473543596</v>
      </c>
      <c r="AF6" t="n">
        <v>2.624030394994201e-06</v>
      </c>
      <c r="AG6" t="n">
        <v>17</v>
      </c>
      <c r="AH6" t="n">
        <v>244775.6250104554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8.1831</v>
      </c>
      <c r="E7" t="n">
        <v>12.22</v>
      </c>
      <c r="F7" t="n">
        <v>8.49</v>
      </c>
      <c r="G7" t="n">
        <v>14.98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102.1</v>
      </c>
      <c r="Q7" t="n">
        <v>1361.57</v>
      </c>
      <c r="R7" t="n">
        <v>47.43</v>
      </c>
      <c r="S7" t="n">
        <v>25.13</v>
      </c>
      <c r="T7" t="n">
        <v>10417.49</v>
      </c>
      <c r="U7" t="n">
        <v>0.53</v>
      </c>
      <c r="V7" t="n">
        <v>0.85</v>
      </c>
      <c r="W7" t="n">
        <v>1.23</v>
      </c>
      <c r="X7" t="n">
        <v>0.67</v>
      </c>
      <c r="Y7" t="n">
        <v>1</v>
      </c>
      <c r="Z7" t="n">
        <v>10</v>
      </c>
      <c r="AA7" t="n">
        <v>186.7271010179486</v>
      </c>
      <c r="AB7" t="n">
        <v>255.4882574309413</v>
      </c>
      <c r="AC7" t="n">
        <v>231.104816721828</v>
      </c>
      <c r="AD7" t="n">
        <v>186727.1010179486</v>
      </c>
      <c r="AE7" t="n">
        <v>255488.2574309413</v>
      </c>
      <c r="AF7" t="n">
        <v>2.687379931075198e-06</v>
      </c>
      <c r="AG7" t="n">
        <v>16</v>
      </c>
      <c r="AH7" t="n">
        <v>231104.816721828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8.3461</v>
      </c>
      <c r="E8" t="n">
        <v>11.98</v>
      </c>
      <c r="F8" t="n">
        <v>8.4</v>
      </c>
      <c r="G8" t="n">
        <v>16.79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99.8</v>
      </c>
      <c r="Q8" t="n">
        <v>1361.52</v>
      </c>
      <c r="R8" t="n">
        <v>44.59</v>
      </c>
      <c r="S8" t="n">
        <v>25.13</v>
      </c>
      <c r="T8" t="n">
        <v>9015.139999999999</v>
      </c>
      <c r="U8" t="n">
        <v>0.5600000000000001</v>
      </c>
      <c r="V8" t="n">
        <v>0.86</v>
      </c>
      <c r="W8" t="n">
        <v>1.23</v>
      </c>
      <c r="X8" t="n">
        <v>0.58</v>
      </c>
      <c r="Y8" t="n">
        <v>1</v>
      </c>
      <c r="Z8" t="n">
        <v>10</v>
      </c>
      <c r="AA8" t="n">
        <v>183.6664960691178</v>
      </c>
      <c r="AB8" t="n">
        <v>251.3006027155922</v>
      </c>
      <c r="AC8" t="n">
        <v>227.3168258951003</v>
      </c>
      <c r="AD8" t="n">
        <v>183666.4960691178</v>
      </c>
      <c r="AE8" t="n">
        <v>251300.6027155922</v>
      </c>
      <c r="AF8" t="n">
        <v>2.740910124860592e-06</v>
      </c>
      <c r="AG8" t="n">
        <v>16</v>
      </c>
      <c r="AH8" t="n">
        <v>227316.8258951003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8.457700000000001</v>
      </c>
      <c r="E9" t="n">
        <v>11.82</v>
      </c>
      <c r="F9" t="n">
        <v>8.35</v>
      </c>
      <c r="G9" t="n">
        <v>18.56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96.72</v>
      </c>
      <c r="Q9" t="n">
        <v>1361.49</v>
      </c>
      <c r="R9" t="n">
        <v>43.01</v>
      </c>
      <c r="S9" t="n">
        <v>25.13</v>
      </c>
      <c r="T9" t="n">
        <v>8241.75</v>
      </c>
      <c r="U9" t="n">
        <v>0.58</v>
      </c>
      <c r="V9" t="n">
        <v>0.86</v>
      </c>
      <c r="W9" t="n">
        <v>1.23</v>
      </c>
      <c r="X9" t="n">
        <v>0.53</v>
      </c>
      <c r="Y9" t="n">
        <v>1</v>
      </c>
      <c r="Z9" t="n">
        <v>10</v>
      </c>
      <c r="AA9" t="n">
        <v>180.6808985009521</v>
      </c>
      <c r="AB9" t="n">
        <v>247.2155764075613</v>
      </c>
      <c r="AC9" t="n">
        <v>223.6216687645361</v>
      </c>
      <c r="AD9" t="n">
        <v>180680.8985009521</v>
      </c>
      <c r="AE9" t="n">
        <v>247215.5764075613</v>
      </c>
      <c r="AF9" t="n">
        <v>2.77756024526826e-06</v>
      </c>
      <c r="AG9" t="n">
        <v>16</v>
      </c>
      <c r="AH9" t="n">
        <v>223621.6687645361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8.5868</v>
      </c>
      <c r="E10" t="n">
        <v>11.65</v>
      </c>
      <c r="F10" t="n">
        <v>8.279999999999999</v>
      </c>
      <c r="G10" t="n">
        <v>20.71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94.27</v>
      </c>
      <c r="Q10" t="n">
        <v>1361.47</v>
      </c>
      <c r="R10" t="n">
        <v>41.35</v>
      </c>
      <c r="S10" t="n">
        <v>25.13</v>
      </c>
      <c r="T10" t="n">
        <v>7425.17</v>
      </c>
      <c r="U10" t="n">
        <v>0.61</v>
      </c>
      <c r="V10" t="n">
        <v>0.87</v>
      </c>
      <c r="W10" t="n">
        <v>1.21</v>
      </c>
      <c r="X10" t="n">
        <v>0.46</v>
      </c>
      <c r="Y10" t="n">
        <v>1</v>
      </c>
      <c r="Z10" t="n">
        <v>10</v>
      </c>
      <c r="AA10" t="n">
        <v>178.0185887455503</v>
      </c>
      <c r="AB10" t="n">
        <v>243.5728867474054</v>
      </c>
      <c r="AC10" t="n">
        <v>220.3266322929972</v>
      </c>
      <c r="AD10" t="n">
        <v>178018.5887455503</v>
      </c>
      <c r="AE10" t="n">
        <v>243572.8867474054</v>
      </c>
      <c r="AF10" t="n">
        <v>2.819957472370679e-06</v>
      </c>
      <c r="AG10" t="n">
        <v>16</v>
      </c>
      <c r="AH10" t="n">
        <v>220326.6322929972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8.6653</v>
      </c>
      <c r="E11" t="n">
        <v>11.54</v>
      </c>
      <c r="F11" t="n">
        <v>8.25</v>
      </c>
      <c r="G11" t="n">
        <v>22.51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91.31999999999999</v>
      </c>
      <c r="Q11" t="n">
        <v>1361.36</v>
      </c>
      <c r="R11" t="n">
        <v>40.2</v>
      </c>
      <c r="S11" t="n">
        <v>25.13</v>
      </c>
      <c r="T11" t="n">
        <v>6861.35</v>
      </c>
      <c r="U11" t="n">
        <v>0.63</v>
      </c>
      <c r="V11" t="n">
        <v>0.87</v>
      </c>
      <c r="W11" t="n">
        <v>1.21</v>
      </c>
      <c r="X11" t="n">
        <v>0.43</v>
      </c>
      <c r="Y11" t="n">
        <v>1</v>
      </c>
      <c r="Z11" t="n">
        <v>10</v>
      </c>
      <c r="AA11" t="n">
        <v>175.5324365722259</v>
      </c>
      <c r="AB11" t="n">
        <v>240.1712236625717</v>
      </c>
      <c r="AC11" t="n">
        <v>217.2496191587148</v>
      </c>
      <c r="AD11" t="n">
        <v>175532.4365722259</v>
      </c>
      <c r="AE11" t="n">
        <v>240171.2236625717</v>
      </c>
      <c r="AF11" t="n">
        <v>2.845737350972848e-06</v>
      </c>
      <c r="AG11" t="n">
        <v>16</v>
      </c>
      <c r="AH11" t="n">
        <v>217249.6191587148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8.765700000000001</v>
      </c>
      <c r="E12" t="n">
        <v>11.41</v>
      </c>
      <c r="F12" t="n">
        <v>8.199999999999999</v>
      </c>
      <c r="G12" t="n">
        <v>24.58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88.67</v>
      </c>
      <c r="Q12" t="n">
        <v>1361.44</v>
      </c>
      <c r="R12" t="n">
        <v>38.26</v>
      </c>
      <c r="S12" t="n">
        <v>25.13</v>
      </c>
      <c r="T12" t="n">
        <v>5901.88</v>
      </c>
      <c r="U12" t="n">
        <v>0.66</v>
      </c>
      <c r="V12" t="n">
        <v>0.88</v>
      </c>
      <c r="W12" t="n">
        <v>1.21</v>
      </c>
      <c r="X12" t="n">
        <v>0.37</v>
      </c>
      <c r="Y12" t="n">
        <v>1</v>
      </c>
      <c r="Z12" t="n">
        <v>10</v>
      </c>
      <c r="AA12" t="n">
        <v>166.259882697772</v>
      </c>
      <c r="AB12" t="n">
        <v>227.4841063753443</v>
      </c>
      <c r="AC12" t="n">
        <v>205.7733425388955</v>
      </c>
      <c r="AD12" t="n">
        <v>166259.882697772</v>
      </c>
      <c r="AE12" t="n">
        <v>227484.1063753443</v>
      </c>
      <c r="AF12" t="n">
        <v>2.878709323095876e-06</v>
      </c>
      <c r="AG12" t="n">
        <v>15</v>
      </c>
      <c r="AH12" t="n">
        <v>205773.3425388956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8.855399999999999</v>
      </c>
      <c r="E13" t="n">
        <v>11.29</v>
      </c>
      <c r="F13" t="n">
        <v>8.15</v>
      </c>
      <c r="G13" t="n">
        <v>27.18</v>
      </c>
      <c r="H13" t="n">
        <v>0.35</v>
      </c>
      <c r="I13" t="n">
        <v>18</v>
      </c>
      <c r="J13" t="n">
        <v>189.87</v>
      </c>
      <c r="K13" t="n">
        <v>53.44</v>
      </c>
      <c r="L13" t="n">
        <v>3.75</v>
      </c>
      <c r="M13" t="n">
        <v>14</v>
      </c>
      <c r="N13" t="n">
        <v>37.69</v>
      </c>
      <c r="O13" t="n">
        <v>23651.38</v>
      </c>
      <c r="P13" t="n">
        <v>85.42</v>
      </c>
      <c r="Q13" t="n">
        <v>1361.35</v>
      </c>
      <c r="R13" t="n">
        <v>37.02</v>
      </c>
      <c r="S13" t="n">
        <v>25.13</v>
      </c>
      <c r="T13" t="n">
        <v>5291.27</v>
      </c>
      <c r="U13" t="n">
        <v>0.68</v>
      </c>
      <c r="V13" t="n">
        <v>0.88</v>
      </c>
      <c r="W13" t="n">
        <v>1.21</v>
      </c>
      <c r="X13" t="n">
        <v>0.33</v>
      </c>
      <c r="Y13" t="n">
        <v>1</v>
      </c>
      <c r="Z13" t="n">
        <v>10</v>
      </c>
      <c r="AA13" t="n">
        <v>163.5906419550299</v>
      </c>
      <c r="AB13" t="n">
        <v>223.8319334325359</v>
      </c>
      <c r="AC13" t="n">
        <v>202.4697278558906</v>
      </c>
      <c r="AD13" t="n">
        <v>163590.6419550299</v>
      </c>
      <c r="AE13" t="n">
        <v>223831.9334325359</v>
      </c>
      <c r="AF13" t="n">
        <v>2.908167349982684e-06</v>
      </c>
      <c r="AG13" t="n">
        <v>15</v>
      </c>
      <c r="AH13" t="n">
        <v>202469.7278558906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8.881</v>
      </c>
      <c r="E14" t="n">
        <v>11.26</v>
      </c>
      <c r="F14" t="n">
        <v>8.16</v>
      </c>
      <c r="G14" t="n">
        <v>28.8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83.84</v>
      </c>
      <c r="Q14" t="n">
        <v>1361.34</v>
      </c>
      <c r="R14" t="n">
        <v>36.92</v>
      </c>
      <c r="S14" t="n">
        <v>25.13</v>
      </c>
      <c r="T14" t="n">
        <v>5247.42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162.4596079653666</v>
      </c>
      <c r="AB14" t="n">
        <v>222.2844028301814</v>
      </c>
      <c r="AC14" t="n">
        <v>201.0698914022515</v>
      </c>
      <c r="AD14" t="n">
        <v>162459.6079653667</v>
      </c>
      <c r="AE14" t="n">
        <v>222284.4028301814</v>
      </c>
      <c r="AF14" t="n">
        <v>2.916574546061863e-06</v>
      </c>
      <c r="AG14" t="n">
        <v>15</v>
      </c>
      <c r="AH14" t="n">
        <v>201069.8914022515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8.9171</v>
      </c>
      <c r="E15" t="n">
        <v>11.21</v>
      </c>
      <c r="F15" t="n">
        <v>8.15</v>
      </c>
      <c r="G15" t="n">
        <v>30.56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4</v>
      </c>
      <c r="N15" t="n">
        <v>37.95</v>
      </c>
      <c r="O15" t="n">
        <v>23745.63</v>
      </c>
      <c r="P15" t="n">
        <v>82.8</v>
      </c>
      <c r="Q15" t="n">
        <v>1361.5</v>
      </c>
      <c r="R15" t="n">
        <v>36.42</v>
      </c>
      <c r="S15" t="n">
        <v>25.13</v>
      </c>
      <c r="T15" t="n">
        <v>5001.78</v>
      </c>
      <c r="U15" t="n">
        <v>0.6899999999999999</v>
      </c>
      <c r="V15" t="n">
        <v>0.88</v>
      </c>
      <c r="W15" t="n">
        <v>1.22</v>
      </c>
      <c r="X15" t="n">
        <v>0.33</v>
      </c>
      <c r="Y15" t="n">
        <v>1</v>
      </c>
      <c r="Z15" t="n">
        <v>10</v>
      </c>
      <c r="AA15" t="n">
        <v>161.5803085961427</v>
      </c>
      <c r="AB15" t="n">
        <v>221.0813066412593</v>
      </c>
      <c r="AC15" t="n">
        <v>199.9816170250437</v>
      </c>
      <c r="AD15" t="n">
        <v>161580.3085961427</v>
      </c>
      <c r="AE15" t="n">
        <v>221081.3066412593</v>
      </c>
      <c r="AF15" t="n">
        <v>2.928430006157892e-06</v>
      </c>
      <c r="AG15" t="n">
        <v>15</v>
      </c>
      <c r="AH15" t="n">
        <v>199981.6170250437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8.909599999999999</v>
      </c>
      <c r="E16" t="n">
        <v>11.22</v>
      </c>
      <c r="F16" t="n">
        <v>8.16</v>
      </c>
      <c r="G16" t="n">
        <v>30.6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</v>
      </c>
      <c r="N16" t="n">
        <v>38.08</v>
      </c>
      <c r="O16" t="n">
        <v>23792.83</v>
      </c>
      <c r="P16" t="n">
        <v>83.22</v>
      </c>
      <c r="Q16" t="n">
        <v>1361.38</v>
      </c>
      <c r="R16" t="n">
        <v>36.69</v>
      </c>
      <c r="S16" t="n">
        <v>25.13</v>
      </c>
      <c r="T16" t="n">
        <v>5135.45</v>
      </c>
      <c r="U16" t="n">
        <v>0.6899999999999999</v>
      </c>
      <c r="V16" t="n">
        <v>0.88</v>
      </c>
      <c r="W16" t="n">
        <v>1.23</v>
      </c>
      <c r="X16" t="n">
        <v>0.34</v>
      </c>
      <c r="Y16" t="n">
        <v>1</v>
      </c>
      <c r="Z16" t="n">
        <v>10</v>
      </c>
      <c r="AA16" t="n">
        <v>161.8936905667682</v>
      </c>
      <c r="AB16" t="n">
        <v>221.5100896789058</v>
      </c>
      <c r="AC16" t="n">
        <v>200.3694776113781</v>
      </c>
      <c r="AD16" t="n">
        <v>161893.6905667682</v>
      </c>
      <c r="AE16" t="n">
        <v>221510.0896789058</v>
      </c>
      <c r="AF16" t="n">
        <v>2.92596696043157e-06</v>
      </c>
      <c r="AG16" t="n">
        <v>15</v>
      </c>
      <c r="AH16" t="n">
        <v>200369.4776113781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8.9093</v>
      </c>
      <c r="E17" t="n">
        <v>11.22</v>
      </c>
      <c r="F17" t="n">
        <v>8.16</v>
      </c>
      <c r="G17" t="n">
        <v>30.6</v>
      </c>
      <c r="H17" t="n">
        <v>0.44</v>
      </c>
      <c r="I17" t="n">
        <v>16</v>
      </c>
      <c r="J17" t="n">
        <v>191.4</v>
      </c>
      <c r="K17" t="n">
        <v>53.44</v>
      </c>
      <c r="L17" t="n">
        <v>4.75</v>
      </c>
      <c r="M17" t="n">
        <v>0</v>
      </c>
      <c r="N17" t="n">
        <v>38.22</v>
      </c>
      <c r="O17" t="n">
        <v>23840.07</v>
      </c>
      <c r="P17" t="n">
        <v>83.16</v>
      </c>
      <c r="Q17" t="n">
        <v>1361.38</v>
      </c>
      <c r="R17" t="n">
        <v>36.71</v>
      </c>
      <c r="S17" t="n">
        <v>25.13</v>
      </c>
      <c r="T17" t="n">
        <v>5144.8</v>
      </c>
      <c r="U17" t="n">
        <v>0.68</v>
      </c>
      <c r="V17" t="n">
        <v>0.88</v>
      </c>
      <c r="W17" t="n">
        <v>1.23</v>
      </c>
      <c r="X17" t="n">
        <v>0.34</v>
      </c>
      <c r="Y17" t="n">
        <v>1</v>
      </c>
      <c r="Z17" t="n">
        <v>10</v>
      </c>
      <c r="AA17" t="n">
        <v>161.8589863911862</v>
      </c>
      <c r="AB17" t="n">
        <v>221.4626058948343</v>
      </c>
      <c r="AC17" t="n">
        <v>200.3265256130144</v>
      </c>
      <c r="AD17" t="n">
        <v>161858.9863911862</v>
      </c>
      <c r="AE17" t="n">
        <v>221462.6058948343</v>
      </c>
      <c r="AF17" t="n">
        <v>2.925868438602517e-06</v>
      </c>
      <c r="AG17" t="n">
        <v>15</v>
      </c>
      <c r="AH17" t="n">
        <v>200326.5256130144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7.9644</v>
      </c>
      <c r="E2" t="n">
        <v>12.56</v>
      </c>
      <c r="F2" t="n">
        <v>9.039999999999999</v>
      </c>
      <c r="G2" t="n">
        <v>9.039999999999999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58</v>
      </c>
      <c r="N2" t="n">
        <v>16.65</v>
      </c>
      <c r="O2" t="n">
        <v>14546.17</v>
      </c>
      <c r="P2" t="n">
        <v>81.56999999999999</v>
      </c>
      <c r="Q2" t="n">
        <v>1361.81</v>
      </c>
      <c r="R2" t="n">
        <v>64.31999999999999</v>
      </c>
      <c r="S2" t="n">
        <v>25.13</v>
      </c>
      <c r="T2" t="n">
        <v>18729.86</v>
      </c>
      <c r="U2" t="n">
        <v>0.39</v>
      </c>
      <c r="V2" t="n">
        <v>0.8</v>
      </c>
      <c r="W2" t="n">
        <v>1.29</v>
      </c>
      <c r="X2" t="n">
        <v>1.22</v>
      </c>
      <c r="Y2" t="n">
        <v>1</v>
      </c>
      <c r="Z2" t="n">
        <v>10</v>
      </c>
      <c r="AA2" t="n">
        <v>178.3114838585829</v>
      </c>
      <c r="AB2" t="n">
        <v>243.9736387626767</v>
      </c>
      <c r="AC2" t="n">
        <v>220.6891370983903</v>
      </c>
      <c r="AD2" t="n">
        <v>178311.4838585829</v>
      </c>
      <c r="AE2" t="n">
        <v>243973.6387626767</v>
      </c>
      <c r="AF2" t="n">
        <v>2.688944236630355e-06</v>
      </c>
      <c r="AG2" t="n">
        <v>17</v>
      </c>
      <c r="AH2" t="n">
        <v>220689.1370983903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8.418699999999999</v>
      </c>
      <c r="E3" t="n">
        <v>11.88</v>
      </c>
      <c r="F3" t="n">
        <v>8.720000000000001</v>
      </c>
      <c r="G3" t="n">
        <v>11.63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75.48999999999999</v>
      </c>
      <c r="Q3" t="n">
        <v>1361.77</v>
      </c>
      <c r="R3" t="n">
        <v>54.51</v>
      </c>
      <c r="S3" t="n">
        <v>25.13</v>
      </c>
      <c r="T3" t="n">
        <v>13899.28</v>
      </c>
      <c r="U3" t="n">
        <v>0.46</v>
      </c>
      <c r="V3" t="n">
        <v>0.83</v>
      </c>
      <c r="W3" t="n">
        <v>1.26</v>
      </c>
      <c r="X3" t="n">
        <v>0.9</v>
      </c>
      <c r="Y3" t="n">
        <v>1</v>
      </c>
      <c r="Z3" t="n">
        <v>10</v>
      </c>
      <c r="AA3" t="n">
        <v>164.0521198975651</v>
      </c>
      <c r="AB3" t="n">
        <v>224.4633479124822</v>
      </c>
      <c r="AC3" t="n">
        <v>203.0408810240669</v>
      </c>
      <c r="AD3" t="n">
        <v>164052.1198975651</v>
      </c>
      <c r="AE3" t="n">
        <v>224463.3479124822</v>
      </c>
      <c r="AF3" t="n">
        <v>2.842325202767311e-06</v>
      </c>
      <c r="AG3" t="n">
        <v>16</v>
      </c>
      <c r="AH3" t="n">
        <v>203040.8810240669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8.747199999999999</v>
      </c>
      <c r="E4" t="n">
        <v>11.43</v>
      </c>
      <c r="F4" t="n">
        <v>8.51</v>
      </c>
      <c r="G4" t="n">
        <v>14.59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32</v>
      </c>
      <c r="N4" t="n">
        <v>16.79</v>
      </c>
      <c r="O4" t="n">
        <v>14625.77</v>
      </c>
      <c r="P4" t="n">
        <v>70.04000000000001</v>
      </c>
      <c r="Q4" t="n">
        <v>1361.48</v>
      </c>
      <c r="R4" t="n">
        <v>48.11</v>
      </c>
      <c r="S4" t="n">
        <v>25.13</v>
      </c>
      <c r="T4" t="n">
        <v>10748.34</v>
      </c>
      <c r="U4" t="n">
        <v>0.52</v>
      </c>
      <c r="V4" t="n">
        <v>0.84</v>
      </c>
      <c r="W4" t="n">
        <v>1.24</v>
      </c>
      <c r="X4" t="n">
        <v>0.6899999999999999</v>
      </c>
      <c r="Y4" t="n">
        <v>1</v>
      </c>
      <c r="Z4" t="n">
        <v>10</v>
      </c>
      <c r="AA4" t="n">
        <v>151.7279742181214</v>
      </c>
      <c r="AB4" t="n">
        <v>207.600908090941</v>
      </c>
      <c r="AC4" t="n">
        <v>187.7877687925053</v>
      </c>
      <c r="AD4" t="n">
        <v>151727.9742181214</v>
      </c>
      <c r="AE4" t="n">
        <v>207600.908090941</v>
      </c>
      <c r="AF4" t="n">
        <v>2.953233517484435e-06</v>
      </c>
      <c r="AG4" t="n">
        <v>15</v>
      </c>
      <c r="AH4" t="n">
        <v>187787.7687925053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8.9468</v>
      </c>
      <c r="E5" t="n">
        <v>11.18</v>
      </c>
      <c r="F5" t="n">
        <v>8.4</v>
      </c>
      <c r="G5" t="n">
        <v>17.38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19</v>
      </c>
      <c r="N5" t="n">
        <v>16.86</v>
      </c>
      <c r="O5" t="n">
        <v>14665.62</v>
      </c>
      <c r="P5" t="n">
        <v>66.34</v>
      </c>
      <c r="Q5" t="n">
        <v>1361.34</v>
      </c>
      <c r="R5" t="n">
        <v>44.41</v>
      </c>
      <c r="S5" t="n">
        <v>25.13</v>
      </c>
      <c r="T5" t="n">
        <v>8928.799999999999</v>
      </c>
      <c r="U5" t="n">
        <v>0.57</v>
      </c>
      <c r="V5" t="n">
        <v>0.86</v>
      </c>
      <c r="W5" t="n">
        <v>1.24</v>
      </c>
      <c r="X5" t="n">
        <v>0.58</v>
      </c>
      <c r="Y5" t="n">
        <v>1</v>
      </c>
      <c r="Z5" t="n">
        <v>10</v>
      </c>
      <c r="AA5" t="n">
        <v>148.2989861798704</v>
      </c>
      <c r="AB5" t="n">
        <v>202.9092153807326</v>
      </c>
      <c r="AC5" t="n">
        <v>183.5438446497256</v>
      </c>
      <c r="AD5" t="n">
        <v>148298.9861798704</v>
      </c>
      <c r="AE5" t="n">
        <v>202909.2153807326</v>
      </c>
      <c r="AF5" t="n">
        <v>3.020622557416059e-06</v>
      </c>
      <c r="AG5" t="n">
        <v>15</v>
      </c>
      <c r="AH5" t="n">
        <v>183543.8446497256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9.0389</v>
      </c>
      <c r="E6" t="n">
        <v>11.06</v>
      </c>
      <c r="F6" t="n">
        <v>8.359999999999999</v>
      </c>
      <c r="G6" t="n">
        <v>19.29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4</v>
      </c>
      <c r="N6" t="n">
        <v>16.94</v>
      </c>
      <c r="O6" t="n">
        <v>14705.49</v>
      </c>
      <c r="P6" t="n">
        <v>63.94</v>
      </c>
      <c r="Q6" t="n">
        <v>1361.48</v>
      </c>
      <c r="R6" t="n">
        <v>42.53</v>
      </c>
      <c r="S6" t="n">
        <v>25.13</v>
      </c>
      <c r="T6" t="n">
        <v>8003.59</v>
      </c>
      <c r="U6" t="n">
        <v>0.59</v>
      </c>
      <c r="V6" t="n">
        <v>0.86</v>
      </c>
      <c r="W6" t="n">
        <v>1.25</v>
      </c>
      <c r="X6" t="n">
        <v>0.54</v>
      </c>
      <c r="Y6" t="n">
        <v>1</v>
      </c>
      <c r="Z6" t="n">
        <v>10</v>
      </c>
      <c r="AA6" t="n">
        <v>146.3579860220037</v>
      </c>
      <c r="AB6" t="n">
        <v>200.2534533338572</v>
      </c>
      <c r="AC6" t="n">
        <v>181.1415448052177</v>
      </c>
      <c r="AD6" t="n">
        <v>146357.9860220037</v>
      </c>
      <c r="AE6" t="n">
        <v>200253.4533338572</v>
      </c>
      <c r="AF6" t="n">
        <v>3.051717399989718e-06</v>
      </c>
      <c r="AG6" t="n">
        <v>15</v>
      </c>
      <c r="AH6" t="n">
        <v>181141.5448052177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9.0357</v>
      </c>
      <c r="E7" t="n">
        <v>11.07</v>
      </c>
      <c r="F7" t="n">
        <v>8.359999999999999</v>
      </c>
      <c r="G7" t="n">
        <v>19.3</v>
      </c>
      <c r="H7" t="n">
        <v>0.34</v>
      </c>
      <c r="I7" t="n">
        <v>26</v>
      </c>
      <c r="J7" t="n">
        <v>117.66</v>
      </c>
      <c r="K7" t="n">
        <v>43.4</v>
      </c>
      <c r="L7" t="n">
        <v>2.25</v>
      </c>
      <c r="M7" t="n">
        <v>0</v>
      </c>
      <c r="N7" t="n">
        <v>17.01</v>
      </c>
      <c r="O7" t="n">
        <v>14745.39</v>
      </c>
      <c r="P7" t="n">
        <v>64.29000000000001</v>
      </c>
      <c r="Q7" t="n">
        <v>1361.52</v>
      </c>
      <c r="R7" t="n">
        <v>42.44</v>
      </c>
      <c r="S7" t="n">
        <v>25.13</v>
      </c>
      <c r="T7" t="n">
        <v>7962.62</v>
      </c>
      <c r="U7" t="n">
        <v>0.59</v>
      </c>
      <c r="V7" t="n">
        <v>0.86</v>
      </c>
      <c r="W7" t="n">
        <v>1.26</v>
      </c>
      <c r="X7" t="n">
        <v>0.54</v>
      </c>
      <c r="Y7" t="n">
        <v>1</v>
      </c>
      <c r="Z7" t="n">
        <v>10</v>
      </c>
      <c r="AA7" t="n">
        <v>146.5844023927439</v>
      </c>
      <c r="AB7" t="n">
        <v>200.5632462010892</v>
      </c>
      <c r="AC7" t="n">
        <v>181.4217714759982</v>
      </c>
      <c r="AD7" t="n">
        <v>146584.4023927439</v>
      </c>
      <c r="AE7" t="n">
        <v>200563.2462010892</v>
      </c>
      <c r="AF7" t="n">
        <v>3.050637014579993e-06</v>
      </c>
      <c r="AG7" t="n">
        <v>15</v>
      </c>
      <c r="AH7" t="n">
        <v>181421.7714759982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8.7026</v>
      </c>
      <c r="E2" t="n">
        <v>11.49</v>
      </c>
      <c r="F2" t="n">
        <v>8.699999999999999</v>
      </c>
      <c r="G2" t="n">
        <v>11.6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38</v>
      </c>
      <c r="N2" t="n">
        <v>11.32</v>
      </c>
      <c r="O2" t="n">
        <v>11317.98</v>
      </c>
      <c r="P2" t="n">
        <v>60.72</v>
      </c>
      <c r="Q2" t="n">
        <v>1361.61</v>
      </c>
      <c r="R2" t="n">
        <v>53.99</v>
      </c>
      <c r="S2" t="n">
        <v>25.13</v>
      </c>
      <c r="T2" t="n">
        <v>13641.91</v>
      </c>
      <c r="U2" t="n">
        <v>0.47</v>
      </c>
      <c r="V2" t="n">
        <v>0.83</v>
      </c>
      <c r="W2" t="n">
        <v>1.25</v>
      </c>
      <c r="X2" t="n">
        <v>0.88</v>
      </c>
      <c r="Y2" t="n">
        <v>1</v>
      </c>
      <c r="Z2" t="n">
        <v>10</v>
      </c>
      <c r="AA2" t="n">
        <v>144.6335319460502</v>
      </c>
      <c r="AB2" t="n">
        <v>197.8939791895943</v>
      </c>
      <c r="AC2" t="n">
        <v>179.0072555617397</v>
      </c>
      <c r="AD2" t="n">
        <v>144633.5319460502</v>
      </c>
      <c r="AE2" t="n">
        <v>197893.9791895943</v>
      </c>
      <c r="AF2" t="n">
        <v>2.9790261035258e-06</v>
      </c>
      <c r="AG2" t="n">
        <v>15</v>
      </c>
      <c r="AH2" t="n">
        <v>179007.2555617397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8.909599999999999</v>
      </c>
      <c r="E3" t="n">
        <v>11.22</v>
      </c>
      <c r="F3" t="n">
        <v>8.59</v>
      </c>
      <c r="G3" t="n">
        <v>13.92</v>
      </c>
      <c r="H3" t="n">
        <v>0.24</v>
      </c>
      <c r="I3" t="n">
        <v>37</v>
      </c>
      <c r="J3" t="n">
        <v>90.18000000000001</v>
      </c>
      <c r="K3" t="n">
        <v>37.55</v>
      </c>
      <c r="L3" t="n">
        <v>1.25</v>
      </c>
      <c r="M3" t="n">
        <v>14</v>
      </c>
      <c r="N3" t="n">
        <v>11.37</v>
      </c>
      <c r="O3" t="n">
        <v>11355.7</v>
      </c>
      <c r="P3" t="n">
        <v>57.46</v>
      </c>
      <c r="Q3" t="n">
        <v>1361.74</v>
      </c>
      <c r="R3" t="n">
        <v>49.36</v>
      </c>
      <c r="S3" t="n">
        <v>25.13</v>
      </c>
      <c r="T3" t="n">
        <v>11363.41</v>
      </c>
      <c r="U3" t="n">
        <v>0.51</v>
      </c>
      <c r="V3" t="n">
        <v>0.84</v>
      </c>
      <c r="W3" t="n">
        <v>1.27</v>
      </c>
      <c r="X3" t="n">
        <v>0.76</v>
      </c>
      <c r="Y3" t="n">
        <v>1</v>
      </c>
      <c r="Z3" t="n">
        <v>10</v>
      </c>
      <c r="AA3" t="n">
        <v>141.570340579926</v>
      </c>
      <c r="AB3" t="n">
        <v>193.7027856239999</v>
      </c>
      <c r="AC3" t="n">
        <v>175.2160636276672</v>
      </c>
      <c r="AD3" t="n">
        <v>141570.340579926</v>
      </c>
      <c r="AE3" t="n">
        <v>193702.7856239999</v>
      </c>
      <c r="AF3" t="n">
        <v>3.049885203499353e-06</v>
      </c>
      <c r="AG3" t="n">
        <v>15</v>
      </c>
      <c r="AH3" t="n">
        <v>175216.0636276672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8.539999999999999</v>
      </c>
      <c r="G4" t="n">
        <v>14.65</v>
      </c>
      <c r="H4" t="n">
        <v>0.29</v>
      </c>
      <c r="I4" t="n">
        <v>35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56.49</v>
      </c>
      <c r="Q4" t="n">
        <v>1361.67</v>
      </c>
      <c r="R4" t="n">
        <v>47.5</v>
      </c>
      <c r="S4" t="n">
        <v>25.13</v>
      </c>
      <c r="T4" t="n">
        <v>10444.38</v>
      </c>
      <c r="U4" t="n">
        <v>0.53</v>
      </c>
      <c r="V4" t="n">
        <v>0.84</v>
      </c>
      <c r="W4" t="n">
        <v>1.29</v>
      </c>
      <c r="X4" t="n">
        <v>0.72</v>
      </c>
      <c r="Y4" t="n">
        <v>1</v>
      </c>
      <c r="Z4" t="n">
        <v>10</v>
      </c>
      <c r="AA4" t="n">
        <v>140.6736877191782</v>
      </c>
      <c r="AB4" t="n">
        <v>192.4759456223929</v>
      </c>
      <c r="AC4" t="n">
        <v>174.1063115139324</v>
      </c>
      <c r="AD4" t="n">
        <v>140673.6877191782</v>
      </c>
      <c r="AE4" t="n">
        <v>192475.9456223928</v>
      </c>
      <c r="AF4" t="n">
        <v>3.071142933491419e-06</v>
      </c>
      <c r="AG4" t="n">
        <v>15</v>
      </c>
      <c r="AH4" t="n">
        <v>174106.3115139324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6.2423</v>
      </c>
      <c r="E2" t="n">
        <v>16.02</v>
      </c>
      <c r="F2" t="n">
        <v>9.77</v>
      </c>
      <c r="G2" t="n">
        <v>6.11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131.87</v>
      </c>
      <c r="Q2" t="n">
        <v>1362.09</v>
      </c>
      <c r="R2" t="n">
        <v>87.40000000000001</v>
      </c>
      <c r="S2" t="n">
        <v>25.13</v>
      </c>
      <c r="T2" t="n">
        <v>30090.58</v>
      </c>
      <c r="U2" t="n">
        <v>0.29</v>
      </c>
      <c r="V2" t="n">
        <v>0.74</v>
      </c>
      <c r="W2" t="n">
        <v>1.33</v>
      </c>
      <c r="X2" t="n">
        <v>1.95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6.8535</v>
      </c>
      <c r="E3" t="n">
        <v>14.59</v>
      </c>
      <c r="F3" t="n">
        <v>9.27</v>
      </c>
      <c r="G3" t="n">
        <v>7.73</v>
      </c>
      <c r="H3" t="n">
        <v>0.11</v>
      </c>
      <c r="I3" t="n">
        <v>72</v>
      </c>
      <c r="J3" t="n">
        <v>195.16</v>
      </c>
      <c r="K3" t="n">
        <v>54.38</v>
      </c>
      <c r="L3" t="n">
        <v>1.25</v>
      </c>
      <c r="M3" t="n">
        <v>70</v>
      </c>
      <c r="N3" t="n">
        <v>39.53</v>
      </c>
      <c r="O3" t="n">
        <v>24303.87</v>
      </c>
      <c r="P3" t="n">
        <v>123.6</v>
      </c>
      <c r="Q3" t="n">
        <v>1361.73</v>
      </c>
      <c r="R3" t="n">
        <v>72.01000000000001</v>
      </c>
      <c r="S3" t="n">
        <v>25.13</v>
      </c>
      <c r="T3" t="n">
        <v>22515.62</v>
      </c>
      <c r="U3" t="n">
        <v>0.35</v>
      </c>
      <c r="V3" t="n">
        <v>0.78</v>
      </c>
      <c r="W3" t="n">
        <v>1.29</v>
      </c>
      <c r="X3" t="n">
        <v>1.45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7.2666</v>
      </c>
      <c r="E4" t="n">
        <v>13.76</v>
      </c>
      <c r="F4" t="n">
        <v>8.99</v>
      </c>
      <c r="G4" t="n">
        <v>9.300000000000001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118.21</v>
      </c>
      <c r="Q4" t="n">
        <v>1361.65</v>
      </c>
      <c r="R4" t="n">
        <v>63.01</v>
      </c>
      <c r="S4" t="n">
        <v>25.13</v>
      </c>
      <c r="T4" t="n">
        <v>18087.7</v>
      </c>
      <c r="U4" t="n">
        <v>0.4</v>
      </c>
      <c r="V4" t="n">
        <v>0.8</v>
      </c>
      <c r="W4" t="n">
        <v>1.28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7.5994</v>
      </c>
      <c r="E5" t="n">
        <v>13.16</v>
      </c>
      <c r="F5" t="n">
        <v>8.779999999999999</v>
      </c>
      <c r="G5" t="n">
        <v>10.97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113.85</v>
      </c>
      <c r="Q5" t="n">
        <v>1361.44</v>
      </c>
      <c r="R5" t="n">
        <v>56.4</v>
      </c>
      <c r="S5" t="n">
        <v>25.13</v>
      </c>
      <c r="T5" t="n">
        <v>14829.18</v>
      </c>
      <c r="U5" t="n">
        <v>0.45</v>
      </c>
      <c r="V5" t="n">
        <v>0.82</v>
      </c>
      <c r="W5" t="n">
        <v>1.26</v>
      </c>
      <c r="X5" t="n">
        <v>0.95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7.8418</v>
      </c>
      <c r="E6" t="n">
        <v>12.75</v>
      </c>
      <c r="F6" t="n">
        <v>8.640000000000001</v>
      </c>
      <c r="G6" t="n">
        <v>12.65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110.33</v>
      </c>
      <c r="Q6" t="n">
        <v>1361.58</v>
      </c>
      <c r="R6" t="n">
        <v>51.93</v>
      </c>
      <c r="S6" t="n">
        <v>25.13</v>
      </c>
      <c r="T6" t="n">
        <v>12629.35</v>
      </c>
      <c r="U6" t="n">
        <v>0.48</v>
      </c>
      <c r="V6" t="n">
        <v>0.83</v>
      </c>
      <c r="W6" t="n">
        <v>1.25</v>
      </c>
      <c r="X6" t="n">
        <v>0.82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8.071199999999999</v>
      </c>
      <c r="E7" t="n">
        <v>12.39</v>
      </c>
      <c r="F7" t="n">
        <v>8.51</v>
      </c>
      <c r="G7" t="n">
        <v>14.59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106.76</v>
      </c>
      <c r="Q7" t="n">
        <v>1361.49</v>
      </c>
      <c r="R7" t="n">
        <v>48.2</v>
      </c>
      <c r="S7" t="n">
        <v>25.13</v>
      </c>
      <c r="T7" t="n">
        <v>10796.88</v>
      </c>
      <c r="U7" t="n">
        <v>0.52</v>
      </c>
      <c r="V7" t="n">
        <v>0.84</v>
      </c>
      <c r="W7" t="n">
        <v>1.24</v>
      </c>
      <c r="X7" t="n">
        <v>0.6899999999999999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8.2357</v>
      </c>
      <c r="E8" t="n">
        <v>12.14</v>
      </c>
      <c r="F8" t="n">
        <v>8.42</v>
      </c>
      <c r="G8" t="n">
        <v>16.3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104.14</v>
      </c>
      <c r="Q8" t="n">
        <v>1361.39</v>
      </c>
      <c r="R8" t="n">
        <v>45.27</v>
      </c>
      <c r="S8" t="n">
        <v>25.13</v>
      </c>
      <c r="T8" t="n">
        <v>9352.66</v>
      </c>
      <c r="U8" t="n">
        <v>0.5600000000000001</v>
      </c>
      <c r="V8" t="n">
        <v>0.85</v>
      </c>
      <c r="W8" t="n">
        <v>1.23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8.359500000000001</v>
      </c>
      <c r="E9" t="n">
        <v>11.96</v>
      </c>
      <c r="F9" t="n">
        <v>8.359999999999999</v>
      </c>
      <c r="G9" t="n">
        <v>17.91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101.45</v>
      </c>
      <c r="Q9" t="n">
        <v>1361.45</v>
      </c>
      <c r="R9" t="n">
        <v>43.58</v>
      </c>
      <c r="S9" t="n">
        <v>25.13</v>
      </c>
      <c r="T9" t="n">
        <v>8518.370000000001</v>
      </c>
      <c r="U9" t="n">
        <v>0.58</v>
      </c>
      <c r="V9" t="n">
        <v>0.86</v>
      </c>
      <c r="W9" t="n">
        <v>1.22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8.4886</v>
      </c>
      <c r="E10" t="n">
        <v>11.78</v>
      </c>
      <c r="F10" t="n">
        <v>8.289999999999999</v>
      </c>
      <c r="G10" t="n">
        <v>19.9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98.41</v>
      </c>
      <c r="Q10" t="n">
        <v>1361.43</v>
      </c>
      <c r="R10" t="n">
        <v>41.22</v>
      </c>
      <c r="S10" t="n">
        <v>25.13</v>
      </c>
      <c r="T10" t="n">
        <v>7355.17</v>
      </c>
      <c r="U10" t="n">
        <v>0.61</v>
      </c>
      <c r="V10" t="n">
        <v>0.87</v>
      </c>
      <c r="W10" t="n">
        <v>1.22</v>
      </c>
      <c r="X10" t="n">
        <v>0.47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8.557399999999999</v>
      </c>
      <c r="E11" t="n">
        <v>11.69</v>
      </c>
      <c r="F11" t="n">
        <v>8.27</v>
      </c>
      <c r="G11" t="n">
        <v>21.59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96.8</v>
      </c>
      <c r="Q11" t="n">
        <v>1361.53</v>
      </c>
      <c r="R11" t="n">
        <v>40.83</v>
      </c>
      <c r="S11" t="n">
        <v>25.13</v>
      </c>
      <c r="T11" t="n">
        <v>7169.77</v>
      </c>
      <c r="U11" t="n">
        <v>0.62</v>
      </c>
      <c r="V11" t="n">
        <v>0.87</v>
      </c>
      <c r="W11" t="n">
        <v>1.22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8.6601</v>
      </c>
      <c r="E12" t="n">
        <v>11.55</v>
      </c>
      <c r="F12" t="n">
        <v>8.210000000000001</v>
      </c>
      <c r="G12" t="n">
        <v>23.47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93.43000000000001</v>
      </c>
      <c r="Q12" t="n">
        <v>1361.34</v>
      </c>
      <c r="R12" t="n">
        <v>39.03</v>
      </c>
      <c r="S12" t="n">
        <v>25.13</v>
      </c>
      <c r="T12" t="n">
        <v>6280.02</v>
      </c>
      <c r="U12" t="n">
        <v>0.64</v>
      </c>
      <c r="V12" t="n">
        <v>0.88</v>
      </c>
      <c r="W12" t="n">
        <v>1.21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8.744899999999999</v>
      </c>
      <c r="E13" t="n">
        <v>11.44</v>
      </c>
      <c r="F13" t="n">
        <v>8.18</v>
      </c>
      <c r="G13" t="n">
        <v>25.83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17</v>
      </c>
      <c r="N13" t="n">
        <v>40.92</v>
      </c>
      <c r="O13" t="n">
        <v>24783.33</v>
      </c>
      <c r="P13" t="n">
        <v>91.79000000000001</v>
      </c>
      <c r="Q13" t="n">
        <v>1361.44</v>
      </c>
      <c r="R13" t="n">
        <v>37.72</v>
      </c>
      <c r="S13" t="n">
        <v>25.13</v>
      </c>
      <c r="T13" t="n">
        <v>5636.37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8.7843</v>
      </c>
      <c r="E14" t="n">
        <v>11.38</v>
      </c>
      <c r="F14" t="n">
        <v>8.17</v>
      </c>
      <c r="G14" t="n">
        <v>27.22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14</v>
      </c>
      <c r="N14" t="n">
        <v>41.06</v>
      </c>
      <c r="O14" t="n">
        <v>24831.54</v>
      </c>
      <c r="P14" t="n">
        <v>89.33</v>
      </c>
      <c r="Q14" t="n">
        <v>1361.49</v>
      </c>
      <c r="R14" t="n">
        <v>37.5</v>
      </c>
      <c r="S14" t="n">
        <v>25.13</v>
      </c>
      <c r="T14" t="n">
        <v>5529.19</v>
      </c>
      <c r="U14" t="n">
        <v>0.67</v>
      </c>
      <c r="V14" t="n">
        <v>0.88</v>
      </c>
      <c r="W14" t="n">
        <v>1.21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8.8687</v>
      </c>
      <c r="E15" t="n">
        <v>11.28</v>
      </c>
      <c r="F15" t="n">
        <v>8.140000000000001</v>
      </c>
      <c r="G15" t="n">
        <v>30.51</v>
      </c>
      <c r="H15" t="n">
        <v>0.38</v>
      </c>
      <c r="I15" t="n">
        <v>16</v>
      </c>
      <c r="J15" t="n">
        <v>199.83</v>
      </c>
      <c r="K15" t="n">
        <v>54.38</v>
      </c>
      <c r="L15" t="n">
        <v>4.25</v>
      </c>
      <c r="M15" t="n">
        <v>9</v>
      </c>
      <c r="N15" t="n">
        <v>41.2</v>
      </c>
      <c r="O15" t="n">
        <v>24879.79</v>
      </c>
      <c r="P15" t="n">
        <v>87.09999999999999</v>
      </c>
      <c r="Q15" t="n">
        <v>1361.34</v>
      </c>
      <c r="R15" t="n">
        <v>36.39</v>
      </c>
      <c r="S15" t="n">
        <v>25.13</v>
      </c>
      <c r="T15" t="n">
        <v>4986.88</v>
      </c>
      <c r="U15" t="n">
        <v>0.6899999999999999</v>
      </c>
      <c r="V15" t="n">
        <v>0.88</v>
      </c>
      <c r="W15" t="n">
        <v>1.21</v>
      </c>
      <c r="X15" t="n">
        <v>0.32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8.861800000000001</v>
      </c>
      <c r="E16" t="n">
        <v>11.28</v>
      </c>
      <c r="F16" t="n">
        <v>8.15</v>
      </c>
      <c r="G16" t="n">
        <v>30.55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5</v>
      </c>
      <c r="N16" t="n">
        <v>41.35</v>
      </c>
      <c r="O16" t="n">
        <v>24928.09</v>
      </c>
      <c r="P16" t="n">
        <v>85.77</v>
      </c>
      <c r="Q16" t="n">
        <v>1361.34</v>
      </c>
      <c r="R16" t="n">
        <v>36.46</v>
      </c>
      <c r="S16" t="n">
        <v>25.13</v>
      </c>
      <c r="T16" t="n">
        <v>5021.89</v>
      </c>
      <c r="U16" t="n">
        <v>0.6899999999999999</v>
      </c>
      <c r="V16" t="n">
        <v>0.88</v>
      </c>
      <c r="W16" t="n">
        <v>1.22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8.9056</v>
      </c>
      <c r="E17" t="n">
        <v>11.23</v>
      </c>
      <c r="F17" t="n">
        <v>8.130000000000001</v>
      </c>
      <c r="G17" t="n">
        <v>32.52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</v>
      </c>
      <c r="N17" t="n">
        <v>41.49</v>
      </c>
      <c r="O17" t="n">
        <v>24976.45</v>
      </c>
      <c r="P17" t="n">
        <v>85.34</v>
      </c>
      <c r="Q17" t="n">
        <v>1361.42</v>
      </c>
      <c r="R17" t="n">
        <v>35.92</v>
      </c>
      <c r="S17" t="n">
        <v>25.13</v>
      </c>
      <c r="T17" t="n">
        <v>4756.74</v>
      </c>
      <c r="U17" t="n">
        <v>0.7</v>
      </c>
      <c r="V17" t="n">
        <v>0.88</v>
      </c>
      <c r="W17" t="n">
        <v>1.22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8.902100000000001</v>
      </c>
      <c r="E18" t="n">
        <v>11.23</v>
      </c>
      <c r="F18" t="n">
        <v>8.130000000000001</v>
      </c>
      <c r="G18" t="n">
        <v>32.53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0</v>
      </c>
      <c r="N18" t="n">
        <v>41.63</v>
      </c>
      <c r="O18" t="n">
        <v>25024.84</v>
      </c>
      <c r="P18" t="n">
        <v>85.56999999999999</v>
      </c>
      <c r="Q18" t="n">
        <v>1361.34</v>
      </c>
      <c r="R18" t="n">
        <v>35.92</v>
      </c>
      <c r="S18" t="n">
        <v>25.13</v>
      </c>
      <c r="T18" t="n">
        <v>4754.6</v>
      </c>
      <c r="U18" t="n">
        <v>0.7</v>
      </c>
      <c r="V18" t="n">
        <v>0.88</v>
      </c>
      <c r="W18" t="n">
        <v>1.22</v>
      </c>
      <c r="X18" t="n">
        <v>0.31</v>
      </c>
      <c r="Y18" t="n">
        <v>1</v>
      </c>
      <c r="Z18" t="n">
        <v>10</v>
      </c>
    </row>
    <row r="19">
      <c r="A19" t="n">
        <v>0</v>
      </c>
      <c r="B19" t="n">
        <v>140</v>
      </c>
      <c r="C19" t="inlineStr">
        <is>
          <t xml:space="preserve">CONCLUIDO	</t>
        </is>
      </c>
      <c r="D19" t="n">
        <v>4.9755</v>
      </c>
      <c r="E19" t="n">
        <v>20.1</v>
      </c>
      <c r="F19" t="n">
        <v>10.46</v>
      </c>
      <c r="G19" t="n">
        <v>4.87</v>
      </c>
      <c r="H19" t="n">
        <v>0.06</v>
      </c>
      <c r="I19" t="n">
        <v>129</v>
      </c>
      <c r="J19" t="n">
        <v>274.09</v>
      </c>
      <c r="K19" t="n">
        <v>60.56</v>
      </c>
      <c r="L19" t="n">
        <v>1</v>
      </c>
      <c r="M19" t="n">
        <v>127</v>
      </c>
      <c r="N19" t="n">
        <v>72.53</v>
      </c>
      <c r="O19" t="n">
        <v>34038.11</v>
      </c>
      <c r="P19" t="n">
        <v>178.32</v>
      </c>
      <c r="Q19" t="n">
        <v>1362.24</v>
      </c>
      <c r="R19" t="n">
        <v>109.36</v>
      </c>
      <c r="S19" t="n">
        <v>25.13</v>
      </c>
      <c r="T19" t="n">
        <v>40905.81</v>
      </c>
      <c r="U19" t="n">
        <v>0.23</v>
      </c>
      <c r="V19" t="n">
        <v>0.6899999999999999</v>
      </c>
      <c r="W19" t="n">
        <v>1.38</v>
      </c>
      <c r="X19" t="n">
        <v>2.64</v>
      </c>
      <c r="Y19" t="n">
        <v>1</v>
      </c>
      <c r="Z19" t="n">
        <v>10</v>
      </c>
    </row>
    <row r="20">
      <c r="A20" t="n">
        <v>1</v>
      </c>
      <c r="B20" t="n">
        <v>140</v>
      </c>
      <c r="C20" t="inlineStr">
        <is>
          <t xml:space="preserve">CONCLUIDO	</t>
        </is>
      </c>
      <c r="D20" t="n">
        <v>5.6582</v>
      </c>
      <c r="E20" t="n">
        <v>17.67</v>
      </c>
      <c r="F20" t="n">
        <v>9.76</v>
      </c>
      <c r="G20" t="n">
        <v>6.1</v>
      </c>
      <c r="H20" t="n">
        <v>0.08</v>
      </c>
      <c r="I20" t="n">
        <v>96</v>
      </c>
      <c r="J20" t="n">
        <v>274.57</v>
      </c>
      <c r="K20" t="n">
        <v>60.56</v>
      </c>
      <c r="L20" t="n">
        <v>1.25</v>
      </c>
      <c r="M20" t="n">
        <v>94</v>
      </c>
      <c r="N20" t="n">
        <v>72.76000000000001</v>
      </c>
      <c r="O20" t="n">
        <v>34097.72</v>
      </c>
      <c r="P20" t="n">
        <v>165.11</v>
      </c>
      <c r="Q20" t="n">
        <v>1361.65</v>
      </c>
      <c r="R20" t="n">
        <v>87.34</v>
      </c>
      <c r="S20" t="n">
        <v>25.13</v>
      </c>
      <c r="T20" t="n">
        <v>30059.82</v>
      </c>
      <c r="U20" t="n">
        <v>0.29</v>
      </c>
      <c r="V20" t="n">
        <v>0.74</v>
      </c>
      <c r="W20" t="n">
        <v>1.32</v>
      </c>
      <c r="X20" t="n">
        <v>1.94</v>
      </c>
      <c r="Y20" t="n">
        <v>1</v>
      </c>
      <c r="Z20" t="n">
        <v>10</v>
      </c>
    </row>
    <row r="21">
      <c r="A21" t="n">
        <v>2</v>
      </c>
      <c r="B21" t="n">
        <v>140</v>
      </c>
      <c r="C21" t="inlineStr">
        <is>
          <t xml:space="preserve">CONCLUIDO	</t>
        </is>
      </c>
      <c r="D21" t="n">
        <v>6.1688</v>
      </c>
      <c r="E21" t="n">
        <v>16.21</v>
      </c>
      <c r="F21" t="n">
        <v>9.34</v>
      </c>
      <c r="G21" t="n">
        <v>7.37</v>
      </c>
      <c r="H21" t="n">
        <v>0.1</v>
      </c>
      <c r="I21" t="n">
        <v>76</v>
      </c>
      <c r="J21" t="n">
        <v>275.05</v>
      </c>
      <c r="K21" t="n">
        <v>60.56</v>
      </c>
      <c r="L21" t="n">
        <v>1.5</v>
      </c>
      <c r="M21" t="n">
        <v>74</v>
      </c>
      <c r="N21" t="n">
        <v>73</v>
      </c>
      <c r="O21" t="n">
        <v>34157.42</v>
      </c>
      <c r="P21" t="n">
        <v>157.06</v>
      </c>
      <c r="Q21" t="n">
        <v>1361.83</v>
      </c>
      <c r="R21" t="n">
        <v>73.98</v>
      </c>
      <c r="S21" t="n">
        <v>25.13</v>
      </c>
      <c r="T21" t="n">
        <v>23478.53</v>
      </c>
      <c r="U21" t="n">
        <v>0.34</v>
      </c>
      <c r="V21" t="n">
        <v>0.77</v>
      </c>
      <c r="W21" t="n">
        <v>1.3</v>
      </c>
      <c r="X21" t="n">
        <v>1.52</v>
      </c>
      <c r="Y21" t="n">
        <v>1</v>
      </c>
      <c r="Z21" t="n">
        <v>10</v>
      </c>
    </row>
    <row r="22">
      <c r="A22" t="n">
        <v>3</v>
      </c>
      <c r="B22" t="n">
        <v>140</v>
      </c>
      <c r="C22" t="inlineStr">
        <is>
          <t xml:space="preserve">CONCLUIDO	</t>
        </is>
      </c>
      <c r="D22" t="n">
        <v>6.5475</v>
      </c>
      <c r="E22" t="n">
        <v>15.27</v>
      </c>
      <c r="F22" t="n">
        <v>9.08</v>
      </c>
      <c r="G22" t="n">
        <v>8.65</v>
      </c>
      <c r="H22" t="n">
        <v>0.11</v>
      </c>
      <c r="I22" t="n">
        <v>63</v>
      </c>
      <c r="J22" t="n">
        <v>275.54</v>
      </c>
      <c r="K22" t="n">
        <v>60.56</v>
      </c>
      <c r="L22" t="n">
        <v>1.75</v>
      </c>
      <c r="M22" t="n">
        <v>61</v>
      </c>
      <c r="N22" t="n">
        <v>73.23</v>
      </c>
      <c r="O22" t="n">
        <v>34217.22</v>
      </c>
      <c r="P22" t="n">
        <v>151.51</v>
      </c>
      <c r="Q22" t="n">
        <v>1361.71</v>
      </c>
      <c r="R22" t="n">
        <v>65.73999999999999</v>
      </c>
      <c r="S22" t="n">
        <v>25.13</v>
      </c>
      <c r="T22" t="n">
        <v>19424.06</v>
      </c>
      <c r="U22" t="n">
        <v>0.38</v>
      </c>
      <c r="V22" t="n">
        <v>0.79</v>
      </c>
      <c r="W22" t="n">
        <v>1.29</v>
      </c>
      <c r="X22" t="n">
        <v>1.26</v>
      </c>
      <c r="Y22" t="n">
        <v>1</v>
      </c>
      <c r="Z22" t="n">
        <v>10</v>
      </c>
    </row>
    <row r="23">
      <c r="A23" t="n">
        <v>4</v>
      </c>
      <c r="B23" t="n">
        <v>140</v>
      </c>
      <c r="C23" t="inlineStr">
        <is>
          <t xml:space="preserve">CONCLUIDO	</t>
        </is>
      </c>
      <c r="D23" t="n">
        <v>6.8366</v>
      </c>
      <c r="E23" t="n">
        <v>14.63</v>
      </c>
      <c r="F23" t="n">
        <v>8.91</v>
      </c>
      <c r="G23" t="n">
        <v>9.9</v>
      </c>
      <c r="H23" t="n">
        <v>0.13</v>
      </c>
      <c r="I23" t="n">
        <v>54</v>
      </c>
      <c r="J23" t="n">
        <v>276.02</v>
      </c>
      <c r="K23" t="n">
        <v>60.56</v>
      </c>
      <c r="L23" t="n">
        <v>2</v>
      </c>
      <c r="M23" t="n">
        <v>52</v>
      </c>
      <c r="N23" t="n">
        <v>73.47</v>
      </c>
      <c r="O23" t="n">
        <v>34277.1</v>
      </c>
      <c r="P23" t="n">
        <v>147.59</v>
      </c>
      <c r="Q23" t="n">
        <v>1361.67</v>
      </c>
      <c r="R23" t="n">
        <v>60.24</v>
      </c>
      <c r="S23" t="n">
        <v>25.13</v>
      </c>
      <c r="T23" t="n">
        <v>16721.57</v>
      </c>
      <c r="U23" t="n">
        <v>0.42</v>
      </c>
      <c r="V23" t="n">
        <v>0.8100000000000001</v>
      </c>
      <c r="W23" t="n">
        <v>1.27</v>
      </c>
      <c r="X23" t="n">
        <v>1.08</v>
      </c>
      <c r="Y23" t="n">
        <v>1</v>
      </c>
      <c r="Z23" t="n">
        <v>10</v>
      </c>
    </row>
    <row r="24">
      <c r="A24" t="n">
        <v>5</v>
      </c>
      <c r="B24" t="n">
        <v>140</v>
      </c>
      <c r="C24" t="inlineStr">
        <is>
          <t xml:space="preserve">CONCLUIDO	</t>
        </is>
      </c>
      <c r="D24" t="n">
        <v>7.0947</v>
      </c>
      <c r="E24" t="n">
        <v>14.1</v>
      </c>
      <c r="F24" t="n">
        <v>8.74</v>
      </c>
      <c r="G24" t="n">
        <v>11.16</v>
      </c>
      <c r="H24" t="n">
        <v>0.14</v>
      </c>
      <c r="I24" t="n">
        <v>47</v>
      </c>
      <c r="J24" t="n">
        <v>276.51</v>
      </c>
      <c r="K24" t="n">
        <v>60.56</v>
      </c>
      <c r="L24" t="n">
        <v>2.25</v>
      </c>
      <c r="M24" t="n">
        <v>45</v>
      </c>
      <c r="N24" t="n">
        <v>73.70999999999999</v>
      </c>
      <c r="O24" t="n">
        <v>34337.08</v>
      </c>
      <c r="P24" t="n">
        <v>143.71</v>
      </c>
      <c r="Q24" t="n">
        <v>1361.71</v>
      </c>
      <c r="R24" t="n">
        <v>55</v>
      </c>
      <c r="S24" t="n">
        <v>25.13</v>
      </c>
      <c r="T24" t="n">
        <v>14135.01</v>
      </c>
      <c r="U24" t="n">
        <v>0.46</v>
      </c>
      <c r="V24" t="n">
        <v>0.82</v>
      </c>
      <c r="W24" t="n">
        <v>1.26</v>
      </c>
      <c r="X24" t="n">
        <v>0.92</v>
      </c>
      <c r="Y24" t="n">
        <v>1</v>
      </c>
      <c r="Z24" t="n">
        <v>10</v>
      </c>
    </row>
    <row r="25">
      <c r="A25" t="n">
        <v>6</v>
      </c>
      <c r="B25" t="n">
        <v>140</v>
      </c>
      <c r="C25" t="inlineStr">
        <is>
          <t xml:space="preserve">CONCLUIDO	</t>
        </is>
      </c>
      <c r="D25" t="n">
        <v>7.277</v>
      </c>
      <c r="E25" t="n">
        <v>13.74</v>
      </c>
      <c r="F25" t="n">
        <v>8.65</v>
      </c>
      <c r="G25" t="n">
        <v>12.35</v>
      </c>
      <c r="H25" t="n">
        <v>0.16</v>
      </c>
      <c r="I25" t="n">
        <v>42</v>
      </c>
      <c r="J25" t="n">
        <v>277</v>
      </c>
      <c r="K25" t="n">
        <v>60.56</v>
      </c>
      <c r="L25" t="n">
        <v>2.5</v>
      </c>
      <c r="M25" t="n">
        <v>40</v>
      </c>
      <c r="N25" t="n">
        <v>73.94</v>
      </c>
      <c r="O25" t="n">
        <v>34397.15</v>
      </c>
      <c r="P25" t="n">
        <v>141.17</v>
      </c>
      <c r="Q25" t="n">
        <v>1361.46</v>
      </c>
      <c r="R25" t="n">
        <v>52.32</v>
      </c>
      <c r="S25" t="n">
        <v>25.13</v>
      </c>
      <c r="T25" t="n">
        <v>12819.99</v>
      </c>
      <c r="U25" t="n">
        <v>0.48</v>
      </c>
      <c r="V25" t="n">
        <v>0.83</v>
      </c>
      <c r="W25" t="n">
        <v>1.25</v>
      </c>
      <c r="X25" t="n">
        <v>0.83</v>
      </c>
      <c r="Y25" t="n">
        <v>1</v>
      </c>
      <c r="Z25" t="n">
        <v>10</v>
      </c>
    </row>
    <row r="26">
      <c r="A26" t="n">
        <v>7</v>
      </c>
      <c r="B26" t="n">
        <v>140</v>
      </c>
      <c r="C26" t="inlineStr">
        <is>
          <t xml:space="preserve">CONCLUIDO	</t>
        </is>
      </c>
      <c r="D26" t="n">
        <v>7.4757</v>
      </c>
      <c r="E26" t="n">
        <v>13.38</v>
      </c>
      <c r="F26" t="n">
        <v>8.539999999999999</v>
      </c>
      <c r="G26" t="n">
        <v>13.85</v>
      </c>
      <c r="H26" t="n">
        <v>0.18</v>
      </c>
      <c r="I26" t="n">
        <v>37</v>
      </c>
      <c r="J26" t="n">
        <v>277.48</v>
      </c>
      <c r="K26" t="n">
        <v>60.56</v>
      </c>
      <c r="L26" t="n">
        <v>2.75</v>
      </c>
      <c r="M26" t="n">
        <v>35</v>
      </c>
      <c r="N26" t="n">
        <v>74.18000000000001</v>
      </c>
      <c r="O26" t="n">
        <v>34457.31</v>
      </c>
      <c r="P26" t="n">
        <v>138.44</v>
      </c>
      <c r="Q26" t="n">
        <v>1361.51</v>
      </c>
      <c r="R26" t="n">
        <v>48.92</v>
      </c>
      <c r="S26" t="n">
        <v>25.13</v>
      </c>
      <c r="T26" t="n">
        <v>11144.36</v>
      </c>
      <c r="U26" t="n">
        <v>0.51</v>
      </c>
      <c r="V26" t="n">
        <v>0.84</v>
      </c>
      <c r="W26" t="n">
        <v>1.24</v>
      </c>
      <c r="X26" t="n">
        <v>0.72</v>
      </c>
      <c r="Y26" t="n">
        <v>1</v>
      </c>
      <c r="Z26" t="n">
        <v>10</v>
      </c>
    </row>
    <row r="27">
      <c r="A27" t="n">
        <v>8</v>
      </c>
      <c r="B27" t="n">
        <v>140</v>
      </c>
      <c r="C27" t="inlineStr">
        <is>
          <t xml:space="preserve">CONCLUIDO	</t>
        </is>
      </c>
      <c r="D27" t="n">
        <v>7.5881</v>
      </c>
      <c r="E27" t="n">
        <v>13.18</v>
      </c>
      <c r="F27" t="n">
        <v>8.5</v>
      </c>
      <c r="G27" t="n">
        <v>15</v>
      </c>
      <c r="H27" t="n">
        <v>0.19</v>
      </c>
      <c r="I27" t="n">
        <v>34</v>
      </c>
      <c r="J27" t="n">
        <v>277.97</v>
      </c>
      <c r="K27" t="n">
        <v>60.56</v>
      </c>
      <c r="L27" t="n">
        <v>3</v>
      </c>
      <c r="M27" t="n">
        <v>32</v>
      </c>
      <c r="N27" t="n">
        <v>74.42</v>
      </c>
      <c r="O27" t="n">
        <v>34517.57</v>
      </c>
      <c r="P27" t="n">
        <v>136.39</v>
      </c>
      <c r="Q27" t="n">
        <v>1361.49</v>
      </c>
      <c r="R27" t="n">
        <v>47.81</v>
      </c>
      <c r="S27" t="n">
        <v>25.13</v>
      </c>
      <c r="T27" t="n">
        <v>10603.31</v>
      </c>
      <c r="U27" t="n">
        <v>0.53</v>
      </c>
      <c r="V27" t="n">
        <v>0.85</v>
      </c>
      <c r="W27" t="n">
        <v>1.24</v>
      </c>
      <c r="X27" t="n">
        <v>0.68</v>
      </c>
      <c r="Y27" t="n">
        <v>1</v>
      </c>
      <c r="Z27" t="n">
        <v>10</v>
      </c>
    </row>
    <row r="28">
      <c r="A28" t="n">
        <v>9</v>
      </c>
      <c r="B28" t="n">
        <v>140</v>
      </c>
      <c r="C28" t="inlineStr">
        <is>
          <t xml:space="preserve">CONCLUIDO	</t>
        </is>
      </c>
      <c r="D28" t="n">
        <v>7.7291</v>
      </c>
      <c r="E28" t="n">
        <v>12.94</v>
      </c>
      <c r="F28" t="n">
        <v>8.42</v>
      </c>
      <c r="G28" t="n">
        <v>16.29</v>
      </c>
      <c r="H28" t="n">
        <v>0.21</v>
      </c>
      <c r="I28" t="n">
        <v>31</v>
      </c>
      <c r="J28" t="n">
        <v>278.46</v>
      </c>
      <c r="K28" t="n">
        <v>60.56</v>
      </c>
      <c r="L28" t="n">
        <v>3.25</v>
      </c>
      <c r="M28" t="n">
        <v>29</v>
      </c>
      <c r="N28" t="n">
        <v>74.66</v>
      </c>
      <c r="O28" t="n">
        <v>34577.92</v>
      </c>
      <c r="P28" t="n">
        <v>134.21</v>
      </c>
      <c r="Q28" t="n">
        <v>1361.75</v>
      </c>
      <c r="R28" t="n">
        <v>45.58</v>
      </c>
      <c r="S28" t="n">
        <v>25.13</v>
      </c>
      <c r="T28" t="n">
        <v>9507.940000000001</v>
      </c>
      <c r="U28" t="n">
        <v>0.55</v>
      </c>
      <c r="V28" t="n">
        <v>0.85</v>
      </c>
      <c r="W28" t="n">
        <v>1.22</v>
      </c>
      <c r="X28" t="n">
        <v>0.6</v>
      </c>
      <c r="Y28" t="n">
        <v>1</v>
      </c>
      <c r="Z28" t="n">
        <v>10</v>
      </c>
    </row>
    <row r="29">
      <c r="A29" t="n">
        <v>10</v>
      </c>
      <c r="B29" t="n">
        <v>140</v>
      </c>
      <c r="C29" t="inlineStr">
        <is>
          <t xml:space="preserve">CONCLUIDO	</t>
        </is>
      </c>
      <c r="D29" t="n">
        <v>7.8592</v>
      </c>
      <c r="E29" t="n">
        <v>12.72</v>
      </c>
      <c r="F29" t="n">
        <v>8.359999999999999</v>
      </c>
      <c r="G29" t="n">
        <v>17.92</v>
      </c>
      <c r="H29" t="n">
        <v>0.22</v>
      </c>
      <c r="I29" t="n">
        <v>28</v>
      </c>
      <c r="J29" t="n">
        <v>278.95</v>
      </c>
      <c r="K29" t="n">
        <v>60.56</v>
      </c>
      <c r="L29" t="n">
        <v>3.5</v>
      </c>
      <c r="M29" t="n">
        <v>26</v>
      </c>
      <c r="N29" t="n">
        <v>74.90000000000001</v>
      </c>
      <c r="O29" t="n">
        <v>34638.36</v>
      </c>
      <c r="P29" t="n">
        <v>132.14</v>
      </c>
      <c r="Q29" t="n">
        <v>1361.35</v>
      </c>
      <c r="R29" t="n">
        <v>43.31</v>
      </c>
      <c r="S29" t="n">
        <v>25.13</v>
      </c>
      <c r="T29" t="n">
        <v>8388.200000000001</v>
      </c>
      <c r="U29" t="n">
        <v>0.58</v>
      </c>
      <c r="V29" t="n">
        <v>0.86</v>
      </c>
      <c r="W29" t="n">
        <v>1.23</v>
      </c>
      <c r="X29" t="n">
        <v>0.54</v>
      </c>
      <c r="Y29" t="n">
        <v>1</v>
      </c>
      <c r="Z29" t="n">
        <v>10</v>
      </c>
    </row>
    <row r="30">
      <c r="A30" t="n">
        <v>11</v>
      </c>
      <c r="B30" t="n">
        <v>140</v>
      </c>
      <c r="C30" t="inlineStr">
        <is>
          <t xml:space="preserve">CONCLUIDO	</t>
        </is>
      </c>
      <c r="D30" t="n">
        <v>7.9523</v>
      </c>
      <c r="E30" t="n">
        <v>12.58</v>
      </c>
      <c r="F30" t="n">
        <v>8.32</v>
      </c>
      <c r="G30" t="n">
        <v>19.19</v>
      </c>
      <c r="H30" t="n">
        <v>0.24</v>
      </c>
      <c r="I30" t="n">
        <v>26</v>
      </c>
      <c r="J30" t="n">
        <v>279.44</v>
      </c>
      <c r="K30" t="n">
        <v>60.56</v>
      </c>
      <c r="L30" t="n">
        <v>3.75</v>
      </c>
      <c r="M30" t="n">
        <v>24</v>
      </c>
      <c r="N30" t="n">
        <v>75.14</v>
      </c>
      <c r="O30" t="n">
        <v>34698.9</v>
      </c>
      <c r="P30" t="n">
        <v>130.51</v>
      </c>
      <c r="Q30" t="n">
        <v>1361.4</v>
      </c>
      <c r="R30" t="n">
        <v>42.12</v>
      </c>
      <c r="S30" t="n">
        <v>25.13</v>
      </c>
      <c r="T30" t="n">
        <v>7800.11</v>
      </c>
      <c r="U30" t="n">
        <v>0.6</v>
      </c>
      <c r="V30" t="n">
        <v>0.86</v>
      </c>
      <c r="W30" t="n">
        <v>1.22</v>
      </c>
      <c r="X30" t="n">
        <v>0.5</v>
      </c>
      <c r="Y30" t="n">
        <v>1</v>
      </c>
      <c r="Z30" t="n">
        <v>10</v>
      </c>
    </row>
    <row r="31">
      <c r="A31" t="n">
        <v>12</v>
      </c>
      <c r="B31" t="n">
        <v>140</v>
      </c>
      <c r="C31" t="inlineStr">
        <is>
          <t xml:space="preserve">CONCLUIDO	</t>
        </is>
      </c>
      <c r="D31" t="n">
        <v>8.044499999999999</v>
      </c>
      <c r="E31" t="n">
        <v>12.43</v>
      </c>
      <c r="F31" t="n">
        <v>8.279999999999999</v>
      </c>
      <c r="G31" t="n">
        <v>20.69</v>
      </c>
      <c r="H31" t="n">
        <v>0.25</v>
      </c>
      <c r="I31" t="n">
        <v>24</v>
      </c>
      <c r="J31" t="n">
        <v>279.94</v>
      </c>
      <c r="K31" t="n">
        <v>60.56</v>
      </c>
      <c r="L31" t="n">
        <v>4</v>
      </c>
      <c r="M31" t="n">
        <v>22</v>
      </c>
      <c r="N31" t="n">
        <v>75.38</v>
      </c>
      <c r="O31" t="n">
        <v>34759.54</v>
      </c>
      <c r="P31" t="n">
        <v>128.43</v>
      </c>
      <c r="Q31" t="n">
        <v>1361.46</v>
      </c>
      <c r="R31" t="n">
        <v>40.68</v>
      </c>
      <c r="S31" t="n">
        <v>25.13</v>
      </c>
      <c r="T31" t="n">
        <v>7093.22</v>
      </c>
      <c r="U31" t="n">
        <v>0.62</v>
      </c>
      <c r="V31" t="n">
        <v>0.87</v>
      </c>
      <c r="W31" t="n">
        <v>1.22</v>
      </c>
      <c r="X31" t="n">
        <v>0.46</v>
      </c>
      <c r="Y31" t="n">
        <v>1</v>
      </c>
      <c r="Z31" t="n">
        <v>10</v>
      </c>
    </row>
    <row r="32">
      <c r="A32" t="n">
        <v>13</v>
      </c>
      <c r="B32" t="n">
        <v>140</v>
      </c>
      <c r="C32" t="inlineStr">
        <is>
          <t xml:space="preserve">CONCLUIDO	</t>
        </is>
      </c>
      <c r="D32" t="n">
        <v>8.0801</v>
      </c>
      <c r="E32" t="n">
        <v>12.38</v>
      </c>
      <c r="F32" t="n">
        <v>8.27</v>
      </c>
      <c r="G32" t="n">
        <v>21.58</v>
      </c>
      <c r="H32" t="n">
        <v>0.27</v>
      </c>
      <c r="I32" t="n">
        <v>23</v>
      </c>
      <c r="J32" t="n">
        <v>280.43</v>
      </c>
      <c r="K32" t="n">
        <v>60.56</v>
      </c>
      <c r="L32" t="n">
        <v>4.25</v>
      </c>
      <c r="M32" t="n">
        <v>21</v>
      </c>
      <c r="N32" t="n">
        <v>75.62</v>
      </c>
      <c r="O32" t="n">
        <v>34820.27</v>
      </c>
      <c r="P32" t="n">
        <v>127.32</v>
      </c>
      <c r="Q32" t="n">
        <v>1361.46</v>
      </c>
      <c r="R32" t="n">
        <v>40.87</v>
      </c>
      <c r="S32" t="n">
        <v>25.13</v>
      </c>
      <c r="T32" t="n">
        <v>7189.72</v>
      </c>
      <c r="U32" t="n">
        <v>0.62</v>
      </c>
      <c r="V32" t="n">
        <v>0.87</v>
      </c>
      <c r="W32" t="n">
        <v>1.22</v>
      </c>
      <c r="X32" t="n">
        <v>0.45</v>
      </c>
      <c r="Y32" t="n">
        <v>1</v>
      </c>
      <c r="Z32" t="n">
        <v>10</v>
      </c>
    </row>
    <row r="33">
      <c r="A33" t="n">
        <v>14</v>
      </c>
      <c r="B33" t="n">
        <v>140</v>
      </c>
      <c r="C33" t="inlineStr">
        <is>
          <t xml:space="preserve">CONCLUIDO	</t>
        </is>
      </c>
      <c r="D33" t="n">
        <v>8.1716</v>
      </c>
      <c r="E33" t="n">
        <v>12.24</v>
      </c>
      <c r="F33" t="n">
        <v>8.24</v>
      </c>
      <c r="G33" t="n">
        <v>23.54</v>
      </c>
      <c r="H33" t="n">
        <v>0.29</v>
      </c>
      <c r="I33" t="n">
        <v>21</v>
      </c>
      <c r="J33" t="n">
        <v>280.92</v>
      </c>
      <c r="K33" t="n">
        <v>60.56</v>
      </c>
      <c r="L33" t="n">
        <v>4.5</v>
      </c>
      <c r="M33" t="n">
        <v>19</v>
      </c>
      <c r="N33" t="n">
        <v>75.87</v>
      </c>
      <c r="O33" t="n">
        <v>34881.09</v>
      </c>
      <c r="P33" t="n">
        <v>125.57</v>
      </c>
      <c r="Q33" t="n">
        <v>1361.49</v>
      </c>
      <c r="R33" t="n">
        <v>39.58</v>
      </c>
      <c r="S33" t="n">
        <v>25.13</v>
      </c>
      <c r="T33" t="n">
        <v>6556.55</v>
      </c>
      <c r="U33" t="n">
        <v>0.64</v>
      </c>
      <c r="V33" t="n">
        <v>0.87</v>
      </c>
      <c r="W33" t="n">
        <v>1.22</v>
      </c>
      <c r="X33" t="n">
        <v>0.42</v>
      </c>
      <c r="Y33" t="n">
        <v>1</v>
      </c>
      <c r="Z33" t="n">
        <v>10</v>
      </c>
    </row>
    <row r="34">
      <c r="A34" t="n">
        <v>15</v>
      </c>
      <c r="B34" t="n">
        <v>140</v>
      </c>
      <c r="C34" t="inlineStr">
        <is>
          <t xml:space="preserve">CONCLUIDO	</t>
        </is>
      </c>
      <c r="D34" t="n">
        <v>8.234</v>
      </c>
      <c r="E34" t="n">
        <v>12.14</v>
      </c>
      <c r="F34" t="n">
        <v>8.199999999999999</v>
      </c>
      <c r="G34" t="n">
        <v>24.6</v>
      </c>
      <c r="H34" t="n">
        <v>0.3</v>
      </c>
      <c r="I34" t="n">
        <v>20</v>
      </c>
      <c r="J34" t="n">
        <v>281.41</v>
      </c>
      <c r="K34" t="n">
        <v>60.56</v>
      </c>
      <c r="L34" t="n">
        <v>4.75</v>
      </c>
      <c r="M34" t="n">
        <v>18</v>
      </c>
      <c r="N34" t="n">
        <v>76.11</v>
      </c>
      <c r="O34" t="n">
        <v>34942.02</v>
      </c>
      <c r="P34" t="n">
        <v>124.28</v>
      </c>
      <c r="Q34" t="n">
        <v>1361.42</v>
      </c>
      <c r="R34" t="n">
        <v>38.41</v>
      </c>
      <c r="S34" t="n">
        <v>25.13</v>
      </c>
      <c r="T34" t="n">
        <v>5976.83</v>
      </c>
      <c r="U34" t="n">
        <v>0.65</v>
      </c>
      <c r="V34" t="n">
        <v>0.88</v>
      </c>
      <c r="W34" t="n">
        <v>1.21</v>
      </c>
      <c r="X34" t="n">
        <v>0.38</v>
      </c>
      <c r="Y34" t="n">
        <v>1</v>
      </c>
      <c r="Z34" t="n">
        <v>10</v>
      </c>
    </row>
    <row r="35">
      <c r="A35" t="n">
        <v>16</v>
      </c>
      <c r="B35" t="n">
        <v>140</v>
      </c>
      <c r="C35" t="inlineStr">
        <is>
          <t xml:space="preserve">CONCLUIDO	</t>
        </is>
      </c>
      <c r="D35" t="n">
        <v>8.285399999999999</v>
      </c>
      <c r="E35" t="n">
        <v>12.07</v>
      </c>
      <c r="F35" t="n">
        <v>8.18</v>
      </c>
      <c r="G35" t="n">
        <v>25.82</v>
      </c>
      <c r="H35" t="n">
        <v>0.32</v>
      </c>
      <c r="I35" t="n">
        <v>19</v>
      </c>
      <c r="J35" t="n">
        <v>281.91</v>
      </c>
      <c r="K35" t="n">
        <v>60.56</v>
      </c>
      <c r="L35" t="n">
        <v>5</v>
      </c>
      <c r="M35" t="n">
        <v>17</v>
      </c>
      <c r="N35" t="n">
        <v>76.34999999999999</v>
      </c>
      <c r="O35" t="n">
        <v>35003.04</v>
      </c>
      <c r="P35" t="n">
        <v>122.72</v>
      </c>
      <c r="Q35" t="n">
        <v>1361.36</v>
      </c>
      <c r="R35" t="n">
        <v>37.82</v>
      </c>
      <c r="S35" t="n">
        <v>25.13</v>
      </c>
      <c r="T35" t="n">
        <v>5683.53</v>
      </c>
      <c r="U35" t="n">
        <v>0.66</v>
      </c>
      <c r="V35" t="n">
        <v>0.88</v>
      </c>
      <c r="W35" t="n">
        <v>1.21</v>
      </c>
      <c r="X35" t="n">
        <v>0.36</v>
      </c>
      <c r="Y35" t="n">
        <v>1</v>
      </c>
      <c r="Z35" t="n">
        <v>10</v>
      </c>
    </row>
    <row r="36">
      <c r="A36" t="n">
        <v>17</v>
      </c>
      <c r="B36" t="n">
        <v>140</v>
      </c>
      <c r="C36" t="inlineStr">
        <is>
          <t xml:space="preserve">CONCLUIDO	</t>
        </is>
      </c>
      <c r="D36" t="n">
        <v>8.3345</v>
      </c>
      <c r="E36" t="n">
        <v>12</v>
      </c>
      <c r="F36" t="n">
        <v>8.16</v>
      </c>
      <c r="G36" t="n">
        <v>27.19</v>
      </c>
      <c r="H36" t="n">
        <v>0.33</v>
      </c>
      <c r="I36" t="n">
        <v>18</v>
      </c>
      <c r="J36" t="n">
        <v>282.4</v>
      </c>
      <c r="K36" t="n">
        <v>60.56</v>
      </c>
      <c r="L36" t="n">
        <v>5.25</v>
      </c>
      <c r="M36" t="n">
        <v>16</v>
      </c>
      <c r="N36" t="n">
        <v>76.59999999999999</v>
      </c>
      <c r="O36" t="n">
        <v>35064.15</v>
      </c>
      <c r="P36" t="n">
        <v>120.24</v>
      </c>
      <c r="Q36" t="n">
        <v>1361.48</v>
      </c>
      <c r="R36" t="n">
        <v>37.16</v>
      </c>
      <c r="S36" t="n">
        <v>25.13</v>
      </c>
      <c r="T36" t="n">
        <v>5360.64</v>
      </c>
      <c r="U36" t="n">
        <v>0.68</v>
      </c>
      <c r="V36" t="n">
        <v>0.88</v>
      </c>
      <c r="W36" t="n">
        <v>1.21</v>
      </c>
      <c r="X36" t="n">
        <v>0.34</v>
      </c>
      <c r="Y36" t="n">
        <v>1</v>
      </c>
      <c r="Z36" t="n">
        <v>10</v>
      </c>
    </row>
    <row r="37">
      <c r="A37" t="n">
        <v>18</v>
      </c>
      <c r="B37" t="n">
        <v>140</v>
      </c>
      <c r="C37" t="inlineStr">
        <is>
          <t xml:space="preserve">CONCLUIDO	</t>
        </is>
      </c>
      <c r="D37" t="n">
        <v>8.3735</v>
      </c>
      <c r="E37" t="n">
        <v>11.94</v>
      </c>
      <c r="F37" t="n">
        <v>8.15</v>
      </c>
      <c r="G37" t="n">
        <v>28.78</v>
      </c>
      <c r="H37" t="n">
        <v>0.35</v>
      </c>
      <c r="I37" t="n">
        <v>17</v>
      </c>
      <c r="J37" t="n">
        <v>282.9</v>
      </c>
      <c r="K37" t="n">
        <v>60.56</v>
      </c>
      <c r="L37" t="n">
        <v>5.5</v>
      </c>
      <c r="M37" t="n">
        <v>15</v>
      </c>
      <c r="N37" t="n">
        <v>76.84999999999999</v>
      </c>
      <c r="O37" t="n">
        <v>35125.37</v>
      </c>
      <c r="P37" t="n">
        <v>118.9</v>
      </c>
      <c r="Q37" t="n">
        <v>1361.36</v>
      </c>
      <c r="R37" t="n">
        <v>36.89</v>
      </c>
      <c r="S37" t="n">
        <v>25.13</v>
      </c>
      <c r="T37" t="n">
        <v>5231.26</v>
      </c>
      <c r="U37" t="n">
        <v>0.68</v>
      </c>
      <c r="V37" t="n">
        <v>0.88</v>
      </c>
      <c r="W37" t="n">
        <v>1.21</v>
      </c>
      <c r="X37" t="n">
        <v>0.33</v>
      </c>
      <c r="Y37" t="n">
        <v>1</v>
      </c>
      <c r="Z37" t="n">
        <v>10</v>
      </c>
    </row>
    <row r="38">
      <c r="A38" t="n">
        <v>19</v>
      </c>
      <c r="B38" t="n">
        <v>140</v>
      </c>
      <c r="C38" t="inlineStr">
        <is>
          <t xml:space="preserve">CONCLUIDO	</t>
        </is>
      </c>
      <c r="D38" t="n">
        <v>8.427199999999999</v>
      </c>
      <c r="E38" t="n">
        <v>11.87</v>
      </c>
      <c r="F38" t="n">
        <v>8.130000000000001</v>
      </c>
      <c r="G38" t="n">
        <v>30.49</v>
      </c>
      <c r="H38" t="n">
        <v>0.36</v>
      </c>
      <c r="I38" t="n">
        <v>16</v>
      </c>
      <c r="J38" t="n">
        <v>283.4</v>
      </c>
      <c r="K38" t="n">
        <v>60.56</v>
      </c>
      <c r="L38" t="n">
        <v>5.75</v>
      </c>
      <c r="M38" t="n">
        <v>14</v>
      </c>
      <c r="N38" t="n">
        <v>77.09</v>
      </c>
      <c r="O38" t="n">
        <v>35186.68</v>
      </c>
      <c r="P38" t="n">
        <v>117.93</v>
      </c>
      <c r="Q38" t="n">
        <v>1361.43</v>
      </c>
      <c r="R38" t="n">
        <v>36.36</v>
      </c>
      <c r="S38" t="n">
        <v>25.13</v>
      </c>
      <c r="T38" t="n">
        <v>4968.75</v>
      </c>
      <c r="U38" t="n">
        <v>0.6899999999999999</v>
      </c>
      <c r="V38" t="n">
        <v>0.88</v>
      </c>
      <c r="W38" t="n">
        <v>1.21</v>
      </c>
      <c r="X38" t="n">
        <v>0.31</v>
      </c>
      <c r="Y38" t="n">
        <v>1</v>
      </c>
      <c r="Z38" t="n">
        <v>10</v>
      </c>
    </row>
    <row r="39">
      <c r="A39" t="n">
        <v>20</v>
      </c>
      <c r="B39" t="n">
        <v>140</v>
      </c>
      <c r="C39" t="inlineStr">
        <is>
          <t xml:space="preserve">CONCLUIDO	</t>
        </is>
      </c>
      <c r="D39" t="n">
        <v>8.4716</v>
      </c>
      <c r="E39" t="n">
        <v>11.8</v>
      </c>
      <c r="F39" t="n">
        <v>8.119999999999999</v>
      </c>
      <c r="G39" t="n">
        <v>32.48</v>
      </c>
      <c r="H39" t="n">
        <v>0.38</v>
      </c>
      <c r="I39" t="n">
        <v>15</v>
      </c>
      <c r="J39" t="n">
        <v>283.9</v>
      </c>
      <c r="K39" t="n">
        <v>60.56</v>
      </c>
      <c r="L39" t="n">
        <v>6</v>
      </c>
      <c r="M39" t="n">
        <v>13</v>
      </c>
      <c r="N39" t="n">
        <v>77.34</v>
      </c>
      <c r="O39" t="n">
        <v>35248.1</v>
      </c>
      <c r="P39" t="n">
        <v>116.14</v>
      </c>
      <c r="Q39" t="n">
        <v>1361.41</v>
      </c>
      <c r="R39" t="n">
        <v>35.95</v>
      </c>
      <c r="S39" t="n">
        <v>25.13</v>
      </c>
      <c r="T39" t="n">
        <v>4772.73</v>
      </c>
      <c r="U39" t="n">
        <v>0.7</v>
      </c>
      <c r="V39" t="n">
        <v>0.89</v>
      </c>
      <c r="W39" t="n">
        <v>1.21</v>
      </c>
      <c r="X39" t="n">
        <v>0.3</v>
      </c>
      <c r="Y39" t="n">
        <v>1</v>
      </c>
      <c r="Z39" t="n">
        <v>10</v>
      </c>
    </row>
    <row r="40">
      <c r="A40" t="n">
        <v>21</v>
      </c>
      <c r="B40" t="n">
        <v>140</v>
      </c>
      <c r="C40" t="inlineStr">
        <is>
          <t xml:space="preserve">CONCLUIDO	</t>
        </is>
      </c>
      <c r="D40" t="n">
        <v>8.4878</v>
      </c>
      <c r="E40" t="n">
        <v>11.78</v>
      </c>
      <c r="F40" t="n">
        <v>8.1</v>
      </c>
      <c r="G40" t="n">
        <v>32.39</v>
      </c>
      <c r="H40" t="n">
        <v>0.39</v>
      </c>
      <c r="I40" t="n">
        <v>15</v>
      </c>
      <c r="J40" t="n">
        <v>284.4</v>
      </c>
      <c r="K40" t="n">
        <v>60.56</v>
      </c>
      <c r="L40" t="n">
        <v>6.25</v>
      </c>
      <c r="M40" t="n">
        <v>13</v>
      </c>
      <c r="N40" t="n">
        <v>77.59</v>
      </c>
      <c r="O40" t="n">
        <v>35309.61</v>
      </c>
      <c r="P40" t="n">
        <v>115.1</v>
      </c>
      <c r="Q40" t="n">
        <v>1361.45</v>
      </c>
      <c r="R40" t="n">
        <v>35.28</v>
      </c>
      <c r="S40" t="n">
        <v>25.13</v>
      </c>
      <c r="T40" t="n">
        <v>4435.02</v>
      </c>
      <c r="U40" t="n">
        <v>0.71</v>
      </c>
      <c r="V40" t="n">
        <v>0.89</v>
      </c>
      <c r="W40" t="n">
        <v>1.2</v>
      </c>
      <c r="X40" t="n">
        <v>0.28</v>
      </c>
      <c r="Y40" t="n">
        <v>1</v>
      </c>
      <c r="Z40" t="n">
        <v>10</v>
      </c>
    </row>
    <row r="41">
      <c r="A41" t="n">
        <v>22</v>
      </c>
      <c r="B41" t="n">
        <v>140</v>
      </c>
      <c r="C41" t="inlineStr">
        <is>
          <t xml:space="preserve">CONCLUIDO	</t>
        </is>
      </c>
      <c r="D41" t="n">
        <v>8.541700000000001</v>
      </c>
      <c r="E41" t="n">
        <v>11.71</v>
      </c>
      <c r="F41" t="n">
        <v>8.07</v>
      </c>
      <c r="G41" t="n">
        <v>34.61</v>
      </c>
      <c r="H41" t="n">
        <v>0.41</v>
      </c>
      <c r="I41" t="n">
        <v>14</v>
      </c>
      <c r="J41" t="n">
        <v>284.89</v>
      </c>
      <c r="K41" t="n">
        <v>60.56</v>
      </c>
      <c r="L41" t="n">
        <v>6.5</v>
      </c>
      <c r="M41" t="n">
        <v>12</v>
      </c>
      <c r="N41" t="n">
        <v>77.84</v>
      </c>
      <c r="O41" t="n">
        <v>35371.22</v>
      </c>
      <c r="P41" t="n">
        <v>113.85</v>
      </c>
      <c r="Q41" t="n">
        <v>1361.61</v>
      </c>
      <c r="R41" t="n">
        <v>34.6</v>
      </c>
      <c r="S41" t="n">
        <v>25.13</v>
      </c>
      <c r="T41" t="n">
        <v>4099.99</v>
      </c>
      <c r="U41" t="n">
        <v>0.73</v>
      </c>
      <c r="V41" t="n">
        <v>0.89</v>
      </c>
      <c r="W41" t="n">
        <v>1.2</v>
      </c>
      <c r="X41" t="n">
        <v>0.25</v>
      </c>
      <c r="Y41" t="n">
        <v>1</v>
      </c>
      <c r="Z41" t="n">
        <v>10</v>
      </c>
    </row>
    <row r="42">
      <c r="A42" t="n">
        <v>23</v>
      </c>
      <c r="B42" t="n">
        <v>140</v>
      </c>
      <c r="C42" t="inlineStr">
        <is>
          <t xml:space="preserve">CONCLUIDO	</t>
        </is>
      </c>
      <c r="D42" t="n">
        <v>8.5937</v>
      </c>
      <c r="E42" t="n">
        <v>11.64</v>
      </c>
      <c r="F42" t="n">
        <v>8.06</v>
      </c>
      <c r="G42" t="n">
        <v>37.18</v>
      </c>
      <c r="H42" t="n">
        <v>0.42</v>
      </c>
      <c r="I42" t="n">
        <v>13</v>
      </c>
      <c r="J42" t="n">
        <v>285.39</v>
      </c>
      <c r="K42" t="n">
        <v>60.56</v>
      </c>
      <c r="L42" t="n">
        <v>6.75</v>
      </c>
      <c r="M42" t="n">
        <v>11</v>
      </c>
      <c r="N42" t="n">
        <v>78.09</v>
      </c>
      <c r="O42" t="n">
        <v>35432.93</v>
      </c>
      <c r="P42" t="n">
        <v>111.88</v>
      </c>
      <c r="Q42" t="n">
        <v>1361.38</v>
      </c>
      <c r="R42" t="n">
        <v>33.99</v>
      </c>
      <c r="S42" t="n">
        <v>25.13</v>
      </c>
      <c r="T42" t="n">
        <v>3801.01</v>
      </c>
      <c r="U42" t="n">
        <v>0.74</v>
      </c>
      <c r="V42" t="n">
        <v>0.89</v>
      </c>
      <c r="W42" t="n">
        <v>1.2</v>
      </c>
      <c r="X42" t="n">
        <v>0.24</v>
      </c>
      <c r="Y42" t="n">
        <v>1</v>
      </c>
      <c r="Z42" t="n">
        <v>10</v>
      </c>
    </row>
    <row r="43">
      <c r="A43" t="n">
        <v>24</v>
      </c>
      <c r="B43" t="n">
        <v>140</v>
      </c>
      <c r="C43" t="inlineStr">
        <is>
          <t xml:space="preserve">CONCLUIDO	</t>
        </is>
      </c>
      <c r="D43" t="n">
        <v>8.5884</v>
      </c>
      <c r="E43" t="n">
        <v>11.64</v>
      </c>
      <c r="F43" t="n">
        <v>8.06</v>
      </c>
      <c r="G43" t="n">
        <v>37.22</v>
      </c>
      <c r="H43" t="n">
        <v>0.44</v>
      </c>
      <c r="I43" t="n">
        <v>13</v>
      </c>
      <c r="J43" t="n">
        <v>285.9</v>
      </c>
      <c r="K43" t="n">
        <v>60.56</v>
      </c>
      <c r="L43" t="n">
        <v>7</v>
      </c>
      <c r="M43" t="n">
        <v>10</v>
      </c>
      <c r="N43" t="n">
        <v>78.34</v>
      </c>
      <c r="O43" t="n">
        <v>35494.74</v>
      </c>
      <c r="P43" t="n">
        <v>110.01</v>
      </c>
      <c r="Q43" t="n">
        <v>1361.34</v>
      </c>
      <c r="R43" t="n">
        <v>34.08</v>
      </c>
      <c r="S43" t="n">
        <v>25.13</v>
      </c>
      <c r="T43" t="n">
        <v>3843.3</v>
      </c>
      <c r="U43" t="n">
        <v>0.74</v>
      </c>
      <c r="V43" t="n">
        <v>0.89</v>
      </c>
      <c r="W43" t="n">
        <v>1.21</v>
      </c>
      <c r="X43" t="n">
        <v>0.24</v>
      </c>
      <c r="Y43" t="n">
        <v>1</v>
      </c>
      <c r="Z43" t="n">
        <v>10</v>
      </c>
    </row>
    <row r="44">
      <c r="A44" t="n">
        <v>25</v>
      </c>
      <c r="B44" t="n">
        <v>140</v>
      </c>
      <c r="C44" t="inlineStr">
        <is>
          <t xml:space="preserve">CONCLUIDO	</t>
        </is>
      </c>
      <c r="D44" t="n">
        <v>8.6279</v>
      </c>
      <c r="E44" t="n">
        <v>11.59</v>
      </c>
      <c r="F44" t="n">
        <v>8.06</v>
      </c>
      <c r="G44" t="n">
        <v>40.31</v>
      </c>
      <c r="H44" t="n">
        <v>0.45</v>
      </c>
      <c r="I44" t="n">
        <v>12</v>
      </c>
      <c r="J44" t="n">
        <v>286.4</v>
      </c>
      <c r="K44" t="n">
        <v>60.56</v>
      </c>
      <c r="L44" t="n">
        <v>7.25</v>
      </c>
      <c r="M44" t="n">
        <v>9</v>
      </c>
      <c r="N44" t="n">
        <v>78.59</v>
      </c>
      <c r="O44" t="n">
        <v>35556.78</v>
      </c>
      <c r="P44" t="n">
        <v>108.89</v>
      </c>
      <c r="Q44" t="n">
        <v>1361.34</v>
      </c>
      <c r="R44" t="n">
        <v>34.15</v>
      </c>
      <c r="S44" t="n">
        <v>25.13</v>
      </c>
      <c r="T44" t="n">
        <v>3885.83</v>
      </c>
      <c r="U44" t="n">
        <v>0.74</v>
      </c>
      <c r="V44" t="n">
        <v>0.89</v>
      </c>
      <c r="W44" t="n">
        <v>1.2</v>
      </c>
      <c r="X44" t="n">
        <v>0.24</v>
      </c>
      <c r="Y44" t="n">
        <v>1</v>
      </c>
      <c r="Z44" t="n">
        <v>10</v>
      </c>
    </row>
    <row r="45">
      <c r="A45" t="n">
        <v>26</v>
      </c>
      <c r="B45" t="n">
        <v>140</v>
      </c>
      <c r="C45" t="inlineStr">
        <is>
          <t xml:space="preserve">CONCLUIDO	</t>
        </is>
      </c>
      <c r="D45" t="n">
        <v>8.6449</v>
      </c>
      <c r="E45" t="n">
        <v>11.57</v>
      </c>
      <c r="F45" t="n">
        <v>8.039999999999999</v>
      </c>
      <c r="G45" t="n">
        <v>40.2</v>
      </c>
      <c r="H45" t="n">
        <v>0.47</v>
      </c>
      <c r="I45" t="n">
        <v>12</v>
      </c>
      <c r="J45" t="n">
        <v>286.9</v>
      </c>
      <c r="K45" t="n">
        <v>60.56</v>
      </c>
      <c r="L45" t="n">
        <v>7.5</v>
      </c>
      <c r="M45" t="n">
        <v>7</v>
      </c>
      <c r="N45" t="n">
        <v>78.84999999999999</v>
      </c>
      <c r="O45" t="n">
        <v>35618.8</v>
      </c>
      <c r="P45" t="n">
        <v>107.37</v>
      </c>
      <c r="Q45" t="n">
        <v>1361.34</v>
      </c>
      <c r="R45" t="n">
        <v>33.46</v>
      </c>
      <c r="S45" t="n">
        <v>25.13</v>
      </c>
      <c r="T45" t="n">
        <v>3539.62</v>
      </c>
      <c r="U45" t="n">
        <v>0.75</v>
      </c>
      <c r="V45" t="n">
        <v>0.89</v>
      </c>
      <c r="W45" t="n">
        <v>1.2</v>
      </c>
      <c r="X45" t="n">
        <v>0.22</v>
      </c>
      <c r="Y45" t="n">
        <v>1</v>
      </c>
      <c r="Z45" t="n">
        <v>10</v>
      </c>
    </row>
    <row r="46">
      <c r="A46" t="n">
        <v>27</v>
      </c>
      <c r="B46" t="n">
        <v>140</v>
      </c>
      <c r="C46" t="inlineStr">
        <is>
          <t xml:space="preserve">CONCLUIDO	</t>
        </is>
      </c>
      <c r="D46" t="n">
        <v>8.686</v>
      </c>
      <c r="E46" t="n">
        <v>11.51</v>
      </c>
      <c r="F46" t="n">
        <v>8.039999999999999</v>
      </c>
      <c r="G46" t="n">
        <v>43.84</v>
      </c>
      <c r="H46" t="n">
        <v>0.48</v>
      </c>
      <c r="I46" t="n">
        <v>11</v>
      </c>
      <c r="J46" t="n">
        <v>287.41</v>
      </c>
      <c r="K46" t="n">
        <v>60.56</v>
      </c>
      <c r="L46" t="n">
        <v>7.75</v>
      </c>
      <c r="M46" t="n">
        <v>4</v>
      </c>
      <c r="N46" t="n">
        <v>79.09999999999999</v>
      </c>
      <c r="O46" t="n">
        <v>35680.92</v>
      </c>
      <c r="P46" t="n">
        <v>105.2</v>
      </c>
      <c r="Q46" t="n">
        <v>1361.39</v>
      </c>
      <c r="R46" t="n">
        <v>33.17</v>
      </c>
      <c r="S46" t="n">
        <v>25.13</v>
      </c>
      <c r="T46" t="n">
        <v>3399.44</v>
      </c>
      <c r="U46" t="n">
        <v>0.76</v>
      </c>
      <c r="V46" t="n">
        <v>0.89</v>
      </c>
      <c r="W46" t="n">
        <v>1.21</v>
      </c>
      <c r="X46" t="n">
        <v>0.22</v>
      </c>
      <c r="Y46" t="n">
        <v>1</v>
      </c>
      <c r="Z46" t="n">
        <v>10</v>
      </c>
    </row>
    <row r="47">
      <c r="A47" t="n">
        <v>28</v>
      </c>
      <c r="B47" t="n">
        <v>140</v>
      </c>
      <c r="C47" t="inlineStr">
        <is>
          <t xml:space="preserve">CONCLUIDO	</t>
        </is>
      </c>
      <c r="D47" t="n">
        <v>8.6927</v>
      </c>
      <c r="E47" t="n">
        <v>11.5</v>
      </c>
      <c r="F47" t="n">
        <v>8.029999999999999</v>
      </c>
      <c r="G47" t="n">
        <v>43.79</v>
      </c>
      <c r="H47" t="n">
        <v>0.49</v>
      </c>
      <c r="I47" t="n">
        <v>11</v>
      </c>
      <c r="J47" t="n">
        <v>287.91</v>
      </c>
      <c r="K47" t="n">
        <v>60.56</v>
      </c>
      <c r="L47" t="n">
        <v>8</v>
      </c>
      <c r="M47" t="n">
        <v>2</v>
      </c>
      <c r="N47" t="n">
        <v>79.36</v>
      </c>
      <c r="O47" t="n">
        <v>35743.15</v>
      </c>
      <c r="P47" t="n">
        <v>105.71</v>
      </c>
      <c r="Q47" t="n">
        <v>1361.39</v>
      </c>
      <c r="R47" t="n">
        <v>32.89</v>
      </c>
      <c r="S47" t="n">
        <v>25.13</v>
      </c>
      <c r="T47" t="n">
        <v>3259.75</v>
      </c>
      <c r="U47" t="n">
        <v>0.76</v>
      </c>
      <c r="V47" t="n">
        <v>0.9</v>
      </c>
      <c r="W47" t="n">
        <v>1.21</v>
      </c>
      <c r="X47" t="n">
        <v>0.21</v>
      </c>
      <c r="Y47" t="n">
        <v>1</v>
      </c>
      <c r="Z47" t="n">
        <v>10</v>
      </c>
    </row>
    <row r="48">
      <c r="A48" t="n">
        <v>29</v>
      </c>
      <c r="B48" t="n">
        <v>140</v>
      </c>
      <c r="C48" t="inlineStr">
        <is>
          <t xml:space="preserve">CONCLUIDO	</t>
        </is>
      </c>
      <c r="D48" t="n">
        <v>8.6912</v>
      </c>
      <c r="E48" t="n">
        <v>11.51</v>
      </c>
      <c r="F48" t="n">
        <v>8.029999999999999</v>
      </c>
      <c r="G48" t="n">
        <v>43.8</v>
      </c>
      <c r="H48" t="n">
        <v>0.51</v>
      </c>
      <c r="I48" t="n">
        <v>11</v>
      </c>
      <c r="J48" t="n">
        <v>288.42</v>
      </c>
      <c r="K48" t="n">
        <v>60.56</v>
      </c>
      <c r="L48" t="n">
        <v>8.25</v>
      </c>
      <c r="M48" t="n">
        <v>1</v>
      </c>
      <c r="N48" t="n">
        <v>79.61</v>
      </c>
      <c r="O48" t="n">
        <v>35805.48</v>
      </c>
      <c r="P48" t="n">
        <v>105.87</v>
      </c>
      <c r="Q48" t="n">
        <v>1361.39</v>
      </c>
      <c r="R48" t="n">
        <v>32.86</v>
      </c>
      <c r="S48" t="n">
        <v>25.13</v>
      </c>
      <c r="T48" t="n">
        <v>3247.08</v>
      </c>
      <c r="U48" t="n">
        <v>0.76</v>
      </c>
      <c r="V48" t="n">
        <v>0.9</v>
      </c>
      <c r="W48" t="n">
        <v>1.21</v>
      </c>
      <c r="X48" t="n">
        <v>0.21</v>
      </c>
      <c r="Y48" t="n">
        <v>1</v>
      </c>
      <c r="Z48" t="n">
        <v>10</v>
      </c>
    </row>
    <row r="49">
      <c r="A49" t="n">
        <v>30</v>
      </c>
      <c r="B49" t="n">
        <v>140</v>
      </c>
      <c r="C49" t="inlineStr">
        <is>
          <t xml:space="preserve">CONCLUIDO	</t>
        </is>
      </c>
      <c r="D49" t="n">
        <v>8.6912</v>
      </c>
      <c r="E49" t="n">
        <v>11.51</v>
      </c>
      <c r="F49" t="n">
        <v>8.029999999999999</v>
      </c>
      <c r="G49" t="n">
        <v>43.8</v>
      </c>
      <c r="H49" t="n">
        <v>0.52</v>
      </c>
      <c r="I49" t="n">
        <v>11</v>
      </c>
      <c r="J49" t="n">
        <v>288.92</v>
      </c>
      <c r="K49" t="n">
        <v>60.56</v>
      </c>
      <c r="L49" t="n">
        <v>8.5</v>
      </c>
      <c r="M49" t="n">
        <v>0</v>
      </c>
      <c r="N49" t="n">
        <v>79.87</v>
      </c>
      <c r="O49" t="n">
        <v>35867.91</v>
      </c>
      <c r="P49" t="n">
        <v>106.02</v>
      </c>
      <c r="Q49" t="n">
        <v>1361.39</v>
      </c>
      <c r="R49" t="n">
        <v>32.84</v>
      </c>
      <c r="S49" t="n">
        <v>25.13</v>
      </c>
      <c r="T49" t="n">
        <v>3237.99</v>
      </c>
      <c r="U49" t="n">
        <v>0.77</v>
      </c>
      <c r="V49" t="n">
        <v>0.9</v>
      </c>
      <c r="W49" t="n">
        <v>1.21</v>
      </c>
      <c r="X49" t="n">
        <v>0.21</v>
      </c>
      <c r="Y49" t="n">
        <v>1</v>
      </c>
      <c r="Z49" t="n">
        <v>10</v>
      </c>
    </row>
    <row r="50">
      <c r="A50" t="n">
        <v>0</v>
      </c>
      <c r="B50" t="n">
        <v>40</v>
      </c>
      <c r="C50" t="inlineStr">
        <is>
          <t xml:space="preserve">CONCLUIDO	</t>
        </is>
      </c>
      <c r="D50" t="n">
        <v>8.7026</v>
      </c>
      <c r="E50" t="n">
        <v>11.49</v>
      </c>
      <c r="F50" t="n">
        <v>8.699999999999999</v>
      </c>
      <c r="G50" t="n">
        <v>11.6</v>
      </c>
      <c r="H50" t="n">
        <v>0.2</v>
      </c>
      <c r="I50" t="n">
        <v>45</v>
      </c>
      <c r="J50" t="n">
        <v>89.87</v>
      </c>
      <c r="K50" t="n">
        <v>37.55</v>
      </c>
      <c r="L50" t="n">
        <v>1</v>
      </c>
      <c r="M50" t="n">
        <v>38</v>
      </c>
      <c r="N50" t="n">
        <v>11.32</v>
      </c>
      <c r="O50" t="n">
        <v>11317.98</v>
      </c>
      <c r="P50" t="n">
        <v>60.72</v>
      </c>
      <c r="Q50" t="n">
        <v>1361.61</v>
      </c>
      <c r="R50" t="n">
        <v>53.99</v>
      </c>
      <c r="S50" t="n">
        <v>25.13</v>
      </c>
      <c r="T50" t="n">
        <v>13641.91</v>
      </c>
      <c r="U50" t="n">
        <v>0.47</v>
      </c>
      <c r="V50" t="n">
        <v>0.83</v>
      </c>
      <c r="W50" t="n">
        <v>1.25</v>
      </c>
      <c r="X50" t="n">
        <v>0.88</v>
      </c>
      <c r="Y50" t="n">
        <v>1</v>
      </c>
      <c r="Z50" t="n">
        <v>10</v>
      </c>
    </row>
    <row r="51">
      <c r="A51" t="n">
        <v>1</v>
      </c>
      <c r="B51" t="n">
        <v>40</v>
      </c>
      <c r="C51" t="inlineStr">
        <is>
          <t xml:space="preserve">CONCLUIDO	</t>
        </is>
      </c>
      <c r="D51" t="n">
        <v>8.909599999999999</v>
      </c>
      <c r="E51" t="n">
        <v>11.22</v>
      </c>
      <c r="F51" t="n">
        <v>8.59</v>
      </c>
      <c r="G51" t="n">
        <v>13.92</v>
      </c>
      <c r="H51" t="n">
        <v>0.24</v>
      </c>
      <c r="I51" t="n">
        <v>37</v>
      </c>
      <c r="J51" t="n">
        <v>90.18000000000001</v>
      </c>
      <c r="K51" t="n">
        <v>37.55</v>
      </c>
      <c r="L51" t="n">
        <v>1.25</v>
      </c>
      <c r="M51" t="n">
        <v>14</v>
      </c>
      <c r="N51" t="n">
        <v>11.37</v>
      </c>
      <c r="O51" t="n">
        <v>11355.7</v>
      </c>
      <c r="P51" t="n">
        <v>57.46</v>
      </c>
      <c r="Q51" t="n">
        <v>1361.74</v>
      </c>
      <c r="R51" t="n">
        <v>49.36</v>
      </c>
      <c r="S51" t="n">
        <v>25.13</v>
      </c>
      <c r="T51" t="n">
        <v>11363.41</v>
      </c>
      <c r="U51" t="n">
        <v>0.51</v>
      </c>
      <c r="V51" t="n">
        <v>0.84</v>
      </c>
      <c r="W51" t="n">
        <v>1.27</v>
      </c>
      <c r="X51" t="n">
        <v>0.76</v>
      </c>
      <c r="Y51" t="n">
        <v>1</v>
      </c>
      <c r="Z51" t="n">
        <v>10</v>
      </c>
    </row>
    <row r="52">
      <c r="A52" t="n">
        <v>2</v>
      </c>
      <c r="B52" t="n">
        <v>40</v>
      </c>
      <c r="C52" t="inlineStr">
        <is>
          <t xml:space="preserve">CONCLUIDO	</t>
        </is>
      </c>
      <c r="D52" t="n">
        <v>8.9717</v>
      </c>
      <c r="E52" t="n">
        <v>11.15</v>
      </c>
      <c r="F52" t="n">
        <v>8.539999999999999</v>
      </c>
      <c r="G52" t="n">
        <v>14.65</v>
      </c>
      <c r="H52" t="n">
        <v>0.29</v>
      </c>
      <c r="I52" t="n">
        <v>35</v>
      </c>
      <c r="J52" t="n">
        <v>90.48</v>
      </c>
      <c r="K52" t="n">
        <v>37.55</v>
      </c>
      <c r="L52" t="n">
        <v>1.5</v>
      </c>
      <c r="M52" t="n">
        <v>0</v>
      </c>
      <c r="N52" t="n">
        <v>11.43</v>
      </c>
      <c r="O52" t="n">
        <v>11393.43</v>
      </c>
      <c r="P52" t="n">
        <v>56.49</v>
      </c>
      <c r="Q52" t="n">
        <v>1361.67</v>
      </c>
      <c r="R52" t="n">
        <v>47.5</v>
      </c>
      <c r="S52" t="n">
        <v>25.13</v>
      </c>
      <c r="T52" t="n">
        <v>10444.38</v>
      </c>
      <c r="U52" t="n">
        <v>0.53</v>
      </c>
      <c r="V52" t="n">
        <v>0.84</v>
      </c>
      <c r="W52" t="n">
        <v>1.29</v>
      </c>
      <c r="X52" t="n">
        <v>0.72</v>
      </c>
      <c r="Y52" t="n">
        <v>1</v>
      </c>
      <c r="Z52" t="n">
        <v>10</v>
      </c>
    </row>
    <row r="53">
      <c r="A53" t="n">
        <v>0</v>
      </c>
      <c r="B53" t="n">
        <v>125</v>
      </c>
      <c r="C53" t="inlineStr">
        <is>
          <t xml:space="preserve">CONCLUIDO	</t>
        </is>
      </c>
      <c r="D53" t="n">
        <v>5.4271</v>
      </c>
      <c r="E53" t="n">
        <v>18.43</v>
      </c>
      <c r="F53" t="n">
        <v>10.19</v>
      </c>
      <c r="G53" t="n">
        <v>5.27</v>
      </c>
      <c r="H53" t="n">
        <v>0.07000000000000001</v>
      </c>
      <c r="I53" t="n">
        <v>116</v>
      </c>
      <c r="J53" t="n">
        <v>242.64</v>
      </c>
      <c r="K53" t="n">
        <v>58.47</v>
      </c>
      <c r="L53" t="n">
        <v>1</v>
      </c>
      <c r="M53" t="n">
        <v>114</v>
      </c>
      <c r="N53" t="n">
        <v>58.17</v>
      </c>
      <c r="O53" t="n">
        <v>30160.1</v>
      </c>
      <c r="P53" t="n">
        <v>160.14</v>
      </c>
      <c r="Q53" t="n">
        <v>1361.68</v>
      </c>
      <c r="R53" t="n">
        <v>100.91</v>
      </c>
      <c r="S53" t="n">
        <v>25.13</v>
      </c>
      <c r="T53" t="n">
        <v>36745.21</v>
      </c>
      <c r="U53" t="n">
        <v>0.25</v>
      </c>
      <c r="V53" t="n">
        <v>0.71</v>
      </c>
      <c r="W53" t="n">
        <v>1.36</v>
      </c>
      <c r="X53" t="n">
        <v>2.37</v>
      </c>
      <c r="Y53" t="n">
        <v>1</v>
      </c>
      <c r="Z53" t="n">
        <v>10</v>
      </c>
    </row>
    <row r="54">
      <c r="A54" t="n">
        <v>1</v>
      </c>
      <c r="B54" t="n">
        <v>125</v>
      </c>
      <c r="C54" t="inlineStr">
        <is>
          <t xml:space="preserve">CONCLUIDO	</t>
        </is>
      </c>
      <c r="D54" t="n">
        <v>6.078</v>
      </c>
      <c r="E54" t="n">
        <v>16.45</v>
      </c>
      <c r="F54" t="n">
        <v>9.59</v>
      </c>
      <c r="G54" t="n">
        <v>6.61</v>
      </c>
      <c r="H54" t="n">
        <v>0.09</v>
      </c>
      <c r="I54" t="n">
        <v>87</v>
      </c>
      <c r="J54" t="n">
        <v>243.08</v>
      </c>
      <c r="K54" t="n">
        <v>58.47</v>
      </c>
      <c r="L54" t="n">
        <v>1.25</v>
      </c>
      <c r="M54" t="n">
        <v>85</v>
      </c>
      <c r="N54" t="n">
        <v>58.36</v>
      </c>
      <c r="O54" t="n">
        <v>30214.33</v>
      </c>
      <c r="P54" t="n">
        <v>149.34</v>
      </c>
      <c r="Q54" t="n">
        <v>1361.77</v>
      </c>
      <c r="R54" t="n">
        <v>81.59999999999999</v>
      </c>
      <c r="S54" t="n">
        <v>25.13</v>
      </c>
      <c r="T54" t="n">
        <v>27233.29</v>
      </c>
      <c r="U54" t="n">
        <v>0.31</v>
      </c>
      <c r="V54" t="n">
        <v>0.75</v>
      </c>
      <c r="W54" t="n">
        <v>1.33</v>
      </c>
      <c r="X54" t="n">
        <v>1.77</v>
      </c>
      <c r="Y54" t="n">
        <v>1</v>
      </c>
      <c r="Z54" t="n">
        <v>10</v>
      </c>
    </row>
    <row r="55">
      <c r="A55" t="n">
        <v>2</v>
      </c>
      <c r="B55" t="n">
        <v>125</v>
      </c>
      <c r="C55" t="inlineStr">
        <is>
          <t xml:space="preserve">CONCLUIDO	</t>
        </is>
      </c>
      <c r="D55" t="n">
        <v>6.5672</v>
      </c>
      <c r="E55" t="n">
        <v>15.23</v>
      </c>
      <c r="F55" t="n">
        <v>9.210000000000001</v>
      </c>
      <c r="G55" t="n">
        <v>8.01</v>
      </c>
      <c r="H55" t="n">
        <v>0.11</v>
      </c>
      <c r="I55" t="n">
        <v>69</v>
      </c>
      <c r="J55" t="n">
        <v>243.52</v>
      </c>
      <c r="K55" t="n">
        <v>58.47</v>
      </c>
      <c r="L55" t="n">
        <v>1.5</v>
      </c>
      <c r="M55" t="n">
        <v>67</v>
      </c>
      <c r="N55" t="n">
        <v>58.55</v>
      </c>
      <c r="O55" t="n">
        <v>30268.64</v>
      </c>
      <c r="P55" t="n">
        <v>142.2</v>
      </c>
      <c r="Q55" t="n">
        <v>1361.7</v>
      </c>
      <c r="R55" t="n">
        <v>69.98</v>
      </c>
      <c r="S55" t="n">
        <v>25.13</v>
      </c>
      <c r="T55" t="n">
        <v>21515.65</v>
      </c>
      <c r="U55" t="n">
        <v>0.36</v>
      </c>
      <c r="V55" t="n">
        <v>0.78</v>
      </c>
      <c r="W55" t="n">
        <v>1.29</v>
      </c>
      <c r="X55" t="n">
        <v>1.39</v>
      </c>
      <c r="Y55" t="n">
        <v>1</v>
      </c>
      <c r="Z55" t="n">
        <v>10</v>
      </c>
    </row>
    <row r="56">
      <c r="A56" t="n">
        <v>3</v>
      </c>
      <c r="B56" t="n">
        <v>125</v>
      </c>
      <c r="C56" t="inlineStr">
        <is>
          <t xml:space="preserve">CONCLUIDO	</t>
        </is>
      </c>
      <c r="D56" t="n">
        <v>6.9066</v>
      </c>
      <c r="E56" t="n">
        <v>14.48</v>
      </c>
      <c r="F56" t="n">
        <v>8.98</v>
      </c>
      <c r="G56" t="n">
        <v>9.289999999999999</v>
      </c>
      <c r="H56" t="n">
        <v>0.13</v>
      </c>
      <c r="I56" t="n">
        <v>58</v>
      </c>
      <c r="J56" t="n">
        <v>243.96</v>
      </c>
      <c r="K56" t="n">
        <v>58.47</v>
      </c>
      <c r="L56" t="n">
        <v>1.75</v>
      </c>
      <c r="M56" t="n">
        <v>56</v>
      </c>
      <c r="N56" t="n">
        <v>58.74</v>
      </c>
      <c r="O56" t="n">
        <v>30323.01</v>
      </c>
      <c r="P56" t="n">
        <v>137.59</v>
      </c>
      <c r="Q56" t="n">
        <v>1361.42</v>
      </c>
      <c r="R56" t="n">
        <v>62.73</v>
      </c>
      <c r="S56" t="n">
        <v>25.13</v>
      </c>
      <c r="T56" t="n">
        <v>17946.13</v>
      </c>
      <c r="U56" t="n">
        <v>0.4</v>
      </c>
      <c r="V56" t="n">
        <v>0.8</v>
      </c>
      <c r="W56" t="n">
        <v>1.28</v>
      </c>
      <c r="X56" t="n">
        <v>1.16</v>
      </c>
      <c r="Y56" t="n">
        <v>1</v>
      </c>
      <c r="Z56" t="n">
        <v>10</v>
      </c>
    </row>
    <row r="57">
      <c r="A57" t="n">
        <v>4</v>
      </c>
      <c r="B57" t="n">
        <v>125</v>
      </c>
      <c r="C57" t="inlineStr">
        <is>
          <t xml:space="preserve">CONCLUIDO	</t>
        </is>
      </c>
      <c r="D57" t="n">
        <v>7.2114</v>
      </c>
      <c r="E57" t="n">
        <v>13.87</v>
      </c>
      <c r="F57" t="n">
        <v>8.800000000000001</v>
      </c>
      <c r="G57" t="n">
        <v>10.77</v>
      </c>
      <c r="H57" t="n">
        <v>0.15</v>
      </c>
      <c r="I57" t="n">
        <v>49</v>
      </c>
      <c r="J57" t="n">
        <v>244.41</v>
      </c>
      <c r="K57" t="n">
        <v>58.47</v>
      </c>
      <c r="L57" t="n">
        <v>2</v>
      </c>
      <c r="M57" t="n">
        <v>47</v>
      </c>
      <c r="N57" t="n">
        <v>58.93</v>
      </c>
      <c r="O57" t="n">
        <v>30377.45</v>
      </c>
      <c r="P57" t="n">
        <v>133.4</v>
      </c>
      <c r="Q57" t="n">
        <v>1361.45</v>
      </c>
      <c r="R57" t="n">
        <v>57.09</v>
      </c>
      <c r="S57" t="n">
        <v>25.13</v>
      </c>
      <c r="T57" t="n">
        <v>15170.17</v>
      </c>
      <c r="U57" t="n">
        <v>0.44</v>
      </c>
      <c r="V57" t="n">
        <v>0.82</v>
      </c>
      <c r="W57" t="n">
        <v>1.26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125</v>
      </c>
      <c r="C58" t="inlineStr">
        <is>
          <t xml:space="preserve">CONCLUIDO	</t>
        </is>
      </c>
      <c r="D58" t="n">
        <v>7.4383</v>
      </c>
      <c r="E58" t="n">
        <v>13.44</v>
      </c>
      <c r="F58" t="n">
        <v>8.66</v>
      </c>
      <c r="G58" t="n">
        <v>12.08</v>
      </c>
      <c r="H58" t="n">
        <v>0.16</v>
      </c>
      <c r="I58" t="n">
        <v>43</v>
      </c>
      <c r="J58" t="n">
        <v>244.85</v>
      </c>
      <c r="K58" t="n">
        <v>58.47</v>
      </c>
      <c r="L58" t="n">
        <v>2.25</v>
      </c>
      <c r="M58" t="n">
        <v>41</v>
      </c>
      <c r="N58" t="n">
        <v>59.12</v>
      </c>
      <c r="O58" t="n">
        <v>30431.96</v>
      </c>
      <c r="P58" t="n">
        <v>129.87</v>
      </c>
      <c r="Q58" t="n">
        <v>1361.49</v>
      </c>
      <c r="R58" t="n">
        <v>52.92</v>
      </c>
      <c r="S58" t="n">
        <v>25.13</v>
      </c>
      <c r="T58" t="n">
        <v>13113.58</v>
      </c>
      <c r="U58" t="n">
        <v>0.47</v>
      </c>
      <c r="V58" t="n">
        <v>0.83</v>
      </c>
      <c r="W58" t="n">
        <v>1.24</v>
      </c>
      <c r="X58" t="n">
        <v>0.84</v>
      </c>
      <c r="Y58" t="n">
        <v>1</v>
      </c>
      <c r="Z58" t="n">
        <v>10</v>
      </c>
    </row>
    <row r="59">
      <c r="A59" t="n">
        <v>6</v>
      </c>
      <c r="B59" t="n">
        <v>125</v>
      </c>
      <c r="C59" t="inlineStr">
        <is>
          <t xml:space="preserve">CONCLUIDO	</t>
        </is>
      </c>
      <c r="D59" t="n">
        <v>7.6266</v>
      </c>
      <c r="E59" t="n">
        <v>13.11</v>
      </c>
      <c r="F59" t="n">
        <v>8.56</v>
      </c>
      <c r="G59" t="n">
        <v>13.52</v>
      </c>
      <c r="H59" t="n">
        <v>0.18</v>
      </c>
      <c r="I59" t="n">
        <v>38</v>
      </c>
      <c r="J59" t="n">
        <v>245.29</v>
      </c>
      <c r="K59" t="n">
        <v>58.47</v>
      </c>
      <c r="L59" t="n">
        <v>2.5</v>
      </c>
      <c r="M59" t="n">
        <v>36</v>
      </c>
      <c r="N59" t="n">
        <v>59.32</v>
      </c>
      <c r="O59" t="n">
        <v>30486.54</v>
      </c>
      <c r="P59" t="n">
        <v>127.13</v>
      </c>
      <c r="Q59" t="n">
        <v>1361.42</v>
      </c>
      <c r="R59" t="n">
        <v>49.65</v>
      </c>
      <c r="S59" t="n">
        <v>25.13</v>
      </c>
      <c r="T59" t="n">
        <v>11503.84</v>
      </c>
      <c r="U59" t="n">
        <v>0.51</v>
      </c>
      <c r="V59" t="n">
        <v>0.84</v>
      </c>
      <c r="W59" t="n">
        <v>1.24</v>
      </c>
      <c r="X59" t="n">
        <v>0.74</v>
      </c>
      <c r="Y59" t="n">
        <v>1</v>
      </c>
      <c r="Z59" t="n">
        <v>10</v>
      </c>
    </row>
    <row r="60">
      <c r="A60" t="n">
        <v>7</v>
      </c>
      <c r="B60" t="n">
        <v>125</v>
      </c>
      <c r="C60" t="inlineStr">
        <is>
          <t xml:space="preserve">CONCLUIDO	</t>
        </is>
      </c>
      <c r="D60" t="n">
        <v>7.7755</v>
      </c>
      <c r="E60" t="n">
        <v>12.86</v>
      </c>
      <c r="F60" t="n">
        <v>8.5</v>
      </c>
      <c r="G60" t="n">
        <v>15</v>
      </c>
      <c r="H60" t="n">
        <v>0.2</v>
      </c>
      <c r="I60" t="n">
        <v>34</v>
      </c>
      <c r="J60" t="n">
        <v>245.73</v>
      </c>
      <c r="K60" t="n">
        <v>58.47</v>
      </c>
      <c r="L60" t="n">
        <v>2.75</v>
      </c>
      <c r="M60" t="n">
        <v>32</v>
      </c>
      <c r="N60" t="n">
        <v>59.51</v>
      </c>
      <c r="O60" t="n">
        <v>30541.19</v>
      </c>
      <c r="P60" t="n">
        <v>124.93</v>
      </c>
      <c r="Q60" t="n">
        <v>1361.43</v>
      </c>
      <c r="R60" t="n">
        <v>47.68</v>
      </c>
      <c r="S60" t="n">
        <v>25.13</v>
      </c>
      <c r="T60" t="n">
        <v>10539.27</v>
      </c>
      <c r="U60" t="n">
        <v>0.53</v>
      </c>
      <c r="V60" t="n">
        <v>0.85</v>
      </c>
      <c r="W60" t="n">
        <v>1.24</v>
      </c>
      <c r="X60" t="n">
        <v>0.68</v>
      </c>
      <c r="Y60" t="n">
        <v>1</v>
      </c>
      <c r="Z60" t="n">
        <v>10</v>
      </c>
    </row>
    <row r="61">
      <c r="A61" t="n">
        <v>8</v>
      </c>
      <c r="B61" t="n">
        <v>125</v>
      </c>
      <c r="C61" t="inlineStr">
        <is>
          <t xml:space="preserve">CONCLUIDO	</t>
        </is>
      </c>
      <c r="D61" t="n">
        <v>7.9105</v>
      </c>
      <c r="E61" t="n">
        <v>12.64</v>
      </c>
      <c r="F61" t="n">
        <v>8.42</v>
      </c>
      <c r="G61" t="n">
        <v>16.3</v>
      </c>
      <c r="H61" t="n">
        <v>0.22</v>
      </c>
      <c r="I61" t="n">
        <v>31</v>
      </c>
      <c r="J61" t="n">
        <v>246.18</v>
      </c>
      <c r="K61" t="n">
        <v>58.47</v>
      </c>
      <c r="L61" t="n">
        <v>3</v>
      </c>
      <c r="M61" t="n">
        <v>29</v>
      </c>
      <c r="N61" t="n">
        <v>59.7</v>
      </c>
      <c r="O61" t="n">
        <v>30595.91</v>
      </c>
      <c r="P61" t="n">
        <v>122.5</v>
      </c>
      <c r="Q61" t="n">
        <v>1361.38</v>
      </c>
      <c r="R61" t="n">
        <v>45.55</v>
      </c>
      <c r="S61" t="n">
        <v>25.13</v>
      </c>
      <c r="T61" t="n">
        <v>9491.49</v>
      </c>
      <c r="U61" t="n">
        <v>0.55</v>
      </c>
      <c r="V61" t="n">
        <v>0.85</v>
      </c>
      <c r="W61" t="n">
        <v>1.22</v>
      </c>
      <c r="X61" t="n">
        <v>0.6</v>
      </c>
      <c r="Y61" t="n">
        <v>1</v>
      </c>
      <c r="Z61" t="n">
        <v>10</v>
      </c>
    </row>
    <row r="62">
      <c r="A62" t="n">
        <v>9</v>
      </c>
      <c r="B62" t="n">
        <v>125</v>
      </c>
      <c r="C62" t="inlineStr">
        <is>
          <t xml:space="preserve">CONCLUIDO	</t>
        </is>
      </c>
      <c r="D62" t="n">
        <v>8.0321</v>
      </c>
      <c r="E62" t="n">
        <v>12.45</v>
      </c>
      <c r="F62" t="n">
        <v>8.369999999999999</v>
      </c>
      <c r="G62" t="n">
        <v>17.94</v>
      </c>
      <c r="H62" t="n">
        <v>0.23</v>
      </c>
      <c r="I62" t="n">
        <v>28</v>
      </c>
      <c r="J62" t="n">
        <v>246.62</v>
      </c>
      <c r="K62" t="n">
        <v>58.47</v>
      </c>
      <c r="L62" t="n">
        <v>3.25</v>
      </c>
      <c r="M62" t="n">
        <v>26</v>
      </c>
      <c r="N62" t="n">
        <v>59.9</v>
      </c>
      <c r="O62" t="n">
        <v>30650.7</v>
      </c>
      <c r="P62" t="n">
        <v>120.68</v>
      </c>
      <c r="Q62" t="n">
        <v>1361.34</v>
      </c>
      <c r="R62" t="n">
        <v>43.7</v>
      </c>
      <c r="S62" t="n">
        <v>25.13</v>
      </c>
      <c r="T62" t="n">
        <v>8578.809999999999</v>
      </c>
      <c r="U62" t="n">
        <v>0.58</v>
      </c>
      <c r="V62" t="n">
        <v>0.86</v>
      </c>
      <c r="W62" t="n">
        <v>1.23</v>
      </c>
      <c r="X62" t="n">
        <v>0.55</v>
      </c>
      <c r="Y62" t="n">
        <v>1</v>
      </c>
      <c r="Z62" t="n">
        <v>10</v>
      </c>
    </row>
    <row r="63">
      <c r="A63" t="n">
        <v>10</v>
      </c>
      <c r="B63" t="n">
        <v>125</v>
      </c>
      <c r="C63" t="inlineStr">
        <is>
          <t xml:space="preserve">CONCLUIDO	</t>
        </is>
      </c>
      <c r="D63" t="n">
        <v>8.129200000000001</v>
      </c>
      <c r="E63" t="n">
        <v>12.3</v>
      </c>
      <c r="F63" t="n">
        <v>8.32</v>
      </c>
      <c r="G63" t="n">
        <v>19.19</v>
      </c>
      <c r="H63" t="n">
        <v>0.25</v>
      </c>
      <c r="I63" t="n">
        <v>26</v>
      </c>
      <c r="J63" t="n">
        <v>247.07</v>
      </c>
      <c r="K63" t="n">
        <v>58.47</v>
      </c>
      <c r="L63" t="n">
        <v>3.5</v>
      </c>
      <c r="M63" t="n">
        <v>24</v>
      </c>
      <c r="N63" t="n">
        <v>60.09</v>
      </c>
      <c r="O63" t="n">
        <v>30705.56</v>
      </c>
      <c r="P63" t="n">
        <v>118.14</v>
      </c>
      <c r="Q63" t="n">
        <v>1361.34</v>
      </c>
      <c r="R63" t="n">
        <v>42.35</v>
      </c>
      <c r="S63" t="n">
        <v>25.13</v>
      </c>
      <c r="T63" t="n">
        <v>7917.84</v>
      </c>
      <c r="U63" t="n">
        <v>0.59</v>
      </c>
      <c r="V63" t="n">
        <v>0.86</v>
      </c>
      <c r="W63" t="n">
        <v>1.22</v>
      </c>
      <c r="X63" t="n">
        <v>0.5</v>
      </c>
      <c r="Y63" t="n">
        <v>1</v>
      </c>
      <c r="Z63" t="n">
        <v>10</v>
      </c>
    </row>
    <row r="64">
      <c r="A64" t="n">
        <v>11</v>
      </c>
      <c r="B64" t="n">
        <v>125</v>
      </c>
      <c r="C64" t="inlineStr">
        <is>
          <t xml:space="preserve">CONCLUIDO	</t>
        </is>
      </c>
      <c r="D64" t="n">
        <v>8.2074</v>
      </c>
      <c r="E64" t="n">
        <v>12.18</v>
      </c>
      <c r="F64" t="n">
        <v>8.289999999999999</v>
      </c>
      <c r="G64" t="n">
        <v>20.73</v>
      </c>
      <c r="H64" t="n">
        <v>0.27</v>
      </c>
      <c r="I64" t="n">
        <v>24</v>
      </c>
      <c r="J64" t="n">
        <v>247.51</v>
      </c>
      <c r="K64" t="n">
        <v>58.47</v>
      </c>
      <c r="L64" t="n">
        <v>3.75</v>
      </c>
      <c r="M64" t="n">
        <v>22</v>
      </c>
      <c r="N64" t="n">
        <v>60.29</v>
      </c>
      <c r="O64" t="n">
        <v>30760.49</v>
      </c>
      <c r="P64" t="n">
        <v>117.07</v>
      </c>
      <c r="Q64" t="n">
        <v>1361.44</v>
      </c>
      <c r="R64" t="n">
        <v>41.32</v>
      </c>
      <c r="S64" t="n">
        <v>25.13</v>
      </c>
      <c r="T64" t="n">
        <v>7411.61</v>
      </c>
      <c r="U64" t="n">
        <v>0.61</v>
      </c>
      <c r="V64" t="n">
        <v>0.87</v>
      </c>
      <c r="W64" t="n">
        <v>1.22</v>
      </c>
      <c r="X64" t="n">
        <v>0.47</v>
      </c>
      <c r="Y64" t="n">
        <v>1</v>
      </c>
      <c r="Z64" t="n">
        <v>10</v>
      </c>
    </row>
    <row r="65">
      <c r="A65" t="n">
        <v>12</v>
      </c>
      <c r="B65" t="n">
        <v>125</v>
      </c>
      <c r="C65" t="inlineStr">
        <is>
          <t xml:space="preserve">CONCLUIDO	</t>
        </is>
      </c>
      <c r="D65" t="n">
        <v>8.311</v>
      </c>
      <c r="E65" t="n">
        <v>12.03</v>
      </c>
      <c r="F65" t="n">
        <v>8.24</v>
      </c>
      <c r="G65" t="n">
        <v>22.46</v>
      </c>
      <c r="H65" t="n">
        <v>0.29</v>
      </c>
      <c r="I65" t="n">
        <v>22</v>
      </c>
      <c r="J65" t="n">
        <v>247.96</v>
      </c>
      <c r="K65" t="n">
        <v>58.47</v>
      </c>
      <c r="L65" t="n">
        <v>4</v>
      </c>
      <c r="M65" t="n">
        <v>20</v>
      </c>
      <c r="N65" t="n">
        <v>60.48</v>
      </c>
      <c r="O65" t="n">
        <v>30815.5</v>
      </c>
      <c r="P65" t="n">
        <v>114.79</v>
      </c>
      <c r="Q65" t="n">
        <v>1361.43</v>
      </c>
      <c r="R65" t="n">
        <v>39.54</v>
      </c>
      <c r="S65" t="n">
        <v>25.13</v>
      </c>
      <c r="T65" t="n">
        <v>6530.89</v>
      </c>
      <c r="U65" t="n">
        <v>0.64</v>
      </c>
      <c r="V65" t="n">
        <v>0.87</v>
      </c>
      <c r="W65" t="n">
        <v>1.22</v>
      </c>
      <c r="X65" t="n">
        <v>0.42</v>
      </c>
      <c r="Y65" t="n">
        <v>1</v>
      </c>
      <c r="Z65" t="n">
        <v>10</v>
      </c>
    </row>
    <row r="66">
      <c r="A66" t="n">
        <v>13</v>
      </c>
      <c r="B66" t="n">
        <v>125</v>
      </c>
      <c r="C66" t="inlineStr">
        <is>
          <t xml:space="preserve">CONCLUIDO	</t>
        </is>
      </c>
      <c r="D66" t="n">
        <v>8.403</v>
      </c>
      <c r="E66" t="n">
        <v>11.9</v>
      </c>
      <c r="F66" t="n">
        <v>8.199999999999999</v>
      </c>
      <c r="G66" t="n">
        <v>24.6</v>
      </c>
      <c r="H66" t="n">
        <v>0.3</v>
      </c>
      <c r="I66" t="n">
        <v>20</v>
      </c>
      <c r="J66" t="n">
        <v>248.4</v>
      </c>
      <c r="K66" t="n">
        <v>58.47</v>
      </c>
      <c r="L66" t="n">
        <v>4.25</v>
      </c>
      <c r="M66" t="n">
        <v>18</v>
      </c>
      <c r="N66" t="n">
        <v>60.68</v>
      </c>
      <c r="O66" t="n">
        <v>30870.57</v>
      </c>
      <c r="P66" t="n">
        <v>112.23</v>
      </c>
      <c r="Q66" t="n">
        <v>1361.39</v>
      </c>
      <c r="R66" t="n">
        <v>38.55</v>
      </c>
      <c r="S66" t="n">
        <v>25.13</v>
      </c>
      <c r="T66" t="n">
        <v>6045.91</v>
      </c>
      <c r="U66" t="n">
        <v>0.65</v>
      </c>
      <c r="V66" t="n">
        <v>0.88</v>
      </c>
      <c r="W66" t="n">
        <v>1.21</v>
      </c>
      <c r="X66" t="n">
        <v>0.38</v>
      </c>
      <c r="Y66" t="n">
        <v>1</v>
      </c>
      <c r="Z66" t="n">
        <v>10</v>
      </c>
    </row>
    <row r="67">
      <c r="A67" t="n">
        <v>14</v>
      </c>
      <c r="B67" t="n">
        <v>125</v>
      </c>
      <c r="C67" t="inlineStr">
        <is>
          <t xml:space="preserve">CONCLUIDO	</t>
        </is>
      </c>
      <c r="D67" t="n">
        <v>8.451700000000001</v>
      </c>
      <c r="E67" t="n">
        <v>11.83</v>
      </c>
      <c r="F67" t="n">
        <v>8.18</v>
      </c>
      <c r="G67" t="n">
        <v>25.82</v>
      </c>
      <c r="H67" t="n">
        <v>0.32</v>
      </c>
      <c r="I67" t="n">
        <v>19</v>
      </c>
      <c r="J67" t="n">
        <v>248.85</v>
      </c>
      <c r="K67" t="n">
        <v>58.47</v>
      </c>
      <c r="L67" t="n">
        <v>4.5</v>
      </c>
      <c r="M67" t="n">
        <v>17</v>
      </c>
      <c r="N67" t="n">
        <v>60.88</v>
      </c>
      <c r="O67" t="n">
        <v>30925.72</v>
      </c>
      <c r="P67" t="n">
        <v>110.91</v>
      </c>
      <c r="Q67" t="n">
        <v>1361.52</v>
      </c>
      <c r="R67" t="n">
        <v>37.81</v>
      </c>
      <c r="S67" t="n">
        <v>25.13</v>
      </c>
      <c r="T67" t="n">
        <v>5680.14</v>
      </c>
      <c r="U67" t="n">
        <v>0.66</v>
      </c>
      <c r="V67" t="n">
        <v>0.88</v>
      </c>
      <c r="W67" t="n">
        <v>1.21</v>
      </c>
      <c r="X67" t="n">
        <v>0.36</v>
      </c>
      <c r="Y67" t="n">
        <v>1</v>
      </c>
      <c r="Z67" t="n">
        <v>10</v>
      </c>
    </row>
    <row r="68">
      <c r="A68" t="n">
        <v>15</v>
      </c>
      <c r="B68" t="n">
        <v>125</v>
      </c>
      <c r="C68" t="inlineStr">
        <is>
          <t xml:space="preserve">CONCLUIDO	</t>
        </is>
      </c>
      <c r="D68" t="n">
        <v>8.503</v>
      </c>
      <c r="E68" t="n">
        <v>11.76</v>
      </c>
      <c r="F68" t="n">
        <v>8.15</v>
      </c>
      <c r="G68" t="n">
        <v>27.18</v>
      </c>
      <c r="H68" t="n">
        <v>0.34</v>
      </c>
      <c r="I68" t="n">
        <v>18</v>
      </c>
      <c r="J68" t="n">
        <v>249.3</v>
      </c>
      <c r="K68" t="n">
        <v>58.47</v>
      </c>
      <c r="L68" t="n">
        <v>4.75</v>
      </c>
      <c r="M68" t="n">
        <v>16</v>
      </c>
      <c r="N68" t="n">
        <v>61.07</v>
      </c>
      <c r="O68" t="n">
        <v>30980.93</v>
      </c>
      <c r="P68" t="n">
        <v>108.53</v>
      </c>
      <c r="Q68" t="n">
        <v>1361.58</v>
      </c>
      <c r="R68" t="n">
        <v>36.96</v>
      </c>
      <c r="S68" t="n">
        <v>25.13</v>
      </c>
      <c r="T68" t="n">
        <v>5262.93</v>
      </c>
      <c r="U68" t="n">
        <v>0.68</v>
      </c>
      <c r="V68" t="n">
        <v>0.88</v>
      </c>
      <c r="W68" t="n">
        <v>1.21</v>
      </c>
      <c r="X68" t="n">
        <v>0.33</v>
      </c>
      <c r="Y68" t="n">
        <v>1</v>
      </c>
      <c r="Z68" t="n">
        <v>10</v>
      </c>
    </row>
    <row r="69">
      <c r="A69" t="n">
        <v>16</v>
      </c>
      <c r="B69" t="n">
        <v>125</v>
      </c>
      <c r="C69" t="inlineStr">
        <is>
          <t xml:space="preserve">CONCLUIDO	</t>
        </is>
      </c>
      <c r="D69" t="n">
        <v>8.542299999999999</v>
      </c>
      <c r="E69" t="n">
        <v>11.71</v>
      </c>
      <c r="F69" t="n">
        <v>8.15</v>
      </c>
      <c r="G69" t="n">
        <v>28.75</v>
      </c>
      <c r="H69" t="n">
        <v>0.36</v>
      </c>
      <c r="I69" t="n">
        <v>17</v>
      </c>
      <c r="J69" t="n">
        <v>249.75</v>
      </c>
      <c r="K69" t="n">
        <v>58.47</v>
      </c>
      <c r="L69" t="n">
        <v>5</v>
      </c>
      <c r="M69" t="n">
        <v>15</v>
      </c>
      <c r="N69" t="n">
        <v>61.27</v>
      </c>
      <c r="O69" t="n">
        <v>31036.22</v>
      </c>
      <c r="P69" t="n">
        <v>106.62</v>
      </c>
      <c r="Q69" t="n">
        <v>1361.5</v>
      </c>
      <c r="R69" t="n">
        <v>36.9</v>
      </c>
      <c r="S69" t="n">
        <v>25.13</v>
      </c>
      <c r="T69" t="n">
        <v>5234.77</v>
      </c>
      <c r="U69" t="n">
        <v>0.68</v>
      </c>
      <c r="V69" t="n">
        <v>0.88</v>
      </c>
      <c r="W69" t="n">
        <v>1.21</v>
      </c>
      <c r="X69" t="n">
        <v>0.33</v>
      </c>
      <c r="Y69" t="n">
        <v>1</v>
      </c>
      <c r="Z69" t="n">
        <v>10</v>
      </c>
    </row>
    <row r="70">
      <c r="A70" t="n">
        <v>17</v>
      </c>
      <c r="B70" t="n">
        <v>125</v>
      </c>
      <c r="C70" t="inlineStr">
        <is>
          <t xml:space="preserve">CONCLUIDO	</t>
        </is>
      </c>
      <c r="D70" t="n">
        <v>8.587</v>
      </c>
      <c r="E70" t="n">
        <v>11.65</v>
      </c>
      <c r="F70" t="n">
        <v>8.130000000000001</v>
      </c>
      <c r="G70" t="n">
        <v>30.5</v>
      </c>
      <c r="H70" t="n">
        <v>0.37</v>
      </c>
      <c r="I70" t="n">
        <v>16</v>
      </c>
      <c r="J70" t="n">
        <v>250.2</v>
      </c>
      <c r="K70" t="n">
        <v>58.47</v>
      </c>
      <c r="L70" t="n">
        <v>5.25</v>
      </c>
      <c r="M70" t="n">
        <v>14</v>
      </c>
      <c r="N70" t="n">
        <v>61.47</v>
      </c>
      <c r="O70" t="n">
        <v>31091.59</v>
      </c>
      <c r="P70" t="n">
        <v>105.9</v>
      </c>
      <c r="Q70" t="n">
        <v>1361.34</v>
      </c>
      <c r="R70" t="n">
        <v>36.49</v>
      </c>
      <c r="S70" t="n">
        <v>25.13</v>
      </c>
      <c r="T70" t="n">
        <v>5033.74</v>
      </c>
      <c r="U70" t="n">
        <v>0.6899999999999999</v>
      </c>
      <c r="V70" t="n">
        <v>0.88</v>
      </c>
      <c r="W70" t="n">
        <v>1.2</v>
      </c>
      <c r="X70" t="n">
        <v>0.31</v>
      </c>
      <c r="Y70" t="n">
        <v>1</v>
      </c>
      <c r="Z70" t="n">
        <v>10</v>
      </c>
    </row>
    <row r="71">
      <c r="A71" t="n">
        <v>18</v>
      </c>
      <c r="B71" t="n">
        <v>125</v>
      </c>
      <c r="C71" t="inlineStr">
        <is>
          <t xml:space="preserve">CONCLUIDO	</t>
        </is>
      </c>
      <c r="D71" t="n">
        <v>8.648899999999999</v>
      </c>
      <c r="E71" t="n">
        <v>11.56</v>
      </c>
      <c r="F71" t="n">
        <v>8.1</v>
      </c>
      <c r="G71" t="n">
        <v>32.39</v>
      </c>
      <c r="H71" t="n">
        <v>0.39</v>
      </c>
      <c r="I71" t="n">
        <v>15</v>
      </c>
      <c r="J71" t="n">
        <v>250.64</v>
      </c>
      <c r="K71" t="n">
        <v>58.47</v>
      </c>
      <c r="L71" t="n">
        <v>5.5</v>
      </c>
      <c r="M71" t="n">
        <v>13</v>
      </c>
      <c r="N71" t="n">
        <v>61.67</v>
      </c>
      <c r="O71" t="n">
        <v>31147.02</v>
      </c>
      <c r="P71" t="n">
        <v>104.33</v>
      </c>
      <c r="Q71" t="n">
        <v>1361.41</v>
      </c>
      <c r="R71" t="n">
        <v>35.27</v>
      </c>
      <c r="S71" t="n">
        <v>25.13</v>
      </c>
      <c r="T71" t="n">
        <v>4429.58</v>
      </c>
      <c r="U71" t="n">
        <v>0.71</v>
      </c>
      <c r="V71" t="n">
        <v>0.89</v>
      </c>
      <c r="W71" t="n">
        <v>1.2</v>
      </c>
      <c r="X71" t="n">
        <v>0.28</v>
      </c>
      <c r="Y71" t="n">
        <v>1</v>
      </c>
      <c r="Z71" t="n">
        <v>10</v>
      </c>
    </row>
    <row r="72">
      <c r="A72" t="n">
        <v>19</v>
      </c>
      <c r="B72" t="n">
        <v>125</v>
      </c>
      <c r="C72" t="inlineStr">
        <is>
          <t xml:space="preserve">CONCLUIDO	</t>
        </is>
      </c>
      <c r="D72" t="n">
        <v>8.694000000000001</v>
      </c>
      <c r="E72" t="n">
        <v>11.5</v>
      </c>
      <c r="F72" t="n">
        <v>8.08</v>
      </c>
      <c r="G72" t="n">
        <v>34.65</v>
      </c>
      <c r="H72" t="n">
        <v>0.41</v>
      </c>
      <c r="I72" t="n">
        <v>14</v>
      </c>
      <c r="J72" t="n">
        <v>251.09</v>
      </c>
      <c r="K72" t="n">
        <v>58.47</v>
      </c>
      <c r="L72" t="n">
        <v>5.75</v>
      </c>
      <c r="M72" t="n">
        <v>11</v>
      </c>
      <c r="N72" t="n">
        <v>61.87</v>
      </c>
      <c r="O72" t="n">
        <v>31202.53</v>
      </c>
      <c r="P72" t="n">
        <v>102.1</v>
      </c>
      <c r="Q72" t="n">
        <v>1361.38</v>
      </c>
      <c r="R72" t="n">
        <v>34.89</v>
      </c>
      <c r="S72" t="n">
        <v>25.13</v>
      </c>
      <c r="T72" t="n">
        <v>4244.73</v>
      </c>
      <c r="U72" t="n">
        <v>0.72</v>
      </c>
      <c r="V72" t="n">
        <v>0.89</v>
      </c>
      <c r="W72" t="n">
        <v>1.2</v>
      </c>
      <c r="X72" t="n">
        <v>0.26</v>
      </c>
      <c r="Y72" t="n">
        <v>1</v>
      </c>
      <c r="Z72" t="n">
        <v>10</v>
      </c>
    </row>
    <row r="73">
      <c r="A73" t="n">
        <v>20</v>
      </c>
      <c r="B73" t="n">
        <v>125</v>
      </c>
      <c r="C73" t="inlineStr">
        <is>
          <t xml:space="preserve">CONCLUIDO	</t>
        </is>
      </c>
      <c r="D73" t="n">
        <v>8.745900000000001</v>
      </c>
      <c r="E73" t="n">
        <v>11.43</v>
      </c>
      <c r="F73" t="n">
        <v>8.06</v>
      </c>
      <c r="G73" t="n">
        <v>37.21</v>
      </c>
      <c r="H73" t="n">
        <v>0.42</v>
      </c>
      <c r="I73" t="n">
        <v>13</v>
      </c>
      <c r="J73" t="n">
        <v>251.55</v>
      </c>
      <c r="K73" t="n">
        <v>58.47</v>
      </c>
      <c r="L73" t="n">
        <v>6</v>
      </c>
      <c r="M73" t="n">
        <v>9</v>
      </c>
      <c r="N73" t="n">
        <v>62.07</v>
      </c>
      <c r="O73" t="n">
        <v>31258.11</v>
      </c>
      <c r="P73" t="n">
        <v>100.18</v>
      </c>
      <c r="Q73" t="n">
        <v>1361.34</v>
      </c>
      <c r="R73" t="n">
        <v>34.03</v>
      </c>
      <c r="S73" t="n">
        <v>25.13</v>
      </c>
      <c r="T73" t="n">
        <v>3819.14</v>
      </c>
      <c r="U73" t="n">
        <v>0.74</v>
      </c>
      <c r="V73" t="n">
        <v>0.89</v>
      </c>
      <c r="W73" t="n">
        <v>1.21</v>
      </c>
      <c r="X73" t="n">
        <v>0.24</v>
      </c>
      <c r="Y73" t="n">
        <v>1</v>
      </c>
      <c r="Z73" t="n">
        <v>10</v>
      </c>
    </row>
    <row r="74">
      <c r="A74" t="n">
        <v>21</v>
      </c>
      <c r="B74" t="n">
        <v>125</v>
      </c>
      <c r="C74" t="inlineStr">
        <is>
          <t xml:space="preserve">CONCLUIDO	</t>
        </is>
      </c>
      <c r="D74" t="n">
        <v>8.747</v>
      </c>
      <c r="E74" t="n">
        <v>11.43</v>
      </c>
      <c r="F74" t="n">
        <v>8.06</v>
      </c>
      <c r="G74" t="n">
        <v>37.21</v>
      </c>
      <c r="H74" t="n">
        <v>0.44</v>
      </c>
      <c r="I74" t="n">
        <v>13</v>
      </c>
      <c r="J74" t="n">
        <v>252</v>
      </c>
      <c r="K74" t="n">
        <v>58.47</v>
      </c>
      <c r="L74" t="n">
        <v>6.25</v>
      </c>
      <c r="M74" t="n">
        <v>6</v>
      </c>
      <c r="N74" t="n">
        <v>62.27</v>
      </c>
      <c r="O74" t="n">
        <v>31313.77</v>
      </c>
      <c r="P74" t="n">
        <v>98.81</v>
      </c>
      <c r="Q74" t="n">
        <v>1361.54</v>
      </c>
      <c r="R74" t="n">
        <v>33.78</v>
      </c>
      <c r="S74" t="n">
        <v>25.13</v>
      </c>
      <c r="T74" t="n">
        <v>3693.37</v>
      </c>
      <c r="U74" t="n">
        <v>0.74</v>
      </c>
      <c r="V74" t="n">
        <v>0.89</v>
      </c>
      <c r="W74" t="n">
        <v>1.21</v>
      </c>
      <c r="X74" t="n">
        <v>0.24</v>
      </c>
      <c r="Y74" t="n">
        <v>1</v>
      </c>
      <c r="Z74" t="n">
        <v>10</v>
      </c>
    </row>
    <row r="75">
      <c r="A75" t="n">
        <v>22</v>
      </c>
      <c r="B75" t="n">
        <v>125</v>
      </c>
      <c r="C75" t="inlineStr">
        <is>
          <t xml:space="preserve">CONCLUIDO	</t>
        </is>
      </c>
      <c r="D75" t="n">
        <v>8.7432</v>
      </c>
      <c r="E75" t="n">
        <v>11.44</v>
      </c>
      <c r="F75" t="n">
        <v>8.07</v>
      </c>
      <c r="G75" t="n">
        <v>37.23</v>
      </c>
      <c r="H75" t="n">
        <v>0.46</v>
      </c>
      <c r="I75" t="n">
        <v>13</v>
      </c>
      <c r="J75" t="n">
        <v>252.45</v>
      </c>
      <c r="K75" t="n">
        <v>58.47</v>
      </c>
      <c r="L75" t="n">
        <v>6.5</v>
      </c>
      <c r="M75" t="n">
        <v>4</v>
      </c>
      <c r="N75" t="n">
        <v>62.47</v>
      </c>
      <c r="O75" t="n">
        <v>31369.49</v>
      </c>
      <c r="P75" t="n">
        <v>97.41</v>
      </c>
      <c r="Q75" t="n">
        <v>1361.34</v>
      </c>
      <c r="R75" t="n">
        <v>34.16</v>
      </c>
      <c r="S75" t="n">
        <v>25.13</v>
      </c>
      <c r="T75" t="n">
        <v>3884.02</v>
      </c>
      <c r="U75" t="n">
        <v>0.74</v>
      </c>
      <c r="V75" t="n">
        <v>0.89</v>
      </c>
      <c r="W75" t="n">
        <v>1.21</v>
      </c>
      <c r="X75" t="n">
        <v>0.25</v>
      </c>
      <c r="Y75" t="n">
        <v>1</v>
      </c>
      <c r="Z75" t="n">
        <v>10</v>
      </c>
    </row>
    <row r="76">
      <c r="A76" t="n">
        <v>23</v>
      </c>
      <c r="B76" t="n">
        <v>125</v>
      </c>
      <c r="C76" t="inlineStr">
        <is>
          <t xml:space="preserve">CONCLUIDO	</t>
        </is>
      </c>
      <c r="D76" t="n">
        <v>8.799200000000001</v>
      </c>
      <c r="E76" t="n">
        <v>11.36</v>
      </c>
      <c r="F76" t="n">
        <v>8.039999999999999</v>
      </c>
      <c r="G76" t="n">
        <v>40.21</v>
      </c>
      <c r="H76" t="n">
        <v>0.47</v>
      </c>
      <c r="I76" t="n">
        <v>12</v>
      </c>
      <c r="J76" t="n">
        <v>252.9</v>
      </c>
      <c r="K76" t="n">
        <v>58.47</v>
      </c>
      <c r="L76" t="n">
        <v>6.75</v>
      </c>
      <c r="M76" t="n">
        <v>2</v>
      </c>
      <c r="N76" t="n">
        <v>62.68</v>
      </c>
      <c r="O76" t="n">
        <v>31425.3</v>
      </c>
      <c r="P76" t="n">
        <v>97.42</v>
      </c>
      <c r="Q76" t="n">
        <v>1361.34</v>
      </c>
      <c r="R76" t="n">
        <v>33.24</v>
      </c>
      <c r="S76" t="n">
        <v>25.13</v>
      </c>
      <c r="T76" t="n">
        <v>3432.11</v>
      </c>
      <c r="U76" t="n">
        <v>0.76</v>
      </c>
      <c r="V76" t="n">
        <v>0.89</v>
      </c>
      <c r="W76" t="n">
        <v>1.21</v>
      </c>
      <c r="X76" t="n">
        <v>0.22</v>
      </c>
      <c r="Y76" t="n">
        <v>1</v>
      </c>
      <c r="Z76" t="n">
        <v>10</v>
      </c>
    </row>
    <row r="77">
      <c r="A77" t="n">
        <v>24</v>
      </c>
      <c r="B77" t="n">
        <v>125</v>
      </c>
      <c r="C77" t="inlineStr">
        <is>
          <t xml:space="preserve">CONCLUIDO	</t>
        </is>
      </c>
      <c r="D77" t="n">
        <v>8.8002</v>
      </c>
      <c r="E77" t="n">
        <v>11.36</v>
      </c>
      <c r="F77" t="n">
        <v>8.039999999999999</v>
      </c>
      <c r="G77" t="n">
        <v>40.2</v>
      </c>
      <c r="H77" t="n">
        <v>0.49</v>
      </c>
      <c r="I77" t="n">
        <v>12</v>
      </c>
      <c r="J77" t="n">
        <v>253.35</v>
      </c>
      <c r="K77" t="n">
        <v>58.47</v>
      </c>
      <c r="L77" t="n">
        <v>7</v>
      </c>
      <c r="M77" t="n">
        <v>1</v>
      </c>
      <c r="N77" t="n">
        <v>62.88</v>
      </c>
      <c r="O77" t="n">
        <v>31481.17</v>
      </c>
      <c r="P77" t="n">
        <v>97.79000000000001</v>
      </c>
      <c r="Q77" t="n">
        <v>1361.34</v>
      </c>
      <c r="R77" t="n">
        <v>33.1</v>
      </c>
      <c r="S77" t="n">
        <v>25.13</v>
      </c>
      <c r="T77" t="n">
        <v>3361.19</v>
      </c>
      <c r="U77" t="n">
        <v>0.76</v>
      </c>
      <c r="V77" t="n">
        <v>0.89</v>
      </c>
      <c r="W77" t="n">
        <v>1.21</v>
      </c>
      <c r="X77" t="n">
        <v>0.22</v>
      </c>
      <c r="Y77" t="n">
        <v>1</v>
      </c>
      <c r="Z77" t="n">
        <v>10</v>
      </c>
    </row>
    <row r="78">
      <c r="A78" t="n">
        <v>25</v>
      </c>
      <c r="B78" t="n">
        <v>125</v>
      </c>
      <c r="C78" t="inlineStr">
        <is>
          <t xml:space="preserve">CONCLUIDO	</t>
        </is>
      </c>
      <c r="D78" t="n">
        <v>8.7994</v>
      </c>
      <c r="E78" t="n">
        <v>11.36</v>
      </c>
      <c r="F78" t="n">
        <v>8.039999999999999</v>
      </c>
      <c r="G78" t="n">
        <v>40.2</v>
      </c>
      <c r="H78" t="n">
        <v>0.51</v>
      </c>
      <c r="I78" t="n">
        <v>12</v>
      </c>
      <c r="J78" t="n">
        <v>253.81</v>
      </c>
      <c r="K78" t="n">
        <v>58.47</v>
      </c>
      <c r="L78" t="n">
        <v>7.25</v>
      </c>
      <c r="M78" t="n">
        <v>0</v>
      </c>
      <c r="N78" t="n">
        <v>63.08</v>
      </c>
      <c r="O78" t="n">
        <v>31537.13</v>
      </c>
      <c r="P78" t="n">
        <v>97.95999999999999</v>
      </c>
      <c r="Q78" t="n">
        <v>1361.34</v>
      </c>
      <c r="R78" t="n">
        <v>33.1</v>
      </c>
      <c r="S78" t="n">
        <v>25.13</v>
      </c>
      <c r="T78" t="n">
        <v>3359.74</v>
      </c>
      <c r="U78" t="n">
        <v>0.76</v>
      </c>
      <c r="V78" t="n">
        <v>0.89</v>
      </c>
      <c r="W78" t="n">
        <v>1.21</v>
      </c>
      <c r="X78" t="n">
        <v>0.22</v>
      </c>
      <c r="Y78" t="n">
        <v>1</v>
      </c>
      <c r="Z78" t="n">
        <v>10</v>
      </c>
    </row>
    <row r="79">
      <c r="A79" t="n">
        <v>0</v>
      </c>
      <c r="B79" t="n">
        <v>30</v>
      </c>
      <c r="C79" t="inlineStr">
        <is>
          <t xml:space="preserve">CONCLUIDO	</t>
        </is>
      </c>
      <c r="D79" t="n">
        <v>8.7768</v>
      </c>
      <c r="E79" t="n">
        <v>11.39</v>
      </c>
      <c r="F79" t="n">
        <v>8.82</v>
      </c>
      <c r="G79" t="n">
        <v>11.26</v>
      </c>
      <c r="H79" t="n">
        <v>0.24</v>
      </c>
      <c r="I79" t="n">
        <v>47</v>
      </c>
      <c r="J79" t="n">
        <v>71.52</v>
      </c>
      <c r="K79" t="n">
        <v>32.27</v>
      </c>
      <c r="L79" t="n">
        <v>1</v>
      </c>
      <c r="M79" t="n">
        <v>2</v>
      </c>
      <c r="N79" t="n">
        <v>8.25</v>
      </c>
      <c r="O79" t="n">
        <v>9054.6</v>
      </c>
      <c r="P79" t="n">
        <v>50.84</v>
      </c>
      <c r="Q79" t="n">
        <v>1362.13</v>
      </c>
      <c r="R79" t="n">
        <v>55.96</v>
      </c>
      <c r="S79" t="n">
        <v>25.13</v>
      </c>
      <c r="T79" t="n">
        <v>14616.01</v>
      </c>
      <c r="U79" t="n">
        <v>0.45</v>
      </c>
      <c r="V79" t="n">
        <v>0.82</v>
      </c>
      <c r="W79" t="n">
        <v>1.31</v>
      </c>
      <c r="X79" t="n">
        <v>1</v>
      </c>
      <c r="Y79" t="n">
        <v>1</v>
      </c>
      <c r="Z79" t="n">
        <v>10</v>
      </c>
    </row>
    <row r="80">
      <c r="A80" t="n">
        <v>1</v>
      </c>
      <c r="B80" t="n">
        <v>30</v>
      </c>
      <c r="C80" t="inlineStr">
        <is>
          <t xml:space="preserve">CONCLUIDO	</t>
        </is>
      </c>
      <c r="D80" t="n">
        <v>8.7828</v>
      </c>
      <c r="E80" t="n">
        <v>11.39</v>
      </c>
      <c r="F80" t="n">
        <v>8.81</v>
      </c>
      <c r="G80" t="n">
        <v>11.25</v>
      </c>
      <c r="H80" t="n">
        <v>0.3</v>
      </c>
      <c r="I80" t="n">
        <v>47</v>
      </c>
      <c r="J80" t="n">
        <v>71.81</v>
      </c>
      <c r="K80" t="n">
        <v>32.27</v>
      </c>
      <c r="L80" t="n">
        <v>1.25</v>
      </c>
      <c r="M80" t="n">
        <v>0</v>
      </c>
      <c r="N80" t="n">
        <v>8.289999999999999</v>
      </c>
      <c r="O80" t="n">
        <v>9090.98</v>
      </c>
      <c r="P80" t="n">
        <v>50.87</v>
      </c>
      <c r="Q80" t="n">
        <v>1361.53</v>
      </c>
      <c r="R80" t="n">
        <v>55.78</v>
      </c>
      <c r="S80" t="n">
        <v>25.13</v>
      </c>
      <c r="T80" t="n">
        <v>14524.77</v>
      </c>
      <c r="U80" t="n">
        <v>0.45</v>
      </c>
      <c r="V80" t="n">
        <v>0.82</v>
      </c>
      <c r="W80" t="n">
        <v>1.31</v>
      </c>
      <c r="X80" t="n">
        <v>0.99</v>
      </c>
      <c r="Y80" t="n">
        <v>1</v>
      </c>
      <c r="Z80" t="n">
        <v>10</v>
      </c>
    </row>
    <row r="81">
      <c r="A81" t="n">
        <v>0</v>
      </c>
      <c r="B81" t="n">
        <v>15</v>
      </c>
      <c r="C81" t="inlineStr">
        <is>
          <t xml:space="preserve">CONCLUIDO	</t>
        </is>
      </c>
      <c r="D81" t="n">
        <v>7.9901</v>
      </c>
      <c r="E81" t="n">
        <v>12.52</v>
      </c>
      <c r="F81" t="n">
        <v>9.789999999999999</v>
      </c>
      <c r="G81" t="n">
        <v>6.39</v>
      </c>
      <c r="H81" t="n">
        <v>0.43</v>
      </c>
      <c r="I81" t="n">
        <v>92</v>
      </c>
      <c r="J81" t="n">
        <v>39.78</v>
      </c>
      <c r="K81" t="n">
        <v>19.54</v>
      </c>
      <c r="L81" t="n">
        <v>1</v>
      </c>
      <c r="M81" t="n">
        <v>0</v>
      </c>
      <c r="N81" t="n">
        <v>4.24</v>
      </c>
      <c r="O81" t="n">
        <v>5140</v>
      </c>
      <c r="P81" t="n">
        <v>38.76</v>
      </c>
      <c r="Q81" t="n">
        <v>1362.44</v>
      </c>
      <c r="R81" t="n">
        <v>84.33</v>
      </c>
      <c r="S81" t="n">
        <v>25.13</v>
      </c>
      <c r="T81" t="n">
        <v>28573.27</v>
      </c>
      <c r="U81" t="n">
        <v>0.3</v>
      </c>
      <c r="V81" t="n">
        <v>0.73</v>
      </c>
      <c r="W81" t="n">
        <v>1.45</v>
      </c>
      <c r="X81" t="n">
        <v>1.97</v>
      </c>
      <c r="Y81" t="n">
        <v>1</v>
      </c>
      <c r="Z81" t="n">
        <v>10</v>
      </c>
    </row>
    <row r="82">
      <c r="A82" t="n">
        <v>0</v>
      </c>
      <c r="B82" t="n">
        <v>70</v>
      </c>
      <c r="C82" t="inlineStr">
        <is>
          <t xml:space="preserve">CONCLUIDO	</t>
        </is>
      </c>
      <c r="D82" t="n">
        <v>7.3615</v>
      </c>
      <c r="E82" t="n">
        <v>13.58</v>
      </c>
      <c r="F82" t="n">
        <v>9.279999999999999</v>
      </c>
      <c r="G82" t="n">
        <v>7.73</v>
      </c>
      <c r="H82" t="n">
        <v>0.12</v>
      </c>
      <c r="I82" t="n">
        <v>72</v>
      </c>
      <c r="J82" t="n">
        <v>141.81</v>
      </c>
      <c r="K82" t="n">
        <v>47.83</v>
      </c>
      <c r="L82" t="n">
        <v>1</v>
      </c>
      <c r="M82" t="n">
        <v>70</v>
      </c>
      <c r="N82" t="n">
        <v>22.98</v>
      </c>
      <c r="O82" t="n">
        <v>17723.39</v>
      </c>
      <c r="P82" t="n">
        <v>98.90000000000001</v>
      </c>
      <c r="Q82" t="n">
        <v>1361.86</v>
      </c>
      <c r="R82" t="n">
        <v>72.04000000000001</v>
      </c>
      <c r="S82" t="n">
        <v>25.13</v>
      </c>
      <c r="T82" t="n">
        <v>22530.52</v>
      </c>
      <c r="U82" t="n">
        <v>0.35</v>
      </c>
      <c r="V82" t="n">
        <v>0.78</v>
      </c>
      <c r="W82" t="n">
        <v>1.3</v>
      </c>
      <c r="X82" t="n">
        <v>1.45</v>
      </c>
      <c r="Y82" t="n">
        <v>1</v>
      </c>
      <c r="Z82" t="n">
        <v>10</v>
      </c>
    </row>
    <row r="83">
      <c r="A83" t="n">
        <v>1</v>
      </c>
      <c r="B83" t="n">
        <v>70</v>
      </c>
      <c r="C83" t="inlineStr">
        <is>
          <t xml:space="preserve">CONCLUIDO	</t>
        </is>
      </c>
      <c r="D83" t="n">
        <v>7.8871</v>
      </c>
      <c r="E83" t="n">
        <v>12.68</v>
      </c>
      <c r="F83" t="n">
        <v>8.890000000000001</v>
      </c>
      <c r="G83" t="n">
        <v>9.880000000000001</v>
      </c>
      <c r="H83" t="n">
        <v>0.16</v>
      </c>
      <c r="I83" t="n">
        <v>54</v>
      </c>
      <c r="J83" t="n">
        <v>142.15</v>
      </c>
      <c r="K83" t="n">
        <v>47.83</v>
      </c>
      <c r="L83" t="n">
        <v>1.25</v>
      </c>
      <c r="M83" t="n">
        <v>52</v>
      </c>
      <c r="N83" t="n">
        <v>23.07</v>
      </c>
      <c r="O83" t="n">
        <v>17765.46</v>
      </c>
      <c r="P83" t="n">
        <v>92.31</v>
      </c>
      <c r="Q83" t="n">
        <v>1361.52</v>
      </c>
      <c r="R83" t="n">
        <v>59.99</v>
      </c>
      <c r="S83" t="n">
        <v>25.13</v>
      </c>
      <c r="T83" t="n">
        <v>16593.99</v>
      </c>
      <c r="U83" t="n">
        <v>0.42</v>
      </c>
      <c r="V83" t="n">
        <v>0.8100000000000001</v>
      </c>
      <c r="W83" t="n">
        <v>1.26</v>
      </c>
      <c r="X83" t="n">
        <v>1.07</v>
      </c>
      <c r="Y83" t="n">
        <v>1</v>
      </c>
      <c r="Z83" t="n">
        <v>10</v>
      </c>
    </row>
    <row r="84">
      <c r="A84" t="n">
        <v>2</v>
      </c>
      <c r="B84" t="n">
        <v>70</v>
      </c>
      <c r="C84" t="inlineStr">
        <is>
          <t xml:space="preserve">CONCLUIDO	</t>
        </is>
      </c>
      <c r="D84" t="n">
        <v>8.236499999999999</v>
      </c>
      <c r="E84" t="n">
        <v>12.14</v>
      </c>
      <c r="F84" t="n">
        <v>8.67</v>
      </c>
      <c r="G84" t="n">
        <v>12.1</v>
      </c>
      <c r="H84" t="n">
        <v>0.19</v>
      </c>
      <c r="I84" t="n">
        <v>43</v>
      </c>
      <c r="J84" t="n">
        <v>142.49</v>
      </c>
      <c r="K84" t="n">
        <v>47.83</v>
      </c>
      <c r="L84" t="n">
        <v>1.5</v>
      </c>
      <c r="M84" t="n">
        <v>41</v>
      </c>
      <c r="N84" t="n">
        <v>23.16</v>
      </c>
      <c r="O84" t="n">
        <v>17807.56</v>
      </c>
      <c r="P84" t="n">
        <v>87.48999999999999</v>
      </c>
      <c r="Q84" t="n">
        <v>1361.57</v>
      </c>
      <c r="R84" t="n">
        <v>53.07</v>
      </c>
      <c r="S84" t="n">
        <v>25.13</v>
      </c>
      <c r="T84" t="n">
        <v>13192.28</v>
      </c>
      <c r="U84" t="n">
        <v>0.47</v>
      </c>
      <c r="V84" t="n">
        <v>0.83</v>
      </c>
      <c r="W84" t="n">
        <v>1.25</v>
      </c>
      <c r="X84" t="n">
        <v>0.85</v>
      </c>
      <c r="Y84" t="n">
        <v>1</v>
      </c>
      <c r="Z84" t="n">
        <v>10</v>
      </c>
    </row>
    <row r="85">
      <c r="A85" t="n">
        <v>3</v>
      </c>
      <c r="B85" t="n">
        <v>70</v>
      </c>
      <c r="C85" t="inlineStr">
        <is>
          <t xml:space="preserve">CONCLUIDO	</t>
        </is>
      </c>
      <c r="D85" t="n">
        <v>8.465199999999999</v>
      </c>
      <c r="E85" t="n">
        <v>11.81</v>
      </c>
      <c r="F85" t="n">
        <v>8.539999999999999</v>
      </c>
      <c r="G85" t="n">
        <v>14.24</v>
      </c>
      <c r="H85" t="n">
        <v>0.22</v>
      </c>
      <c r="I85" t="n">
        <v>36</v>
      </c>
      <c r="J85" t="n">
        <v>142.83</v>
      </c>
      <c r="K85" t="n">
        <v>47.83</v>
      </c>
      <c r="L85" t="n">
        <v>1.75</v>
      </c>
      <c r="M85" t="n">
        <v>34</v>
      </c>
      <c r="N85" t="n">
        <v>23.25</v>
      </c>
      <c r="O85" t="n">
        <v>17849.7</v>
      </c>
      <c r="P85" t="n">
        <v>83.47</v>
      </c>
      <c r="Q85" t="n">
        <v>1361.47</v>
      </c>
      <c r="R85" t="n">
        <v>49.11</v>
      </c>
      <c r="S85" t="n">
        <v>25.13</v>
      </c>
      <c r="T85" t="n">
        <v>11244.73</v>
      </c>
      <c r="U85" t="n">
        <v>0.51</v>
      </c>
      <c r="V85" t="n">
        <v>0.84</v>
      </c>
      <c r="W85" t="n">
        <v>1.24</v>
      </c>
      <c r="X85" t="n">
        <v>0.72</v>
      </c>
      <c r="Y85" t="n">
        <v>1</v>
      </c>
      <c r="Z85" t="n">
        <v>10</v>
      </c>
    </row>
    <row r="86">
      <c r="A86" t="n">
        <v>4</v>
      </c>
      <c r="B86" t="n">
        <v>70</v>
      </c>
      <c r="C86" t="inlineStr">
        <is>
          <t xml:space="preserve">CONCLUIDO	</t>
        </is>
      </c>
      <c r="D86" t="n">
        <v>8.699</v>
      </c>
      <c r="E86" t="n">
        <v>11.5</v>
      </c>
      <c r="F86" t="n">
        <v>8.4</v>
      </c>
      <c r="G86" t="n">
        <v>16.8</v>
      </c>
      <c r="H86" t="n">
        <v>0.25</v>
      </c>
      <c r="I86" t="n">
        <v>30</v>
      </c>
      <c r="J86" t="n">
        <v>143.17</v>
      </c>
      <c r="K86" t="n">
        <v>47.83</v>
      </c>
      <c r="L86" t="n">
        <v>2</v>
      </c>
      <c r="M86" t="n">
        <v>28</v>
      </c>
      <c r="N86" t="n">
        <v>23.34</v>
      </c>
      <c r="O86" t="n">
        <v>17891.86</v>
      </c>
      <c r="P86" t="n">
        <v>79.98</v>
      </c>
      <c r="Q86" t="n">
        <v>1361.4</v>
      </c>
      <c r="R86" t="n">
        <v>44.63</v>
      </c>
      <c r="S86" t="n">
        <v>25.13</v>
      </c>
      <c r="T86" t="n">
        <v>9034.58</v>
      </c>
      <c r="U86" t="n">
        <v>0.5600000000000001</v>
      </c>
      <c r="V86" t="n">
        <v>0.86</v>
      </c>
      <c r="W86" t="n">
        <v>1.23</v>
      </c>
      <c r="X86" t="n">
        <v>0.58</v>
      </c>
      <c r="Y86" t="n">
        <v>1</v>
      </c>
      <c r="Z86" t="n">
        <v>10</v>
      </c>
    </row>
    <row r="87">
      <c r="A87" t="n">
        <v>5</v>
      </c>
      <c r="B87" t="n">
        <v>70</v>
      </c>
      <c r="C87" t="inlineStr">
        <is>
          <t xml:space="preserve">CONCLUIDO	</t>
        </is>
      </c>
      <c r="D87" t="n">
        <v>8.841100000000001</v>
      </c>
      <c r="E87" t="n">
        <v>11.31</v>
      </c>
      <c r="F87" t="n">
        <v>8.33</v>
      </c>
      <c r="G87" t="n">
        <v>19.23</v>
      </c>
      <c r="H87" t="n">
        <v>0.28</v>
      </c>
      <c r="I87" t="n">
        <v>26</v>
      </c>
      <c r="J87" t="n">
        <v>143.51</v>
      </c>
      <c r="K87" t="n">
        <v>47.83</v>
      </c>
      <c r="L87" t="n">
        <v>2.25</v>
      </c>
      <c r="M87" t="n">
        <v>22</v>
      </c>
      <c r="N87" t="n">
        <v>23.44</v>
      </c>
      <c r="O87" t="n">
        <v>17934.06</v>
      </c>
      <c r="P87" t="n">
        <v>75.8</v>
      </c>
      <c r="Q87" t="n">
        <v>1361.48</v>
      </c>
      <c r="R87" t="n">
        <v>42.2</v>
      </c>
      <c r="S87" t="n">
        <v>25.13</v>
      </c>
      <c r="T87" t="n">
        <v>7841.43</v>
      </c>
      <c r="U87" t="n">
        <v>0.6</v>
      </c>
      <c r="V87" t="n">
        <v>0.86</v>
      </c>
      <c r="W87" t="n">
        <v>1.23</v>
      </c>
      <c r="X87" t="n">
        <v>0.51</v>
      </c>
      <c r="Y87" t="n">
        <v>1</v>
      </c>
      <c r="Z87" t="n">
        <v>10</v>
      </c>
    </row>
    <row r="88">
      <c r="A88" t="n">
        <v>6</v>
      </c>
      <c r="B88" t="n">
        <v>70</v>
      </c>
      <c r="C88" t="inlineStr">
        <is>
          <t xml:space="preserve">CONCLUIDO	</t>
        </is>
      </c>
      <c r="D88" t="n">
        <v>8.944100000000001</v>
      </c>
      <c r="E88" t="n">
        <v>11.18</v>
      </c>
      <c r="F88" t="n">
        <v>8.289999999999999</v>
      </c>
      <c r="G88" t="n">
        <v>21.62</v>
      </c>
      <c r="H88" t="n">
        <v>0.31</v>
      </c>
      <c r="I88" t="n">
        <v>23</v>
      </c>
      <c r="J88" t="n">
        <v>143.86</v>
      </c>
      <c r="K88" t="n">
        <v>47.83</v>
      </c>
      <c r="L88" t="n">
        <v>2.5</v>
      </c>
      <c r="M88" t="n">
        <v>13</v>
      </c>
      <c r="N88" t="n">
        <v>23.53</v>
      </c>
      <c r="O88" t="n">
        <v>17976.29</v>
      </c>
      <c r="P88" t="n">
        <v>72.95</v>
      </c>
      <c r="Q88" t="n">
        <v>1361.44</v>
      </c>
      <c r="R88" t="n">
        <v>41.04</v>
      </c>
      <c r="S88" t="n">
        <v>25.13</v>
      </c>
      <c r="T88" t="n">
        <v>7274.44</v>
      </c>
      <c r="U88" t="n">
        <v>0.61</v>
      </c>
      <c r="V88" t="n">
        <v>0.87</v>
      </c>
      <c r="W88" t="n">
        <v>1.22</v>
      </c>
      <c r="X88" t="n">
        <v>0.47</v>
      </c>
      <c r="Y88" t="n">
        <v>1</v>
      </c>
      <c r="Z88" t="n">
        <v>10</v>
      </c>
    </row>
    <row r="89">
      <c r="A89" t="n">
        <v>7</v>
      </c>
      <c r="B89" t="n">
        <v>70</v>
      </c>
      <c r="C89" t="inlineStr">
        <is>
          <t xml:space="preserve">CONCLUIDO	</t>
        </is>
      </c>
      <c r="D89" t="n">
        <v>9.0259</v>
      </c>
      <c r="E89" t="n">
        <v>11.08</v>
      </c>
      <c r="F89" t="n">
        <v>8.24</v>
      </c>
      <c r="G89" t="n">
        <v>23.55</v>
      </c>
      <c r="H89" t="n">
        <v>0.34</v>
      </c>
      <c r="I89" t="n">
        <v>21</v>
      </c>
      <c r="J89" t="n">
        <v>144.2</v>
      </c>
      <c r="K89" t="n">
        <v>47.83</v>
      </c>
      <c r="L89" t="n">
        <v>2.75</v>
      </c>
      <c r="M89" t="n">
        <v>2</v>
      </c>
      <c r="N89" t="n">
        <v>23.62</v>
      </c>
      <c r="O89" t="n">
        <v>18018.55</v>
      </c>
      <c r="P89" t="n">
        <v>71.53</v>
      </c>
      <c r="Q89" t="n">
        <v>1361.34</v>
      </c>
      <c r="R89" t="n">
        <v>38.99</v>
      </c>
      <c r="S89" t="n">
        <v>25.13</v>
      </c>
      <c r="T89" t="n">
        <v>6262.92</v>
      </c>
      <c r="U89" t="n">
        <v>0.64</v>
      </c>
      <c r="V89" t="n">
        <v>0.87</v>
      </c>
      <c r="W89" t="n">
        <v>1.24</v>
      </c>
      <c r="X89" t="n">
        <v>0.42</v>
      </c>
      <c r="Y89" t="n">
        <v>1</v>
      </c>
      <c r="Z89" t="n">
        <v>10</v>
      </c>
    </row>
    <row r="90">
      <c r="A90" t="n">
        <v>8</v>
      </c>
      <c r="B90" t="n">
        <v>70</v>
      </c>
      <c r="C90" t="inlineStr">
        <is>
          <t xml:space="preserve">CONCLUIDO	</t>
        </is>
      </c>
      <c r="D90" t="n">
        <v>9.024100000000001</v>
      </c>
      <c r="E90" t="n">
        <v>11.08</v>
      </c>
      <c r="F90" t="n">
        <v>8.25</v>
      </c>
      <c r="G90" t="n">
        <v>23.56</v>
      </c>
      <c r="H90" t="n">
        <v>0.37</v>
      </c>
      <c r="I90" t="n">
        <v>21</v>
      </c>
      <c r="J90" t="n">
        <v>144.54</v>
      </c>
      <c r="K90" t="n">
        <v>47.83</v>
      </c>
      <c r="L90" t="n">
        <v>3</v>
      </c>
      <c r="M90" t="n">
        <v>1</v>
      </c>
      <c r="N90" t="n">
        <v>23.71</v>
      </c>
      <c r="O90" t="n">
        <v>18060.85</v>
      </c>
      <c r="P90" t="n">
        <v>71.65000000000001</v>
      </c>
      <c r="Q90" t="n">
        <v>1361.49</v>
      </c>
      <c r="R90" t="n">
        <v>39.09</v>
      </c>
      <c r="S90" t="n">
        <v>25.13</v>
      </c>
      <c r="T90" t="n">
        <v>6311.25</v>
      </c>
      <c r="U90" t="n">
        <v>0.64</v>
      </c>
      <c r="V90" t="n">
        <v>0.87</v>
      </c>
      <c r="W90" t="n">
        <v>1.24</v>
      </c>
      <c r="X90" t="n">
        <v>0.43</v>
      </c>
      <c r="Y90" t="n">
        <v>1</v>
      </c>
      <c r="Z90" t="n">
        <v>10</v>
      </c>
    </row>
    <row r="91">
      <c r="A91" t="n">
        <v>9</v>
      </c>
      <c r="B91" t="n">
        <v>70</v>
      </c>
      <c r="C91" t="inlineStr">
        <is>
          <t xml:space="preserve">CONCLUIDO	</t>
        </is>
      </c>
      <c r="D91" t="n">
        <v>9.023</v>
      </c>
      <c r="E91" t="n">
        <v>11.08</v>
      </c>
      <c r="F91" t="n">
        <v>8.25</v>
      </c>
      <c r="G91" t="n">
        <v>23.57</v>
      </c>
      <c r="H91" t="n">
        <v>0.4</v>
      </c>
      <c r="I91" t="n">
        <v>21</v>
      </c>
      <c r="J91" t="n">
        <v>144.89</v>
      </c>
      <c r="K91" t="n">
        <v>47.83</v>
      </c>
      <c r="L91" t="n">
        <v>3.25</v>
      </c>
      <c r="M91" t="n">
        <v>0</v>
      </c>
      <c r="N91" t="n">
        <v>23.81</v>
      </c>
      <c r="O91" t="n">
        <v>18103.18</v>
      </c>
      <c r="P91" t="n">
        <v>71.81999999999999</v>
      </c>
      <c r="Q91" t="n">
        <v>1361.49</v>
      </c>
      <c r="R91" t="n">
        <v>39.09</v>
      </c>
      <c r="S91" t="n">
        <v>25.13</v>
      </c>
      <c r="T91" t="n">
        <v>6311.91</v>
      </c>
      <c r="U91" t="n">
        <v>0.64</v>
      </c>
      <c r="V91" t="n">
        <v>0.87</v>
      </c>
      <c r="W91" t="n">
        <v>1.24</v>
      </c>
      <c r="X91" t="n">
        <v>0.43</v>
      </c>
      <c r="Y91" t="n">
        <v>1</v>
      </c>
      <c r="Z91" t="n">
        <v>10</v>
      </c>
    </row>
    <row r="92">
      <c r="A92" t="n">
        <v>0</v>
      </c>
      <c r="B92" t="n">
        <v>90</v>
      </c>
      <c r="C92" t="inlineStr">
        <is>
          <t xml:space="preserve">CONCLUIDO	</t>
        </is>
      </c>
      <c r="D92" t="n">
        <v>6.594</v>
      </c>
      <c r="E92" t="n">
        <v>15.17</v>
      </c>
      <c r="F92" t="n">
        <v>9.619999999999999</v>
      </c>
      <c r="G92" t="n">
        <v>6.56</v>
      </c>
      <c r="H92" t="n">
        <v>0.1</v>
      </c>
      <c r="I92" t="n">
        <v>88</v>
      </c>
      <c r="J92" t="n">
        <v>176.73</v>
      </c>
      <c r="K92" t="n">
        <v>52.44</v>
      </c>
      <c r="L92" t="n">
        <v>1</v>
      </c>
      <c r="M92" t="n">
        <v>86</v>
      </c>
      <c r="N92" t="n">
        <v>33.29</v>
      </c>
      <c r="O92" t="n">
        <v>22031.19</v>
      </c>
      <c r="P92" t="n">
        <v>121.16</v>
      </c>
      <c r="Q92" t="n">
        <v>1361.69</v>
      </c>
      <c r="R92" t="n">
        <v>82.76000000000001</v>
      </c>
      <c r="S92" t="n">
        <v>25.13</v>
      </c>
      <c r="T92" t="n">
        <v>27812.45</v>
      </c>
      <c r="U92" t="n">
        <v>0.3</v>
      </c>
      <c r="V92" t="n">
        <v>0.75</v>
      </c>
      <c r="W92" t="n">
        <v>1.32</v>
      </c>
      <c r="X92" t="n">
        <v>1.79</v>
      </c>
      <c r="Y92" t="n">
        <v>1</v>
      </c>
      <c r="Z92" t="n">
        <v>10</v>
      </c>
    </row>
    <row r="93">
      <c r="A93" t="n">
        <v>1</v>
      </c>
      <c r="B93" t="n">
        <v>90</v>
      </c>
      <c r="C93" t="inlineStr">
        <is>
          <t xml:space="preserve">CONCLUIDO	</t>
        </is>
      </c>
      <c r="D93" t="n">
        <v>7.1904</v>
      </c>
      <c r="E93" t="n">
        <v>13.91</v>
      </c>
      <c r="F93" t="n">
        <v>9.140000000000001</v>
      </c>
      <c r="G93" t="n">
        <v>8.31</v>
      </c>
      <c r="H93" t="n">
        <v>0.13</v>
      </c>
      <c r="I93" t="n">
        <v>66</v>
      </c>
      <c r="J93" t="n">
        <v>177.1</v>
      </c>
      <c r="K93" t="n">
        <v>52.44</v>
      </c>
      <c r="L93" t="n">
        <v>1.25</v>
      </c>
      <c r="M93" t="n">
        <v>64</v>
      </c>
      <c r="N93" t="n">
        <v>33.41</v>
      </c>
      <c r="O93" t="n">
        <v>22076.81</v>
      </c>
      <c r="P93" t="n">
        <v>113.43</v>
      </c>
      <c r="Q93" t="n">
        <v>1362.08</v>
      </c>
      <c r="R93" t="n">
        <v>67.62</v>
      </c>
      <c r="S93" t="n">
        <v>25.13</v>
      </c>
      <c r="T93" t="n">
        <v>20350.78</v>
      </c>
      <c r="U93" t="n">
        <v>0.37</v>
      </c>
      <c r="V93" t="n">
        <v>0.79</v>
      </c>
      <c r="W93" t="n">
        <v>1.29</v>
      </c>
      <c r="X93" t="n">
        <v>1.32</v>
      </c>
      <c r="Y93" t="n">
        <v>1</v>
      </c>
      <c r="Z93" t="n">
        <v>10</v>
      </c>
    </row>
    <row r="94">
      <c r="A94" t="n">
        <v>2</v>
      </c>
      <c r="B94" t="n">
        <v>90</v>
      </c>
      <c r="C94" t="inlineStr">
        <is>
          <t xml:space="preserve">CONCLUIDO	</t>
        </is>
      </c>
      <c r="D94" t="n">
        <v>7.5909</v>
      </c>
      <c r="E94" t="n">
        <v>13.17</v>
      </c>
      <c r="F94" t="n">
        <v>8.869999999999999</v>
      </c>
      <c r="G94" t="n">
        <v>10.04</v>
      </c>
      <c r="H94" t="n">
        <v>0.15</v>
      </c>
      <c r="I94" t="n">
        <v>53</v>
      </c>
      <c r="J94" t="n">
        <v>177.47</v>
      </c>
      <c r="K94" t="n">
        <v>52.44</v>
      </c>
      <c r="L94" t="n">
        <v>1.5</v>
      </c>
      <c r="M94" t="n">
        <v>51</v>
      </c>
      <c r="N94" t="n">
        <v>33.53</v>
      </c>
      <c r="O94" t="n">
        <v>22122.46</v>
      </c>
      <c r="P94" t="n">
        <v>107.99</v>
      </c>
      <c r="Q94" t="n">
        <v>1361.62</v>
      </c>
      <c r="R94" t="n">
        <v>59.05</v>
      </c>
      <c r="S94" t="n">
        <v>25.13</v>
      </c>
      <c r="T94" t="n">
        <v>16130.45</v>
      </c>
      <c r="U94" t="n">
        <v>0.43</v>
      </c>
      <c r="V94" t="n">
        <v>0.8100000000000001</v>
      </c>
      <c r="W94" t="n">
        <v>1.27</v>
      </c>
      <c r="X94" t="n">
        <v>1.05</v>
      </c>
      <c r="Y94" t="n">
        <v>1</v>
      </c>
      <c r="Z94" t="n">
        <v>10</v>
      </c>
    </row>
    <row r="95">
      <c r="A95" t="n">
        <v>3</v>
      </c>
      <c r="B95" t="n">
        <v>90</v>
      </c>
      <c r="C95" t="inlineStr">
        <is>
          <t xml:space="preserve">CONCLUIDO	</t>
        </is>
      </c>
      <c r="D95" t="n">
        <v>7.888</v>
      </c>
      <c r="E95" t="n">
        <v>12.68</v>
      </c>
      <c r="F95" t="n">
        <v>8.69</v>
      </c>
      <c r="G95" t="n">
        <v>11.85</v>
      </c>
      <c r="H95" t="n">
        <v>0.17</v>
      </c>
      <c r="I95" t="n">
        <v>44</v>
      </c>
      <c r="J95" t="n">
        <v>177.84</v>
      </c>
      <c r="K95" t="n">
        <v>52.44</v>
      </c>
      <c r="L95" t="n">
        <v>1.75</v>
      </c>
      <c r="M95" t="n">
        <v>42</v>
      </c>
      <c r="N95" t="n">
        <v>33.65</v>
      </c>
      <c r="O95" t="n">
        <v>22168.15</v>
      </c>
      <c r="P95" t="n">
        <v>103.99</v>
      </c>
      <c r="Q95" t="n">
        <v>1361.69</v>
      </c>
      <c r="R95" t="n">
        <v>53.74</v>
      </c>
      <c r="S95" t="n">
        <v>25.13</v>
      </c>
      <c r="T95" t="n">
        <v>13520.37</v>
      </c>
      <c r="U95" t="n">
        <v>0.47</v>
      </c>
      <c r="V95" t="n">
        <v>0.83</v>
      </c>
      <c r="W95" t="n">
        <v>1.25</v>
      </c>
      <c r="X95" t="n">
        <v>0.87</v>
      </c>
      <c r="Y95" t="n">
        <v>1</v>
      </c>
      <c r="Z95" t="n">
        <v>10</v>
      </c>
    </row>
    <row r="96">
      <c r="A96" t="n">
        <v>4</v>
      </c>
      <c r="B96" t="n">
        <v>90</v>
      </c>
      <c r="C96" t="inlineStr">
        <is>
          <t xml:space="preserve">CONCLUIDO	</t>
        </is>
      </c>
      <c r="D96" t="n">
        <v>8.141500000000001</v>
      </c>
      <c r="E96" t="n">
        <v>12.28</v>
      </c>
      <c r="F96" t="n">
        <v>8.550000000000001</v>
      </c>
      <c r="G96" t="n">
        <v>13.86</v>
      </c>
      <c r="H96" t="n">
        <v>0.2</v>
      </c>
      <c r="I96" t="n">
        <v>37</v>
      </c>
      <c r="J96" t="n">
        <v>178.21</v>
      </c>
      <c r="K96" t="n">
        <v>52.44</v>
      </c>
      <c r="L96" t="n">
        <v>2</v>
      </c>
      <c r="M96" t="n">
        <v>35</v>
      </c>
      <c r="N96" t="n">
        <v>33.77</v>
      </c>
      <c r="O96" t="n">
        <v>22213.89</v>
      </c>
      <c r="P96" t="n">
        <v>100.46</v>
      </c>
      <c r="Q96" t="n">
        <v>1361.37</v>
      </c>
      <c r="R96" t="n">
        <v>49.07</v>
      </c>
      <c r="S96" t="n">
        <v>25.13</v>
      </c>
      <c r="T96" t="n">
        <v>11221.25</v>
      </c>
      <c r="U96" t="n">
        <v>0.51</v>
      </c>
      <c r="V96" t="n">
        <v>0.84</v>
      </c>
      <c r="W96" t="n">
        <v>1.24</v>
      </c>
      <c r="X96" t="n">
        <v>0.73</v>
      </c>
      <c r="Y96" t="n">
        <v>1</v>
      </c>
      <c r="Z96" t="n">
        <v>10</v>
      </c>
    </row>
    <row r="97">
      <c r="A97" t="n">
        <v>5</v>
      </c>
      <c r="B97" t="n">
        <v>90</v>
      </c>
      <c r="C97" t="inlineStr">
        <is>
          <t xml:space="preserve">CONCLUIDO	</t>
        </is>
      </c>
      <c r="D97" t="n">
        <v>8.3225</v>
      </c>
      <c r="E97" t="n">
        <v>12.02</v>
      </c>
      <c r="F97" t="n">
        <v>8.460000000000001</v>
      </c>
      <c r="G97" t="n">
        <v>15.86</v>
      </c>
      <c r="H97" t="n">
        <v>0.22</v>
      </c>
      <c r="I97" t="n">
        <v>32</v>
      </c>
      <c r="J97" t="n">
        <v>178.59</v>
      </c>
      <c r="K97" t="n">
        <v>52.44</v>
      </c>
      <c r="L97" t="n">
        <v>2.25</v>
      </c>
      <c r="M97" t="n">
        <v>30</v>
      </c>
      <c r="N97" t="n">
        <v>33.89</v>
      </c>
      <c r="O97" t="n">
        <v>22259.66</v>
      </c>
      <c r="P97" t="n">
        <v>97.22</v>
      </c>
      <c r="Q97" t="n">
        <v>1361.44</v>
      </c>
      <c r="R97" t="n">
        <v>46.42</v>
      </c>
      <c r="S97" t="n">
        <v>25.13</v>
      </c>
      <c r="T97" t="n">
        <v>9919.940000000001</v>
      </c>
      <c r="U97" t="n">
        <v>0.54</v>
      </c>
      <c r="V97" t="n">
        <v>0.85</v>
      </c>
      <c r="W97" t="n">
        <v>1.24</v>
      </c>
      <c r="X97" t="n">
        <v>0.64</v>
      </c>
      <c r="Y97" t="n">
        <v>1</v>
      </c>
      <c r="Z97" t="n">
        <v>10</v>
      </c>
    </row>
    <row r="98">
      <c r="A98" t="n">
        <v>6</v>
      </c>
      <c r="B98" t="n">
        <v>90</v>
      </c>
      <c r="C98" t="inlineStr">
        <is>
          <t xml:space="preserve">CONCLUIDO	</t>
        </is>
      </c>
      <c r="D98" t="n">
        <v>8.499000000000001</v>
      </c>
      <c r="E98" t="n">
        <v>11.77</v>
      </c>
      <c r="F98" t="n">
        <v>8.35</v>
      </c>
      <c r="G98" t="n">
        <v>17.89</v>
      </c>
      <c r="H98" t="n">
        <v>0.25</v>
      </c>
      <c r="I98" t="n">
        <v>28</v>
      </c>
      <c r="J98" t="n">
        <v>178.96</v>
      </c>
      <c r="K98" t="n">
        <v>52.44</v>
      </c>
      <c r="L98" t="n">
        <v>2.5</v>
      </c>
      <c r="M98" t="n">
        <v>26</v>
      </c>
      <c r="N98" t="n">
        <v>34.02</v>
      </c>
      <c r="O98" t="n">
        <v>22305.48</v>
      </c>
      <c r="P98" t="n">
        <v>94.14</v>
      </c>
      <c r="Q98" t="n">
        <v>1361.39</v>
      </c>
      <c r="R98" t="n">
        <v>43.13</v>
      </c>
      <c r="S98" t="n">
        <v>25.13</v>
      </c>
      <c r="T98" t="n">
        <v>8294.08</v>
      </c>
      <c r="U98" t="n">
        <v>0.58</v>
      </c>
      <c r="V98" t="n">
        <v>0.86</v>
      </c>
      <c r="W98" t="n">
        <v>1.22</v>
      </c>
      <c r="X98" t="n">
        <v>0.53</v>
      </c>
      <c r="Y98" t="n">
        <v>1</v>
      </c>
      <c r="Z98" t="n">
        <v>10</v>
      </c>
    </row>
    <row r="99">
      <c r="A99" t="n">
        <v>7</v>
      </c>
      <c r="B99" t="n">
        <v>90</v>
      </c>
      <c r="C99" t="inlineStr">
        <is>
          <t xml:space="preserve">CONCLUIDO	</t>
        </is>
      </c>
      <c r="D99" t="n">
        <v>8.6205</v>
      </c>
      <c r="E99" t="n">
        <v>11.6</v>
      </c>
      <c r="F99" t="n">
        <v>8.289999999999999</v>
      </c>
      <c r="G99" t="n">
        <v>19.9</v>
      </c>
      <c r="H99" t="n">
        <v>0.27</v>
      </c>
      <c r="I99" t="n">
        <v>25</v>
      </c>
      <c r="J99" t="n">
        <v>179.33</v>
      </c>
      <c r="K99" t="n">
        <v>52.44</v>
      </c>
      <c r="L99" t="n">
        <v>2.75</v>
      </c>
      <c r="M99" t="n">
        <v>23</v>
      </c>
      <c r="N99" t="n">
        <v>34.14</v>
      </c>
      <c r="O99" t="n">
        <v>22351.34</v>
      </c>
      <c r="P99" t="n">
        <v>91.23</v>
      </c>
      <c r="Q99" t="n">
        <v>1361.41</v>
      </c>
      <c r="R99" t="n">
        <v>41.17</v>
      </c>
      <c r="S99" t="n">
        <v>25.13</v>
      </c>
      <c r="T99" t="n">
        <v>7332.57</v>
      </c>
      <c r="U99" t="n">
        <v>0.61</v>
      </c>
      <c r="V99" t="n">
        <v>0.87</v>
      </c>
      <c r="W99" t="n">
        <v>1.22</v>
      </c>
      <c r="X99" t="n">
        <v>0.47</v>
      </c>
      <c r="Y99" t="n">
        <v>1</v>
      </c>
      <c r="Z99" t="n">
        <v>10</v>
      </c>
    </row>
    <row r="100">
      <c r="A100" t="n">
        <v>8</v>
      </c>
      <c r="B100" t="n">
        <v>90</v>
      </c>
      <c r="C100" t="inlineStr">
        <is>
          <t xml:space="preserve">CONCLUIDO	</t>
        </is>
      </c>
      <c r="D100" t="n">
        <v>8.6957</v>
      </c>
      <c r="E100" t="n">
        <v>11.5</v>
      </c>
      <c r="F100" t="n">
        <v>8.26</v>
      </c>
      <c r="G100" t="n">
        <v>21.55</v>
      </c>
      <c r="H100" t="n">
        <v>0.3</v>
      </c>
      <c r="I100" t="n">
        <v>23</v>
      </c>
      <c r="J100" t="n">
        <v>179.7</v>
      </c>
      <c r="K100" t="n">
        <v>52.44</v>
      </c>
      <c r="L100" t="n">
        <v>3</v>
      </c>
      <c r="M100" t="n">
        <v>21</v>
      </c>
      <c r="N100" t="n">
        <v>34.26</v>
      </c>
      <c r="O100" t="n">
        <v>22397.24</v>
      </c>
      <c r="P100" t="n">
        <v>89</v>
      </c>
      <c r="Q100" t="n">
        <v>1361.43</v>
      </c>
      <c r="R100" t="n">
        <v>40.59</v>
      </c>
      <c r="S100" t="n">
        <v>25.13</v>
      </c>
      <c r="T100" t="n">
        <v>7051.59</v>
      </c>
      <c r="U100" t="n">
        <v>0.62</v>
      </c>
      <c r="V100" t="n">
        <v>0.87</v>
      </c>
      <c r="W100" t="n">
        <v>1.21</v>
      </c>
      <c r="X100" t="n">
        <v>0.44</v>
      </c>
      <c r="Y100" t="n">
        <v>1</v>
      </c>
      <c r="Z100" t="n">
        <v>10</v>
      </c>
    </row>
    <row r="101">
      <c r="A101" t="n">
        <v>9</v>
      </c>
      <c r="B101" t="n">
        <v>90</v>
      </c>
      <c r="C101" t="inlineStr">
        <is>
          <t xml:space="preserve">CONCLUIDO	</t>
        </is>
      </c>
      <c r="D101" t="n">
        <v>8.829800000000001</v>
      </c>
      <c r="E101" t="n">
        <v>11.33</v>
      </c>
      <c r="F101" t="n">
        <v>8.19</v>
      </c>
      <c r="G101" t="n">
        <v>24.58</v>
      </c>
      <c r="H101" t="n">
        <v>0.32</v>
      </c>
      <c r="I101" t="n">
        <v>20</v>
      </c>
      <c r="J101" t="n">
        <v>180.07</v>
      </c>
      <c r="K101" t="n">
        <v>52.44</v>
      </c>
      <c r="L101" t="n">
        <v>3.25</v>
      </c>
      <c r="M101" t="n">
        <v>18</v>
      </c>
      <c r="N101" t="n">
        <v>34.38</v>
      </c>
      <c r="O101" t="n">
        <v>22443.18</v>
      </c>
      <c r="P101" t="n">
        <v>85.54000000000001</v>
      </c>
      <c r="Q101" t="n">
        <v>1361.45</v>
      </c>
      <c r="R101" t="n">
        <v>38.27</v>
      </c>
      <c r="S101" t="n">
        <v>25.13</v>
      </c>
      <c r="T101" t="n">
        <v>5906.47</v>
      </c>
      <c r="U101" t="n">
        <v>0.66</v>
      </c>
      <c r="V101" t="n">
        <v>0.88</v>
      </c>
      <c r="W101" t="n">
        <v>1.21</v>
      </c>
      <c r="X101" t="n">
        <v>0.37</v>
      </c>
      <c r="Y101" t="n">
        <v>1</v>
      </c>
      <c r="Z101" t="n">
        <v>10</v>
      </c>
    </row>
    <row r="102">
      <c r="A102" t="n">
        <v>10</v>
      </c>
      <c r="B102" t="n">
        <v>90</v>
      </c>
      <c r="C102" t="inlineStr">
        <is>
          <t xml:space="preserve">CONCLUIDO	</t>
        </is>
      </c>
      <c r="D102" t="n">
        <v>8.859400000000001</v>
      </c>
      <c r="E102" t="n">
        <v>11.29</v>
      </c>
      <c r="F102" t="n">
        <v>8.19</v>
      </c>
      <c r="G102" t="n">
        <v>25.87</v>
      </c>
      <c r="H102" t="n">
        <v>0.34</v>
      </c>
      <c r="I102" t="n">
        <v>19</v>
      </c>
      <c r="J102" t="n">
        <v>180.45</v>
      </c>
      <c r="K102" t="n">
        <v>52.44</v>
      </c>
      <c r="L102" t="n">
        <v>3.5</v>
      </c>
      <c r="M102" t="n">
        <v>13</v>
      </c>
      <c r="N102" t="n">
        <v>34.51</v>
      </c>
      <c r="O102" t="n">
        <v>22489.16</v>
      </c>
      <c r="P102" t="n">
        <v>83.22</v>
      </c>
      <c r="Q102" t="n">
        <v>1361.42</v>
      </c>
      <c r="R102" t="n">
        <v>37.98</v>
      </c>
      <c r="S102" t="n">
        <v>25.13</v>
      </c>
      <c r="T102" t="n">
        <v>5764.99</v>
      </c>
      <c r="U102" t="n">
        <v>0.66</v>
      </c>
      <c r="V102" t="n">
        <v>0.88</v>
      </c>
      <c r="W102" t="n">
        <v>1.22</v>
      </c>
      <c r="X102" t="n">
        <v>0.37</v>
      </c>
      <c r="Y102" t="n">
        <v>1</v>
      </c>
      <c r="Z102" t="n">
        <v>10</v>
      </c>
    </row>
    <row r="103">
      <c r="A103" t="n">
        <v>11</v>
      </c>
      <c r="B103" t="n">
        <v>90</v>
      </c>
      <c r="C103" t="inlineStr">
        <is>
          <t xml:space="preserve">CONCLUIDO	</t>
        </is>
      </c>
      <c r="D103" t="n">
        <v>8.899699999999999</v>
      </c>
      <c r="E103" t="n">
        <v>11.24</v>
      </c>
      <c r="F103" t="n">
        <v>8.18</v>
      </c>
      <c r="G103" t="n">
        <v>27.25</v>
      </c>
      <c r="H103" t="n">
        <v>0.37</v>
      </c>
      <c r="I103" t="n">
        <v>18</v>
      </c>
      <c r="J103" t="n">
        <v>180.82</v>
      </c>
      <c r="K103" t="n">
        <v>52.44</v>
      </c>
      <c r="L103" t="n">
        <v>3.75</v>
      </c>
      <c r="M103" t="n">
        <v>10</v>
      </c>
      <c r="N103" t="n">
        <v>34.63</v>
      </c>
      <c r="O103" t="n">
        <v>22535.19</v>
      </c>
      <c r="P103" t="n">
        <v>81.59999999999999</v>
      </c>
      <c r="Q103" t="n">
        <v>1361.34</v>
      </c>
      <c r="R103" t="n">
        <v>37.6</v>
      </c>
      <c r="S103" t="n">
        <v>25.13</v>
      </c>
      <c r="T103" t="n">
        <v>5579.4</v>
      </c>
      <c r="U103" t="n">
        <v>0.67</v>
      </c>
      <c r="V103" t="n">
        <v>0.88</v>
      </c>
      <c r="W103" t="n">
        <v>1.21</v>
      </c>
      <c r="X103" t="n">
        <v>0.36</v>
      </c>
      <c r="Y103" t="n">
        <v>1</v>
      </c>
      <c r="Z103" t="n">
        <v>10</v>
      </c>
    </row>
    <row r="104">
      <c r="A104" t="n">
        <v>12</v>
      </c>
      <c r="B104" t="n">
        <v>90</v>
      </c>
      <c r="C104" t="inlineStr">
        <is>
          <t xml:space="preserve">CONCLUIDO	</t>
        </is>
      </c>
      <c r="D104" t="n">
        <v>8.9421</v>
      </c>
      <c r="E104" t="n">
        <v>11.18</v>
      </c>
      <c r="F104" t="n">
        <v>8.16</v>
      </c>
      <c r="G104" t="n">
        <v>28.79</v>
      </c>
      <c r="H104" t="n">
        <v>0.39</v>
      </c>
      <c r="I104" t="n">
        <v>17</v>
      </c>
      <c r="J104" t="n">
        <v>181.19</v>
      </c>
      <c r="K104" t="n">
        <v>52.44</v>
      </c>
      <c r="L104" t="n">
        <v>4</v>
      </c>
      <c r="M104" t="n">
        <v>3</v>
      </c>
      <c r="N104" t="n">
        <v>34.75</v>
      </c>
      <c r="O104" t="n">
        <v>22581.25</v>
      </c>
      <c r="P104" t="n">
        <v>80.53</v>
      </c>
      <c r="Q104" t="n">
        <v>1361.48</v>
      </c>
      <c r="R104" t="n">
        <v>36.75</v>
      </c>
      <c r="S104" t="n">
        <v>25.13</v>
      </c>
      <c r="T104" t="n">
        <v>5161</v>
      </c>
      <c r="U104" t="n">
        <v>0.68</v>
      </c>
      <c r="V104" t="n">
        <v>0.88</v>
      </c>
      <c r="W104" t="n">
        <v>1.22</v>
      </c>
      <c r="X104" t="n">
        <v>0.34</v>
      </c>
      <c r="Y104" t="n">
        <v>1</v>
      </c>
      <c r="Z104" t="n">
        <v>10</v>
      </c>
    </row>
    <row r="105">
      <c r="A105" t="n">
        <v>13</v>
      </c>
      <c r="B105" t="n">
        <v>90</v>
      </c>
      <c r="C105" t="inlineStr">
        <is>
          <t xml:space="preserve">CONCLUIDO	</t>
        </is>
      </c>
      <c r="D105" t="n">
        <v>8.9374</v>
      </c>
      <c r="E105" t="n">
        <v>11.19</v>
      </c>
      <c r="F105" t="n">
        <v>8.16</v>
      </c>
      <c r="G105" t="n">
        <v>28.81</v>
      </c>
      <c r="H105" t="n">
        <v>0.42</v>
      </c>
      <c r="I105" t="n">
        <v>17</v>
      </c>
      <c r="J105" t="n">
        <v>181.57</v>
      </c>
      <c r="K105" t="n">
        <v>52.44</v>
      </c>
      <c r="L105" t="n">
        <v>4.25</v>
      </c>
      <c r="M105" t="n">
        <v>0</v>
      </c>
      <c r="N105" t="n">
        <v>34.88</v>
      </c>
      <c r="O105" t="n">
        <v>22627.36</v>
      </c>
      <c r="P105" t="n">
        <v>80.05</v>
      </c>
      <c r="Q105" t="n">
        <v>1361.4</v>
      </c>
      <c r="R105" t="n">
        <v>36.74</v>
      </c>
      <c r="S105" t="n">
        <v>25.13</v>
      </c>
      <c r="T105" t="n">
        <v>5156.91</v>
      </c>
      <c r="U105" t="n">
        <v>0.68</v>
      </c>
      <c r="V105" t="n">
        <v>0.88</v>
      </c>
      <c r="W105" t="n">
        <v>1.23</v>
      </c>
      <c r="X105" t="n">
        <v>0.34</v>
      </c>
      <c r="Y105" t="n">
        <v>1</v>
      </c>
      <c r="Z105" t="n">
        <v>10</v>
      </c>
    </row>
    <row r="106">
      <c r="A106" t="n">
        <v>0</v>
      </c>
      <c r="B106" t="n">
        <v>110</v>
      </c>
      <c r="C106" t="inlineStr">
        <is>
          <t xml:space="preserve">CONCLUIDO	</t>
        </is>
      </c>
      <c r="D106" t="n">
        <v>5.9023</v>
      </c>
      <c r="E106" t="n">
        <v>16.94</v>
      </c>
      <c r="F106" t="n">
        <v>9.94</v>
      </c>
      <c r="G106" t="n">
        <v>5.73</v>
      </c>
      <c r="H106" t="n">
        <v>0.08</v>
      </c>
      <c r="I106" t="n">
        <v>104</v>
      </c>
      <c r="J106" t="n">
        <v>213.37</v>
      </c>
      <c r="K106" t="n">
        <v>56.13</v>
      </c>
      <c r="L106" t="n">
        <v>1</v>
      </c>
      <c r="M106" t="n">
        <v>102</v>
      </c>
      <c r="N106" t="n">
        <v>46.25</v>
      </c>
      <c r="O106" t="n">
        <v>26550.29</v>
      </c>
      <c r="P106" t="n">
        <v>143.1</v>
      </c>
      <c r="Q106" t="n">
        <v>1361.94</v>
      </c>
      <c r="R106" t="n">
        <v>92.59999999999999</v>
      </c>
      <c r="S106" t="n">
        <v>25.13</v>
      </c>
      <c r="T106" t="n">
        <v>32648.46</v>
      </c>
      <c r="U106" t="n">
        <v>0.27</v>
      </c>
      <c r="V106" t="n">
        <v>0.72</v>
      </c>
      <c r="W106" t="n">
        <v>1.35</v>
      </c>
      <c r="X106" t="n">
        <v>2.12</v>
      </c>
      <c r="Y106" t="n">
        <v>1</v>
      </c>
      <c r="Z106" t="n">
        <v>10</v>
      </c>
    </row>
    <row r="107">
      <c r="A107" t="n">
        <v>1</v>
      </c>
      <c r="B107" t="n">
        <v>110</v>
      </c>
      <c r="C107" t="inlineStr">
        <is>
          <t xml:space="preserve">CONCLUIDO	</t>
        </is>
      </c>
      <c r="D107" t="n">
        <v>6.5316</v>
      </c>
      <c r="E107" t="n">
        <v>15.31</v>
      </c>
      <c r="F107" t="n">
        <v>9.4</v>
      </c>
      <c r="G107" t="n">
        <v>7.23</v>
      </c>
      <c r="H107" t="n">
        <v>0.1</v>
      </c>
      <c r="I107" t="n">
        <v>78</v>
      </c>
      <c r="J107" t="n">
        <v>213.78</v>
      </c>
      <c r="K107" t="n">
        <v>56.13</v>
      </c>
      <c r="L107" t="n">
        <v>1.25</v>
      </c>
      <c r="M107" t="n">
        <v>76</v>
      </c>
      <c r="N107" t="n">
        <v>46.4</v>
      </c>
      <c r="O107" t="n">
        <v>26600.32</v>
      </c>
      <c r="P107" t="n">
        <v>133.89</v>
      </c>
      <c r="Q107" t="n">
        <v>1361.87</v>
      </c>
      <c r="R107" t="n">
        <v>75.76000000000001</v>
      </c>
      <c r="S107" t="n">
        <v>25.13</v>
      </c>
      <c r="T107" t="n">
        <v>24359.27</v>
      </c>
      <c r="U107" t="n">
        <v>0.33</v>
      </c>
      <c r="V107" t="n">
        <v>0.76</v>
      </c>
      <c r="W107" t="n">
        <v>1.31</v>
      </c>
      <c r="X107" t="n">
        <v>1.58</v>
      </c>
      <c r="Y107" t="n">
        <v>1</v>
      </c>
      <c r="Z107" t="n">
        <v>10</v>
      </c>
    </row>
    <row r="108">
      <c r="A108" t="n">
        <v>2</v>
      </c>
      <c r="B108" t="n">
        <v>110</v>
      </c>
      <c r="C108" t="inlineStr">
        <is>
          <t xml:space="preserve">CONCLUIDO	</t>
        </is>
      </c>
      <c r="D108" t="n">
        <v>6.9969</v>
      </c>
      <c r="E108" t="n">
        <v>14.29</v>
      </c>
      <c r="F108" t="n">
        <v>9.06</v>
      </c>
      <c r="G108" t="n">
        <v>8.77</v>
      </c>
      <c r="H108" t="n">
        <v>0.12</v>
      </c>
      <c r="I108" t="n">
        <v>62</v>
      </c>
      <c r="J108" t="n">
        <v>214.19</v>
      </c>
      <c r="K108" t="n">
        <v>56.13</v>
      </c>
      <c r="L108" t="n">
        <v>1.5</v>
      </c>
      <c r="M108" t="n">
        <v>60</v>
      </c>
      <c r="N108" t="n">
        <v>46.56</v>
      </c>
      <c r="O108" t="n">
        <v>26650.41</v>
      </c>
      <c r="P108" t="n">
        <v>127.49</v>
      </c>
      <c r="Q108" t="n">
        <v>1361.51</v>
      </c>
      <c r="R108" t="n">
        <v>65.37</v>
      </c>
      <c r="S108" t="n">
        <v>25.13</v>
      </c>
      <c r="T108" t="n">
        <v>19247.28</v>
      </c>
      <c r="U108" t="n">
        <v>0.38</v>
      </c>
      <c r="V108" t="n">
        <v>0.79</v>
      </c>
      <c r="W108" t="n">
        <v>1.28</v>
      </c>
      <c r="X108" t="n">
        <v>1.24</v>
      </c>
      <c r="Y108" t="n">
        <v>1</v>
      </c>
      <c r="Z108" t="n">
        <v>10</v>
      </c>
    </row>
    <row r="109">
      <c r="A109" t="n">
        <v>3</v>
      </c>
      <c r="B109" t="n">
        <v>110</v>
      </c>
      <c r="C109" t="inlineStr">
        <is>
          <t xml:space="preserve">CONCLUIDO	</t>
        </is>
      </c>
      <c r="D109" t="n">
        <v>7.3042</v>
      </c>
      <c r="E109" t="n">
        <v>13.69</v>
      </c>
      <c r="F109" t="n">
        <v>8.880000000000001</v>
      </c>
      <c r="G109" t="n">
        <v>10.25</v>
      </c>
      <c r="H109" t="n">
        <v>0.14</v>
      </c>
      <c r="I109" t="n">
        <v>52</v>
      </c>
      <c r="J109" t="n">
        <v>214.59</v>
      </c>
      <c r="K109" t="n">
        <v>56.13</v>
      </c>
      <c r="L109" t="n">
        <v>1.75</v>
      </c>
      <c r="M109" t="n">
        <v>50</v>
      </c>
      <c r="N109" t="n">
        <v>46.72</v>
      </c>
      <c r="O109" t="n">
        <v>26700.55</v>
      </c>
      <c r="P109" t="n">
        <v>123.45</v>
      </c>
      <c r="Q109" t="n">
        <v>1361.71</v>
      </c>
      <c r="R109" t="n">
        <v>59.44</v>
      </c>
      <c r="S109" t="n">
        <v>25.13</v>
      </c>
      <c r="T109" t="n">
        <v>16332.14</v>
      </c>
      <c r="U109" t="n">
        <v>0.42</v>
      </c>
      <c r="V109" t="n">
        <v>0.8100000000000001</v>
      </c>
      <c r="W109" t="n">
        <v>1.27</v>
      </c>
      <c r="X109" t="n">
        <v>1.06</v>
      </c>
      <c r="Y109" t="n">
        <v>1</v>
      </c>
      <c r="Z109" t="n">
        <v>10</v>
      </c>
    </row>
    <row r="110">
      <c r="A110" t="n">
        <v>4</v>
      </c>
      <c r="B110" t="n">
        <v>110</v>
      </c>
      <c r="C110" t="inlineStr">
        <is>
          <t xml:space="preserve">CONCLUIDO	</t>
        </is>
      </c>
      <c r="D110" t="n">
        <v>7.5965</v>
      </c>
      <c r="E110" t="n">
        <v>13.16</v>
      </c>
      <c r="F110" t="n">
        <v>8.69</v>
      </c>
      <c r="G110" t="n">
        <v>11.85</v>
      </c>
      <c r="H110" t="n">
        <v>0.17</v>
      </c>
      <c r="I110" t="n">
        <v>44</v>
      </c>
      <c r="J110" t="n">
        <v>215</v>
      </c>
      <c r="K110" t="n">
        <v>56.13</v>
      </c>
      <c r="L110" t="n">
        <v>2</v>
      </c>
      <c r="M110" t="n">
        <v>42</v>
      </c>
      <c r="N110" t="n">
        <v>46.87</v>
      </c>
      <c r="O110" t="n">
        <v>26750.75</v>
      </c>
      <c r="P110" t="n">
        <v>119.47</v>
      </c>
      <c r="Q110" t="n">
        <v>1361.59</v>
      </c>
      <c r="R110" t="n">
        <v>53.82</v>
      </c>
      <c r="S110" t="n">
        <v>25.13</v>
      </c>
      <c r="T110" t="n">
        <v>13559.66</v>
      </c>
      <c r="U110" t="n">
        <v>0.47</v>
      </c>
      <c r="V110" t="n">
        <v>0.83</v>
      </c>
      <c r="W110" t="n">
        <v>1.25</v>
      </c>
      <c r="X110" t="n">
        <v>0.87</v>
      </c>
      <c r="Y110" t="n">
        <v>1</v>
      </c>
      <c r="Z110" t="n">
        <v>10</v>
      </c>
    </row>
    <row r="111">
      <c r="A111" t="n">
        <v>5</v>
      </c>
      <c r="B111" t="n">
        <v>110</v>
      </c>
      <c r="C111" t="inlineStr">
        <is>
          <t xml:space="preserve">CONCLUIDO	</t>
        </is>
      </c>
      <c r="D111" t="n">
        <v>7.8269</v>
      </c>
      <c r="E111" t="n">
        <v>12.78</v>
      </c>
      <c r="F111" t="n">
        <v>8.56</v>
      </c>
      <c r="G111" t="n">
        <v>13.51</v>
      </c>
      <c r="H111" t="n">
        <v>0.19</v>
      </c>
      <c r="I111" t="n">
        <v>38</v>
      </c>
      <c r="J111" t="n">
        <v>215.41</v>
      </c>
      <c r="K111" t="n">
        <v>56.13</v>
      </c>
      <c r="L111" t="n">
        <v>2.25</v>
      </c>
      <c r="M111" t="n">
        <v>36</v>
      </c>
      <c r="N111" t="n">
        <v>47.03</v>
      </c>
      <c r="O111" t="n">
        <v>26801</v>
      </c>
      <c r="P111" t="n">
        <v>116.32</v>
      </c>
      <c r="Q111" t="n">
        <v>1361.42</v>
      </c>
      <c r="R111" t="n">
        <v>49.74</v>
      </c>
      <c r="S111" t="n">
        <v>25.13</v>
      </c>
      <c r="T111" t="n">
        <v>11550.99</v>
      </c>
      <c r="U111" t="n">
        <v>0.51</v>
      </c>
      <c r="V111" t="n">
        <v>0.84</v>
      </c>
      <c r="W111" t="n">
        <v>1.24</v>
      </c>
      <c r="X111" t="n">
        <v>0.74</v>
      </c>
      <c r="Y111" t="n">
        <v>1</v>
      </c>
      <c r="Z111" t="n">
        <v>10</v>
      </c>
    </row>
    <row r="112">
      <c r="A112" t="n">
        <v>6</v>
      </c>
      <c r="B112" t="n">
        <v>110</v>
      </c>
      <c r="C112" t="inlineStr">
        <is>
          <t xml:space="preserve">CONCLUIDO	</t>
        </is>
      </c>
      <c r="D112" t="n">
        <v>7.972</v>
      </c>
      <c r="E112" t="n">
        <v>12.54</v>
      </c>
      <c r="F112" t="n">
        <v>8.5</v>
      </c>
      <c r="G112" t="n">
        <v>14.99</v>
      </c>
      <c r="H112" t="n">
        <v>0.21</v>
      </c>
      <c r="I112" t="n">
        <v>34</v>
      </c>
      <c r="J112" t="n">
        <v>215.82</v>
      </c>
      <c r="K112" t="n">
        <v>56.13</v>
      </c>
      <c r="L112" t="n">
        <v>2.5</v>
      </c>
      <c r="M112" t="n">
        <v>32</v>
      </c>
      <c r="N112" t="n">
        <v>47.19</v>
      </c>
      <c r="O112" t="n">
        <v>26851.31</v>
      </c>
      <c r="P112" t="n">
        <v>113.59</v>
      </c>
      <c r="Q112" t="n">
        <v>1361.42</v>
      </c>
      <c r="R112" t="n">
        <v>47.56</v>
      </c>
      <c r="S112" t="n">
        <v>25.13</v>
      </c>
      <c r="T112" t="n">
        <v>10481.49</v>
      </c>
      <c r="U112" t="n">
        <v>0.53</v>
      </c>
      <c r="V112" t="n">
        <v>0.85</v>
      </c>
      <c r="W112" t="n">
        <v>1.24</v>
      </c>
      <c r="X112" t="n">
        <v>0.68</v>
      </c>
      <c r="Y112" t="n">
        <v>1</v>
      </c>
      <c r="Z112" t="n">
        <v>10</v>
      </c>
    </row>
    <row r="113">
      <c r="A113" t="n">
        <v>7</v>
      </c>
      <c r="B113" t="n">
        <v>110</v>
      </c>
      <c r="C113" t="inlineStr">
        <is>
          <t xml:space="preserve">CONCLUIDO	</t>
        </is>
      </c>
      <c r="D113" t="n">
        <v>8.145300000000001</v>
      </c>
      <c r="E113" t="n">
        <v>12.28</v>
      </c>
      <c r="F113" t="n">
        <v>8.4</v>
      </c>
      <c r="G113" t="n">
        <v>16.8</v>
      </c>
      <c r="H113" t="n">
        <v>0.23</v>
      </c>
      <c r="I113" t="n">
        <v>30</v>
      </c>
      <c r="J113" t="n">
        <v>216.22</v>
      </c>
      <c r="K113" t="n">
        <v>56.13</v>
      </c>
      <c r="L113" t="n">
        <v>2.75</v>
      </c>
      <c r="M113" t="n">
        <v>28</v>
      </c>
      <c r="N113" t="n">
        <v>47.35</v>
      </c>
      <c r="O113" t="n">
        <v>26901.66</v>
      </c>
      <c r="P113" t="n">
        <v>110.86</v>
      </c>
      <c r="Q113" t="n">
        <v>1361.41</v>
      </c>
      <c r="R113" t="n">
        <v>44.57</v>
      </c>
      <c r="S113" t="n">
        <v>25.13</v>
      </c>
      <c r="T113" t="n">
        <v>9007.370000000001</v>
      </c>
      <c r="U113" t="n">
        <v>0.5600000000000001</v>
      </c>
      <c r="V113" t="n">
        <v>0.86</v>
      </c>
      <c r="W113" t="n">
        <v>1.23</v>
      </c>
      <c r="X113" t="n">
        <v>0.58</v>
      </c>
      <c r="Y113" t="n">
        <v>1</v>
      </c>
      <c r="Z113" t="n">
        <v>10</v>
      </c>
    </row>
    <row r="114">
      <c r="A114" t="n">
        <v>8</v>
      </c>
      <c r="B114" t="n">
        <v>110</v>
      </c>
      <c r="C114" t="inlineStr">
        <is>
          <t xml:space="preserve">CONCLUIDO	</t>
        </is>
      </c>
      <c r="D114" t="n">
        <v>8.267099999999999</v>
      </c>
      <c r="E114" t="n">
        <v>12.1</v>
      </c>
      <c r="F114" t="n">
        <v>8.34</v>
      </c>
      <c r="G114" t="n">
        <v>18.54</v>
      </c>
      <c r="H114" t="n">
        <v>0.25</v>
      </c>
      <c r="I114" t="n">
        <v>27</v>
      </c>
      <c r="J114" t="n">
        <v>216.63</v>
      </c>
      <c r="K114" t="n">
        <v>56.13</v>
      </c>
      <c r="L114" t="n">
        <v>3</v>
      </c>
      <c r="M114" t="n">
        <v>25</v>
      </c>
      <c r="N114" t="n">
        <v>47.51</v>
      </c>
      <c r="O114" t="n">
        <v>26952.08</v>
      </c>
      <c r="P114" t="n">
        <v>108.63</v>
      </c>
      <c r="Q114" t="n">
        <v>1361.79</v>
      </c>
      <c r="R114" t="n">
        <v>42.89</v>
      </c>
      <c r="S114" t="n">
        <v>25.13</v>
      </c>
      <c r="T114" t="n">
        <v>8182.13</v>
      </c>
      <c r="U114" t="n">
        <v>0.59</v>
      </c>
      <c r="V114" t="n">
        <v>0.86</v>
      </c>
      <c r="W114" t="n">
        <v>1.23</v>
      </c>
      <c r="X114" t="n">
        <v>0.52</v>
      </c>
      <c r="Y114" t="n">
        <v>1</v>
      </c>
      <c r="Z114" t="n">
        <v>10</v>
      </c>
    </row>
    <row r="115">
      <c r="A115" t="n">
        <v>9</v>
      </c>
      <c r="B115" t="n">
        <v>110</v>
      </c>
      <c r="C115" t="inlineStr">
        <is>
          <t xml:space="preserve">CONCLUIDO	</t>
        </is>
      </c>
      <c r="D115" t="n">
        <v>8.354799999999999</v>
      </c>
      <c r="E115" t="n">
        <v>11.97</v>
      </c>
      <c r="F115" t="n">
        <v>8.300000000000001</v>
      </c>
      <c r="G115" t="n">
        <v>19.92</v>
      </c>
      <c r="H115" t="n">
        <v>0.27</v>
      </c>
      <c r="I115" t="n">
        <v>25</v>
      </c>
      <c r="J115" t="n">
        <v>217.04</v>
      </c>
      <c r="K115" t="n">
        <v>56.13</v>
      </c>
      <c r="L115" t="n">
        <v>3.25</v>
      </c>
      <c r="M115" t="n">
        <v>23</v>
      </c>
      <c r="N115" t="n">
        <v>47.66</v>
      </c>
      <c r="O115" t="n">
        <v>27002.55</v>
      </c>
      <c r="P115" t="n">
        <v>105.91</v>
      </c>
      <c r="Q115" t="n">
        <v>1361.47</v>
      </c>
      <c r="R115" t="n">
        <v>41.47</v>
      </c>
      <c r="S115" t="n">
        <v>25.13</v>
      </c>
      <c r="T115" t="n">
        <v>7481.08</v>
      </c>
      <c r="U115" t="n">
        <v>0.61</v>
      </c>
      <c r="V115" t="n">
        <v>0.87</v>
      </c>
      <c r="W115" t="n">
        <v>1.22</v>
      </c>
      <c r="X115" t="n">
        <v>0.48</v>
      </c>
      <c r="Y115" t="n">
        <v>1</v>
      </c>
      <c r="Z115" t="n">
        <v>10</v>
      </c>
    </row>
    <row r="116">
      <c r="A116" t="n">
        <v>10</v>
      </c>
      <c r="B116" t="n">
        <v>110</v>
      </c>
      <c r="C116" t="inlineStr">
        <is>
          <t xml:space="preserve">CONCLUIDO	</t>
        </is>
      </c>
      <c r="D116" t="n">
        <v>8.4307</v>
      </c>
      <c r="E116" t="n">
        <v>11.86</v>
      </c>
      <c r="F116" t="n">
        <v>8.279999999999999</v>
      </c>
      <c r="G116" t="n">
        <v>21.59</v>
      </c>
      <c r="H116" t="n">
        <v>0.29</v>
      </c>
      <c r="I116" t="n">
        <v>23</v>
      </c>
      <c r="J116" t="n">
        <v>217.45</v>
      </c>
      <c r="K116" t="n">
        <v>56.13</v>
      </c>
      <c r="L116" t="n">
        <v>3.5</v>
      </c>
      <c r="M116" t="n">
        <v>21</v>
      </c>
      <c r="N116" t="n">
        <v>47.82</v>
      </c>
      <c r="O116" t="n">
        <v>27053.07</v>
      </c>
      <c r="P116" t="n">
        <v>104.44</v>
      </c>
      <c r="Q116" t="n">
        <v>1361.4</v>
      </c>
      <c r="R116" t="n">
        <v>40.86</v>
      </c>
      <c r="S116" t="n">
        <v>25.13</v>
      </c>
      <c r="T116" t="n">
        <v>7184.05</v>
      </c>
      <c r="U116" t="n">
        <v>0.62</v>
      </c>
      <c r="V116" t="n">
        <v>0.87</v>
      </c>
      <c r="W116" t="n">
        <v>1.22</v>
      </c>
      <c r="X116" t="n">
        <v>0.46</v>
      </c>
      <c r="Y116" t="n">
        <v>1</v>
      </c>
      <c r="Z116" t="n">
        <v>10</v>
      </c>
    </row>
    <row r="117">
      <c r="A117" t="n">
        <v>11</v>
      </c>
      <c r="B117" t="n">
        <v>110</v>
      </c>
      <c r="C117" t="inlineStr">
        <is>
          <t xml:space="preserve">CONCLUIDO	</t>
        </is>
      </c>
      <c r="D117" t="n">
        <v>8.541499999999999</v>
      </c>
      <c r="E117" t="n">
        <v>11.71</v>
      </c>
      <c r="F117" t="n">
        <v>8.210000000000001</v>
      </c>
      <c r="G117" t="n">
        <v>23.45</v>
      </c>
      <c r="H117" t="n">
        <v>0.31</v>
      </c>
      <c r="I117" t="n">
        <v>21</v>
      </c>
      <c r="J117" t="n">
        <v>217.86</v>
      </c>
      <c r="K117" t="n">
        <v>56.13</v>
      </c>
      <c r="L117" t="n">
        <v>3.75</v>
      </c>
      <c r="M117" t="n">
        <v>19</v>
      </c>
      <c r="N117" t="n">
        <v>47.98</v>
      </c>
      <c r="O117" t="n">
        <v>27103.65</v>
      </c>
      <c r="P117" t="n">
        <v>102.26</v>
      </c>
      <c r="Q117" t="n">
        <v>1361.34</v>
      </c>
      <c r="R117" t="n">
        <v>38.69</v>
      </c>
      <c r="S117" t="n">
        <v>25.13</v>
      </c>
      <c r="T117" t="n">
        <v>6112.1</v>
      </c>
      <c r="U117" t="n">
        <v>0.65</v>
      </c>
      <c r="V117" t="n">
        <v>0.88</v>
      </c>
      <c r="W117" t="n">
        <v>1.21</v>
      </c>
      <c r="X117" t="n">
        <v>0.39</v>
      </c>
      <c r="Y117" t="n">
        <v>1</v>
      </c>
      <c r="Z117" t="n">
        <v>10</v>
      </c>
    </row>
    <row r="118">
      <c r="A118" t="n">
        <v>12</v>
      </c>
      <c r="B118" t="n">
        <v>110</v>
      </c>
      <c r="C118" t="inlineStr">
        <is>
          <t xml:space="preserve">CONCLUIDO	</t>
        </is>
      </c>
      <c r="D118" t="n">
        <v>8.623799999999999</v>
      </c>
      <c r="E118" t="n">
        <v>11.6</v>
      </c>
      <c r="F118" t="n">
        <v>8.18</v>
      </c>
      <c r="G118" t="n">
        <v>25.83</v>
      </c>
      <c r="H118" t="n">
        <v>0.33</v>
      </c>
      <c r="I118" t="n">
        <v>19</v>
      </c>
      <c r="J118" t="n">
        <v>218.27</v>
      </c>
      <c r="K118" t="n">
        <v>56.13</v>
      </c>
      <c r="L118" t="n">
        <v>4</v>
      </c>
      <c r="M118" t="n">
        <v>17</v>
      </c>
      <c r="N118" t="n">
        <v>48.15</v>
      </c>
      <c r="O118" t="n">
        <v>27154.29</v>
      </c>
      <c r="P118" t="n">
        <v>99.42</v>
      </c>
      <c r="Q118" t="n">
        <v>1361.37</v>
      </c>
      <c r="R118" t="n">
        <v>37.88</v>
      </c>
      <c r="S118" t="n">
        <v>25.13</v>
      </c>
      <c r="T118" t="n">
        <v>5715.18</v>
      </c>
      <c r="U118" t="n">
        <v>0.66</v>
      </c>
      <c r="V118" t="n">
        <v>0.88</v>
      </c>
      <c r="W118" t="n">
        <v>1.21</v>
      </c>
      <c r="X118" t="n">
        <v>0.36</v>
      </c>
      <c r="Y118" t="n">
        <v>1</v>
      </c>
      <c r="Z118" t="n">
        <v>10</v>
      </c>
    </row>
    <row r="119">
      <c r="A119" t="n">
        <v>13</v>
      </c>
      <c r="B119" t="n">
        <v>110</v>
      </c>
      <c r="C119" t="inlineStr">
        <is>
          <t xml:space="preserve">CONCLUIDO	</t>
        </is>
      </c>
      <c r="D119" t="n">
        <v>8.668200000000001</v>
      </c>
      <c r="E119" t="n">
        <v>11.54</v>
      </c>
      <c r="F119" t="n">
        <v>8.16</v>
      </c>
      <c r="G119" t="n">
        <v>27.21</v>
      </c>
      <c r="H119" t="n">
        <v>0.35</v>
      </c>
      <c r="I119" t="n">
        <v>18</v>
      </c>
      <c r="J119" t="n">
        <v>218.68</v>
      </c>
      <c r="K119" t="n">
        <v>56.13</v>
      </c>
      <c r="L119" t="n">
        <v>4.25</v>
      </c>
      <c r="M119" t="n">
        <v>16</v>
      </c>
      <c r="N119" t="n">
        <v>48.31</v>
      </c>
      <c r="O119" t="n">
        <v>27204.98</v>
      </c>
      <c r="P119" t="n">
        <v>97.20999999999999</v>
      </c>
      <c r="Q119" t="n">
        <v>1361.36</v>
      </c>
      <c r="R119" t="n">
        <v>37.13</v>
      </c>
      <c r="S119" t="n">
        <v>25.13</v>
      </c>
      <c r="T119" t="n">
        <v>5344.12</v>
      </c>
      <c r="U119" t="n">
        <v>0.68</v>
      </c>
      <c r="V119" t="n">
        <v>0.88</v>
      </c>
      <c r="W119" t="n">
        <v>1.21</v>
      </c>
      <c r="X119" t="n">
        <v>0.34</v>
      </c>
      <c r="Y119" t="n">
        <v>1</v>
      </c>
      <c r="Z119" t="n">
        <v>10</v>
      </c>
    </row>
    <row r="120">
      <c r="A120" t="n">
        <v>14</v>
      </c>
      <c r="B120" t="n">
        <v>110</v>
      </c>
      <c r="C120" t="inlineStr">
        <is>
          <t xml:space="preserve">CONCLUIDO	</t>
        </is>
      </c>
      <c r="D120" t="n">
        <v>8.7613</v>
      </c>
      <c r="E120" t="n">
        <v>11.41</v>
      </c>
      <c r="F120" t="n">
        <v>8.130000000000001</v>
      </c>
      <c r="G120" t="n">
        <v>30.47</v>
      </c>
      <c r="H120" t="n">
        <v>0.36</v>
      </c>
      <c r="I120" t="n">
        <v>16</v>
      </c>
      <c r="J120" t="n">
        <v>219.09</v>
      </c>
      <c r="K120" t="n">
        <v>56.13</v>
      </c>
      <c r="L120" t="n">
        <v>4.5</v>
      </c>
      <c r="M120" t="n">
        <v>13</v>
      </c>
      <c r="N120" t="n">
        <v>48.47</v>
      </c>
      <c r="O120" t="n">
        <v>27255.72</v>
      </c>
      <c r="P120" t="n">
        <v>94.25</v>
      </c>
      <c r="Q120" t="n">
        <v>1361.41</v>
      </c>
      <c r="R120" t="n">
        <v>36.22</v>
      </c>
      <c r="S120" t="n">
        <v>25.13</v>
      </c>
      <c r="T120" t="n">
        <v>4900.68</v>
      </c>
      <c r="U120" t="n">
        <v>0.6899999999999999</v>
      </c>
      <c r="V120" t="n">
        <v>0.89</v>
      </c>
      <c r="W120" t="n">
        <v>1.2</v>
      </c>
      <c r="X120" t="n">
        <v>0.3</v>
      </c>
      <c r="Y120" t="n">
        <v>1</v>
      </c>
      <c r="Z120" t="n">
        <v>10</v>
      </c>
    </row>
    <row r="121">
      <c r="A121" t="n">
        <v>15</v>
      </c>
      <c r="B121" t="n">
        <v>110</v>
      </c>
      <c r="C121" t="inlineStr">
        <is>
          <t xml:space="preserve">CONCLUIDO	</t>
        </is>
      </c>
      <c r="D121" t="n">
        <v>8.7538</v>
      </c>
      <c r="E121" t="n">
        <v>11.42</v>
      </c>
      <c r="F121" t="n">
        <v>8.140000000000001</v>
      </c>
      <c r="G121" t="n">
        <v>30.51</v>
      </c>
      <c r="H121" t="n">
        <v>0.38</v>
      </c>
      <c r="I121" t="n">
        <v>16</v>
      </c>
      <c r="J121" t="n">
        <v>219.51</v>
      </c>
      <c r="K121" t="n">
        <v>56.13</v>
      </c>
      <c r="L121" t="n">
        <v>4.75</v>
      </c>
      <c r="M121" t="n">
        <v>13</v>
      </c>
      <c r="N121" t="n">
        <v>48.63</v>
      </c>
      <c r="O121" t="n">
        <v>27306.53</v>
      </c>
      <c r="P121" t="n">
        <v>93.55</v>
      </c>
      <c r="Q121" t="n">
        <v>1361.46</v>
      </c>
      <c r="R121" t="n">
        <v>36.66</v>
      </c>
      <c r="S121" t="n">
        <v>25.13</v>
      </c>
      <c r="T121" t="n">
        <v>5118.56</v>
      </c>
      <c r="U121" t="n">
        <v>0.6899999999999999</v>
      </c>
      <c r="V121" t="n">
        <v>0.88</v>
      </c>
      <c r="W121" t="n">
        <v>1.2</v>
      </c>
      <c r="X121" t="n">
        <v>0.31</v>
      </c>
      <c r="Y121" t="n">
        <v>1</v>
      </c>
      <c r="Z121" t="n">
        <v>10</v>
      </c>
    </row>
    <row r="122">
      <c r="A122" t="n">
        <v>16</v>
      </c>
      <c r="B122" t="n">
        <v>110</v>
      </c>
      <c r="C122" t="inlineStr">
        <is>
          <t xml:space="preserve">CONCLUIDO	</t>
        </is>
      </c>
      <c r="D122" t="n">
        <v>8.8101</v>
      </c>
      <c r="E122" t="n">
        <v>11.35</v>
      </c>
      <c r="F122" t="n">
        <v>8.1</v>
      </c>
      <c r="G122" t="n">
        <v>32.42</v>
      </c>
      <c r="H122" t="n">
        <v>0.4</v>
      </c>
      <c r="I122" t="n">
        <v>15</v>
      </c>
      <c r="J122" t="n">
        <v>219.92</v>
      </c>
      <c r="K122" t="n">
        <v>56.13</v>
      </c>
      <c r="L122" t="n">
        <v>5</v>
      </c>
      <c r="M122" t="n">
        <v>9</v>
      </c>
      <c r="N122" t="n">
        <v>48.79</v>
      </c>
      <c r="O122" t="n">
        <v>27357.39</v>
      </c>
      <c r="P122" t="n">
        <v>91.79000000000001</v>
      </c>
      <c r="Q122" t="n">
        <v>1361.42</v>
      </c>
      <c r="R122" t="n">
        <v>35.46</v>
      </c>
      <c r="S122" t="n">
        <v>25.13</v>
      </c>
      <c r="T122" t="n">
        <v>4525.2</v>
      </c>
      <c r="U122" t="n">
        <v>0.71</v>
      </c>
      <c r="V122" t="n">
        <v>0.89</v>
      </c>
      <c r="W122" t="n">
        <v>1.21</v>
      </c>
      <c r="X122" t="n">
        <v>0.28</v>
      </c>
      <c r="Y122" t="n">
        <v>1</v>
      </c>
      <c r="Z122" t="n">
        <v>10</v>
      </c>
    </row>
    <row r="123">
      <c r="A123" t="n">
        <v>17</v>
      </c>
      <c r="B123" t="n">
        <v>110</v>
      </c>
      <c r="C123" t="inlineStr">
        <is>
          <t xml:space="preserve">CONCLUIDO	</t>
        </is>
      </c>
      <c r="D123" t="n">
        <v>8.843500000000001</v>
      </c>
      <c r="E123" t="n">
        <v>11.31</v>
      </c>
      <c r="F123" t="n">
        <v>8.1</v>
      </c>
      <c r="G123" t="n">
        <v>34.73</v>
      </c>
      <c r="H123" t="n">
        <v>0.42</v>
      </c>
      <c r="I123" t="n">
        <v>14</v>
      </c>
      <c r="J123" t="n">
        <v>220.33</v>
      </c>
      <c r="K123" t="n">
        <v>56.13</v>
      </c>
      <c r="L123" t="n">
        <v>5.25</v>
      </c>
      <c r="M123" t="n">
        <v>4</v>
      </c>
      <c r="N123" t="n">
        <v>48.95</v>
      </c>
      <c r="O123" t="n">
        <v>27408.3</v>
      </c>
      <c r="P123" t="n">
        <v>90.84</v>
      </c>
      <c r="Q123" t="n">
        <v>1361.53</v>
      </c>
      <c r="R123" t="n">
        <v>35.11</v>
      </c>
      <c r="S123" t="n">
        <v>25.13</v>
      </c>
      <c r="T123" t="n">
        <v>4357.45</v>
      </c>
      <c r="U123" t="n">
        <v>0.72</v>
      </c>
      <c r="V123" t="n">
        <v>0.89</v>
      </c>
      <c r="W123" t="n">
        <v>1.22</v>
      </c>
      <c r="X123" t="n">
        <v>0.28</v>
      </c>
      <c r="Y123" t="n">
        <v>1</v>
      </c>
      <c r="Z123" t="n">
        <v>10</v>
      </c>
    </row>
    <row r="124">
      <c r="A124" t="n">
        <v>18</v>
      </c>
      <c r="B124" t="n">
        <v>110</v>
      </c>
      <c r="C124" t="inlineStr">
        <is>
          <t xml:space="preserve">CONCLUIDO	</t>
        </is>
      </c>
      <c r="D124" t="n">
        <v>8.846500000000001</v>
      </c>
      <c r="E124" t="n">
        <v>11.3</v>
      </c>
      <c r="F124" t="n">
        <v>8.1</v>
      </c>
      <c r="G124" t="n">
        <v>34.71</v>
      </c>
      <c r="H124" t="n">
        <v>0.44</v>
      </c>
      <c r="I124" t="n">
        <v>14</v>
      </c>
      <c r="J124" t="n">
        <v>220.74</v>
      </c>
      <c r="K124" t="n">
        <v>56.13</v>
      </c>
      <c r="L124" t="n">
        <v>5.5</v>
      </c>
      <c r="M124" t="n">
        <v>1</v>
      </c>
      <c r="N124" t="n">
        <v>49.12</v>
      </c>
      <c r="O124" t="n">
        <v>27459.27</v>
      </c>
      <c r="P124" t="n">
        <v>90.47</v>
      </c>
      <c r="Q124" t="n">
        <v>1361.43</v>
      </c>
      <c r="R124" t="n">
        <v>34.89</v>
      </c>
      <c r="S124" t="n">
        <v>25.13</v>
      </c>
      <c r="T124" t="n">
        <v>4248.05</v>
      </c>
      <c r="U124" t="n">
        <v>0.72</v>
      </c>
      <c r="V124" t="n">
        <v>0.89</v>
      </c>
      <c r="W124" t="n">
        <v>1.22</v>
      </c>
      <c r="X124" t="n">
        <v>0.28</v>
      </c>
      <c r="Y124" t="n">
        <v>1</v>
      </c>
      <c r="Z124" t="n">
        <v>10</v>
      </c>
    </row>
    <row r="125">
      <c r="A125" t="n">
        <v>19</v>
      </c>
      <c r="B125" t="n">
        <v>110</v>
      </c>
      <c r="C125" t="inlineStr">
        <is>
          <t xml:space="preserve">CONCLUIDO	</t>
        </is>
      </c>
      <c r="D125" t="n">
        <v>8.846299999999999</v>
      </c>
      <c r="E125" t="n">
        <v>11.3</v>
      </c>
      <c r="F125" t="n">
        <v>8.1</v>
      </c>
      <c r="G125" t="n">
        <v>34.72</v>
      </c>
      <c r="H125" t="n">
        <v>0.46</v>
      </c>
      <c r="I125" t="n">
        <v>14</v>
      </c>
      <c r="J125" t="n">
        <v>221.16</v>
      </c>
      <c r="K125" t="n">
        <v>56.13</v>
      </c>
      <c r="L125" t="n">
        <v>5.75</v>
      </c>
      <c r="M125" t="n">
        <v>0</v>
      </c>
      <c r="N125" t="n">
        <v>49.28</v>
      </c>
      <c r="O125" t="n">
        <v>27510.3</v>
      </c>
      <c r="P125" t="n">
        <v>90.48</v>
      </c>
      <c r="Q125" t="n">
        <v>1361.43</v>
      </c>
      <c r="R125" t="n">
        <v>34.85</v>
      </c>
      <c r="S125" t="n">
        <v>25.13</v>
      </c>
      <c r="T125" t="n">
        <v>4224.43</v>
      </c>
      <c r="U125" t="n">
        <v>0.72</v>
      </c>
      <c r="V125" t="n">
        <v>0.89</v>
      </c>
      <c r="W125" t="n">
        <v>1.22</v>
      </c>
      <c r="X125" t="n">
        <v>0.28</v>
      </c>
      <c r="Y125" t="n">
        <v>1</v>
      </c>
      <c r="Z125" t="n">
        <v>10</v>
      </c>
    </row>
    <row r="126">
      <c r="A126" t="n">
        <v>0</v>
      </c>
      <c r="B126" t="n">
        <v>150</v>
      </c>
      <c r="C126" t="inlineStr">
        <is>
          <t xml:space="preserve">CONCLUIDO	</t>
        </is>
      </c>
      <c r="D126" t="n">
        <v>4.6709</v>
      </c>
      <c r="E126" t="n">
        <v>21.41</v>
      </c>
      <c r="F126" t="n">
        <v>10.69</v>
      </c>
      <c r="G126" t="n">
        <v>4.61</v>
      </c>
      <c r="H126" t="n">
        <v>0.06</v>
      </c>
      <c r="I126" t="n">
        <v>139</v>
      </c>
      <c r="J126" t="n">
        <v>296.65</v>
      </c>
      <c r="K126" t="n">
        <v>61.82</v>
      </c>
      <c r="L126" t="n">
        <v>1</v>
      </c>
      <c r="M126" t="n">
        <v>137</v>
      </c>
      <c r="N126" t="n">
        <v>83.83</v>
      </c>
      <c r="O126" t="n">
        <v>36821.52</v>
      </c>
      <c r="P126" t="n">
        <v>191.92</v>
      </c>
      <c r="Q126" t="n">
        <v>1362.48</v>
      </c>
      <c r="R126" t="n">
        <v>116.28</v>
      </c>
      <c r="S126" t="n">
        <v>25.13</v>
      </c>
      <c r="T126" t="n">
        <v>44315.98</v>
      </c>
      <c r="U126" t="n">
        <v>0.22</v>
      </c>
      <c r="V126" t="n">
        <v>0.67</v>
      </c>
      <c r="W126" t="n">
        <v>1.4</v>
      </c>
      <c r="X126" t="n">
        <v>2.86</v>
      </c>
      <c r="Y126" t="n">
        <v>1</v>
      </c>
      <c r="Z126" t="n">
        <v>10</v>
      </c>
    </row>
    <row r="127">
      <c r="A127" t="n">
        <v>1</v>
      </c>
      <c r="B127" t="n">
        <v>150</v>
      </c>
      <c r="C127" t="inlineStr">
        <is>
          <t xml:space="preserve">CONCLUIDO	</t>
        </is>
      </c>
      <c r="D127" t="n">
        <v>5.3603</v>
      </c>
      <c r="E127" t="n">
        <v>18.66</v>
      </c>
      <c r="F127" t="n">
        <v>9.94</v>
      </c>
      <c r="G127" t="n">
        <v>5.79</v>
      </c>
      <c r="H127" t="n">
        <v>0.07000000000000001</v>
      </c>
      <c r="I127" t="n">
        <v>103</v>
      </c>
      <c r="J127" t="n">
        <v>297.17</v>
      </c>
      <c r="K127" t="n">
        <v>61.82</v>
      </c>
      <c r="L127" t="n">
        <v>1.25</v>
      </c>
      <c r="M127" t="n">
        <v>101</v>
      </c>
      <c r="N127" t="n">
        <v>84.09999999999999</v>
      </c>
      <c r="O127" t="n">
        <v>36885.7</v>
      </c>
      <c r="P127" t="n">
        <v>177.39</v>
      </c>
      <c r="Q127" t="n">
        <v>1361.9</v>
      </c>
      <c r="R127" t="n">
        <v>92.44</v>
      </c>
      <c r="S127" t="n">
        <v>25.13</v>
      </c>
      <c r="T127" t="n">
        <v>32577.7</v>
      </c>
      <c r="U127" t="n">
        <v>0.27</v>
      </c>
      <c r="V127" t="n">
        <v>0.72</v>
      </c>
      <c r="W127" t="n">
        <v>1.35</v>
      </c>
      <c r="X127" t="n">
        <v>2.11</v>
      </c>
      <c r="Y127" t="n">
        <v>1</v>
      </c>
      <c r="Z127" t="n">
        <v>10</v>
      </c>
    </row>
    <row r="128">
      <c r="A128" t="n">
        <v>2</v>
      </c>
      <c r="B128" t="n">
        <v>150</v>
      </c>
      <c r="C128" t="inlineStr">
        <is>
          <t xml:space="preserve">CONCLUIDO	</t>
        </is>
      </c>
      <c r="D128" t="n">
        <v>5.8652</v>
      </c>
      <c r="E128" t="n">
        <v>17.05</v>
      </c>
      <c r="F128" t="n">
        <v>9.5</v>
      </c>
      <c r="G128" t="n">
        <v>6.95</v>
      </c>
      <c r="H128" t="n">
        <v>0.09</v>
      </c>
      <c r="I128" t="n">
        <v>82</v>
      </c>
      <c r="J128" t="n">
        <v>297.7</v>
      </c>
      <c r="K128" t="n">
        <v>61.82</v>
      </c>
      <c r="L128" t="n">
        <v>1.5</v>
      </c>
      <c r="M128" t="n">
        <v>80</v>
      </c>
      <c r="N128" t="n">
        <v>84.37</v>
      </c>
      <c r="O128" t="n">
        <v>36949.99</v>
      </c>
      <c r="P128" t="n">
        <v>168.5</v>
      </c>
      <c r="Q128" t="n">
        <v>1361.65</v>
      </c>
      <c r="R128" t="n">
        <v>78.59</v>
      </c>
      <c r="S128" t="n">
        <v>25.13</v>
      </c>
      <c r="T128" t="n">
        <v>25757.86</v>
      </c>
      <c r="U128" t="n">
        <v>0.32</v>
      </c>
      <c r="V128" t="n">
        <v>0.76</v>
      </c>
      <c r="W128" t="n">
        <v>1.32</v>
      </c>
      <c r="X128" t="n">
        <v>1.67</v>
      </c>
      <c r="Y128" t="n">
        <v>1</v>
      </c>
      <c r="Z128" t="n">
        <v>10</v>
      </c>
    </row>
    <row r="129">
      <c r="A129" t="n">
        <v>3</v>
      </c>
      <c r="B129" t="n">
        <v>150</v>
      </c>
      <c r="C129" t="inlineStr">
        <is>
          <t xml:space="preserve">CONCLUIDO	</t>
        </is>
      </c>
      <c r="D129" t="n">
        <v>6.2688</v>
      </c>
      <c r="E129" t="n">
        <v>15.95</v>
      </c>
      <c r="F129" t="n">
        <v>9.18</v>
      </c>
      <c r="G129" t="n">
        <v>8.1</v>
      </c>
      <c r="H129" t="n">
        <v>0.1</v>
      </c>
      <c r="I129" t="n">
        <v>68</v>
      </c>
      <c r="J129" t="n">
        <v>298.22</v>
      </c>
      <c r="K129" t="n">
        <v>61.82</v>
      </c>
      <c r="L129" t="n">
        <v>1.75</v>
      </c>
      <c r="M129" t="n">
        <v>66</v>
      </c>
      <c r="N129" t="n">
        <v>84.65000000000001</v>
      </c>
      <c r="O129" t="n">
        <v>37014.39</v>
      </c>
      <c r="P129" t="n">
        <v>161.82</v>
      </c>
      <c r="Q129" t="n">
        <v>1361.66</v>
      </c>
      <c r="R129" t="n">
        <v>69.06</v>
      </c>
      <c r="S129" t="n">
        <v>25.13</v>
      </c>
      <c r="T129" t="n">
        <v>21062.6</v>
      </c>
      <c r="U129" t="n">
        <v>0.36</v>
      </c>
      <c r="V129" t="n">
        <v>0.78</v>
      </c>
      <c r="W129" t="n">
        <v>1.29</v>
      </c>
      <c r="X129" t="n">
        <v>1.36</v>
      </c>
      <c r="Y129" t="n">
        <v>1</v>
      </c>
      <c r="Z129" t="n">
        <v>10</v>
      </c>
    </row>
    <row r="130">
      <c r="A130" t="n">
        <v>4</v>
      </c>
      <c r="B130" t="n">
        <v>150</v>
      </c>
      <c r="C130" t="inlineStr">
        <is>
          <t xml:space="preserve">CONCLUIDO	</t>
        </is>
      </c>
      <c r="D130" t="n">
        <v>6.5779</v>
      </c>
      <c r="E130" t="n">
        <v>15.2</v>
      </c>
      <c r="F130" t="n">
        <v>8.98</v>
      </c>
      <c r="G130" t="n">
        <v>9.289999999999999</v>
      </c>
      <c r="H130" t="n">
        <v>0.12</v>
      </c>
      <c r="I130" t="n">
        <v>58</v>
      </c>
      <c r="J130" t="n">
        <v>298.74</v>
      </c>
      <c r="K130" t="n">
        <v>61.82</v>
      </c>
      <c r="L130" t="n">
        <v>2</v>
      </c>
      <c r="M130" t="n">
        <v>56</v>
      </c>
      <c r="N130" t="n">
        <v>84.92</v>
      </c>
      <c r="O130" t="n">
        <v>37078.91</v>
      </c>
      <c r="P130" t="n">
        <v>157.47</v>
      </c>
      <c r="Q130" t="n">
        <v>1361.65</v>
      </c>
      <c r="R130" t="n">
        <v>63.12</v>
      </c>
      <c r="S130" t="n">
        <v>25.13</v>
      </c>
      <c r="T130" t="n">
        <v>18140.46</v>
      </c>
      <c r="U130" t="n">
        <v>0.4</v>
      </c>
      <c r="V130" t="n">
        <v>0.8</v>
      </c>
      <c r="W130" t="n">
        <v>1.27</v>
      </c>
      <c r="X130" t="n">
        <v>1.16</v>
      </c>
      <c r="Y130" t="n">
        <v>1</v>
      </c>
      <c r="Z130" t="n">
        <v>10</v>
      </c>
    </row>
    <row r="131">
      <c r="A131" t="n">
        <v>5</v>
      </c>
      <c r="B131" t="n">
        <v>150</v>
      </c>
      <c r="C131" t="inlineStr">
        <is>
          <t xml:space="preserve">CONCLUIDO	</t>
        </is>
      </c>
      <c r="D131" t="n">
        <v>6.857</v>
      </c>
      <c r="E131" t="n">
        <v>14.58</v>
      </c>
      <c r="F131" t="n">
        <v>8.81</v>
      </c>
      <c r="G131" t="n">
        <v>10.57</v>
      </c>
      <c r="H131" t="n">
        <v>0.13</v>
      </c>
      <c r="I131" t="n">
        <v>50</v>
      </c>
      <c r="J131" t="n">
        <v>299.26</v>
      </c>
      <c r="K131" t="n">
        <v>61.82</v>
      </c>
      <c r="L131" t="n">
        <v>2.25</v>
      </c>
      <c r="M131" t="n">
        <v>48</v>
      </c>
      <c r="N131" t="n">
        <v>85.19</v>
      </c>
      <c r="O131" t="n">
        <v>37143.54</v>
      </c>
      <c r="P131" t="n">
        <v>153.53</v>
      </c>
      <c r="Q131" t="n">
        <v>1361.71</v>
      </c>
      <c r="R131" t="n">
        <v>57.35</v>
      </c>
      <c r="S131" t="n">
        <v>25.13</v>
      </c>
      <c r="T131" t="n">
        <v>15298.23</v>
      </c>
      <c r="U131" t="n">
        <v>0.44</v>
      </c>
      <c r="V131" t="n">
        <v>0.82</v>
      </c>
      <c r="W131" t="n">
        <v>1.26</v>
      </c>
      <c r="X131" t="n">
        <v>0.99</v>
      </c>
      <c r="Y131" t="n">
        <v>1</v>
      </c>
      <c r="Z131" t="n">
        <v>10</v>
      </c>
    </row>
    <row r="132">
      <c r="A132" t="n">
        <v>6</v>
      </c>
      <c r="B132" t="n">
        <v>150</v>
      </c>
      <c r="C132" t="inlineStr">
        <is>
          <t xml:space="preserve">CONCLUIDO	</t>
        </is>
      </c>
      <c r="D132" t="n">
        <v>7.0374</v>
      </c>
      <c r="E132" t="n">
        <v>14.21</v>
      </c>
      <c r="F132" t="n">
        <v>8.710000000000001</v>
      </c>
      <c r="G132" t="n">
        <v>11.62</v>
      </c>
      <c r="H132" t="n">
        <v>0.15</v>
      </c>
      <c r="I132" t="n">
        <v>45</v>
      </c>
      <c r="J132" t="n">
        <v>299.79</v>
      </c>
      <c r="K132" t="n">
        <v>61.82</v>
      </c>
      <c r="L132" t="n">
        <v>2.5</v>
      </c>
      <c r="M132" t="n">
        <v>43</v>
      </c>
      <c r="N132" t="n">
        <v>85.47</v>
      </c>
      <c r="O132" t="n">
        <v>37208.42</v>
      </c>
      <c r="P132" t="n">
        <v>150.83</v>
      </c>
      <c r="Q132" t="n">
        <v>1361.53</v>
      </c>
      <c r="R132" t="n">
        <v>54.58</v>
      </c>
      <c r="S132" t="n">
        <v>25.13</v>
      </c>
      <c r="T132" t="n">
        <v>13937.18</v>
      </c>
      <c r="U132" t="n">
        <v>0.46</v>
      </c>
      <c r="V132" t="n">
        <v>0.83</v>
      </c>
      <c r="W132" t="n">
        <v>1.25</v>
      </c>
      <c r="X132" t="n">
        <v>0.89</v>
      </c>
      <c r="Y132" t="n">
        <v>1</v>
      </c>
      <c r="Z132" t="n">
        <v>10</v>
      </c>
    </row>
    <row r="133">
      <c r="A133" t="n">
        <v>7</v>
      </c>
      <c r="B133" t="n">
        <v>150</v>
      </c>
      <c r="C133" t="inlineStr">
        <is>
          <t xml:space="preserve">CONCLUIDO	</t>
        </is>
      </c>
      <c r="D133" t="n">
        <v>7.2381</v>
      </c>
      <c r="E133" t="n">
        <v>13.82</v>
      </c>
      <c r="F133" t="n">
        <v>8.6</v>
      </c>
      <c r="G133" t="n">
        <v>12.89</v>
      </c>
      <c r="H133" t="n">
        <v>0.16</v>
      </c>
      <c r="I133" t="n">
        <v>40</v>
      </c>
      <c r="J133" t="n">
        <v>300.32</v>
      </c>
      <c r="K133" t="n">
        <v>61.82</v>
      </c>
      <c r="L133" t="n">
        <v>2.75</v>
      </c>
      <c r="M133" t="n">
        <v>38</v>
      </c>
      <c r="N133" t="n">
        <v>85.73999999999999</v>
      </c>
      <c r="O133" t="n">
        <v>37273.29</v>
      </c>
      <c r="P133" t="n">
        <v>147.79</v>
      </c>
      <c r="Q133" t="n">
        <v>1361.6</v>
      </c>
      <c r="R133" t="n">
        <v>50.99</v>
      </c>
      <c r="S133" t="n">
        <v>25.13</v>
      </c>
      <c r="T133" t="n">
        <v>12164.3</v>
      </c>
      <c r="U133" t="n">
        <v>0.49</v>
      </c>
      <c r="V133" t="n">
        <v>0.84</v>
      </c>
      <c r="W133" t="n">
        <v>1.24</v>
      </c>
      <c r="X133" t="n">
        <v>0.77</v>
      </c>
      <c r="Y133" t="n">
        <v>1</v>
      </c>
      <c r="Z133" t="n">
        <v>10</v>
      </c>
    </row>
    <row r="134">
      <c r="A134" t="n">
        <v>8</v>
      </c>
      <c r="B134" t="n">
        <v>150</v>
      </c>
      <c r="C134" t="inlineStr">
        <is>
          <t xml:space="preserve">CONCLUIDO	</t>
        </is>
      </c>
      <c r="D134" t="n">
        <v>7.3955</v>
      </c>
      <c r="E134" t="n">
        <v>13.52</v>
      </c>
      <c r="F134" t="n">
        <v>8.52</v>
      </c>
      <c r="G134" t="n">
        <v>14.21</v>
      </c>
      <c r="H134" t="n">
        <v>0.18</v>
      </c>
      <c r="I134" t="n">
        <v>36</v>
      </c>
      <c r="J134" t="n">
        <v>300.84</v>
      </c>
      <c r="K134" t="n">
        <v>61.82</v>
      </c>
      <c r="L134" t="n">
        <v>3</v>
      </c>
      <c r="M134" t="n">
        <v>34</v>
      </c>
      <c r="N134" t="n">
        <v>86.02</v>
      </c>
      <c r="O134" t="n">
        <v>37338.27</v>
      </c>
      <c r="P134" t="n">
        <v>145.78</v>
      </c>
      <c r="Q134" t="n">
        <v>1361.44</v>
      </c>
      <c r="R134" t="n">
        <v>48.53</v>
      </c>
      <c r="S134" t="n">
        <v>25.13</v>
      </c>
      <c r="T134" t="n">
        <v>10955.21</v>
      </c>
      <c r="U134" t="n">
        <v>0.52</v>
      </c>
      <c r="V134" t="n">
        <v>0.84</v>
      </c>
      <c r="W134" t="n">
        <v>1.24</v>
      </c>
      <c r="X134" t="n">
        <v>0.7</v>
      </c>
      <c r="Y134" t="n">
        <v>1</v>
      </c>
      <c r="Z134" t="n">
        <v>10</v>
      </c>
    </row>
    <row r="135">
      <c r="A135" t="n">
        <v>9</v>
      </c>
      <c r="B135" t="n">
        <v>150</v>
      </c>
      <c r="C135" t="inlineStr">
        <is>
          <t xml:space="preserve">CONCLUIDO	</t>
        </is>
      </c>
      <c r="D135" t="n">
        <v>7.5223</v>
      </c>
      <c r="E135" t="n">
        <v>13.29</v>
      </c>
      <c r="F135" t="n">
        <v>8.460000000000001</v>
      </c>
      <c r="G135" t="n">
        <v>15.39</v>
      </c>
      <c r="H135" t="n">
        <v>0.19</v>
      </c>
      <c r="I135" t="n">
        <v>33</v>
      </c>
      <c r="J135" t="n">
        <v>301.37</v>
      </c>
      <c r="K135" t="n">
        <v>61.82</v>
      </c>
      <c r="L135" t="n">
        <v>3.25</v>
      </c>
      <c r="M135" t="n">
        <v>31</v>
      </c>
      <c r="N135" t="n">
        <v>86.3</v>
      </c>
      <c r="O135" t="n">
        <v>37403.38</v>
      </c>
      <c r="P135" t="n">
        <v>143.65</v>
      </c>
      <c r="Q135" t="n">
        <v>1361.38</v>
      </c>
      <c r="R135" t="n">
        <v>46.72</v>
      </c>
      <c r="S135" t="n">
        <v>25.13</v>
      </c>
      <c r="T135" t="n">
        <v>10067.9</v>
      </c>
      <c r="U135" t="n">
        <v>0.54</v>
      </c>
      <c r="V135" t="n">
        <v>0.85</v>
      </c>
      <c r="W135" t="n">
        <v>1.23</v>
      </c>
      <c r="X135" t="n">
        <v>0.64</v>
      </c>
      <c r="Y135" t="n">
        <v>1</v>
      </c>
      <c r="Z135" t="n">
        <v>10</v>
      </c>
    </row>
    <row r="136">
      <c r="A136" t="n">
        <v>10</v>
      </c>
      <c r="B136" t="n">
        <v>150</v>
      </c>
      <c r="C136" t="inlineStr">
        <is>
          <t xml:space="preserve">CONCLUIDO	</t>
        </is>
      </c>
      <c r="D136" t="n">
        <v>7.6581</v>
      </c>
      <c r="E136" t="n">
        <v>13.06</v>
      </c>
      <c r="F136" t="n">
        <v>8.390000000000001</v>
      </c>
      <c r="G136" t="n">
        <v>16.79</v>
      </c>
      <c r="H136" t="n">
        <v>0.21</v>
      </c>
      <c r="I136" t="n">
        <v>30</v>
      </c>
      <c r="J136" t="n">
        <v>301.9</v>
      </c>
      <c r="K136" t="n">
        <v>61.82</v>
      </c>
      <c r="L136" t="n">
        <v>3.5</v>
      </c>
      <c r="M136" t="n">
        <v>28</v>
      </c>
      <c r="N136" t="n">
        <v>86.58</v>
      </c>
      <c r="O136" t="n">
        <v>37468.6</v>
      </c>
      <c r="P136" t="n">
        <v>141.42</v>
      </c>
      <c r="Q136" t="n">
        <v>1361.55</v>
      </c>
      <c r="R136" t="n">
        <v>44.67</v>
      </c>
      <c r="S136" t="n">
        <v>25.13</v>
      </c>
      <c r="T136" t="n">
        <v>9057.790000000001</v>
      </c>
      <c r="U136" t="n">
        <v>0.5600000000000001</v>
      </c>
      <c r="V136" t="n">
        <v>0.86</v>
      </c>
      <c r="W136" t="n">
        <v>1.22</v>
      </c>
      <c r="X136" t="n">
        <v>0.57</v>
      </c>
      <c r="Y136" t="n">
        <v>1</v>
      </c>
      <c r="Z136" t="n">
        <v>10</v>
      </c>
    </row>
    <row r="137">
      <c r="A137" t="n">
        <v>11</v>
      </c>
      <c r="B137" t="n">
        <v>150</v>
      </c>
      <c r="C137" t="inlineStr">
        <is>
          <t xml:space="preserve">CONCLUIDO	</t>
        </is>
      </c>
      <c r="D137" t="n">
        <v>7.7378</v>
      </c>
      <c r="E137" t="n">
        <v>12.92</v>
      </c>
      <c r="F137" t="n">
        <v>8.369999999999999</v>
      </c>
      <c r="G137" t="n">
        <v>17.94</v>
      </c>
      <c r="H137" t="n">
        <v>0.22</v>
      </c>
      <c r="I137" t="n">
        <v>28</v>
      </c>
      <c r="J137" t="n">
        <v>302.43</v>
      </c>
      <c r="K137" t="n">
        <v>61.82</v>
      </c>
      <c r="L137" t="n">
        <v>3.75</v>
      </c>
      <c r="M137" t="n">
        <v>26</v>
      </c>
      <c r="N137" t="n">
        <v>86.86</v>
      </c>
      <c r="O137" t="n">
        <v>37533.94</v>
      </c>
      <c r="P137" t="n">
        <v>140.19</v>
      </c>
      <c r="Q137" t="n">
        <v>1361.56</v>
      </c>
      <c r="R137" t="n">
        <v>43.52</v>
      </c>
      <c r="S137" t="n">
        <v>25.13</v>
      </c>
      <c r="T137" t="n">
        <v>8492.65</v>
      </c>
      <c r="U137" t="n">
        <v>0.58</v>
      </c>
      <c r="V137" t="n">
        <v>0.86</v>
      </c>
      <c r="W137" t="n">
        <v>1.23</v>
      </c>
      <c r="X137" t="n">
        <v>0.55</v>
      </c>
      <c r="Y137" t="n">
        <v>1</v>
      </c>
      <c r="Z137" t="n">
        <v>10</v>
      </c>
    </row>
    <row r="138">
      <c r="A138" t="n">
        <v>12</v>
      </c>
      <c r="B138" t="n">
        <v>150</v>
      </c>
      <c r="C138" t="inlineStr">
        <is>
          <t xml:space="preserve">CONCLUIDO	</t>
        </is>
      </c>
      <c r="D138" t="n">
        <v>7.8331</v>
      </c>
      <c r="E138" t="n">
        <v>12.77</v>
      </c>
      <c r="F138" t="n">
        <v>8.32</v>
      </c>
      <c r="G138" t="n">
        <v>19.21</v>
      </c>
      <c r="H138" t="n">
        <v>0.24</v>
      </c>
      <c r="I138" t="n">
        <v>26</v>
      </c>
      <c r="J138" t="n">
        <v>302.96</v>
      </c>
      <c r="K138" t="n">
        <v>61.82</v>
      </c>
      <c r="L138" t="n">
        <v>4</v>
      </c>
      <c r="M138" t="n">
        <v>24</v>
      </c>
      <c r="N138" t="n">
        <v>87.14</v>
      </c>
      <c r="O138" t="n">
        <v>37599.4</v>
      </c>
      <c r="P138" t="n">
        <v>138.48</v>
      </c>
      <c r="Q138" t="n">
        <v>1361.44</v>
      </c>
      <c r="R138" t="n">
        <v>42.28</v>
      </c>
      <c r="S138" t="n">
        <v>25.13</v>
      </c>
      <c r="T138" t="n">
        <v>7880.44</v>
      </c>
      <c r="U138" t="n">
        <v>0.59</v>
      </c>
      <c r="V138" t="n">
        <v>0.86</v>
      </c>
      <c r="W138" t="n">
        <v>1.22</v>
      </c>
      <c r="X138" t="n">
        <v>0.5</v>
      </c>
      <c r="Y138" t="n">
        <v>1</v>
      </c>
      <c r="Z138" t="n">
        <v>10</v>
      </c>
    </row>
    <row r="139">
      <c r="A139" t="n">
        <v>13</v>
      </c>
      <c r="B139" t="n">
        <v>150</v>
      </c>
      <c r="C139" t="inlineStr">
        <is>
          <t xml:space="preserve">CONCLUIDO	</t>
        </is>
      </c>
      <c r="D139" t="n">
        <v>7.9341</v>
      </c>
      <c r="E139" t="n">
        <v>12.6</v>
      </c>
      <c r="F139" t="n">
        <v>8.27</v>
      </c>
      <c r="G139" t="n">
        <v>20.68</v>
      </c>
      <c r="H139" t="n">
        <v>0.25</v>
      </c>
      <c r="I139" t="n">
        <v>24</v>
      </c>
      <c r="J139" t="n">
        <v>303.49</v>
      </c>
      <c r="K139" t="n">
        <v>61.82</v>
      </c>
      <c r="L139" t="n">
        <v>4.25</v>
      </c>
      <c r="M139" t="n">
        <v>22</v>
      </c>
      <c r="N139" t="n">
        <v>87.42</v>
      </c>
      <c r="O139" t="n">
        <v>37664.98</v>
      </c>
      <c r="P139" t="n">
        <v>136.32</v>
      </c>
      <c r="Q139" t="n">
        <v>1361.44</v>
      </c>
      <c r="R139" t="n">
        <v>40.67</v>
      </c>
      <c r="S139" t="n">
        <v>25.13</v>
      </c>
      <c r="T139" t="n">
        <v>7084.09</v>
      </c>
      <c r="U139" t="n">
        <v>0.62</v>
      </c>
      <c r="V139" t="n">
        <v>0.87</v>
      </c>
      <c r="W139" t="n">
        <v>1.22</v>
      </c>
      <c r="X139" t="n">
        <v>0.45</v>
      </c>
      <c r="Y139" t="n">
        <v>1</v>
      </c>
      <c r="Z139" t="n">
        <v>10</v>
      </c>
    </row>
    <row r="140">
      <c r="A140" t="n">
        <v>14</v>
      </c>
      <c r="B140" t="n">
        <v>150</v>
      </c>
      <c r="C140" t="inlineStr">
        <is>
          <t xml:space="preserve">CONCLUIDO	</t>
        </is>
      </c>
      <c r="D140" t="n">
        <v>7.9699</v>
      </c>
      <c r="E140" t="n">
        <v>12.55</v>
      </c>
      <c r="F140" t="n">
        <v>8.27</v>
      </c>
      <c r="G140" t="n">
        <v>21.58</v>
      </c>
      <c r="H140" t="n">
        <v>0.26</v>
      </c>
      <c r="I140" t="n">
        <v>23</v>
      </c>
      <c r="J140" t="n">
        <v>304.03</v>
      </c>
      <c r="K140" t="n">
        <v>61.82</v>
      </c>
      <c r="L140" t="n">
        <v>4.5</v>
      </c>
      <c r="M140" t="n">
        <v>21</v>
      </c>
      <c r="N140" t="n">
        <v>87.7</v>
      </c>
      <c r="O140" t="n">
        <v>37730.68</v>
      </c>
      <c r="P140" t="n">
        <v>135.52</v>
      </c>
      <c r="Q140" t="n">
        <v>1361.4</v>
      </c>
      <c r="R140" t="n">
        <v>40.71</v>
      </c>
      <c r="S140" t="n">
        <v>25.13</v>
      </c>
      <c r="T140" t="n">
        <v>7113.15</v>
      </c>
      <c r="U140" t="n">
        <v>0.62</v>
      </c>
      <c r="V140" t="n">
        <v>0.87</v>
      </c>
      <c r="W140" t="n">
        <v>1.22</v>
      </c>
      <c r="X140" t="n">
        <v>0.45</v>
      </c>
      <c r="Y140" t="n">
        <v>1</v>
      </c>
      <c r="Z140" t="n">
        <v>10</v>
      </c>
    </row>
    <row r="141">
      <c r="A141" t="n">
        <v>15</v>
      </c>
      <c r="B141" t="n">
        <v>150</v>
      </c>
      <c r="C141" t="inlineStr">
        <is>
          <t xml:space="preserve">CONCLUIDO	</t>
        </is>
      </c>
      <c r="D141" t="n">
        <v>8.023199999999999</v>
      </c>
      <c r="E141" t="n">
        <v>12.46</v>
      </c>
      <c r="F141" t="n">
        <v>8.24</v>
      </c>
      <c r="G141" t="n">
        <v>22.48</v>
      </c>
      <c r="H141" t="n">
        <v>0.28</v>
      </c>
      <c r="I141" t="n">
        <v>22</v>
      </c>
      <c r="J141" t="n">
        <v>304.56</v>
      </c>
      <c r="K141" t="n">
        <v>61.82</v>
      </c>
      <c r="L141" t="n">
        <v>4.75</v>
      </c>
      <c r="M141" t="n">
        <v>20</v>
      </c>
      <c r="N141" t="n">
        <v>87.98999999999999</v>
      </c>
      <c r="O141" t="n">
        <v>37796.51</v>
      </c>
      <c r="P141" t="n">
        <v>133.69</v>
      </c>
      <c r="Q141" t="n">
        <v>1361.5</v>
      </c>
      <c r="R141" t="n">
        <v>39.91</v>
      </c>
      <c r="S141" t="n">
        <v>25.13</v>
      </c>
      <c r="T141" t="n">
        <v>6717.15</v>
      </c>
      <c r="U141" t="n">
        <v>0.63</v>
      </c>
      <c r="V141" t="n">
        <v>0.87</v>
      </c>
      <c r="W141" t="n">
        <v>1.21</v>
      </c>
      <c r="X141" t="n">
        <v>0.42</v>
      </c>
      <c r="Y141" t="n">
        <v>1</v>
      </c>
      <c r="Z141" t="n">
        <v>10</v>
      </c>
    </row>
    <row r="142">
      <c r="A142" t="n">
        <v>16</v>
      </c>
      <c r="B142" t="n">
        <v>150</v>
      </c>
      <c r="C142" t="inlineStr">
        <is>
          <t xml:space="preserve">CONCLUIDO	</t>
        </is>
      </c>
      <c r="D142" t="n">
        <v>8.123799999999999</v>
      </c>
      <c r="E142" t="n">
        <v>12.31</v>
      </c>
      <c r="F142" t="n">
        <v>8.199999999999999</v>
      </c>
      <c r="G142" t="n">
        <v>24.6</v>
      </c>
      <c r="H142" t="n">
        <v>0.29</v>
      </c>
      <c r="I142" t="n">
        <v>20</v>
      </c>
      <c r="J142" t="n">
        <v>305.09</v>
      </c>
      <c r="K142" t="n">
        <v>61.82</v>
      </c>
      <c r="L142" t="n">
        <v>5</v>
      </c>
      <c r="M142" t="n">
        <v>18</v>
      </c>
      <c r="N142" t="n">
        <v>88.27</v>
      </c>
      <c r="O142" t="n">
        <v>37862.45</v>
      </c>
      <c r="P142" t="n">
        <v>131.89</v>
      </c>
      <c r="Q142" t="n">
        <v>1361.48</v>
      </c>
      <c r="R142" t="n">
        <v>38.52</v>
      </c>
      <c r="S142" t="n">
        <v>25.13</v>
      </c>
      <c r="T142" t="n">
        <v>6030.36</v>
      </c>
      <c r="U142" t="n">
        <v>0.65</v>
      </c>
      <c r="V142" t="n">
        <v>0.88</v>
      </c>
      <c r="W142" t="n">
        <v>1.21</v>
      </c>
      <c r="X142" t="n">
        <v>0.38</v>
      </c>
      <c r="Y142" t="n">
        <v>1</v>
      </c>
      <c r="Z142" t="n">
        <v>10</v>
      </c>
    </row>
    <row r="143">
      <c r="A143" t="n">
        <v>17</v>
      </c>
      <c r="B143" t="n">
        <v>150</v>
      </c>
      <c r="C143" t="inlineStr">
        <is>
          <t xml:space="preserve">CONCLUIDO	</t>
        </is>
      </c>
      <c r="D143" t="n">
        <v>8.1738</v>
      </c>
      <c r="E143" t="n">
        <v>12.23</v>
      </c>
      <c r="F143" t="n">
        <v>8.18</v>
      </c>
      <c r="G143" t="n">
        <v>25.84</v>
      </c>
      <c r="H143" t="n">
        <v>0.31</v>
      </c>
      <c r="I143" t="n">
        <v>19</v>
      </c>
      <c r="J143" t="n">
        <v>305.63</v>
      </c>
      <c r="K143" t="n">
        <v>61.82</v>
      </c>
      <c r="L143" t="n">
        <v>5.25</v>
      </c>
      <c r="M143" t="n">
        <v>17</v>
      </c>
      <c r="N143" t="n">
        <v>88.56</v>
      </c>
      <c r="O143" t="n">
        <v>37928.52</v>
      </c>
      <c r="P143" t="n">
        <v>130.64</v>
      </c>
      <c r="Q143" t="n">
        <v>1361.44</v>
      </c>
      <c r="R143" t="n">
        <v>37.77</v>
      </c>
      <c r="S143" t="n">
        <v>25.13</v>
      </c>
      <c r="T143" t="n">
        <v>5662.17</v>
      </c>
      <c r="U143" t="n">
        <v>0.67</v>
      </c>
      <c r="V143" t="n">
        <v>0.88</v>
      </c>
      <c r="W143" t="n">
        <v>1.21</v>
      </c>
      <c r="X143" t="n">
        <v>0.36</v>
      </c>
      <c r="Y143" t="n">
        <v>1</v>
      </c>
      <c r="Z143" t="n">
        <v>10</v>
      </c>
    </row>
    <row r="144">
      <c r="A144" t="n">
        <v>18</v>
      </c>
      <c r="B144" t="n">
        <v>150</v>
      </c>
      <c r="C144" t="inlineStr">
        <is>
          <t xml:space="preserve">CONCLUIDO	</t>
        </is>
      </c>
      <c r="D144" t="n">
        <v>8.222200000000001</v>
      </c>
      <c r="E144" t="n">
        <v>12.16</v>
      </c>
      <c r="F144" t="n">
        <v>8.16</v>
      </c>
      <c r="G144" t="n">
        <v>27.22</v>
      </c>
      <c r="H144" t="n">
        <v>0.32</v>
      </c>
      <c r="I144" t="n">
        <v>18</v>
      </c>
      <c r="J144" t="n">
        <v>306.17</v>
      </c>
      <c r="K144" t="n">
        <v>61.82</v>
      </c>
      <c r="L144" t="n">
        <v>5.5</v>
      </c>
      <c r="M144" t="n">
        <v>16</v>
      </c>
      <c r="N144" t="n">
        <v>88.84</v>
      </c>
      <c r="O144" t="n">
        <v>37994.72</v>
      </c>
      <c r="P144" t="n">
        <v>128.66</v>
      </c>
      <c r="Q144" t="n">
        <v>1361.34</v>
      </c>
      <c r="R144" t="n">
        <v>37.38</v>
      </c>
      <c r="S144" t="n">
        <v>25.13</v>
      </c>
      <c r="T144" t="n">
        <v>5469.06</v>
      </c>
      <c r="U144" t="n">
        <v>0.67</v>
      </c>
      <c r="V144" t="n">
        <v>0.88</v>
      </c>
      <c r="W144" t="n">
        <v>1.21</v>
      </c>
      <c r="X144" t="n">
        <v>0.34</v>
      </c>
      <c r="Y144" t="n">
        <v>1</v>
      </c>
      <c r="Z144" t="n">
        <v>10</v>
      </c>
    </row>
    <row r="145">
      <c r="A145" t="n">
        <v>19</v>
      </c>
      <c r="B145" t="n">
        <v>150</v>
      </c>
      <c r="C145" t="inlineStr">
        <is>
          <t xml:space="preserve">CONCLUIDO	</t>
        </is>
      </c>
      <c r="D145" t="n">
        <v>8.271100000000001</v>
      </c>
      <c r="E145" t="n">
        <v>12.09</v>
      </c>
      <c r="F145" t="n">
        <v>8.15</v>
      </c>
      <c r="G145" t="n">
        <v>28.76</v>
      </c>
      <c r="H145" t="n">
        <v>0.33</v>
      </c>
      <c r="I145" t="n">
        <v>17</v>
      </c>
      <c r="J145" t="n">
        <v>306.7</v>
      </c>
      <c r="K145" t="n">
        <v>61.82</v>
      </c>
      <c r="L145" t="n">
        <v>5.75</v>
      </c>
      <c r="M145" t="n">
        <v>15</v>
      </c>
      <c r="N145" t="n">
        <v>89.13</v>
      </c>
      <c r="O145" t="n">
        <v>38061.04</v>
      </c>
      <c r="P145" t="n">
        <v>128.09</v>
      </c>
      <c r="Q145" t="n">
        <v>1361.36</v>
      </c>
      <c r="R145" t="n">
        <v>36.72</v>
      </c>
      <c r="S145" t="n">
        <v>25.13</v>
      </c>
      <c r="T145" t="n">
        <v>5147.27</v>
      </c>
      <c r="U145" t="n">
        <v>0.68</v>
      </c>
      <c r="V145" t="n">
        <v>0.88</v>
      </c>
      <c r="W145" t="n">
        <v>1.21</v>
      </c>
      <c r="X145" t="n">
        <v>0.33</v>
      </c>
      <c r="Y145" t="n">
        <v>1</v>
      </c>
      <c r="Z145" t="n">
        <v>10</v>
      </c>
    </row>
    <row r="146">
      <c r="A146" t="n">
        <v>20</v>
      </c>
      <c r="B146" t="n">
        <v>150</v>
      </c>
      <c r="C146" t="inlineStr">
        <is>
          <t xml:space="preserve">CONCLUIDO	</t>
        </is>
      </c>
      <c r="D146" t="n">
        <v>8.3299</v>
      </c>
      <c r="E146" t="n">
        <v>12</v>
      </c>
      <c r="F146" t="n">
        <v>8.119999999999999</v>
      </c>
      <c r="G146" t="n">
        <v>30.45</v>
      </c>
      <c r="H146" t="n">
        <v>0.35</v>
      </c>
      <c r="I146" t="n">
        <v>16</v>
      </c>
      <c r="J146" t="n">
        <v>307.24</v>
      </c>
      <c r="K146" t="n">
        <v>61.82</v>
      </c>
      <c r="L146" t="n">
        <v>6</v>
      </c>
      <c r="M146" t="n">
        <v>14</v>
      </c>
      <c r="N146" t="n">
        <v>89.42</v>
      </c>
      <c r="O146" t="n">
        <v>38127.48</v>
      </c>
      <c r="P146" t="n">
        <v>125.6</v>
      </c>
      <c r="Q146" t="n">
        <v>1361.36</v>
      </c>
      <c r="R146" t="n">
        <v>36.2</v>
      </c>
      <c r="S146" t="n">
        <v>25.13</v>
      </c>
      <c r="T146" t="n">
        <v>4892.62</v>
      </c>
      <c r="U146" t="n">
        <v>0.6899999999999999</v>
      </c>
      <c r="V146" t="n">
        <v>0.89</v>
      </c>
      <c r="W146" t="n">
        <v>1.2</v>
      </c>
      <c r="X146" t="n">
        <v>0.3</v>
      </c>
      <c r="Y146" t="n">
        <v>1</v>
      </c>
      <c r="Z146" t="n">
        <v>10</v>
      </c>
    </row>
    <row r="147">
      <c r="A147" t="n">
        <v>21</v>
      </c>
      <c r="B147" t="n">
        <v>150</v>
      </c>
      <c r="C147" t="inlineStr">
        <is>
          <t xml:space="preserve">CONCLUIDO	</t>
        </is>
      </c>
      <c r="D147" t="n">
        <v>8.3225</v>
      </c>
      <c r="E147" t="n">
        <v>12.02</v>
      </c>
      <c r="F147" t="n">
        <v>8.130000000000001</v>
      </c>
      <c r="G147" t="n">
        <v>30.49</v>
      </c>
      <c r="H147" t="n">
        <v>0.36</v>
      </c>
      <c r="I147" t="n">
        <v>16</v>
      </c>
      <c r="J147" t="n">
        <v>307.78</v>
      </c>
      <c r="K147" t="n">
        <v>61.82</v>
      </c>
      <c r="L147" t="n">
        <v>6.25</v>
      </c>
      <c r="M147" t="n">
        <v>14</v>
      </c>
      <c r="N147" t="n">
        <v>89.70999999999999</v>
      </c>
      <c r="O147" t="n">
        <v>38194.05</v>
      </c>
      <c r="P147" t="n">
        <v>125.84</v>
      </c>
      <c r="Q147" t="n">
        <v>1361.46</v>
      </c>
      <c r="R147" t="n">
        <v>36.37</v>
      </c>
      <c r="S147" t="n">
        <v>25.13</v>
      </c>
      <c r="T147" t="n">
        <v>4973.31</v>
      </c>
      <c r="U147" t="n">
        <v>0.6899999999999999</v>
      </c>
      <c r="V147" t="n">
        <v>0.88</v>
      </c>
      <c r="W147" t="n">
        <v>1.21</v>
      </c>
      <c r="X147" t="n">
        <v>0.31</v>
      </c>
      <c r="Y147" t="n">
        <v>1</v>
      </c>
      <c r="Z147" t="n">
        <v>10</v>
      </c>
    </row>
    <row r="148">
      <c r="A148" t="n">
        <v>22</v>
      </c>
      <c r="B148" t="n">
        <v>150</v>
      </c>
      <c r="C148" t="inlineStr">
        <is>
          <t xml:space="preserve">CONCLUIDO	</t>
        </is>
      </c>
      <c r="D148" t="n">
        <v>8.380100000000001</v>
      </c>
      <c r="E148" t="n">
        <v>11.93</v>
      </c>
      <c r="F148" t="n">
        <v>8.1</v>
      </c>
      <c r="G148" t="n">
        <v>32.41</v>
      </c>
      <c r="H148" t="n">
        <v>0.38</v>
      </c>
      <c r="I148" t="n">
        <v>15</v>
      </c>
      <c r="J148" t="n">
        <v>308.32</v>
      </c>
      <c r="K148" t="n">
        <v>61.82</v>
      </c>
      <c r="L148" t="n">
        <v>6.5</v>
      </c>
      <c r="M148" t="n">
        <v>13</v>
      </c>
      <c r="N148" t="n">
        <v>90</v>
      </c>
      <c r="O148" t="n">
        <v>38260.74</v>
      </c>
      <c r="P148" t="n">
        <v>124.81</v>
      </c>
      <c r="Q148" t="n">
        <v>1361.34</v>
      </c>
      <c r="R148" t="n">
        <v>35.45</v>
      </c>
      <c r="S148" t="n">
        <v>25.13</v>
      </c>
      <c r="T148" t="n">
        <v>4523.24</v>
      </c>
      <c r="U148" t="n">
        <v>0.71</v>
      </c>
      <c r="V148" t="n">
        <v>0.89</v>
      </c>
      <c r="W148" t="n">
        <v>1.21</v>
      </c>
      <c r="X148" t="n">
        <v>0.28</v>
      </c>
      <c r="Y148" t="n">
        <v>1</v>
      </c>
      <c r="Z148" t="n">
        <v>10</v>
      </c>
    </row>
    <row r="149">
      <c r="A149" t="n">
        <v>23</v>
      </c>
      <c r="B149" t="n">
        <v>150</v>
      </c>
      <c r="C149" t="inlineStr">
        <is>
          <t xml:space="preserve">CONCLUIDO	</t>
        </is>
      </c>
      <c r="D149" t="n">
        <v>8.435700000000001</v>
      </c>
      <c r="E149" t="n">
        <v>11.85</v>
      </c>
      <c r="F149" t="n">
        <v>8.08</v>
      </c>
      <c r="G149" t="n">
        <v>34.63</v>
      </c>
      <c r="H149" t="n">
        <v>0.39</v>
      </c>
      <c r="I149" t="n">
        <v>14</v>
      </c>
      <c r="J149" t="n">
        <v>308.86</v>
      </c>
      <c r="K149" t="n">
        <v>61.82</v>
      </c>
      <c r="L149" t="n">
        <v>6.75</v>
      </c>
      <c r="M149" t="n">
        <v>12</v>
      </c>
      <c r="N149" t="n">
        <v>90.29000000000001</v>
      </c>
      <c r="O149" t="n">
        <v>38327.57</v>
      </c>
      <c r="P149" t="n">
        <v>122.34</v>
      </c>
      <c r="Q149" t="n">
        <v>1361.38</v>
      </c>
      <c r="R149" t="n">
        <v>34.74</v>
      </c>
      <c r="S149" t="n">
        <v>25.13</v>
      </c>
      <c r="T149" t="n">
        <v>4170.64</v>
      </c>
      <c r="U149" t="n">
        <v>0.72</v>
      </c>
      <c r="V149" t="n">
        <v>0.89</v>
      </c>
      <c r="W149" t="n">
        <v>1.2</v>
      </c>
      <c r="X149" t="n">
        <v>0.26</v>
      </c>
      <c r="Y149" t="n">
        <v>1</v>
      </c>
      <c r="Z149" t="n">
        <v>10</v>
      </c>
    </row>
    <row r="150">
      <c r="A150" t="n">
        <v>24</v>
      </c>
      <c r="B150" t="n">
        <v>150</v>
      </c>
      <c r="C150" t="inlineStr">
        <is>
          <t xml:space="preserve">CONCLUIDO	</t>
        </is>
      </c>
      <c r="D150" t="n">
        <v>8.438599999999999</v>
      </c>
      <c r="E150" t="n">
        <v>11.85</v>
      </c>
      <c r="F150" t="n">
        <v>8.08</v>
      </c>
      <c r="G150" t="n">
        <v>34.61</v>
      </c>
      <c r="H150" t="n">
        <v>0.4</v>
      </c>
      <c r="I150" t="n">
        <v>14</v>
      </c>
      <c r="J150" t="n">
        <v>309.41</v>
      </c>
      <c r="K150" t="n">
        <v>61.82</v>
      </c>
      <c r="L150" t="n">
        <v>7</v>
      </c>
      <c r="M150" t="n">
        <v>12</v>
      </c>
      <c r="N150" t="n">
        <v>90.59</v>
      </c>
      <c r="O150" t="n">
        <v>38394.52</v>
      </c>
      <c r="P150" t="n">
        <v>122.12</v>
      </c>
      <c r="Q150" t="n">
        <v>1361.4</v>
      </c>
      <c r="R150" t="n">
        <v>34.36</v>
      </c>
      <c r="S150" t="n">
        <v>25.13</v>
      </c>
      <c r="T150" t="n">
        <v>3982.45</v>
      </c>
      <c r="U150" t="n">
        <v>0.73</v>
      </c>
      <c r="V150" t="n">
        <v>0.89</v>
      </c>
      <c r="W150" t="n">
        <v>1.21</v>
      </c>
      <c r="X150" t="n">
        <v>0.25</v>
      </c>
      <c r="Y150" t="n">
        <v>1</v>
      </c>
      <c r="Z150" t="n">
        <v>10</v>
      </c>
    </row>
    <row r="151">
      <c r="A151" t="n">
        <v>25</v>
      </c>
      <c r="B151" t="n">
        <v>150</v>
      </c>
      <c r="C151" t="inlineStr">
        <is>
          <t xml:space="preserve">CONCLUIDO	</t>
        </is>
      </c>
      <c r="D151" t="n">
        <v>8.491400000000001</v>
      </c>
      <c r="E151" t="n">
        <v>11.78</v>
      </c>
      <c r="F151" t="n">
        <v>8.06</v>
      </c>
      <c r="G151" t="n">
        <v>37.19</v>
      </c>
      <c r="H151" t="n">
        <v>0.42</v>
      </c>
      <c r="I151" t="n">
        <v>13</v>
      </c>
      <c r="J151" t="n">
        <v>309.95</v>
      </c>
      <c r="K151" t="n">
        <v>61.82</v>
      </c>
      <c r="L151" t="n">
        <v>7.25</v>
      </c>
      <c r="M151" t="n">
        <v>11</v>
      </c>
      <c r="N151" t="n">
        <v>90.88</v>
      </c>
      <c r="O151" t="n">
        <v>38461.6</v>
      </c>
      <c r="P151" t="n">
        <v>120.23</v>
      </c>
      <c r="Q151" t="n">
        <v>1361.38</v>
      </c>
      <c r="R151" t="n">
        <v>34.08</v>
      </c>
      <c r="S151" t="n">
        <v>25.13</v>
      </c>
      <c r="T151" t="n">
        <v>3845.55</v>
      </c>
      <c r="U151" t="n">
        <v>0.74</v>
      </c>
      <c r="V151" t="n">
        <v>0.89</v>
      </c>
      <c r="W151" t="n">
        <v>1.2</v>
      </c>
      <c r="X151" t="n">
        <v>0.24</v>
      </c>
      <c r="Y151" t="n">
        <v>1</v>
      </c>
      <c r="Z151" t="n">
        <v>10</v>
      </c>
    </row>
    <row r="152">
      <c r="A152" t="n">
        <v>26</v>
      </c>
      <c r="B152" t="n">
        <v>150</v>
      </c>
      <c r="C152" t="inlineStr">
        <is>
          <t xml:space="preserve">CONCLUIDO	</t>
        </is>
      </c>
      <c r="D152" t="n">
        <v>8.4908</v>
      </c>
      <c r="E152" t="n">
        <v>11.78</v>
      </c>
      <c r="F152" t="n">
        <v>8.06</v>
      </c>
      <c r="G152" t="n">
        <v>37.19</v>
      </c>
      <c r="H152" t="n">
        <v>0.43</v>
      </c>
      <c r="I152" t="n">
        <v>13</v>
      </c>
      <c r="J152" t="n">
        <v>310.5</v>
      </c>
      <c r="K152" t="n">
        <v>61.82</v>
      </c>
      <c r="L152" t="n">
        <v>7.5</v>
      </c>
      <c r="M152" t="n">
        <v>11</v>
      </c>
      <c r="N152" t="n">
        <v>91.18000000000001</v>
      </c>
      <c r="O152" t="n">
        <v>38528.81</v>
      </c>
      <c r="P152" t="n">
        <v>118.16</v>
      </c>
      <c r="Q152" t="n">
        <v>1361.49</v>
      </c>
      <c r="R152" t="n">
        <v>34.09</v>
      </c>
      <c r="S152" t="n">
        <v>25.13</v>
      </c>
      <c r="T152" t="n">
        <v>3849.46</v>
      </c>
      <c r="U152" t="n">
        <v>0.74</v>
      </c>
      <c r="V152" t="n">
        <v>0.89</v>
      </c>
      <c r="W152" t="n">
        <v>1.2</v>
      </c>
      <c r="X152" t="n">
        <v>0.24</v>
      </c>
      <c r="Y152" t="n">
        <v>1</v>
      </c>
      <c r="Z152" t="n">
        <v>10</v>
      </c>
    </row>
    <row r="153">
      <c r="A153" t="n">
        <v>27</v>
      </c>
      <c r="B153" t="n">
        <v>150</v>
      </c>
      <c r="C153" t="inlineStr">
        <is>
          <t xml:space="preserve">CONCLUIDO	</t>
        </is>
      </c>
      <c r="D153" t="n">
        <v>8.537100000000001</v>
      </c>
      <c r="E153" t="n">
        <v>11.71</v>
      </c>
      <c r="F153" t="n">
        <v>8.050000000000001</v>
      </c>
      <c r="G153" t="n">
        <v>40.25</v>
      </c>
      <c r="H153" t="n">
        <v>0.44</v>
      </c>
      <c r="I153" t="n">
        <v>12</v>
      </c>
      <c r="J153" t="n">
        <v>311.04</v>
      </c>
      <c r="K153" t="n">
        <v>61.82</v>
      </c>
      <c r="L153" t="n">
        <v>7.75</v>
      </c>
      <c r="M153" t="n">
        <v>10</v>
      </c>
      <c r="N153" t="n">
        <v>91.47</v>
      </c>
      <c r="O153" t="n">
        <v>38596.15</v>
      </c>
      <c r="P153" t="n">
        <v>117.19</v>
      </c>
      <c r="Q153" t="n">
        <v>1361.42</v>
      </c>
      <c r="R153" t="n">
        <v>33.78</v>
      </c>
      <c r="S153" t="n">
        <v>25.13</v>
      </c>
      <c r="T153" t="n">
        <v>3700.47</v>
      </c>
      <c r="U153" t="n">
        <v>0.74</v>
      </c>
      <c r="V153" t="n">
        <v>0.89</v>
      </c>
      <c r="W153" t="n">
        <v>1.2</v>
      </c>
      <c r="X153" t="n">
        <v>0.23</v>
      </c>
      <c r="Y153" t="n">
        <v>1</v>
      </c>
      <c r="Z153" t="n">
        <v>10</v>
      </c>
    </row>
    <row r="154">
      <c r="A154" t="n">
        <v>28</v>
      </c>
      <c r="B154" t="n">
        <v>150</v>
      </c>
      <c r="C154" t="inlineStr">
        <is>
          <t xml:space="preserve">CONCLUIDO	</t>
        </is>
      </c>
      <c r="D154" t="n">
        <v>8.5413</v>
      </c>
      <c r="E154" t="n">
        <v>11.71</v>
      </c>
      <c r="F154" t="n">
        <v>8.039999999999999</v>
      </c>
      <c r="G154" t="n">
        <v>40.22</v>
      </c>
      <c r="H154" t="n">
        <v>0.46</v>
      </c>
      <c r="I154" t="n">
        <v>12</v>
      </c>
      <c r="J154" t="n">
        <v>311.59</v>
      </c>
      <c r="K154" t="n">
        <v>61.82</v>
      </c>
      <c r="L154" t="n">
        <v>8</v>
      </c>
      <c r="M154" t="n">
        <v>9</v>
      </c>
      <c r="N154" t="n">
        <v>91.77</v>
      </c>
      <c r="O154" t="n">
        <v>38663.62</v>
      </c>
      <c r="P154" t="n">
        <v>115.42</v>
      </c>
      <c r="Q154" t="n">
        <v>1361.37</v>
      </c>
      <c r="R154" t="n">
        <v>33.52</v>
      </c>
      <c r="S154" t="n">
        <v>25.13</v>
      </c>
      <c r="T154" t="n">
        <v>3569.5</v>
      </c>
      <c r="U154" t="n">
        <v>0.75</v>
      </c>
      <c r="V154" t="n">
        <v>0.89</v>
      </c>
      <c r="W154" t="n">
        <v>1.2</v>
      </c>
      <c r="X154" t="n">
        <v>0.22</v>
      </c>
      <c r="Y154" t="n">
        <v>1</v>
      </c>
      <c r="Z154" t="n">
        <v>10</v>
      </c>
    </row>
    <row r="155">
      <c r="A155" t="n">
        <v>29</v>
      </c>
      <c r="B155" t="n">
        <v>150</v>
      </c>
      <c r="C155" t="inlineStr">
        <is>
          <t xml:space="preserve">CONCLUIDO	</t>
        </is>
      </c>
      <c r="D155" t="n">
        <v>8.595000000000001</v>
      </c>
      <c r="E155" t="n">
        <v>11.63</v>
      </c>
      <c r="F155" t="n">
        <v>8.029999999999999</v>
      </c>
      <c r="G155" t="n">
        <v>43.78</v>
      </c>
      <c r="H155" t="n">
        <v>0.47</v>
      </c>
      <c r="I155" t="n">
        <v>11</v>
      </c>
      <c r="J155" t="n">
        <v>312.14</v>
      </c>
      <c r="K155" t="n">
        <v>61.82</v>
      </c>
      <c r="L155" t="n">
        <v>8.25</v>
      </c>
      <c r="M155" t="n">
        <v>6</v>
      </c>
      <c r="N155" t="n">
        <v>92.06999999999999</v>
      </c>
      <c r="O155" t="n">
        <v>38731.35</v>
      </c>
      <c r="P155" t="n">
        <v>114</v>
      </c>
      <c r="Q155" t="n">
        <v>1361.35</v>
      </c>
      <c r="R155" t="n">
        <v>32.99</v>
      </c>
      <c r="S155" t="n">
        <v>25.13</v>
      </c>
      <c r="T155" t="n">
        <v>3310.02</v>
      </c>
      <c r="U155" t="n">
        <v>0.76</v>
      </c>
      <c r="V155" t="n">
        <v>0.9</v>
      </c>
      <c r="W155" t="n">
        <v>1.2</v>
      </c>
      <c r="X155" t="n">
        <v>0.21</v>
      </c>
      <c r="Y155" t="n">
        <v>1</v>
      </c>
      <c r="Z155" t="n">
        <v>10</v>
      </c>
    </row>
    <row r="156">
      <c r="A156" t="n">
        <v>30</v>
      </c>
      <c r="B156" t="n">
        <v>150</v>
      </c>
      <c r="C156" t="inlineStr">
        <is>
          <t xml:space="preserve">CONCLUIDO	</t>
        </is>
      </c>
      <c r="D156" t="n">
        <v>8.6022</v>
      </c>
      <c r="E156" t="n">
        <v>11.62</v>
      </c>
      <c r="F156" t="n">
        <v>8.02</v>
      </c>
      <c r="G156" t="n">
        <v>43.73</v>
      </c>
      <c r="H156" t="n">
        <v>0.48</v>
      </c>
      <c r="I156" t="n">
        <v>11</v>
      </c>
      <c r="J156" t="n">
        <v>312.69</v>
      </c>
      <c r="K156" t="n">
        <v>61.82</v>
      </c>
      <c r="L156" t="n">
        <v>8.5</v>
      </c>
      <c r="M156" t="n">
        <v>5</v>
      </c>
      <c r="N156" t="n">
        <v>92.37</v>
      </c>
      <c r="O156" t="n">
        <v>38799.09</v>
      </c>
      <c r="P156" t="n">
        <v>114.24</v>
      </c>
      <c r="Q156" t="n">
        <v>1361.38</v>
      </c>
      <c r="R156" t="n">
        <v>32.58</v>
      </c>
      <c r="S156" t="n">
        <v>25.13</v>
      </c>
      <c r="T156" t="n">
        <v>3103.69</v>
      </c>
      <c r="U156" t="n">
        <v>0.77</v>
      </c>
      <c r="V156" t="n">
        <v>0.9</v>
      </c>
      <c r="W156" t="n">
        <v>1.2</v>
      </c>
      <c r="X156" t="n">
        <v>0.2</v>
      </c>
      <c r="Y156" t="n">
        <v>1</v>
      </c>
      <c r="Z156" t="n">
        <v>10</v>
      </c>
    </row>
    <row r="157">
      <c r="A157" t="n">
        <v>31</v>
      </c>
      <c r="B157" t="n">
        <v>150</v>
      </c>
      <c r="C157" t="inlineStr">
        <is>
          <t xml:space="preserve">CONCLUIDO	</t>
        </is>
      </c>
      <c r="D157" t="n">
        <v>8.599299999999999</v>
      </c>
      <c r="E157" t="n">
        <v>11.63</v>
      </c>
      <c r="F157" t="n">
        <v>8.02</v>
      </c>
      <c r="G157" t="n">
        <v>43.75</v>
      </c>
      <c r="H157" t="n">
        <v>0.5</v>
      </c>
      <c r="I157" t="n">
        <v>11</v>
      </c>
      <c r="J157" t="n">
        <v>313.24</v>
      </c>
      <c r="K157" t="n">
        <v>61.82</v>
      </c>
      <c r="L157" t="n">
        <v>8.75</v>
      </c>
      <c r="M157" t="n">
        <v>3</v>
      </c>
      <c r="N157" t="n">
        <v>92.67</v>
      </c>
      <c r="O157" t="n">
        <v>38866.96</v>
      </c>
      <c r="P157" t="n">
        <v>113.5</v>
      </c>
      <c r="Q157" t="n">
        <v>1361.38</v>
      </c>
      <c r="R157" t="n">
        <v>32.78</v>
      </c>
      <c r="S157" t="n">
        <v>25.13</v>
      </c>
      <c r="T157" t="n">
        <v>3207.29</v>
      </c>
      <c r="U157" t="n">
        <v>0.77</v>
      </c>
      <c r="V157" t="n">
        <v>0.9</v>
      </c>
      <c r="W157" t="n">
        <v>1.2</v>
      </c>
      <c r="X157" t="n">
        <v>0.2</v>
      </c>
      <c r="Y157" t="n">
        <v>1</v>
      </c>
      <c r="Z157" t="n">
        <v>10</v>
      </c>
    </row>
    <row r="158">
      <c r="A158" t="n">
        <v>32</v>
      </c>
      <c r="B158" t="n">
        <v>150</v>
      </c>
      <c r="C158" t="inlineStr">
        <is>
          <t xml:space="preserve">CONCLUIDO	</t>
        </is>
      </c>
      <c r="D158" t="n">
        <v>8.598699999999999</v>
      </c>
      <c r="E158" t="n">
        <v>11.63</v>
      </c>
      <c r="F158" t="n">
        <v>8.02</v>
      </c>
      <c r="G158" t="n">
        <v>43.75</v>
      </c>
      <c r="H158" t="n">
        <v>0.51</v>
      </c>
      <c r="I158" t="n">
        <v>11</v>
      </c>
      <c r="J158" t="n">
        <v>313.79</v>
      </c>
      <c r="K158" t="n">
        <v>61.82</v>
      </c>
      <c r="L158" t="n">
        <v>9</v>
      </c>
      <c r="M158" t="n">
        <v>3</v>
      </c>
      <c r="N158" t="n">
        <v>92.97</v>
      </c>
      <c r="O158" t="n">
        <v>38934.97</v>
      </c>
      <c r="P158" t="n">
        <v>112.88</v>
      </c>
      <c r="Q158" t="n">
        <v>1361.41</v>
      </c>
      <c r="R158" t="n">
        <v>32.69</v>
      </c>
      <c r="S158" t="n">
        <v>25.13</v>
      </c>
      <c r="T158" t="n">
        <v>3159.86</v>
      </c>
      <c r="U158" t="n">
        <v>0.77</v>
      </c>
      <c r="V158" t="n">
        <v>0.9</v>
      </c>
      <c r="W158" t="n">
        <v>1.2</v>
      </c>
      <c r="X158" t="n">
        <v>0.2</v>
      </c>
      <c r="Y158" t="n">
        <v>1</v>
      </c>
      <c r="Z158" t="n">
        <v>10</v>
      </c>
    </row>
    <row r="159">
      <c r="A159" t="n">
        <v>33</v>
      </c>
      <c r="B159" t="n">
        <v>150</v>
      </c>
      <c r="C159" t="inlineStr">
        <is>
          <t xml:space="preserve">CONCLUIDO	</t>
        </is>
      </c>
      <c r="D159" t="n">
        <v>8.5997</v>
      </c>
      <c r="E159" t="n">
        <v>11.63</v>
      </c>
      <c r="F159" t="n">
        <v>8.02</v>
      </c>
      <c r="G159" t="n">
        <v>43.75</v>
      </c>
      <c r="H159" t="n">
        <v>0.52</v>
      </c>
      <c r="I159" t="n">
        <v>11</v>
      </c>
      <c r="J159" t="n">
        <v>314.34</v>
      </c>
      <c r="K159" t="n">
        <v>61.82</v>
      </c>
      <c r="L159" t="n">
        <v>9.25</v>
      </c>
      <c r="M159" t="n">
        <v>2</v>
      </c>
      <c r="N159" t="n">
        <v>93.27</v>
      </c>
      <c r="O159" t="n">
        <v>39003.11</v>
      </c>
      <c r="P159" t="n">
        <v>111.95</v>
      </c>
      <c r="Q159" t="n">
        <v>1361.38</v>
      </c>
      <c r="R159" t="n">
        <v>32.75</v>
      </c>
      <c r="S159" t="n">
        <v>25.13</v>
      </c>
      <c r="T159" t="n">
        <v>3191.46</v>
      </c>
      <c r="U159" t="n">
        <v>0.77</v>
      </c>
      <c r="V159" t="n">
        <v>0.9</v>
      </c>
      <c r="W159" t="n">
        <v>1.2</v>
      </c>
      <c r="X159" t="n">
        <v>0.2</v>
      </c>
      <c r="Y159" t="n">
        <v>1</v>
      </c>
      <c r="Z159" t="n">
        <v>10</v>
      </c>
    </row>
    <row r="160">
      <c r="A160" t="n">
        <v>34</v>
      </c>
      <c r="B160" t="n">
        <v>150</v>
      </c>
      <c r="C160" t="inlineStr">
        <is>
          <t xml:space="preserve">CONCLUIDO	</t>
        </is>
      </c>
      <c r="D160" t="n">
        <v>8.595599999999999</v>
      </c>
      <c r="E160" t="n">
        <v>11.63</v>
      </c>
      <c r="F160" t="n">
        <v>8.029999999999999</v>
      </c>
      <c r="G160" t="n">
        <v>43.78</v>
      </c>
      <c r="H160" t="n">
        <v>0.54</v>
      </c>
      <c r="I160" t="n">
        <v>11</v>
      </c>
      <c r="J160" t="n">
        <v>314.9</v>
      </c>
      <c r="K160" t="n">
        <v>61.82</v>
      </c>
      <c r="L160" t="n">
        <v>9.5</v>
      </c>
      <c r="M160" t="n">
        <v>0</v>
      </c>
      <c r="N160" t="n">
        <v>93.56999999999999</v>
      </c>
      <c r="O160" t="n">
        <v>39071.38</v>
      </c>
      <c r="P160" t="n">
        <v>112.26</v>
      </c>
      <c r="Q160" t="n">
        <v>1361.38</v>
      </c>
      <c r="R160" t="n">
        <v>32.74</v>
      </c>
      <c r="S160" t="n">
        <v>25.13</v>
      </c>
      <c r="T160" t="n">
        <v>3186.48</v>
      </c>
      <c r="U160" t="n">
        <v>0.77</v>
      </c>
      <c r="V160" t="n">
        <v>0.9</v>
      </c>
      <c r="W160" t="n">
        <v>1.21</v>
      </c>
      <c r="X160" t="n">
        <v>0.21</v>
      </c>
      <c r="Y160" t="n">
        <v>1</v>
      </c>
      <c r="Z160" t="n">
        <v>10</v>
      </c>
    </row>
    <row r="161">
      <c r="A161" t="n">
        <v>0</v>
      </c>
      <c r="B161" t="n">
        <v>10</v>
      </c>
      <c r="C161" t="inlineStr">
        <is>
          <t xml:space="preserve">CONCLUIDO	</t>
        </is>
      </c>
      <c r="D161" t="n">
        <v>7.1726</v>
      </c>
      <c r="E161" t="n">
        <v>13.94</v>
      </c>
      <c r="F161" t="n">
        <v>10.77</v>
      </c>
      <c r="G161" t="n">
        <v>4.72</v>
      </c>
      <c r="H161" t="n">
        <v>0.64</v>
      </c>
      <c r="I161" t="n">
        <v>137</v>
      </c>
      <c r="J161" t="n">
        <v>26.11</v>
      </c>
      <c r="K161" t="n">
        <v>12.1</v>
      </c>
      <c r="L161" t="n">
        <v>1</v>
      </c>
      <c r="M161" t="n">
        <v>0</v>
      </c>
      <c r="N161" t="n">
        <v>3.01</v>
      </c>
      <c r="O161" t="n">
        <v>3454.41</v>
      </c>
      <c r="P161" t="n">
        <v>31.5</v>
      </c>
      <c r="Q161" t="n">
        <v>1362.82</v>
      </c>
      <c r="R161" t="n">
        <v>112.54</v>
      </c>
      <c r="S161" t="n">
        <v>25.13</v>
      </c>
      <c r="T161" t="n">
        <v>42453.84</v>
      </c>
      <c r="U161" t="n">
        <v>0.22</v>
      </c>
      <c r="V161" t="n">
        <v>0.67</v>
      </c>
      <c r="W161" t="n">
        <v>1.59</v>
      </c>
      <c r="X161" t="n">
        <v>2.95</v>
      </c>
      <c r="Y161" t="n">
        <v>1</v>
      </c>
      <c r="Z161" t="n">
        <v>10</v>
      </c>
    </row>
    <row r="162">
      <c r="A162" t="n">
        <v>0</v>
      </c>
      <c r="B162" t="n">
        <v>45</v>
      </c>
      <c r="C162" t="inlineStr">
        <is>
          <t xml:space="preserve">CONCLUIDO	</t>
        </is>
      </c>
      <c r="D162" t="n">
        <v>8.450699999999999</v>
      </c>
      <c r="E162" t="n">
        <v>11.83</v>
      </c>
      <c r="F162" t="n">
        <v>8.82</v>
      </c>
      <c r="G162" t="n">
        <v>10.58</v>
      </c>
      <c r="H162" t="n">
        <v>0.18</v>
      </c>
      <c r="I162" t="n">
        <v>50</v>
      </c>
      <c r="J162" t="n">
        <v>98.70999999999999</v>
      </c>
      <c r="K162" t="n">
        <v>39.72</v>
      </c>
      <c r="L162" t="n">
        <v>1</v>
      </c>
      <c r="M162" t="n">
        <v>47</v>
      </c>
      <c r="N162" t="n">
        <v>12.99</v>
      </c>
      <c r="O162" t="n">
        <v>12407.75</v>
      </c>
      <c r="P162" t="n">
        <v>68.3</v>
      </c>
      <c r="Q162" t="n">
        <v>1361.51</v>
      </c>
      <c r="R162" t="n">
        <v>57.49</v>
      </c>
      <c r="S162" t="n">
        <v>25.13</v>
      </c>
      <c r="T162" t="n">
        <v>15363.97</v>
      </c>
      <c r="U162" t="n">
        <v>0.44</v>
      </c>
      <c r="V162" t="n">
        <v>0.82</v>
      </c>
      <c r="W162" t="n">
        <v>1.27</v>
      </c>
      <c r="X162" t="n">
        <v>1</v>
      </c>
      <c r="Y162" t="n">
        <v>1</v>
      </c>
      <c r="Z162" t="n">
        <v>10</v>
      </c>
    </row>
    <row r="163">
      <c r="A163" t="n">
        <v>1</v>
      </c>
      <c r="B163" t="n">
        <v>45</v>
      </c>
      <c r="C163" t="inlineStr">
        <is>
          <t xml:space="preserve">CONCLUIDO	</t>
        </is>
      </c>
      <c r="D163" t="n">
        <v>8.8188</v>
      </c>
      <c r="E163" t="n">
        <v>11.34</v>
      </c>
      <c r="F163" t="n">
        <v>8.57</v>
      </c>
      <c r="G163" t="n">
        <v>13.53</v>
      </c>
      <c r="H163" t="n">
        <v>0.22</v>
      </c>
      <c r="I163" t="n">
        <v>38</v>
      </c>
      <c r="J163" t="n">
        <v>99.02</v>
      </c>
      <c r="K163" t="n">
        <v>39.72</v>
      </c>
      <c r="L163" t="n">
        <v>1.25</v>
      </c>
      <c r="M163" t="n">
        <v>32</v>
      </c>
      <c r="N163" t="n">
        <v>13.05</v>
      </c>
      <c r="O163" t="n">
        <v>12446.14</v>
      </c>
      <c r="P163" t="n">
        <v>62.42</v>
      </c>
      <c r="Q163" t="n">
        <v>1361.78</v>
      </c>
      <c r="R163" t="n">
        <v>49.83</v>
      </c>
      <c r="S163" t="n">
        <v>25.13</v>
      </c>
      <c r="T163" t="n">
        <v>11594.56</v>
      </c>
      <c r="U163" t="n">
        <v>0.5</v>
      </c>
      <c r="V163" t="n">
        <v>0.84</v>
      </c>
      <c r="W163" t="n">
        <v>1.24</v>
      </c>
      <c r="X163" t="n">
        <v>0.75</v>
      </c>
      <c r="Y163" t="n">
        <v>1</v>
      </c>
      <c r="Z163" t="n">
        <v>10</v>
      </c>
    </row>
    <row r="164">
      <c r="A164" t="n">
        <v>2</v>
      </c>
      <c r="B164" t="n">
        <v>45</v>
      </c>
      <c r="C164" t="inlineStr">
        <is>
          <t xml:space="preserve">CONCLUIDO	</t>
        </is>
      </c>
      <c r="D164" t="n">
        <v>8.956300000000001</v>
      </c>
      <c r="E164" t="n">
        <v>11.17</v>
      </c>
      <c r="F164" t="n">
        <v>8.5</v>
      </c>
      <c r="G164" t="n">
        <v>15.45</v>
      </c>
      <c r="H164" t="n">
        <v>0.27</v>
      </c>
      <c r="I164" t="n">
        <v>33</v>
      </c>
      <c r="J164" t="n">
        <v>99.33</v>
      </c>
      <c r="K164" t="n">
        <v>39.72</v>
      </c>
      <c r="L164" t="n">
        <v>1.5</v>
      </c>
      <c r="M164" t="n">
        <v>8</v>
      </c>
      <c r="N164" t="n">
        <v>13.11</v>
      </c>
      <c r="O164" t="n">
        <v>12484.55</v>
      </c>
      <c r="P164" t="n">
        <v>59.35</v>
      </c>
      <c r="Q164" t="n">
        <v>1361.41</v>
      </c>
      <c r="R164" t="n">
        <v>47.09</v>
      </c>
      <c r="S164" t="n">
        <v>25.13</v>
      </c>
      <c r="T164" t="n">
        <v>10251.83</v>
      </c>
      <c r="U164" t="n">
        <v>0.53</v>
      </c>
      <c r="V164" t="n">
        <v>0.85</v>
      </c>
      <c r="W164" t="n">
        <v>1.26</v>
      </c>
      <c r="X164" t="n">
        <v>0.68</v>
      </c>
      <c r="Y164" t="n">
        <v>1</v>
      </c>
      <c r="Z164" t="n">
        <v>10</v>
      </c>
    </row>
    <row r="165">
      <c r="A165" t="n">
        <v>3</v>
      </c>
      <c r="B165" t="n">
        <v>45</v>
      </c>
      <c r="C165" t="inlineStr">
        <is>
          <t xml:space="preserve">CONCLUIDO	</t>
        </is>
      </c>
      <c r="D165" t="n">
        <v>8.9834</v>
      </c>
      <c r="E165" t="n">
        <v>11.13</v>
      </c>
      <c r="F165" t="n">
        <v>8.49</v>
      </c>
      <c r="G165" t="n">
        <v>15.91</v>
      </c>
      <c r="H165" t="n">
        <v>0.31</v>
      </c>
      <c r="I165" t="n">
        <v>32</v>
      </c>
      <c r="J165" t="n">
        <v>99.64</v>
      </c>
      <c r="K165" t="n">
        <v>39.72</v>
      </c>
      <c r="L165" t="n">
        <v>1.75</v>
      </c>
      <c r="M165" t="n">
        <v>0</v>
      </c>
      <c r="N165" t="n">
        <v>13.18</v>
      </c>
      <c r="O165" t="n">
        <v>12522.99</v>
      </c>
      <c r="P165" t="n">
        <v>59.24</v>
      </c>
      <c r="Q165" t="n">
        <v>1361.45</v>
      </c>
      <c r="R165" t="n">
        <v>46.24</v>
      </c>
      <c r="S165" t="n">
        <v>25.13</v>
      </c>
      <c r="T165" t="n">
        <v>9828.950000000001</v>
      </c>
      <c r="U165" t="n">
        <v>0.54</v>
      </c>
      <c r="V165" t="n">
        <v>0.85</v>
      </c>
      <c r="W165" t="n">
        <v>1.27</v>
      </c>
      <c r="X165" t="n">
        <v>0.67</v>
      </c>
      <c r="Y165" t="n">
        <v>1</v>
      </c>
      <c r="Z165" t="n">
        <v>10</v>
      </c>
    </row>
    <row r="166">
      <c r="A166" t="n">
        <v>0</v>
      </c>
      <c r="B166" t="n">
        <v>105</v>
      </c>
      <c r="C166" t="inlineStr">
        <is>
          <t xml:space="preserve">CONCLUIDO	</t>
        </is>
      </c>
      <c r="D166" t="n">
        <v>6.0667</v>
      </c>
      <c r="E166" t="n">
        <v>16.48</v>
      </c>
      <c r="F166" t="n">
        <v>9.859999999999999</v>
      </c>
      <c r="G166" t="n">
        <v>5.92</v>
      </c>
      <c r="H166" t="n">
        <v>0.09</v>
      </c>
      <c r="I166" t="n">
        <v>100</v>
      </c>
      <c r="J166" t="n">
        <v>204</v>
      </c>
      <c r="K166" t="n">
        <v>55.27</v>
      </c>
      <c r="L166" t="n">
        <v>1</v>
      </c>
      <c r="M166" t="n">
        <v>98</v>
      </c>
      <c r="N166" t="n">
        <v>42.72</v>
      </c>
      <c r="O166" t="n">
        <v>25393.6</v>
      </c>
      <c r="P166" t="n">
        <v>137.64</v>
      </c>
      <c r="Q166" t="n">
        <v>1361.66</v>
      </c>
      <c r="R166" t="n">
        <v>90.41</v>
      </c>
      <c r="S166" t="n">
        <v>25.13</v>
      </c>
      <c r="T166" t="n">
        <v>31575.91</v>
      </c>
      <c r="U166" t="n">
        <v>0.28</v>
      </c>
      <c r="V166" t="n">
        <v>0.73</v>
      </c>
      <c r="W166" t="n">
        <v>1.34</v>
      </c>
      <c r="X166" t="n">
        <v>2.04</v>
      </c>
      <c r="Y166" t="n">
        <v>1</v>
      </c>
      <c r="Z166" t="n">
        <v>10</v>
      </c>
    </row>
    <row r="167">
      <c r="A167" t="n">
        <v>1</v>
      </c>
      <c r="B167" t="n">
        <v>105</v>
      </c>
      <c r="C167" t="inlineStr">
        <is>
          <t xml:space="preserve">CONCLUIDO	</t>
        </is>
      </c>
      <c r="D167" t="n">
        <v>6.6942</v>
      </c>
      <c r="E167" t="n">
        <v>14.94</v>
      </c>
      <c r="F167" t="n">
        <v>9.33</v>
      </c>
      <c r="G167" t="n">
        <v>7.47</v>
      </c>
      <c r="H167" t="n">
        <v>0.11</v>
      </c>
      <c r="I167" t="n">
        <v>75</v>
      </c>
      <c r="J167" t="n">
        <v>204.39</v>
      </c>
      <c r="K167" t="n">
        <v>55.27</v>
      </c>
      <c r="L167" t="n">
        <v>1.25</v>
      </c>
      <c r="M167" t="n">
        <v>73</v>
      </c>
      <c r="N167" t="n">
        <v>42.87</v>
      </c>
      <c r="O167" t="n">
        <v>25442.42</v>
      </c>
      <c r="P167" t="n">
        <v>128.59</v>
      </c>
      <c r="Q167" t="n">
        <v>1361.66</v>
      </c>
      <c r="R167" t="n">
        <v>73.79000000000001</v>
      </c>
      <c r="S167" t="n">
        <v>25.13</v>
      </c>
      <c r="T167" t="n">
        <v>23388.68</v>
      </c>
      <c r="U167" t="n">
        <v>0.34</v>
      </c>
      <c r="V167" t="n">
        <v>0.77</v>
      </c>
      <c r="W167" t="n">
        <v>1.3</v>
      </c>
      <c r="X167" t="n">
        <v>1.51</v>
      </c>
      <c r="Y167" t="n">
        <v>1</v>
      </c>
      <c r="Z167" t="n">
        <v>10</v>
      </c>
    </row>
    <row r="168">
      <c r="A168" t="n">
        <v>2</v>
      </c>
      <c r="B168" t="n">
        <v>105</v>
      </c>
      <c r="C168" t="inlineStr">
        <is>
          <t xml:space="preserve">CONCLUIDO	</t>
        </is>
      </c>
      <c r="D168" t="n">
        <v>7.139</v>
      </c>
      <c r="E168" t="n">
        <v>14.01</v>
      </c>
      <c r="F168" t="n">
        <v>9.01</v>
      </c>
      <c r="G168" t="n">
        <v>9.01</v>
      </c>
      <c r="H168" t="n">
        <v>0.13</v>
      </c>
      <c r="I168" t="n">
        <v>60</v>
      </c>
      <c r="J168" t="n">
        <v>204.79</v>
      </c>
      <c r="K168" t="n">
        <v>55.27</v>
      </c>
      <c r="L168" t="n">
        <v>1.5</v>
      </c>
      <c r="M168" t="n">
        <v>58</v>
      </c>
      <c r="N168" t="n">
        <v>43.02</v>
      </c>
      <c r="O168" t="n">
        <v>25491.3</v>
      </c>
      <c r="P168" t="n">
        <v>122.74</v>
      </c>
      <c r="Q168" t="n">
        <v>1361.51</v>
      </c>
      <c r="R168" t="n">
        <v>63.51</v>
      </c>
      <c r="S168" t="n">
        <v>25.13</v>
      </c>
      <c r="T168" t="n">
        <v>18325.5</v>
      </c>
      <c r="U168" t="n">
        <v>0.4</v>
      </c>
      <c r="V168" t="n">
        <v>0.8</v>
      </c>
      <c r="W168" t="n">
        <v>1.28</v>
      </c>
      <c r="X168" t="n">
        <v>1.19</v>
      </c>
      <c r="Y168" t="n">
        <v>1</v>
      </c>
      <c r="Z168" t="n">
        <v>10</v>
      </c>
    </row>
    <row r="169">
      <c r="A169" t="n">
        <v>3</v>
      </c>
      <c r="B169" t="n">
        <v>105</v>
      </c>
      <c r="C169" t="inlineStr">
        <is>
          <t xml:space="preserve">CONCLUIDO	</t>
        </is>
      </c>
      <c r="D169" t="n">
        <v>7.4619</v>
      </c>
      <c r="E169" t="n">
        <v>13.4</v>
      </c>
      <c r="F169" t="n">
        <v>8.81</v>
      </c>
      <c r="G169" t="n">
        <v>10.57</v>
      </c>
      <c r="H169" t="n">
        <v>0.15</v>
      </c>
      <c r="I169" t="n">
        <v>50</v>
      </c>
      <c r="J169" t="n">
        <v>205.18</v>
      </c>
      <c r="K169" t="n">
        <v>55.27</v>
      </c>
      <c r="L169" t="n">
        <v>1.75</v>
      </c>
      <c r="M169" t="n">
        <v>48</v>
      </c>
      <c r="N169" t="n">
        <v>43.16</v>
      </c>
      <c r="O169" t="n">
        <v>25540.22</v>
      </c>
      <c r="P169" t="n">
        <v>118.44</v>
      </c>
      <c r="Q169" t="n">
        <v>1361.44</v>
      </c>
      <c r="R169" t="n">
        <v>57.46</v>
      </c>
      <c r="S169" t="n">
        <v>25.13</v>
      </c>
      <c r="T169" t="n">
        <v>15352.56</v>
      </c>
      <c r="U169" t="n">
        <v>0.44</v>
      </c>
      <c r="V169" t="n">
        <v>0.82</v>
      </c>
      <c r="W169" t="n">
        <v>1.26</v>
      </c>
      <c r="X169" t="n">
        <v>0.99</v>
      </c>
      <c r="Y169" t="n">
        <v>1</v>
      </c>
      <c r="Z169" t="n">
        <v>10</v>
      </c>
    </row>
    <row r="170">
      <c r="A170" t="n">
        <v>4</v>
      </c>
      <c r="B170" t="n">
        <v>105</v>
      </c>
      <c r="C170" t="inlineStr">
        <is>
          <t xml:space="preserve">CONCLUIDO	</t>
        </is>
      </c>
      <c r="D170" t="n">
        <v>7.7436</v>
      </c>
      <c r="E170" t="n">
        <v>12.91</v>
      </c>
      <c r="F170" t="n">
        <v>8.65</v>
      </c>
      <c r="G170" t="n">
        <v>12.35</v>
      </c>
      <c r="H170" t="n">
        <v>0.17</v>
      </c>
      <c r="I170" t="n">
        <v>42</v>
      </c>
      <c r="J170" t="n">
        <v>205.58</v>
      </c>
      <c r="K170" t="n">
        <v>55.27</v>
      </c>
      <c r="L170" t="n">
        <v>2</v>
      </c>
      <c r="M170" t="n">
        <v>40</v>
      </c>
      <c r="N170" t="n">
        <v>43.31</v>
      </c>
      <c r="O170" t="n">
        <v>25589.2</v>
      </c>
      <c r="P170" t="n">
        <v>114.41</v>
      </c>
      <c r="Q170" t="n">
        <v>1361.6</v>
      </c>
      <c r="R170" t="n">
        <v>52.41</v>
      </c>
      <c r="S170" t="n">
        <v>25.13</v>
      </c>
      <c r="T170" t="n">
        <v>12867.42</v>
      </c>
      <c r="U170" t="n">
        <v>0.48</v>
      </c>
      <c r="V170" t="n">
        <v>0.83</v>
      </c>
      <c r="W170" t="n">
        <v>1.25</v>
      </c>
      <c r="X170" t="n">
        <v>0.82</v>
      </c>
      <c r="Y170" t="n">
        <v>1</v>
      </c>
      <c r="Z170" t="n">
        <v>10</v>
      </c>
    </row>
    <row r="171">
      <c r="A171" t="n">
        <v>5</v>
      </c>
      <c r="B171" t="n">
        <v>105</v>
      </c>
      <c r="C171" t="inlineStr">
        <is>
          <t xml:space="preserve">CONCLUIDO	</t>
        </is>
      </c>
      <c r="D171" t="n">
        <v>7.9348</v>
      </c>
      <c r="E171" t="n">
        <v>12.6</v>
      </c>
      <c r="F171" t="n">
        <v>8.539999999999999</v>
      </c>
      <c r="G171" t="n">
        <v>13.84</v>
      </c>
      <c r="H171" t="n">
        <v>0.19</v>
      </c>
      <c r="I171" t="n">
        <v>37</v>
      </c>
      <c r="J171" t="n">
        <v>205.98</v>
      </c>
      <c r="K171" t="n">
        <v>55.27</v>
      </c>
      <c r="L171" t="n">
        <v>2.25</v>
      </c>
      <c r="M171" t="n">
        <v>35</v>
      </c>
      <c r="N171" t="n">
        <v>43.46</v>
      </c>
      <c r="O171" t="n">
        <v>25638.22</v>
      </c>
      <c r="P171" t="n">
        <v>111.69</v>
      </c>
      <c r="Q171" t="n">
        <v>1361.68</v>
      </c>
      <c r="R171" t="n">
        <v>48.92</v>
      </c>
      <c r="S171" t="n">
        <v>25.13</v>
      </c>
      <c r="T171" t="n">
        <v>11147.63</v>
      </c>
      <c r="U171" t="n">
        <v>0.51</v>
      </c>
      <c r="V171" t="n">
        <v>0.84</v>
      </c>
      <c r="W171" t="n">
        <v>1.24</v>
      </c>
      <c r="X171" t="n">
        <v>0.72</v>
      </c>
      <c r="Y171" t="n">
        <v>1</v>
      </c>
      <c r="Z171" t="n">
        <v>10</v>
      </c>
    </row>
    <row r="172">
      <c r="A172" t="n">
        <v>6</v>
      </c>
      <c r="B172" t="n">
        <v>105</v>
      </c>
      <c r="C172" t="inlineStr">
        <is>
          <t xml:space="preserve">CONCLUIDO	</t>
        </is>
      </c>
      <c r="D172" t="n">
        <v>8.082800000000001</v>
      </c>
      <c r="E172" t="n">
        <v>12.37</v>
      </c>
      <c r="F172" t="n">
        <v>8.470000000000001</v>
      </c>
      <c r="G172" t="n">
        <v>15.4</v>
      </c>
      <c r="H172" t="n">
        <v>0.22</v>
      </c>
      <c r="I172" t="n">
        <v>33</v>
      </c>
      <c r="J172" t="n">
        <v>206.38</v>
      </c>
      <c r="K172" t="n">
        <v>55.27</v>
      </c>
      <c r="L172" t="n">
        <v>2.5</v>
      </c>
      <c r="M172" t="n">
        <v>31</v>
      </c>
      <c r="N172" t="n">
        <v>43.6</v>
      </c>
      <c r="O172" t="n">
        <v>25687.3</v>
      </c>
      <c r="P172" t="n">
        <v>108.85</v>
      </c>
      <c r="Q172" t="n">
        <v>1361.41</v>
      </c>
      <c r="R172" t="n">
        <v>46.69</v>
      </c>
      <c r="S172" t="n">
        <v>25.13</v>
      </c>
      <c r="T172" t="n">
        <v>10048.75</v>
      </c>
      <c r="U172" t="n">
        <v>0.54</v>
      </c>
      <c r="V172" t="n">
        <v>0.85</v>
      </c>
      <c r="W172" t="n">
        <v>1.24</v>
      </c>
      <c r="X172" t="n">
        <v>0.65</v>
      </c>
      <c r="Y172" t="n">
        <v>1</v>
      </c>
      <c r="Z172" t="n">
        <v>10</v>
      </c>
    </row>
    <row r="173">
      <c r="A173" t="n">
        <v>7</v>
      </c>
      <c r="B173" t="n">
        <v>105</v>
      </c>
      <c r="C173" t="inlineStr">
        <is>
          <t xml:space="preserve">CONCLUIDO	</t>
        </is>
      </c>
      <c r="D173" t="n">
        <v>8.244999999999999</v>
      </c>
      <c r="E173" t="n">
        <v>12.13</v>
      </c>
      <c r="F173" t="n">
        <v>8.390000000000001</v>
      </c>
      <c r="G173" t="n">
        <v>17.35</v>
      </c>
      <c r="H173" t="n">
        <v>0.24</v>
      </c>
      <c r="I173" t="n">
        <v>29</v>
      </c>
      <c r="J173" t="n">
        <v>206.78</v>
      </c>
      <c r="K173" t="n">
        <v>55.27</v>
      </c>
      <c r="L173" t="n">
        <v>2.75</v>
      </c>
      <c r="M173" t="n">
        <v>27</v>
      </c>
      <c r="N173" t="n">
        <v>43.75</v>
      </c>
      <c r="O173" t="n">
        <v>25736.42</v>
      </c>
      <c r="P173" t="n">
        <v>106.3</v>
      </c>
      <c r="Q173" t="n">
        <v>1361.56</v>
      </c>
      <c r="R173" t="n">
        <v>44.36</v>
      </c>
      <c r="S173" t="n">
        <v>25.13</v>
      </c>
      <c r="T173" t="n">
        <v>8903.370000000001</v>
      </c>
      <c r="U173" t="n">
        <v>0.57</v>
      </c>
      <c r="V173" t="n">
        <v>0.86</v>
      </c>
      <c r="W173" t="n">
        <v>1.23</v>
      </c>
      <c r="X173" t="n">
        <v>0.57</v>
      </c>
      <c r="Y173" t="n">
        <v>1</v>
      </c>
      <c r="Z173" t="n">
        <v>10</v>
      </c>
    </row>
    <row r="174">
      <c r="A174" t="n">
        <v>8</v>
      </c>
      <c r="B174" t="n">
        <v>105</v>
      </c>
      <c r="C174" t="inlineStr">
        <is>
          <t xml:space="preserve">CONCLUIDO	</t>
        </is>
      </c>
      <c r="D174" t="n">
        <v>8.3811</v>
      </c>
      <c r="E174" t="n">
        <v>11.93</v>
      </c>
      <c r="F174" t="n">
        <v>8.31</v>
      </c>
      <c r="G174" t="n">
        <v>19.18</v>
      </c>
      <c r="H174" t="n">
        <v>0.26</v>
      </c>
      <c r="I174" t="n">
        <v>26</v>
      </c>
      <c r="J174" t="n">
        <v>207.17</v>
      </c>
      <c r="K174" t="n">
        <v>55.27</v>
      </c>
      <c r="L174" t="n">
        <v>3</v>
      </c>
      <c r="M174" t="n">
        <v>24</v>
      </c>
      <c r="N174" t="n">
        <v>43.9</v>
      </c>
      <c r="O174" t="n">
        <v>25785.6</v>
      </c>
      <c r="P174" t="n">
        <v>103.77</v>
      </c>
      <c r="Q174" t="n">
        <v>1361.44</v>
      </c>
      <c r="R174" t="n">
        <v>42.01</v>
      </c>
      <c r="S174" t="n">
        <v>25.13</v>
      </c>
      <c r="T174" t="n">
        <v>7745.91</v>
      </c>
      <c r="U174" t="n">
        <v>0.6</v>
      </c>
      <c r="V174" t="n">
        <v>0.87</v>
      </c>
      <c r="W174" t="n">
        <v>1.22</v>
      </c>
      <c r="X174" t="n">
        <v>0.49</v>
      </c>
      <c r="Y174" t="n">
        <v>1</v>
      </c>
      <c r="Z174" t="n">
        <v>10</v>
      </c>
    </row>
    <row r="175">
      <c r="A175" t="n">
        <v>9</v>
      </c>
      <c r="B175" t="n">
        <v>105</v>
      </c>
      <c r="C175" t="inlineStr">
        <is>
          <t xml:space="preserve">CONCLUIDO	</t>
        </is>
      </c>
      <c r="D175" t="n">
        <v>8.452500000000001</v>
      </c>
      <c r="E175" t="n">
        <v>11.83</v>
      </c>
      <c r="F175" t="n">
        <v>8.289999999999999</v>
      </c>
      <c r="G175" t="n">
        <v>20.73</v>
      </c>
      <c r="H175" t="n">
        <v>0.28</v>
      </c>
      <c r="I175" t="n">
        <v>24</v>
      </c>
      <c r="J175" t="n">
        <v>207.57</v>
      </c>
      <c r="K175" t="n">
        <v>55.27</v>
      </c>
      <c r="L175" t="n">
        <v>3.25</v>
      </c>
      <c r="M175" t="n">
        <v>22</v>
      </c>
      <c r="N175" t="n">
        <v>44.05</v>
      </c>
      <c r="O175" t="n">
        <v>25834.83</v>
      </c>
      <c r="P175" t="n">
        <v>101.97</v>
      </c>
      <c r="Q175" t="n">
        <v>1361.58</v>
      </c>
      <c r="R175" t="n">
        <v>41.33</v>
      </c>
      <c r="S175" t="n">
        <v>25.13</v>
      </c>
      <c r="T175" t="n">
        <v>7415.46</v>
      </c>
      <c r="U175" t="n">
        <v>0.61</v>
      </c>
      <c r="V175" t="n">
        <v>0.87</v>
      </c>
      <c r="W175" t="n">
        <v>1.22</v>
      </c>
      <c r="X175" t="n">
        <v>0.47</v>
      </c>
      <c r="Y175" t="n">
        <v>1</v>
      </c>
      <c r="Z175" t="n">
        <v>10</v>
      </c>
    </row>
    <row r="176">
      <c r="A176" t="n">
        <v>10</v>
      </c>
      <c r="B176" t="n">
        <v>105</v>
      </c>
      <c r="C176" t="inlineStr">
        <is>
          <t xml:space="preserve">CONCLUIDO	</t>
        </is>
      </c>
      <c r="D176" t="n">
        <v>8.5501</v>
      </c>
      <c r="E176" t="n">
        <v>11.7</v>
      </c>
      <c r="F176" t="n">
        <v>8.24</v>
      </c>
      <c r="G176" t="n">
        <v>22.47</v>
      </c>
      <c r="H176" t="n">
        <v>0.3</v>
      </c>
      <c r="I176" t="n">
        <v>22</v>
      </c>
      <c r="J176" t="n">
        <v>207.97</v>
      </c>
      <c r="K176" t="n">
        <v>55.27</v>
      </c>
      <c r="L176" t="n">
        <v>3.5</v>
      </c>
      <c r="M176" t="n">
        <v>20</v>
      </c>
      <c r="N176" t="n">
        <v>44.2</v>
      </c>
      <c r="O176" t="n">
        <v>25884.1</v>
      </c>
      <c r="P176" t="n">
        <v>98.97</v>
      </c>
      <c r="Q176" t="n">
        <v>1361.34</v>
      </c>
      <c r="R176" t="n">
        <v>39.84</v>
      </c>
      <c r="S176" t="n">
        <v>25.13</v>
      </c>
      <c r="T176" t="n">
        <v>6683.01</v>
      </c>
      <c r="U176" t="n">
        <v>0.63</v>
      </c>
      <c r="V176" t="n">
        <v>0.87</v>
      </c>
      <c r="W176" t="n">
        <v>1.21</v>
      </c>
      <c r="X176" t="n">
        <v>0.42</v>
      </c>
      <c r="Y176" t="n">
        <v>1</v>
      </c>
      <c r="Z176" t="n">
        <v>10</v>
      </c>
    </row>
    <row r="177">
      <c r="A177" t="n">
        <v>11</v>
      </c>
      <c r="B177" t="n">
        <v>105</v>
      </c>
      <c r="C177" t="inlineStr">
        <is>
          <t xml:space="preserve">CONCLUIDO	</t>
        </is>
      </c>
      <c r="D177" t="n">
        <v>8.6416</v>
      </c>
      <c r="E177" t="n">
        <v>11.57</v>
      </c>
      <c r="F177" t="n">
        <v>8.199999999999999</v>
      </c>
      <c r="G177" t="n">
        <v>24.59</v>
      </c>
      <c r="H177" t="n">
        <v>0.32</v>
      </c>
      <c r="I177" t="n">
        <v>20</v>
      </c>
      <c r="J177" t="n">
        <v>208.37</v>
      </c>
      <c r="K177" t="n">
        <v>55.27</v>
      </c>
      <c r="L177" t="n">
        <v>3.75</v>
      </c>
      <c r="M177" t="n">
        <v>18</v>
      </c>
      <c r="N177" t="n">
        <v>44.35</v>
      </c>
      <c r="O177" t="n">
        <v>25933.43</v>
      </c>
      <c r="P177" t="n">
        <v>97.67</v>
      </c>
      <c r="Q177" t="n">
        <v>1361.41</v>
      </c>
      <c r="R177" t="n">
        <v>38.43</v>
      </c>
      <c r="S177" t="n">
        <v>25.13</v>
      </c>
      <c r="T177" t="n">
        <v>5983.6</v>
      </c>
      <c r="U177" t="n">
        <v>0.65</v>
      </c>
      <c r="V177" t="n">
        <v>0.88</v>
      </c>
      <c r="W177" t="n">
        <v>1.21</v>
      </c>
      <c r="X177" t="n">
        <v>0.38</v>
      </c>
      <c r="Y177" t="n">
        <v>1</v>
      </c>
      <c r="Z177" t="n">
        <v>10</v>
      </c>
    </row>
    <row r="178">
      <c r="A178" t="n">
        <v>12</v>
      </c>
      <c r="B178" t="n">
        <v>105</v>
      </c>
      <c r="C178" t="inlineStr">
        <is>
          <t xml:space="preserve">CONCLUIDO	</t>
        </is>
      </c>
      <c r="D178" t="n">
        <v>8.728999999999999</v>
      </c>
      <c r="E178" t="n">
        <v>11.46</v>
      </c>
      <c r="F178" t="n">
        <v>8.16</v>
      </c>
      <c r="G178" t="n">
        <v>27.2</v>
      </c>
      <c r="H178" t="n">
        <v>0.34</v>
      </c>
      <c r="I178" t="n">
        <v>18</v>
      </c>
      <c r="J178" t="n">
        <v>208.77</v>
      </c>
      <c r="K178" t="n">
        <v>55.27</v>
      </c>
      <c r="L178" t="n">
        <v>4</v>
      </c>
      <c r="M178" t="n">
        <v>16</v>
      </c>
      <c r="N178" t="n">
        <v>44.5</v>
      </c>
      <c r="O178" t="n">
        <v>25982.82</v>
      </c>
      <c r="P178" t="n">
        <v>93.40000000000001</v>
      </c>
      <c r="Q178" t="n">
        <v>1361.34</v>
      </c>
      <c r="R178" t="n">
        <v>37.33</v>
      </c>
      <c r="S178" t="n">
        <v>25.13</v>
      </c>
      <c r="T178" t="n">
        <v>5447.32</v>
      </c>
      <c r="U178" t="n">
        <v>0.67</v>
      </c>
      <c r="V178" t="n">
        <v>0.88</v>
      </c>
      <c r="W178" t="n">
        <v>1.21</v>
      </c>
      <c r="X178" t="n">
        <v>0.34</v>
      </c>
      <c r="Y178" t="n">
        <v>1</v>
      </c>
      <c r="Z178" t="n">
        <v>10</v>
      </c>
    </row>
    <row r="179">
      <c r="A179" t="n">
        <v>13</v>
      </c>
      <c r="B179" t="n">
        <v>105</v>
      </c>
      <c r="C179" t="inlineStr">
        <is>
          <t xml:space="preserve">CONCLUIDO	</t>
        </is>
      </c>
      <c r="D179" t="n">
        <v>8.7713</v>
      </c>
      <c r="E179" t="n">
        <v>11.4</v>
      </c>
      <c r="F179" t="n">
        <v>8.15</v>
      </c>
      <c r="G179" t="n">
        <v>28.75</v>
      </c>
      <c r="H179" t="n">
        <v>0.36</v>
      </c>
      <c r="I179" t="n">
        <v>17</v>
      </c>
      <c r="J179" t="n">
        <v>209.17</v>
      </c>
      <c r="K179" t="n">
        <v>55.27</v>
      </c>
      <c r="L179" t="n">
        <v>4.25</v>
      </c>
      <c r="M179" t="n">
        <v>14</v>
      </c>
      <c r="N179" t="n">
        <v>44.65</v>
      </c>
      <c r="O179" t="n">
        <v>26032.25</v>
      </c>
      <c r="P179" t="n">
        <v>91.16</v>
      </c>
      <c r="Q179" t="n">
        <v>1361.42</v>
      </c>
      <c r="R179" t="n">
        <v>36.84</v>
      </c>
      <c r="S179" t="n">
        <v>25.13</v>
      </c>
      <c r="T179" t="n">
        <v>5206.66</v>
      </c>
      <c r="U179" t="n">
        <v>0.68</v>
      </c>
      <c r="V179" t="n">
        <v>0.88</v>
      </c>
      <c r="W179" t="n">
        <v>1.21</v>
      </c>
      <c r="X179" t="n">
        <v>0.33</v>
      </c>
      <c r="Y179" t="n">
        <v>1</v>
      </c>
      <c r="Z179" t="n">
        <v>10</v>
      </c>
    </row>
    <row r="180">
      <c r="A180" t="n">
        <v>14</v>
      </c>
      <c r="B180" t="n">
        <v>105</v>
      </c>
      <c r="C180" t="inlineStr">
        <is>
          <t xml:space="preserve">CONCLUIDO	</t>
        </is>
      </c>
      <c r="D180" t="n">
        <v>8.8164</v>
      </c>
      <c r="E180" t="n">
        <v>11.34</v>
      </c>
      <c r="F180" t="n">
        <v>8.130000000000001</v>
      </c>
      <c r="G180" t="n">
        <v>30.48</v>
      </c>
      <c r="H180" t="n">
        <v>0.38</v>
      </c>
      <c r="I180" t="n">
        <v>16</v>
      </c>
      <c r="J180" t="n">
        <v>209.58</v>
      </c>
      <c r="K180" t="n">
        <v>55.27</v>
      </c>
      <c r="L180" t="n">
        <v>4.5</v>
      </c>
      <c r="M180" t="n">
        <v>13</v>
      </c>
      <c r="N180" t="n">
        <v>44.8</v>
      </c>
      <c r="O180" t="n">
        <v>26081.73</v>
      </c>
      <c r="P180" t="n">
        <v>90.48999999999999</v>
      </c>
      <c r="Q180" t="n">
        <v>1361.41</v>
      </c>
      <c r="R180" t="n">
        <v>36.41</v>
      </c>
      <c r="S180" t="n">
        <v>25.13</v>
      </c>
      <c r="T180" t="n">
        <v>4995.55</v>
      </c>
      <c r="U180" t="n">
        <v>0.6899999999999999</v>
      </c>
      <c r="V180" t="n">
        <v>0.88</v>
      </c>
      <c r="W180" t="n">
        <v>1.2</v>
      </c>
      <c r="X180" t="n">
        <v>0.31</v>
      </c>
      <c r="Y180" t="n">
        <v>1</v>
      </c>
      <c r="Z180" t="n">
        <v>10</v>
      </c>
    </row>
    <row r="181">
      <c r="A181" t="n">
        <v>15</v>
      </c>
      <c r="B181" t="n">
        <v>105</v>
      </c>
      <c r="C181" t="inlineStr">
        <is>
          <t xml:space="preserve">CONCLUIDO	</t>
        </is>
      </c>
      <c r="D181" t="n">
        <v>8.859999999999999</v>
      </c>
      <c r="E181" t="n">
        <v>11.29</v>
      </c>
      <c r="F181" t="n">
        <v>8.109999999999999</v>
      </c>
      <c r="G181" t="n">
        <v>32.45</v>
      </c>
      <c r="H181" t="n">
        <v>0.4</v>
      </c>
      <c r="I181" t="n">
        <v>15</v>
      </c>
      <c r="J181" t="n">
        <v>209.98</v>
      </c>
      <c r="K181" t="n">
        <v>55.27</v>
      </c>
      <c r="L181" t="n">
        <v>4.75</v>
      </c>
      <c r="M181" t="n">
        <v>6</v>
      </c>
      <c r="N181" t="n">
        <v>44.95</v>
      </c>
      <c r="O181" t="n">
        <v>26131.27</v>
      </c>
      <c r="P181" t="n">
        <v>89.38</v>
      </c>
      <c r="Q181" t="n">
        <v>1361.46</v>
      </c>
      <c r="R181" t="n">
        <v>35.5</v>
      </c>
      <c r="S181" t="n">
        <v>25.13</v>
      </c>
      <c r="T181" t="n">
        <v>4546.29</v>
      </c>
      <c r="U181" t="n">
        <v>0.71</v>
      </c>
      <c r="V181" t="n">
        <v>0.89</v>
      </c>
      <c r="W181" t="n">
        <v>1.21</v>
      </c>
      <c r="X181" t="n">
        <v>0.29</v>
      </c>
      <c r="Y181" t="n">
        <v>1</v>
      </c>
      <c r="Z181" t="n">
        <v>10</v>
      </c>
    </row>
    <row r="182">
      <c r="A182" t="n">
        <v>16</v>
      </c>
      <c r="B182" t="n">
        <v>105</v>
      </c>
      <c r="C182" t="inlineStr">
        <is>
          <t xml:space="preserve">CONCLUIDO	</t>
        </is>
      </c>
      <c r="D182" t="n">
        <v>8.8637</v>
      </c>
      <c r="E182" t="n">
        <v>11.28</v>
      </c>
      <c r="F182" t="n">
        <v>8.109999999999999</v>
      </c>
      <c r="G182" t="n">
        <v>32.44</v>
      </c>
      <c r="H182" t="n">
        <v>0.42</v>
      </c>
      <c r="I182" t="n">
        <v>15</v>
      </c>
      <c r="J182" t="n">
        <v>210.38</v>
      </c>
      <c r="K182" t="n">
        <v>55.27</v>
      </c>
      <c r="L182" t="n">
        <v>5</v>
      </c>
      <c r="M182" t="n">
        <v>3</v>
      </c>
      <c r="N182" t="n">
        <v>45.11</v>
      </c>
      <c r="O182" t="n">
        <v>26180.86</v>
      </c>
      <c r="P182" t="n">
        <v>88.43000000000001</v>
      </c>
      <c r="Q182" t="n">
        <v>1361.48</v>
      </c>
      <c r="R182" t="n">
        <v>35.3</v>
      </c>
      <c r="S182" t="n">
        <v>25.13</v>
      </c>
      <c r="T182" t="n">
        <v>4444.14</v>
      </c>
      <c r="U182" t="n">
        <v>0.71</v>
      </c>
      <c r="V182" t="n">
        <v>0.89</v>
      </c>
      <c r="W182" t="n">
        <v>1.21</v>
      </c>
      <c r="X182" t="n">
        <v>0.29</v>
      </c>
      <c r="Y182" t="n">
        <v>1</v>
      </c>
      <c r="Z182" t="n">
        <v>10</v>
      </c>
    </row>
    <row r="183">
      <c r="A183" t="n">
        <v>17</v>
      </c>
      <c r="B183" t="n">
        <v>105</v>
      </c>
      <c r="C183" t="inlineStr">
        <is>
          <t xml:space="preserve">CONCLUIDO	</t>
        </is>
      </c>
      <c r="D183" t="n">
        <v>8.908899999999999</v>
      </c>
      <c r="E183" t="n">
        <v>11.22</v>
      </c>
      <c r="F183" t="n">
        <v>8.09</v>
      </c>
      <c r="G183" t="n">
        <v>34.68</v>
      </c>
      <c r="H183" t="n">
        <v>0.44</v>
      </c>
      <c r="I183" t="n">
        <v>14</v>
      </c>
      <c r="J183" t="n">
        <v>210.78</v>
      </c>
      <c r="K183" t="n">
        <v>55.27</v>
      </c>
      <c r="L183" t="n">
        <v>5.25</v>
      </c>
      <c r="M183" t="n">
        <v>1</v>
      </c>
      <c r="N183" t="n">
        <v>45.26</v>
      </c>
      <c r="O183" t="n">
        <v>26230.5</v>
      </c>
      <c r="P183" t="n">
        <v>87.26000000000001</v>
      </c>
      <c r="Q183" t="n">
        <v>1361.42</v>
      </c>
      <c r="R183" t="n">
        <v>34.68</v>
      </c>
      <c r="S183" t="n">
        <v>25.13</v>
      </c>
      <c r="T183" t="n">
        <v>4141</v>
      </c>
      <c r="U183" t="n">
        <v>0.72</v>
      </c>
      <c r="V183" t="n">
        <v>0.89</v>
      </c>
      <c r="W183" t="n">
        <v>1.22</v>
      </c>
      <c r="X183" t="n">
        <v>0.27</v>
      </c>
      <c r="Y183" t="n">
        <v>1</v>
      </c>
      <c r="Z183" t="n">
        <v>10</v>
      </c>
    </row>
    <row r="184">
      <c r="A184" t="n">
        <v>18</v>
      </c>
      <c r="B184" t="n">
        <v>105</v>
      </c>
      <c r="C184" t="inlineStr">
        <is>
          <t xml:space="preserve">CONCLUIDO	</t>
        </is>
      </c>
      <c r="D184" t="n">
        <v>8.9091</v>
      </c>
      <c r="E184" t="n">
        <v>11.22</v>
      </c>
      <c r="F184" t="n">
        <v>8.09</v>
      </c>
      <c r="G184" t="n">
        <v>34.68</v>
      </c>
      <c r="H184" t="n">
        <v>0.46</v>
      </c>
      <c r="I184" t="n">
        <v>14</v>
      </c>
      <c r="J184" t="n">
        <v>211.18</v>
      </c>
      <c r="K184" t="n">
        <v>55.27</v>
      </c>
      <c r="L184" t="n">
        <v>5.5</v>
      </c>
      <c r="M184" t="n">
        <v>0</v>
      </c>
      <c r="N184" t="n">
        <v>45.41</v>
      </c>
      <c r="O184" t="n">
        <v>26280.2</v>
      </c>
      <c r="P184" t="n">
        <v>87.39</v>
      </c>
      <c r="Q184" t="n">
        <v>1361.42</v>
      </c>
      <c r="R184" t="n">
        <v>34.65</v>
      </c>
      <c r="S184" t="n">
        <v>25.13</v>
      </c>
      <c r="T184" t="n">
        <v>4127.01</v>
      </c>
      <c r="U184" t="n">
        <v>0.73</v>
      </c>
      <c r="V184" t="n">
        <v>0.89</v>
      </c>
      <c r="W184" t="n">
        <v>1.22</v>
      </c>
      <c r="X184" t="n">
        <v>0.27</v>
      </c>
      <c r="Y184" t="n">
        <v>1</v>
      </c>
      <c r="Z184" t="n">
        <v>10</v>
      </c>
    </row>
    <row r="185">
      <c r="A185" t="n">
        <v>0</v>
      </c>
      <c r="B185" t="n">
        <v>60</v>
      </c>
      <c r="C185" t="inlineStr">
        <is>
          <t xml:space="preserve">CONCLUIDO	</t>
        </is>
      </c>
      <c r="D185" t="n">
        <v>7.7724</v>
      </c>
      <c r="E185" t="n">
        <v>12.87</v>
      </c>
      <c r="F185" t="n">
        <v>9.1</v>
      </c>
      <c r="G185" t="n">
        <v>8.529999999999999</v>
      </c>
      <c r="H185" t="n">
        <v>0.14</v>
      </c>
      <c r="I185" t="n">
        <v>64</v>
      </c>
      <c r="J185" t="n">
        <v>124.63</v>
      </c>
      <c r="K185" t="n">
        <v>45</v>
      </c>
      <c r="L185" t="n">
        <v>1</v>
      </c>
      <c r="M185" t="n">
        <v>62</v>
      </c>
      <c r="N185" t="n">
        <v>18.64</v>
      </c>
      <c r="O185" t="n">
        <v>15605.44</v>
      </c>
      <c r="P185" t="n">
        <v>87.20999999999999</v>
      </c>
      <c r="Q185" t="n">
        <v>1361.7</v>
      </c>
      <c r="R185" t="n">
        <v>66.45</v>
      </c>
      <c r="S185" t="n">
        <v>25.13</v>
      </c>
      <c r="T185" t="n">
        <v>19776.5</v>
      </c>
      <c r="U185" t="n">
        <v>0.38</v>
      </c>
      <c r="V185" t="n">
        <v>0.79</v>
      </c>
      <c r="W185" t="n">
        <v>1.28</v>
      </c>
      <c r="X185" t="n">
        <v>1.28</v>
      </c>
      <c r="Y185" t="n">
        <v>1</v>
      </c>
      <c r="Z185" t="n">
        <v>10</v>
      </c>
    </row>
    <row r="186">
      <c r="A186" t="n">
        <v>1</v>
      </c>
      <c r="B186" t="n">
        <v>60</v>
      </c>
      <c r="C186" t="inlineStr">
        <is>
          <t xml:space="preserve">CONCLUIDO	</t>
        </is>
      </c>
      <c r="D186" t="n">
        <v>8.2402</v>
      </c>
      <c r="E186" t="n">
        <v>12.14</v>
      </c>
      <c r="F186" t="n">
        <v>8.779999999999999</v>
      </c>
      <c r="G186" t="n">
        <v>10.97</v>
      </c>
      <c r="H186" t="n">
        <v>0.18</v>
      </c>
      <c r="I186" t="n">
        <v>48</v>
      </c>
      <c r="J186" t="n">
        <v>124.96</v>
      </c>
      <c r="K186" t="n">
        <v>45</v>
      </c>
      <c r="L186" t="n">
        <v>1.25</v>
      </c>
      <c r="M186" t="n">
        <v>46</v>
      </c>
      <c r="N186" t="n">
        <v>18.71</v>
      </c>
      <c r="O186" t="n">
        <v>15645.96</v>
      </c>
      <c r="P186" t="n">
        <v>81.47</v>
      </c>
      <c r="Q186" t="n">
        <v>1361.63</v>
      </c>
      <c r="R186" t="n">
        <v>56.23</v>
      </c>
      <c r="S186" t="n">
        <v>25.13</v>
      </c>
      <c r="T186" t="n">
        <v>14744.19</v>
      </c>
      <c r="U186" t="n">
        <v>0.45</v>
      </c>
      <c r="V186" t="n">
        <v>0.82</v>
      </c>
      <c r="W186" t="n">
        <v>1.26</v>
      </c>
      <c r="X186" t="n">
        <v>0.96</v>
      </c>
      <c r="Y186" t="n">
        <v>1</v>
      </c>
      <c r="Z186" t="n">
        <v>10</v>
      </c>
    </row>
    <row r="187">
      <c r="A187" t="n">
        <v>2</v>
      </c>
      <c r="B187" t="n">
        <v>60</v>
      </c>
      <c r="C187" t="inlineStr">
        <is>
          <t xml:space="preserve">CONCLUIDO	</t>
        </is>
      </c>
      <c r="D187" t="n">
        <v>8.567299999999999</v>
      </c>
      <c r="E187" t="n">
        <v>11.67</v>
      </c>
      <c r="F187" t="n">
        <v>8.57</v>
      </c>
      <c r="G187" t="n">
        <v>13.53</v>
      </c>
      <c r="H187" t="n">
        <v>0.21</v>
      </c>
      <c r="I187" t="n">
        <v>38</v>
      </c>
      <c r="J187" t="n">
        <v>125.29</v>
      </c>
      <c r="K187" t="n">
        <v>45</v>
      </c>
      <c r="L187" t="n">
        <v>1.5</v>
      </c>
      <c r="M187" t="n">
        <v>36</v>
      </c>
      <c r="N187" t="n">
        <v>18.79</v>
      </c>
      <c r="O187" t="n">
        <v>15686.51</v>
      </c>
      <c r="P187" t="n">
        <v>76.31999999999999</v>
      </c>
      <c r="Q187" t="n">
        <v>1361.43</v>
      </c>
      <c r="R187" t="n">
        <v>49.7</v>
      </c>
      <c r="S187" t="n">
        <v>25.13</v>
      </c>
      <c r="T187" t="n">
        <v>11532.4</v>
      </c>
      <c r="U187" t="n">
        <v>0.51</v>
      </c>
      <c r="V187" t="n">
        <v>0.84</v>
      </c>
      <c r="W187" t="n">
        <v>1.25</v>
      </c>
      <c r="X187" t="n">
        <v>0.75</v>
      </c>
      <c r="Y187" t="n">
        <v>1</v>
      </c>
      <c r="Z187" t="n">
        <v>10</v>
      </c>
    </row>
    <row r="188">
      <c r="A188" t="n">
        <v>3</v>
      </c>
      <c r="B188" t="n">
        <v>60</v>
      </c>
      <c r="C188" t="inlineStr">
        <is>
          <t xml:space="preserve">CONCLUIDO	</t>
        </is>
      </c>
      <c r="D188" t="n">
        <v>8.807600000000001</v>
      </c>
      <c r="E188" t="n">
        <v>11.35</v>
      </c>
      <c r="F188" t="n">
        <v>8.43</v>
      </c>
      <c r="G188" t="n">
        <v>16.32</v>
      </c>
      <c r="H188" t="n">
        <v>0.25</v>
      </c>
      <c r="I188" t="n">
        <v>31</v>
      </c>
      <c r="J188" t="n">
        <v>125.62</v>
      </c>
      <c r="K188" t="n">
        <v>45</v>
      </c>
      <c r="L188" t="n">
        <v>1.75</v>
      </c>
      <c r="M188" t="n">
        <v>28</v>
      </c>
      <c r="N188" t="n">
        <v>18.87</v>
      </c>
      <c r="O188" t="n">
        <v>15727.09</v>
      </c>
      <c r="P188" t="n">
        <v>71.67</v>
      </c>
      <c r="Q188" t="n">
        <v>1361.46</v>
      </c>
      <c r="R188" t="n">
        <v>45.51</v>
      </c>
      <c r="S188" t="n">
        <v>25.13</v>
      </c>
      <c r="T188" t="n">
        <v>9468.91</v>
      </c>
      <c r="U188" t="n">
        <v>0.55</v>
      </c>
      <c r="V188" t="n">
        <v>0.85</v>
      </c>
      <c r="W188" t="n">
        <v>1.23</v>
      </c>
      <c r="X188" t="n">
        <v>0.61</v>
      </c>
      <c r="Y188" t="n">
        <v>1</v>
      </c>
      <c r="Z188" t="n">
        <v>10</v>
      </c>
    </row>
    <row r="189">
      <c r="A189" t="n">
        <v>4</v>
      </c>
      <c r="B189" t="n">
        <v>60</v>
      </c>
      <c r="C189" t="inlineStr">
        <is>
          <t xml:space="preserve">CONCLUIDO	</t>
        </is>
      </c>
      <c r="D189" t="n">
        <v>8.945</v>
      </c>
      <c r="E189" t="n">
        <v>11.18</v>
      </c>
      <c r="F189" t="n">
        <v>8.359999999999999</v>
      </c>
      <c r="G189" t="n">
        <v>18.57</v>
      </c>
      <c r="H189" t="n">
        <v>0.28</v>
      </c>
      <c r="I189" t="n">
        <v>27</v>
      </c>
      <c r="J189" t="n">
        <v>125.95</v>
      </c>
      <c r="K189" t="n">
        <v>45</v>
      </c>
      <c r="L189" t="n">
        <v>2</v>
      </c>
      <c r="M189" t="n">
        <v>17</v>
      </c>
      <c r="N189" t="n">
        <v>18.95</v>
      </c>
      <c r="O189" t="n">
        <v>15767.7</v>
      </c>
      <c r="P189" t="n">
        <v>68.47</v>
      </c>
      <c r="Q189" t="n">
        <v>1361.45</v>
      </c>
      <c r="R189" t="n">
        <v>43.09</v>
      </c>
      <c r="S189" t="n">
        <v>25.13</v>
      </c>
      <c r="T189" t="n">
        <v>8281.129999999999</v>
      </c>
      <c r="U189" t="n">
        <v>0.58</v>
      </c>
      <c r="V189" t="n">
        <v>0.86</v>
      </c>
      <c r="W189" t="n">
        <v>1.23</v>
      </c>
      <c r="X189" t="n">
        <v>0.54</v>
      </c>
      <c r="Y189" t="n">
        <v>1</v>
      </c>
      <c r="Z189" t="n">
        <v>10</v>
      </c>
    </row>
    <row r="190">
      <c r="A190" t="n">
        <v>5</v>
      </c>
      <c r="B190" t="n">
        <v>60</v>
      </c>
      <c r="C190" t="inlineStr">
        <is>
          <t xml:space="preserve">CONCLUIDO	</t>
        </is>
      </c>
      <c r="D190" t="n">
        <v>9.043200000000001</v>
      </c>
      <c r="E190" t="n">
        <v>11.06</v>
      </c>
      <c r="F190" t="n">
        <v>8.31</v>
      </c>
      <c r="G190" t="n">
        <v>20.78</v>
      </c>
      <c r="H190" t="n">
        <v>0.31</v>
      </c>
      <c r="I190" t="n">
        <v>24</v>
      </c>
      <c r="J190" t="n">
        <v>126.28</v>
      </c>
      <c r="K190" t="n">
        <v>45</v>
      </c>
      <c r="L190" t="n">
        <v>2.25</v>
      </c>
      <c r="M190" t="n">
        <v>3</v>
      </c>
      <c r="N190" t="n">
        <v>19.03</v>
      </c>
      <c r="O190" t="n">
        <v>15808.34</v>
      </c>
      <c r="P190" t="n">
        <v>66.27</v>
      </c>
      <c r="Q190" t="n">
        <v>1361.64</v>
      </c>
      <c r="R190" t="n">
        <v>41.2</v>
      </c>
      <c r="S190" t="n">
        <v>25.13</v>
      </c>
      <c r="T190" t="n">
        <v>7349.89</v>
      </c>
      <c r="U190" t="n">
        <v>0.61</v>
      </c>
      <c r="V190" t="n">
        <v>0.87</v>
      </c>
      <c r="W190" t="n">
        <v>1.24</v>
      </c>
      <c r="X190" t="n">
        <v>0.49</v>
      </c>
      <c r="Y190" t="n">
        <v>1</v>
      </c>
      <c r="Z190" t="n">
        <v>10</v>
      </c>
    </row>
    <row r="191">
      <c r="A191" t="n">
        <v>6</v>
      </c>
      <c r="B191" t="n">
        <v>60</v>
      </c>
      <c r="C191" t="inlineStr">
        <is>
          <t xml:space="preserve">CONCLUIDO	</t>
        </is>
      </c>
      <c r="D191" t="n">
        <v>9.044499999999999</v>
      </c>
      <c r="E191" t="n">
        <v>11.06</v>
      </c>
      <c r="F191" t="n">
        <v>8.31</v>
      </c>
      <c r="G191" t="n">
        <v>20.78</v>
      </c>
      <c r="H191" t="n">
        <v>0.35</v>
      </c>
      <c r="I191" t="n">
        <v>24</v>
      </c>
      <c r="J191" t="n">
        <v>126.61</v>
      </c>
      <c r="K191" t="n">
        <v>45</v>
      </c>
      <c r="L191" t="n">
        <v>2.5</v>
      </c>
      <c r="M191" t="n">
        <v>0</v>
      </c>
      <c r="N191" t="n">
        <v>19.11</v>
      </c>
      <c r="O191" t="n">
        <v>15849</v>
      </c>
      <c r="P191" t="n">
        <v>66.31999999999999</v>
      </c>
      <c r="Q191" t="n">
        <v>1361.44</v>
      </c>
      <c r="R191" t="n">
        <v>40.98</v>
      </c>
      <c r="S191" t="n">
        <v>25.13</v>
      </c>
      <c r="T191" t="n">
        <v>7238.93</v>
      </c>
      <c r="U191" t="n">
        <v>0.61</v>
      </c>
      <c r="V191" t="n">
        <v>0.87</v>
      </c>
      <c r="W191" t="n">
        <v>1.25</v>
      </c>
      <c r="X191" t="n">
        <v>0.49</v>
      </c>
      <c r="Y191" t="n">
        <v>1</v>
      </c>
      <c r="Z191" t="n">
        <v>10</v>
      </c>
    </row>
    <row r="192">
      <c r="A192" t="n">
        <v>0</v>
      </c>
      <c r="B192" t="n">
        <v>135</v>
      </c>
      <c r="C192" t="inlineStr">
        <is>
          <t xml:space="preserve">CONCLUIDO	</t>
        </is>
      </c>
      <c r="D192" t="n">
        <v>5.1076</v>
      </c>
      <c r="E192" t="n">
        <v>19.58</v>
      </c>
      <c r="F192" t="n">
        <v>10.41</v>
      </c>
      <c r="G192" t="n">
        <v>4.99</v>
      </c>
      <c r="H192" t="n">
        <v>0.07000000000000001</v>
      </c>
      <c r="I192" t="n">
        <v>125</v>
      </c>
      <c r="J192" t="n">
        <v>263.32</v>
      </c>
      <c r="K192" t="n">
        <v>59.89</v>
      </c>
      <c r="L192" t="n">
        <v>1</v>
      </c>
      <c r="M192" t="n">
        <v>123</v>
      </c>
      <c r="N192" t="n">
        <v>67.43000000000001</v>
      </c>
      <c r="O192" t="n">
        <v>32710.1</v>
      </c>
      <c r="P192" t="n">
        <v>172.75</v>
      </c>
      <c r="Q192" t="n">
        <v>1362.25</v>
      </c>
      <c r="R192" t="n">
        <v>107.09</v>
      </c>
      <c r="S192" t="n">
        <v>25.13</v>
      </c>
      <c r="T192" t="n">
        <v>39792.4</v>
      </c>
      <c r="U192" t="n">
        <v>0.23</v>
      </c>
      <c r="V192" t="n">
        <v>0.6899999999999999</v>
      </c>
      <c r="W192" t="n">
        <v>1.39</v>
      </c>
      <c r="X192" t="n">
        <v>2.58</v>
      </c>
      <c r="Y192" t="n">
        <v>1</v>
      </c>
      <c r="Z192" t="n">
        <v>10</v>
      </c>
    </row>
    <row r="193">
      <c r="A193" t="n">
        <v>1</v>
      </c>
      <c r="B193" t="n">
        <v>135</v>
      </c>
      <c r="C193" t="inlineStr">
        <is>
          <t xml:space="preserve">CONCLUIDO	</t>
        </is>
      </c>
      <c r="D193" t="n">
        <v>5.7934</v>
      </c>
      <c r="E193" t="n">
        <v>17.26</v>
      </c>
      <c r="F193" t="n">
        <v>9.710000000000001</v>
      </c>
      <c r="G193" t="n">
        <v>6.26</v>
      </c>
      <c r="H193" t="n">
        <v>0.08</v>
      </c>
      <c r="I193" t="n">
        <v>93</v>
      </c>
      <c r="J193" t="n">
        <v>263.79</v>
      </c>
      <c r="K193" t="n">
        <v>59.89</v>
      </c>
      <c r="L193" t="n">
        <v>1.25</v>
      </c>
      <c r="M193" t="n">
        <v>91</v>
      </c>
      <c r="N193" t="n">
        <v>67.65000000000001</v>
      </c>
      <c r="O193" t="n">
        <v>32767.75</v>
      </c>
      <c r="P193" t="n">
        <v>159.93</v>
      </c>
      <c r="Q193" t="n">
        <v>1361.8</v>
      </c>
      <c r="R193" t="n">
        <v>85.34</v>
      </c>
      <c r="S193" t="n">
        <v>25.13</v>
      </c>
      <c r="T193" t="n">
        <v>29076.52</v>
      </c>
      <c r="U193" t="n">
        <v>0.29</v>
      </c>
      <c r="V193" t="n">
        <v>0.74</v>
      </c>
      <c r="W193" t="n">
        <v>1.33</v>
      </c>
      <c r="X193" t="n">
        <v>1.88</v>
      </c>
      <c r="Y193" t="n">
        <v>1</v>
      </c>
      <c r="Z193" t="n">
        <v>10</v>
      </c>
    </row>
    <row r="194">
      <c r="A194" t="n">
        <v>2</v>
      </c>
      <c r="B194" t="n">
        <v>135</v>
      </c>
      <c r="C194" t="inlineStr">
        <is>
          <t xml:space="preserve">CONCLUIDO	</t>
        </is>
      </c>
      <c r="D194" t="n">
        <v>6.2816</v>
      </c>
      <c r="E194" t="n">
        <v>15.92</v>
      </c>
      <c r="F194" t="n">
        <v>9.33</v>
      </c>
      <c r="G194" t="n">
        <v>7.56</v>
      </c>
      <c r="H194" t="n">
        <v>0.1</v>
      </c>
      <c r="I194" t="n">
        <v>74</v>
      </c>
      <c r="J194" t="n">
        <v>264.25</v>
      </c>
      <c r="K194" t="n">
        <v>59.89</v>
      </c>
      <c r="L194" t="n">
        <v>1.5</v>
      </c>
      <c r="M194" t="n">
        <v>72</v>
      </c>
      <c r="N194" t="n">
        <v>67.87</v>
      </c>
      <c r="O194" t="n">
        <v>32825.49</v>
      </c>
      <c r="P194" t="n">
        <v>152.43</v>
      </c>
      <c r="Q194" t="n">
        <v>1361.96</v>
      </c>
      <c r="R194" t="n">
        <v>73.34999999999999</v>
      </c>
      <c r="S194" t="n">
        <v>25.13</v>
      </c>
      <c r="T194" t="n">
        <v>23176.78</v>
      </c>
      <c r="U194" t="n">
        <v>0.34</v>
      </c>
      <c r="V194" t="n">
        <v>0.77</v>
      </c>
      <c r="W194" t="n">
        <v>1.31</v>
      </c>
      <c r="X194" t="n">
        <v>1.5</v>
      </c>
      <c r="Y194" t="n">
        <v>1</v>
      </c>
      <c r="Z194" t="n">
        <v>10</v>
      </c>
    </row>
    <row r="195">
      <c r="A195" t="n">
        <v>3</v>
      </c>
      <c r="B195" t="n">
        <v>135</v>
      </c>
      <c r="C195" t="inlineStr">
        <is>
          <t xml:space="preserve">CONCLUIDO	</t>
        </is>
      </c>
      <c r="D195" t="n">
        <v>6.6887</v>
      </c>
      <c r="E195" t="n">
        <v>14.95</v>
      </c>
      <c r="F195" t="n">
        <v>9.01</v>
      </c>
      <c r="G195" t="n">
        <v>8.869999999999999</v>
      </c>
      <c r="H195" t="n">
        <v>0.12</v>
      </c>
      <c r="I195" t="n">
        <v>61</v>
      </c>
      <c r="J195" t="n">
        <v>264.72</v>
      </c>
      <c r="K195" t="n">
        <v>59.89</v>
      </c>
      <c r="L195" t="n">
        <v>1.75</v>
      </c>
      <c r="M195" t="n">
        <v>59</v>
      </c>
      <c r="N195" t="n">
        <v>68.09</v>
      </c>
      <c r="O195" t="n">
        <v>32883.31</v>
      </c>
      <c r="P195" t="n">
        <v>146.25</v>
      </c>
      <c r="Q195" t="n">
        <v>1361.65</v>
      </c>
      <c r="R195" t="n">
        <v>63.83</v>
      </c>
      <c r="S195" t="n">
        <v>25.13</v>
      </c>
      <c r="T195" t="n">
        <v>18480.38</v>
      </c>
      <c r="U195" t="n">
        <v>0.39</v>
      </c>
      <c r="V195" t="n">
        <v>0.8</v>
      </c>
      <c r="W195" t="n">
        <v>1.27</v>
      </c>
      <c r="X195" t="n">
        <v>1.19</v>
      </c>
      <c r="Y195" t="n">
        <v>1</v>
      </c>
      <c r="Z195" t="n">
        <v>10</v>
      </c>
    </row>
    <row r="196">
      <c r="A196" t="n">
        <v>4</v>
      </c>
      <c r="B196" t="n">
        <v>135</v>
      </c>
      <c r="C196" t="inlineStr">
        <is>
          <t xml:space="preserve">CONCLUIDO	</t>
        </is>
      </c>
      <c r="D196" t="n">
        <v>6.9727</v>
      </c>
      <c r="E196" t="n">
        <v>14.34</v>
      </c>
      <c r="F196" t="n">
        <v>8.859999999999999</v>
      </c>
      <c r="G196" t="n">
        <v>10.22</v>
      </c>
      <c r="H196" t="n">
        <v>0.13</v>
      </c>
      <c r="I196" t="n">
        <v>52</v>
      </c>
      <c r="J196" t="n">
        <v>265.19</v>
      </c>
      <c r="K196" t="n">
        <v>59.89</v>
      </c>
      <c r="L196" t="n">
        <v>2</v>
      </c>
      <c r="M196" t="n">
        <v>50</v>
      </c>
      <c r="N196" t="n">
        <v>68.31</v>
      </c>
      <c r="O196" t="n">
        <v>32941.21</v>
      </c>
      <c r="P196" t="n">
        <v>142.6</v>
      </c>
      <c r="Q196" t="n">
        <v>1361.61</v>
      </c>
      <c r="R196" t="n">
        <v>58.78</v>
      </c>
      <c r="S196" t="n">
        <v>25.13</v>
      </c>
      <c r="T196" t="n">
        <v>15999.94</v>
      </c>
      <c r="U196" t="n">
        <v>0.43</v>
      </c>
      <c r="V196" t="n">
        <v>0.8100000000000001</v>
      </c>
      <c r="W196" t="n">
        <v>1.27</v>
      </c>
      <c r="X196" t="n">
        <v>1.04</v>
      </c>
      <c r="Y196" t="n">
        <v>1</v>
      </c>
      <c r="Z196" t="n">
        <v>10</v>
      </c>
    </row>
    <row r="197">
      <c r="A197" t="n">
        <v>5</v>
      </c>
      <c r="B197" t="n">
        <v>135</v>
      </c>
      <c r="C197" t="inlineStr">
        <is>
          <t xml:space="preserve">CONCLUIDO	</t>
        </is>
      </c>
      <c r="D197" t="n">
        <v>7.1879</v>
      </c>
      <c r="E197" t="n">
        <v>13.91</v>
      </c>
      <c r="F197" t="n">
        <v>8.73</v>
      </c>
      <c r="G197" t="n">
        <v>11.39</v>
      </c>
      <c r="H197" t="n">
        <v>0.15</v>
      </c>
      <c r="I197" t="n">
        <v>46</v>
      </c>
      <c r="J197" t="n">
        <v>265.66</v>
      </c>
      <c r="K197" t="n">
        <v>59.89</v>
      </c>
      <c r="L197" t="n">
        <v>2.25</v>
      </c>
      <c r="M197" t="n">
        <v>44</v>
      </c>
      <c r="N197" t="n">
        <v>68.53</v>
      </c>
      <c r="O197" t="n">
        <v>32999.19</v>
      </c>
      <c r="P197" t="n">
        <v>139.54</v>
      </c>
      <c r="Q197" t="n">
        <v>1361.46</v>
      </c>
      <c r="R197" t="n">
        <v>55.43</v>
      </c>
      <c r="S197" t="n">
        <v>25.13</v>
      </c>
      <c r="T197" t="n">
        <v>14355.81</v>
      </c>
      <c r="U197" t="n">
        <v>0.45</v>
      </c>
      <c r="V197" t="n">
        <v>0.82</v>
      </c>
      <c r="W197" t="n">
        <v>1.25</v>
      </c>
      <c r="X197" t="n">
        <v>0.91</v>
      </c>
      <c r="Y197" t="n">
        <v>1</v>
      </c>
      <c r="Z197" t="n">
        <v>10</v>
      </c>
    </row>
    <row r="198">
      <c r="A198" t="n">
        <v>6</v>
      </c>
      <c r="B198" t="n">
        <v>135</v>
      </c>
      <c r="C198" t="inlineStr">
        <is>
          <t xml:space="preserve">CONCLUIDO	</t>
        </is>
      </c>
      <c r="D198" t="n">
        <v>7.4182</v>
      </c>
      <c r="E198" t="n">
        <v>13.48</v>
      </c>
      <c r="F198" t="n">
        <v>8.609999999999999</v>
      </c>
      <c r="G198" t="n">
        <v>12.91</v>
      </c>
      <c r="H198" t="n">
        <v>0.17</v>
      </c>
      <c r="I198" t="n">
        <v>40</v>
      </c>
      <c r="J198" t="n">
        <v>266.13</v>
      </c>
      <c r="K198" t="n">
        <v>59.89</v>
      </c>
      <c r="L198" t="n">
        <v>2.5</v>
      </c>
      <c r="M198" t="n">
        <v>38</v>
      </c>
      <c r="N198" t="n">
        <v>68.75</v>
      </c>
      <c r="O198" t="n">
        <v>33057.26</v>
      </c>
      <c r="P198" t="n">
        <v>136.15</v>
      </c>
      <c r="Q198" t="n">
        <v>1361.44</v>
      </c>
      <c r="R198" t="n">
        <v>51.1</v>
      </c>
      <c r="S198" t="n">
        <v>25.13</v>
      </c>
      <c r="T198" t="n">
        <v>12222.37</v>
      </c>
      <c r="U198" t="n">
        <v>0.49</v>
      </c>
      <c r="V198" t="n">
        <v>0.84</v>
      </c>
      <c r="W198" t="n">
        <v>1.24</v>
      </c>
      <c r="X198" t="n">
        <v>0.78</v>
      </c>
      <c r="Y198" t="n">
        <v>1</v>
      </c>
      <c r="Z198" t="n">
        <v>10</v>
      </c>
    </row>
    <row r="199">
      <c r="A199" t="n">
        <v>7</v>
      </c>
      <c r="B199" t="n">
        <v>135</v>
      </c>
      <c r="C199" t="inlineStr">
        <is>
          <t xml:space="preserve">CONCLUIDO	</t>
        </is>
      </c>
      <c r="D199" t="n">
        <v>7.5767</v>
      </c>
      <c r="E199" t="n">
        <v>13.2</v>
      </c>
      <c r="F199" t="n">
        <v>8.529999999999999</v>
      </c>
      <c r="G199" t="n">
        <v>14.21</v>
      </c>
      <c r="H199" t="n">
        <v>0.18</v>
      </c>
      <c r="I199" t="n">
        <v>36</v>
      </c>
      <c r="J199" t="n">
        <v>266.6</v>
      </c>
      <c r="K199" t="n">
        <v>59.89</v>
      </c>
      <c r="L199" t="n">
        <v>2.75</v>
      </c>
      <c r="M199" t="n">
        <v>34</v>
      </c>
      <c r="N199" t="n">
        <v>68.97</v>
      </c>
      <c r="O199" t="n">
        <v>33115.41</v>
      </c>
      <c r="P199" t="n">
        <v>134.09</v>
      </c>
      <c r="Q199" t="n">
        <v>1361.5</v>
      </c>
      <c r="R199" t="n">
        <v>48.41</v>
      </c>
      <c r="S199" t="n">
        <v>25.13</v>
      </c>
      <c r="T199" t="n">
        <v>10896.36</v>
      </c>
      <c r="U199" t="n">
        <v>0.52</v>
      </c>
      <c r="V199" t="n">
        <v>0.84</v>
      </c>
      <c r="W199" t="n">
        <v>1.24</v>
      </c>
      <c r="X199" t="n">
        <v>0.7</v>
      </c>
      <c r="Y199" t="n">
        <v>1</v>
      </c>
      <c r="Z199" t="n">
        <v>10</v>
      </c>
    </row>
    <row r="200">
      <c r="A200" t="n">
        <v>8</v>
      </c>
      <c r="B200" t="n">
        <v>135</v>
      </c>
      <c r="C200" t="inlineStr">
        <is>
          <t xml:space="preserve">CONCLUIDO	</t>
        </is>
      </c>
      <c r="D200" t="n">
        <v>7.6956</v>
      </c>
      <c r="E200" t="n">
        <v>12.99</v>
      </c>
      <c r="F200" t="n">
        <v>8.470000000000001</v>
      </c>
      <c r="G200" t="n">
        <v>15.41</v>
      </c>
      <c r="H200" t="n">
        <v>0.2</v>
      </c>
      <c r="I200" t="n">
        <v>33</v>
      </c>
      <c r="J200" t="n">
        <v>267.08</v>
      </c>
      <c r="K200" t="n">
        <v>59.89</v>
      </c>
      <c r="L200" t="n">
        <v>3</v>
      </c>
      <c r="M200" t="n">
        <v>31</v>
      </c>
      <c r="N200" t="n">
        <v>69.19</v>
      </c>
      <c r="O200" t="n">
        <v>33173.65</v>
      </c>
      <c r="P200" t="n">
        <v>131.88</v>
      </c>
      <c r="Q200" t="n">
        <v>1361.43</v>
      </c>
      <c r="R200" t="n">
        <v>46.89</v>
      </c>
      <c r="S200" t="n">
        <v>25.13</v>
      </c>
      <c r="T200" t="n">
        <v>10152.02</v>
      </c>
      <c r="U200" t="n">
        <v>0.54</v>
      </c>
      <c r="V200" t="n">
        <v>0.85</v>
      </c>
      <c r="W200" t="n">
        <v>1.24</v>
      </c>
      <c r="X200" t="n">
        <v>0.65</v>
      </c>
      <c r="Y200" t="n">
        <v>1</v>
      </c>
      <c r="Z200" t="n">
        <v>10</v>
      </c>
    </row>
    <row r="201">
      <c r="A201" t="n">
        <v>9</v>
      </c>
      <c r="B201" t="n">
        <v>135</v>
      </c>
      <c r="C201" t="inlineStr">
        <is>
          <t xml:space="preserve">CONCLUIDO	</t>
        </is>
      </c>
      <c r="D201" t="n">
        <v>7.8336</v>
      </c>
      <c r="E201" t="n">
        <v>12.77</v>
      </c>
      <c r="F201" t="n">
        <v>8.4</v>
      </c>
      <c r="G201" t="n">
        <v>16.79</v>
      </c>
      <c r="H201" t="n">
        <v>0.22</v>
      </c>
      <c r="I201" t="n">
        <v>30</v>
      </c>
      <c r="J201" t="n">
        <v>267.55</v>
      </c>
      <c r="K201" t="n">
        <v>59.89</v>
      </c>
      <c r="L201" t="n">
        <v>3.25</v>
      </c>
      <c r="M201" t="n">
        <v>28</v>
      </c>
      <c r="N201" t="n">
        <v>69.41</v>
      </c>
      <c r="O201" t="n">
        <v>33231.97</v>
      </c>
      <c r="P201" t="n">
        <v>129.92</v>
      </c>
      <c r="Q201" t="n">
        <v>1361.43</v>
      </c>
      <c r="R201" t="n">
        <v>44.43</v>
      </c>
      <c r="S201" t="n">
        <v>25.13</v>
      </c>
      <c r="T201" t="n">
        <v>8933.559999999999</v>
      </c>
      <c r="U201" t="n">
        <v>0.57</v>
      </c>
      <c r="V201" t="n">
        <v>0.86</v>
      </c>
      <c r="W201" t="n">
        <v>1.23</v>
      </c>
      <c r="X201" t="n">
        <v>0.57</v>
      </c>
      <c r="Y201" t="n">
        <v>1</v>
      </c>
      <c r="Z201" t="n">
        <v>10</v>
      </c>
    </row>
    <row r="202">
      <c r="A202" t="n">
        <v>10</v>
      </c>
      <c r="B202" t="n">
        <v>135</v>
      </c>
      <c r="C202" t="inlineStr">
        <is>
          <t xml:space="preserve">CONCLUIDO	</t>
        </is>
      </c>
      <c r="D202" t="n">
        <v>7.9194</v>
      </c>
      <c r="E202" t="n">
        <v>12.63</v>
      </c>
      <c r="F202" t="n">
        <v>8.359999999999999</v>
      </c>
      <c r="G202" t="n">
        <v>17.91</v>
      </c>
      <c r="H202" t="n">
        <v>0.23</v>
      </c>
      <c r="I202" t="n">
        <v>28</v>
      </c>
      <c r="J202" t="n">
        <v>268.02</v>
      </c>
      <c r="K202" t="n">
        <v>59.89</v>
      </c>
      <c r="L202" t="n">
        <v>3.5</v>
      </c>
      <c r="M202" t="n">
        <v>26</v>
      </c>
      <c r="N202" t="n">
        <v>69.64</v>
      </c>
      <c r="O202" t="n">
        <v>33290.38</v>
      </c>
      <c r="P202" t="n">
        <v>127.9</v>
      </c>
      <c r="Q202" t="n">
        <v>1361.58</v>
      </c>
      <c r="R202" t="n">
        <v>43.36</v>
      </c>
      <c r="S202" t="n">
        <v>25.13</v>
      </c>
      <c r="T202" t="n">
        <v>8411.84</v>
      </c>
      <c r="U202" t="n">
        <v>0.58</v>
      </c>
      <c r="V202" t="n">
        <v>0.86</v>
      </c>
      <c r="W202" t="n">
        <v>1.22</v>
      </c>
      <c r="X202" t="n">
        <v>0.54</v>
      </c>
      <c r="Y202" t="n">
        <v>1</v>
      </c>
      <c r="Z202" t="n">
        <v>10</v>
      </c>
    </row>
    <row r="203">
      <c r="A203" t="n">
        <v>11</v>
      </c>
      <c r="B203" t="n">
        <v>135</v>
      </c>
      <c r="C203" t="inlineStr">
        <is>
          <t xml:space="preserve">CONCLUIDO	</t>
        </is>
      </c>
      <c r="D203" t="n">
        <v>8.0494</v>
      </c>
      <c r="E203" t="n">
        <v>12.42</v>
      </c>
      <c r="F203" t="n">
        <v>8.31</v>
      </c>
      <c r="G203" t="n">
        <v>19.94</v>
      </c>
      <c r="H203" t="n">
        <v>0.25</v>
      </c>
      <c r="I203" t="n">
        <v>25</v>
      </c>
      <c r="J203" t="n">
        <v>268.5</v>
      </c>
      <c r="K203" t="n">
        <v>59.89</v>
      </c>
      <c r="L203" t="n">
        <v>3.75</v>
      </c>
      <c r="M203" t="n">
        <v>23</v>
      </c>
      <c r="N203" t="n">
        <v>69.86</v>
      </c>
      <c r="O203" t="n">
        <v>33348.87</v>
      </c>
      <c r="P203" t="n">
        <v>125.53</v>
      </c>
      <c r="Q203" t="n">
        <v>1361.41</v>
      </c>
      <c r="R203" t="n">
        <v>41.85</v>
      </c>
      <c r="S203" t="n">
        <v>25.13</v>
      </c>
      <c r="T203" t="n">
        <v>7670.11</v>
      </c>
      <c r="U203" t="n">
        <v>0.6</v>
      </c>
      <c r="V203" t="n">
        <v>0.87</v>
      </c>
      <c r="W203" t="n">
        <v>1.22</v>
      </c>
      <c r="X203" t="n">
        <v>0.49</v>
      </c>
      <c r="Y203" t="n">
        <v>1</v>
      </c>
      <c r="Z203" t="n">
        <v>10</v>
      </c>
    </row>
    <row r="204">
      <c r="A204" t="n">
        <v>12</v>
      </c>
      <c r="B204" t="n">
        <v>135</v>
      </c>
      <c r="C204" t="inlineStr">
        <is>
          <t xml:space="preserve">CONCLUIDO	</t>
        </is>
      </c>
      <c r="D204" t="n">
        <v>8.088100000000001</v>
      </c>
      <c r="E204" t="n">
        <v>12.36</v>
      </c>
      <c r="F204" t="n">
        <v>8.300000000000001</v>
      </c>
      <c r="G204" t="n">
        <v>20.74</v>
      </c>
      <c r="H204" t="n">
        <v>0.26</v>
      </c>
      <c r="I204" t="n">
        <v>24</v>
      </c>
      <c r="J204" t="n">
        <v>268.97</v>
      </c>
      <c r="K204" t="n">
        <v>59.89</v>
      </c>
      <c r="L204" t="n">
        <v>4</v>
      </c>
      <c r="M204" t="n">
        <v>22</v>
      </c>
      <c r="N204" t="n">
        <v>70.09</v>
      </c>
      <c r="O204" t="n">
        <v>33407.45</v>
      </c>
      <c r="P204" t="n">
        <v>124.72</v>
      </c>
      <c r="Q204" t="n">
        <v>1361.53</v>
      </c>
      <c r="R204" t="n">
        <v>41.42</v>
      </c>
      <c r="S204" t="n">
        <v>25.13</v>
      </c>
      <c r="T204" t="n">
        <v>7460.12</v>
      </c>
      <c r="U204" t="n">
        <v>0.61</v>
      </c>
      <c r="V204" t="n">
        <v>0.87</v>
      </c>
      <c r="W204" t="n">
        <v>1.22</v>
      </c>
      <c r="X204" t="n">
        <v>0.48</v>
      </c>
      <c r="Y204" t="n">
        <v>1</v>
      </c>
      <c r="Z204" t="n">
        <v>10</v>
      </c>
    </row>
    <row r="205">
      <c r="A205" t="n">
        <v>13</v>
      </c>
      <c r="B205" t="n">
        <v>135</v>
      </c>
      <c r="C205" t="inlineStr">
        <is>
          <t xml:space="preserve">CONCLUIDO	</t>
        </is>
      </c>
      <c r="D205" t="n">
        <v>8.197800000000001</v>
      </c>
      <c r="E205" t="n">
        <v>12.2</v>
      </c>
      <c r="F205" t="n">
        <v>8.23</v>
      </c>
      <c r="G205" t="n">
        <v>22.45</v>
      </c>
      <c r="H205" t="n">
        <v>0.28</v>
      </c>
      <c r="I205" t="n">
        <v>22</v>
      </c>
      <c r="J205" t="n">
        <v>269.45</v>
      </c>
      <c r="K205" t="n">
        <v>59.89</v>
      </c>
      <c r="L205" t="n">
        <v>4.25</v>
      </c>
      <c r="M205" t="n">
        <v>20</v>
      </c>
      <c r="N205" t="n">
        <v>70.31</v>
      </c>
      <c r="O205" t="n">
        <v>33466.11</v>
      </c>
      <c r="P205" t="n">
        <v>122.44</v>
      </c>
      <c r="Q205" t="n">
        <v>1361.48</v>
      </c>
      <c r="R205" t="n">
        <v>39.24</v>
      </c>
      <c r="S205" t="n">
        <v>25.13</v>
      </c>
      <c r="T205" t="n">
        <v>6382.45</v>
      </c>
      <c r="U205" t="n">
        <v>0.64</v>
      </c>
      <c r="V205" t="n">
        <v>0.87</v>
      </c>
      <c r="W205" t="n">
        <v>1.22</v>
      </c>
      <c r="X205" t="n">
        <v>0.41</v>
      </c>
      <c r="Y205" t="n">
        <v>1</v>
      </c>
      <c r="Z205" t="n">
        <v>10</v>
      </c>
    </row>
    <row r="206">
      <c r="A206" t="n">
        <v>14</v>
      </c>
      <c r="B206" t="n">
        <v>135</v>
      </c>
      <c r="C206" t="inlineStr">
        <is>
          <t xml:space="preserve">CONCLUIDO	</t>
        </is>
      </c>
      <c r="D206" t="n">
        <v>8.244999999999999</v>
      </c>
      <c r="E206" t="n">
        <v>12.13</v>
      </c>
      <c r="F206" t="n">
        <v>8.210000000000001</v>
      </c>
      <c r="G206" t="n">
        <v>23.47</v>
      </c>
      <c r="H206" t="n">
        <v>0.3</v>
      </c>
      <c r="I206" t="n">
        <v>21</v>
      </c>
      <c r="J206" t="n">
        <v>269.92</v>
      </c>
      <c r="K206" t="n">
        <v>59.89</v>
      </c>
      <c r="L206" t="n">
        <v>4.5</v>
      </c>
      <c r="M206" t="n">
        <v>19</v>
      </c>
      <c r="N206" t="n">
        <v>70.54000000000001</v>
      </c>
      <c r="O206" t="n">
        <v>33524.86</v>
      </c>
      <c r="P206" t="n">
        <v>120.3</v>
      </c>
      <c r="Q206" t="n">
        <v>1361.36</v>
      </c>
      <c r="R206" t="n">
        <v>38.86</v>
      </c>
      <c r="S206" t="n">
        <v>25.13</v>
      </c>
      <c r="T206" t="n">
        <v>6194.34</v>
      </c>
      <c r="U206" t="n">
        <v>0.65</v>
      </c>
      <c r="V206" t="n">
        <v>0.88</v>
      </c>
      <c r="W206" t="n">
        <v>1.21</v>
      </c>
      <c r="X206" t="n">
        <v>0.39</v>
      </c>
      <c r="Y206" t="n">
        <v>1</v>
      </c>
      <c r="Z206" t="n">
        <v>10</v>
      </c>
    </row>
    <row r="207">
      <c r="A207" t="n">
        <v>15</v>
      </c>
      <c r="B207" t="n">
        <v>135</v>
      </c>
      <c r="C207" t="inlineStr">
        <is>
          <t xml:space="preserve">CONCLUIDO	</t>
        </is>
      </c>
      <c r="D207" t="n">
        <v>8.3436</v>
      </c>
      <c r="E207" t="n">
        <v>11.99</v>
      </c>
      <c r="F207" t="n">
        <v>8.17</v>
      </c>
      <c r="G207" t="n">
        <v>25.81</v>
      </c>
      <c r="H207" t="n">
        <v>0.31</v>
      </c>
      <c r="I207" t="n">
        <v>19</v>
      </c>
      <c r="J207" t="n">
        <v>270.4</v>
      </c>
      <c r="K207" t="n">
        <v>59.89</v>
      </c>
      <c r="L207" t="n">
        <v>4.75</v>
      </c>
      <c r="M207" t="n">
        <v>17</v>
      </c>
      <c r="N207" t="n">
        <v>70.76000000000001</v>
      </c>
      <c r="O207" t="n">
        <v>33583.7</v>
      </c>
      <c r="P207" t="n">
        <v>118.67</v>
      </c>
      <c r="Q207" t="n">
        <v>1361.34</v>
      </c>
      <c r="R207" t="n">
        <v>37.51</v>
      </c>
      <c r="S207" t="n">
        <v>25.13</v>
      </c>
      <c r="T207" t="n">
        <v>5529.75</v>
      </c>
      <c r="U207" t="n">
        <v>0.67</v>
      </c>
      <c r="V207" t="n">
        <v>0.88</v>
      </c>
      <c r="W207" t="n">
        <v>1.21</v>
      </c>
      <c r="X207" t="n">
        <v>0.35</v>
      </c>
      <c r="Y207" t="n">
        <v>1</v>
      </c>
      <c r="Z207" t="n">
        <v>10</v>
      </c>
    </row>
    <row r="208">
      <c r="A208" t="n">
        <v>16</v>
      </c>
      <c r="B208" t="n">
        <v>135</v>
      </c>
      <c r="C208" t="inlineStr">
        <is>
          <t xml:space="preserve">CONCLUIDO	</t>
        </is>
      </c>
      <c r="D208" t="n">
        <v>8.3848</v>
      </c>
      <c r="E208" t="n">
        <v>11.93</v>
      </c>
      <c r="F208" t="n">
        <v>8.16</v>
      </c>
      <c r="G208" t="n">
        <v>27.21</v>
      </c>
      <c r="H208" t="n">
        <v>0.33</v>
      </c>
      <c r="I208" t="n">
        <v>18</v>
      </c>
      <c r="J208" t="n">
        <v>270.88</v>
      </c>
      <c r="K208" t="n">
        <v>59.89</v>
      </c>
      <c r="L208" t="n">
        <v>5</v>
      </c>
      <c r="M208" t="n">
        <v>16</v>
      </c>
      <c r="N208" t="n">
        <v>70.98999999999999</v>
      </c>
      <c r="O208" t="n">
        <v>33642.62</v>
      </c>
      <c r="P208" t="n">
        <v>116.56</v>
      </c>
      <c r="Q208" t="n">
        <v>1361.55</v>
      </c>
      <c r="R208" t="n">
        <v>37.45</v>
      </c>
      <c r="S208" t="n">
        <v>25.13</v>
      </c>
      <c r="T208" t="n">
        <v>5506.36</v>
      </c>
      <c r="U208" t="n">
        <v>0.67</v>
      </c>
      <c r="V208" t="n">
        <v>0.88</v>
      </c>
      <c r="W208" t="n">
        <v>1.21</v>
      </c>
      <c r="X208" t="n">
        <v>0.34</v>
      </c>
      <c r="Y208" t="n">
        <v>1</v>
      </c>
      <c r="Z208" t="n">
        <v>10</v>
      </c>
    </row>
    <row r="209">
      <c r="A209" t="n">
        <v>17</v>
      </c>
      <c r="B209" t="n">
        <v>135</v>
      </c>
      <c r="C209" t="inlineStr">
        <is>
          <t xml:space="preserve">CONCLUIDO	</t>
        </is>
      </c>
      <c r="D209" t="n">
        <v>8.441000000000001</v>
      </c>
      <c r="E209" t="n">
        <v>11.85</v>
      </c>
      <c r="F209" t="n">
        <v>8.130000000000001</v>
      </c>
      <c r="G209" t="n">
        <v>28.71</v>
      </c>
      <c r="H209" t="n">
        <v>0.34</v>
      </c>
      <c r="I209" t="n">
        <v>17</v>
      </c>
      <c r="J209" t="n">
        <v>271.36</v>
      </c>
      <c r="K209" t="n">
        <v>59.89</v>
      </c>
      <c r="L209" t="n">
        <v>5.25</v>
      </c>
      <c r="M209" t="n">
        <v>15</v>
      </c>
      <c r="N209" t="n">
        <v>71.22</v>
      </c>
      <c r="O209" t="n">
        <v>33701.64</v>
      </c>
      <c r="P209" t="n">
        <v>114.98</v>
      </c>
      <c r="Q209" t="n">
        <v>1361.38</v>
      </c>
      <c r="R209" t="n">
        <v>36.43</v>
      </c>
      <c r="S209" t="n">
        <v>25.13</v>
      </c>
      <c r="T209" t="n">
        <v>4998.6</v>
      </c>
      <c r="U209" t="n">
        <v>0.6899999999999999</v>
      </c>
      <c r="V209" t="n">
        <v>0.88</v>
      </c>
      <c r="W209" t="n">
        <v>1.21</v>
      </c>
      <c r="X209" t="n">
        <v>0.31</v>
      </c>
      <c r="Y209" t="n">
        <v>1</v>
      </c>
      <c r="Z209" t="n">
        <v>10</v>
      </c>
    </row>
    <row r="210">
      <c r="A210" t="n">
        <v>18</v>
      </c>
      <c r="B210" t="n">
        <v>135</v>
      </c>
      <c r="C210" t="inlineStr">
        <is>
          <t xml:space="preserve">CONCLUIDO	</t>
        </is>
      </c>
      <c r="D210" t="n">
        <v>8.4886</v>
      </c>
      <c r="E210" t="n">
        <v>11.78</v>
      </c>
      <c r="F210" t="n">
        <v>8.119999999999999</v>
      </c>
      <c r="G210" t="n">
        <v>30.44</v>
      </c>
      <c r="H210" t="n">
        <v>0.36</v>
      </c>
      <c r="I210" t="n">
        <v>16</v>
      </c>
      <c r="J210" t="n">
        <v>271.84</v>
      </c>
      <c r="K210" t="n">
        <v>59.89</v>
      </c>
      <c r="L210" t="n">
        <v>5.5</v>
      </c>
      <c r="M210" t="n">
        <v>14</v>
      </c>
      <c r="N210" t="n">
        <v>71.45</v>
      </c>
      <c r="O210" t="n">
        <v>33760.74</v>
      </c>
      <c r="P210" t="n">
        <v>113.57</v>
      </c>
      <c r="Q210" t="n">
        <v>1361.45</v>
      </c>
      <c r="R210" t="n">
        <v>36.01</v>
      </c>
      <c r="S210" t="n">
        <v>25.13</v>
      </c>
      <c r="T210" t="n">
        <v>4796.41</v>
      </c>
      <c r="U210" t="n">
        <v>0.7</v>
      </c>
      <c r="V210" t="n">
        <v>0.89</v>
      </c>
      <c r="W210" t="n">
        <v>1.2</v>
      </c>
      <c r="X210" t="n">
        <v>0.3</v>
      </c>
      <c r="Y210" t="n">
        <v>1</v>
      </c>
      <c r="Z210" t="n">
        <v>10</v>
      </c>
    </row>
    <row r="211">
      <c r="A211" t="n">
        <v>19</v>
      </c>
      <c r="B211" t="n">
        <v>135</v>
      </c>
      <c r="C211" t="inlineStr">
        <is>
          <t xml:space="preserve">CONCLUIDO	</t>
        </is>
      </c>
      <c r="D211" t="n">
        <v>8.472200000000001</v>
      </c>
      <c r="E211" t="n">
        <v>11.8</v>
      </c>
      <c r="F211" t="n">
        <v>8.140000000000001</v>
      </c>
      <c r="G211" t="n">
        <v>30.53</v>
      </c>
      <c r="H211" t="n">
        <v>0.38</v>
      </c>
      <c r="I211" t="n">
        <v>16</v>
      </c>
      <c r="J211" t="n">
        <v>272.32</v>
      </c>
      <c r="K211" t="n">
        <v>59.89</v>
      </c>
      <c r="L211" t="n">
        <v>5.75</v>
      </c>
      <c r="M211" t="n">
        <v>14</v>
      </c>
      <c r="N211" t="n">
        <v>71.68000000000001</v>
      </c>
      <c r="O211" t="n">
        <v>33820.05</v>
      </c>
      <c r="P211" t="n">
        <v>113.06</v>
      </c>
      <c r="Q211" t="n">
        <v>1361.42</v>
      </c>
      <c r="R211" t="n">
        <v>36.76</v>
      </c>
      <c r="S211" t="n">
        <v>25.13</v>
      </c>
      <c r="T211" t="n">
        <v>5168.8</v>
      </c>
      <c r="U211" t="n">
        <v>0.68</v>
      </c>
      <c r="V211" t="n">
        <v>0.88</v>
      </c>
      <c r="W211" t="n">
        <v>1.2</v>
      </c>
      <c r="X211" t="n">
        <v>0.32</v>
      </c>
      <c r="Y211" t="n">
        <v>1</v>
      </c>
      <c r="Z211" t="n">
        <v>10</v>
      </c>
    </row>
    <row r="212">
      <c r="A212" t="n">
        <v>20</v>
      </c>
      <c r="B212" t="n">
        <v>135</v>
      </c>
      <c r="C212" t="inlineStr">
        <is>
          <t xml:space="preserve">CONCLUIDO	</t>
        </is>
      </c>
      <c r="D212" t="n">
        <v>8.533200000000001</v>
      </c>
      <c r="E212" t="n">
        <v>11.72</v>
      </c>
      <c r="F212" t="n">
        <v>8.109999999999999</v>
      </c>
      <c r="G212" t="n">
        <v>32.43</v>
      </c>
      <c r="H212" t="n">
        <v>0.39</v>
      </c>
      <c r="I212" t="n">
        <v>15</v>
      </c>
      <c r="J212" t="n">
        <v>272.8</v>
      </c>
      <c r="K212" t="n">
        <v>59.89</v>
      </c>
      <c r="L212" t="n">
        <v>6</v>
      </c>
      <c r="M212" t="n">
        <v>13</v>
      </c>
      <c r="N212" t="n">
        <v>71.91</v>
      </c>
      <c r="O212" t="n">
        <v>33879.33</v>
      </c>
      <c r="P212" t="n">
        <v>111.84</v>
      </c>
      <c r="Q212" t="n">
        <v>1361.42</v>
      </c>
      <c r="R212" t="n">
        <v>35.5</v>
      </c>
      <c r="S212" t="n">
        <v>25.13</v>
      </c>
      <c r="T212" t="n">
        <v>4545.13</v>
      </c>
      <c r="U212" t="n">
        <v>0.71</v>
      </c>
      <c r="V212" t="n">
        <v>0.89</v>
      </c>
      <c r="W212" t="n">
        <v>1.21</v>
      </c>
      <c r="X212" t="n">
        <v>0.29</v>
      </c>
      <c r="Y212" t="n">
        <v>1</v>
      </c>
      <c r="Z212" t="n">
        <v>10</v>
      </c>
    </row>
    <row r="213">
      <c r="A213" t="n">
        <v>21</v>
      </c>
      <c r="B213" t="n">
        <v>135</v>
      </c>
      <c r="C213" t="inlineStr">
        <is>
          <t xml:space="preserve">CONCLUIDO	</t>
        </is>
      </c>
      <c r="D213" t="n">
        <v>8.595800000000001</v>
      </c>
      <c r="E213" t="n">
        <v>11.63</v>
      </c>
      <c r="F213" t="n">
        <v>8.07</v>
      </c>
      <c r="G213" t="n">
        <v>34.6</v>
      </c>
      <c r="H213" t="n">
        <v>0.41</v>
      </c>
      <c r="I213" t="n">
        <v>14</v>
      </c>
      <c r="J213" t="n">
        <v>273.28</v>
      </c>
      <c r="K213" t="n">
        <v>59.89</v>
      </c>
      <c r="L213" t="n">
        <v>6.25</v>
      </c>
      <c r="M213" t="n">
        <v>12</v>
      </c>
      <c r="N213" t="n">
        <v>72.14</v>
      </c>
      <c r="O213" t="n">
        <v>33938.7</v>
      </c>
      <c r="P213" t="n">
        <v>109.73</v>
      </c>
      <c r="Q213" t="n">
        <v>1361.39</v>
      </c>
      <c r="R213" t="n">
        <v>34.58</v>
      </c>
      <c r="S213" t="n">
        <v>25.13</v>
      </c>
      <c r="T213" t="n">
        <v>4091.9</v>
      </c>
      <c r="U213" t="n">
        <v>0.73</v>
      </c>
      <c r="V213" t="n">
        <v>0.89</v>
      </c>
      <c r="W213" t="n">
        <v>1.2</v>
      </c>
      <c r="X213" t="n">
        <v>0.25</v>
      </c>
      <c r="Y213" t="n">
        <v>1</v>
      </c>
      <c r="Z213" t="n">
        <v>10</v>
      </c>
    </row>
    <row r="214">
      <c r="A214" t="n">
        <v>22</v>
      </c>
      <c r="B214" t="n">
        <v>135</v>
      </c>
      <c r="C214" t="inlineStr">
        <is>
          <t xml:space="preserve">CONCLUIDO	</t>
        </is>
      </c>
      <c r="D214" t="n">
        <v>8.6401</v>
      </c>
      <c r="E214" t="n">
        <v>11.57</v>
      </c>
      <c r="F214" t="n">
        <v>8.06</v>
      </c>
      <c r="G214" t="n">
        <v>37.22</v>
      </c>
      <c r="H214" t="n">
        <v>0.42</v>
      </c>
      <c r="I214" t="n">
        <v>13</v>
      </c>
      <c r="J214" t="n">
        <v>273.76</v>
      </c>
      <c r="K214" t="n">
        <v>59.89</v>
      </c>
      <c r="L214" t="n">
        <v>6.5</v>
      </c>
      <c r="M214" t="n">
        <v>11</v>
      </c>
      <c r="N214" t="n">
        <v>72.37</v>
      </c>
      <c r="O214" t="n">
        <v>33998.16</v>
      </c>
      <c r="P214" t="n">
        <v>107.97</v>
      </c>
      <c r="Q214" t="n">
        <v>1361.4</v>
      </c>
      <c r="R214" t="n">
        <v>34.1</v>
      </c>
      <c r="S214" t="n">
        <v>25.13</v>
      </c>
      <c r="T214" t="n">
        <v>3853.91</v>
      </c>
      <c r="U214" t="n">
        <v>0.74</v>
      </c>
      <c r="V214" t="n">
        <v>0.89</v>
      </c>
      <c r="W214" t="n">
        <v>1.21</v>
      </c>
      <c r="X214" t="n">
        <v>0.24</v>
      </c>
      <c r="Y214" t="n">
        <v>1</v>
      </c>
      <c r="Z214" t="n">
        <v>10</v>
      </c>
    </row>
    <row r="215">
      <c r="A215" t="n">
        <v>23</v>
      </c>
      <c r="B215" t="n">
        <v>135</v>
      </c>
      <c r="C215" t="inlineStr">
        <is>
          <t xml:space="preserve">CONCLUIDO	</t>
        </is>
      </c>
      <c r="D215" t="n">
        <v>8.635999999999999</v>
      </c>
      <c r="E215" t="n">
        <v>11.58</v>
      </c>
      <c r="F215" t="n">
        <v>8.07</v>
      </c>
      <c r="G215" t="n">
        <v>37.24</v>
      </c>
      <c r="H215" t="n">
        <v>0.44</v>
      </c>
      <c r="I215" t="n">
        <v>13</v>
      </c>
      <c r="J215" t="n">
        <v>274.24</v>
      </c>
      <c r="K215" t="n">
        <v>59.89</v>
      </c>
      <c r="L215" t="n">
        <v>6.75</v>
      </c>
      <c r="M215" t="n">
        <v>9</v>
      </c>
      <c r="N215" t="n">
        <v>72.61</v>
      </c>
      <c r="O215" t="n">
        <v>34057.71</v>
      </c>
      <c r="P215" t="n">
        <v>105.91</v>
      </c>
      <c r="Q215" t="n">
        <v>1361.46</v>
      </c>
      <c r="R215" t="n">
        <v>34.23</v>
      </c>
      <c r="S215" t="n">
        <v>25.13</v>
      </c>
      <c r="T215" t="n">
        <v>3918.68</v>
      </c>
      <c r="U215" t="n">
        <v>0.73</v>
      </c>
      <c r="V215" t="n">
        <v>0.89</v>
      </c>
      <c r="W215" t="n">
        <v>1.21</v>
      </c>
      <c r="X215" t="n">
        <v>0.25</v>
      </c>
      <c r="Y215" t="n">
        <v>1</v>
      </c>
      <c r="Z215" t="n">
        <v>10</v>
      </c>
    </row>
    <row r="216">
      <c r="A216" t="n">
        <v>24</v>
      </c>
      <c r="B216" t="n">
        <v>135</v>
      </c>
      <c r="C216" t="inlineStr">
        <is>
          <t xml:space="preserve">CONCLUIDO	</t>
        </is>
      </c>
      <c r="D216" t="n">
        <v>8.6783</v>
      </c>
      <c r="E216" t="n">
        <v>11.52</v>
      </c>
      <c r="F216" t="n">
        <v>8.06</v>
      </c>
      <c r="G216" t="n">
        <v>40.32</v>
      </c>
      <c r="H216" t="n">
        <v>0.45</v>
      </c>
      <c r="I216" t="n">
        <v>12</v>
      </c>
      <c r="J216" t="n">
        <v>274.73</v>
      </c>
      <c r="K216" t="n">
        <v>59.89</v>
      </c>
      <c r="L216" t="n">
        <v>7</v>
      </c>
      <c r="M216" t="n">
        <v>6</v>
      </c>
      <c r="N216" t="n">
        <v>72.84</v>
      </c>
      <c r="O216" t="n">
        <v>34117.35</v>
      </c>
      <c r="P216" t="n">
        <v>104.84</v>
      </c>
      <c r="Q216" t="n">
        <v>1361.4</v>
      </c>
      <c r="R216" t="n">
        <v>34.11</v>
      </c>
      <c r="S216" t="n">
        <v>25.13</v>
      </c>
      <c r="T216" t="n">
        <v>3863.73</v>
      </c>
      <c r="U216" t="n">
        <v>0.74</v>
      </c>
      <c r="V216" t="n">
        <v>0.89</v>
      </c>
      <c r="W216" t="n">
        <v>1.21</v>
      </c>
      <c r="X216" t="n">
        <v>0.24</v>
      </c>
      <c r="Y216" t="n">
        <v>1</v>
      </c>
      <c r="Z216" t="n">
        <v>10</v>
      </c>
    </row>
    <row r="217">
      <c r="A217" t="n">
        <v>25</v>
      </c>
      <c r="B217" t="n">
        <v>135</v>
      </c>
      <c r="C217" t="inlineStr">
        <is>
          <t xml:space="preserve">CONCLUIDO	</t>
        </is>
      </c>
      <c r="D217" t="n">
        <v>8.685600000000001</v>
      </c>
      <c r="E217" t="n">
        <v>11.51</v>
      </c>
      <c r="F217" t="n">
        <v>8.050000000000001</v>
      </c>
      <c r="G217" t="n">
        <v>40.27</v>
      </c>
      <c r="H217" t="n">
        <v>0.47</v>
      </c>
      <c r="I217" t="n">
        <v>12</v>
      </c>
      <c r="J217" t="n">
        <v>275.21</v>
      </c>
      <c r="K217" t="n">
        <v>59.89</v>
      </c>
      <c r="L217" t="n">
        <v>7.25</v>
      </c>
      <c r="M217" t="n">
        <v>6</v>
      </c>
      <c r="N217" t="n">
        <v>73.08</v>
      </c>
      <c r="O217" t="n">
        <v>34177.09</v>
      </c>
      <c r="P217" t="n">
        <v>103.87</v>
      </c>
      <c r="Q217" t="n">
        <v>1361.36</v>
      </c>
      <c r="R217" t="n">
        <v>33.79</v>
      </c>
      <c r="S217" t="n">
        <v>25.13</v>
      </c>
      <c r="T217" t="n">
        <v>3705.91</v>
      </c>
      <c r="U217" t="n">
        <v>0.74</v>
      </c>
      <c r="V217" t="n">
        <v>0.89</v>
      </c>
      <c r="W217" t="n">
        <v>1.2</v>
      </c>
      <c r="X217" t="n">
        <v>0.23</v>
      </c>
      <c r="Y217" t="n">
        <v>1</v>
      </c>
      <c r="Z217" t="n">
        <v>10</v>
      </c>
    </row>
    <row r="218">
      <c r="A218" t="n">
        <v>26</v>
      </c>
      <c r="B218" t="n">
        <v>135</v>
      </c>
      <c r="C218" t="inlineStr">
        <is>
          <t xml:space="preserve">CONCLUIDO	</t>
        </is>
      </c>
      <c r="D218" t="n">
        <v>8.685</v>
      </c>
      <c r="E218" t="n">
        <v>11.51</v>
      </c>
      <c r="F218" t="n">
        <v>8.050000000000001</v>
      </c>
      <c r="G218" t="n">
        <v>40.27</v>
      </c>
      <c r="H218" t="n">
        <v>0.48</v>
      </c>
      <c r="I218" t="n">
        <v>12</v>
      </c>
      <c r="J218" t="n">
        <v>275.7</v>
      </c>
      <c r="K218" t="n">
        <v>59.89</v>
      </c>
      <c r="L218" t="n">
        <v>7.5</v>
      </c>
      <c r="M218" t="n">
        <v>2</v>
      </c>
      <c r="N218" t="n">
        <v>73.31</v>
      </c>
      <c r="O218" t="n">
        <v>34236.91</v>
      </c>
      <c r="P218" t="n">
        <v>103.05</v>
      </c>
      <c r="Q218" t="n">
        <v>1361.43</v>
      </c>
      <c r="R218" t="n">
        <v>33.65</v>
      </c>
      <c r="S218" t="n">
        <v>25.13</v>
      </c>
      <c r="T218" t="n">
        <v>3636.17</v>
      </c>
      <c r="U218" t="n">
        <v>0.75</v>
      </c>
      <c r="V218" t="n">
        <v>0.89</v>
      </c>
      <c r="W218" t="n">
        <v>1.21</v>
      </c>
      <c r="X218" t="n">
        <v>0.23</v>
      </c>
      <c r="Y218" t="n">
        <v>1</v>
      </c>
      <c r="Z218" t="n">
        <v>10</v>
      </c>
    </row>
    <row r="219">
      <c r="A219" t="n">
        <v>27</v>
      </c>
      <c r="B219" t="n">
        <v>135</v>
      </c>
      <c r="C219" t="inlineStr">
        <is>
          <t xml:space="preserve">CONCLUIDO	</t>
        </is>
      </c>
      <c r="D219" t="n">
        <v>8.684100000000001</v>
      </c>
      <c r="E219" t="n">
        <v>11.52</v>
      </c>
      <c r="F219" t="n">
        <v>8.06</v>
      </c>
      <c r="G219" t="n">
        <v>40.28</v>
      </c>
      <c r="H219" t="n">
        <v>0.5</v>
      </c>
      <c r="I219" t="n">
        <v>12</v>
      </c>
      <c r="J219" t="n">
        <v>276.18</v>
      </c>
      <c r="K219" t="n">
        <v>59.89</v>
      </c>
      <c r="L219" t="n">
        <v>7.75</v>
      </c>
      <c r="M219" t="n">
        <v>1</v>
      </c>
      <c r="N219" t="n">
        <v>73.55</v>
      </c>
      <c r="O219" t="n">
        <v>34296.82</v>
      </c>
      <c r="P219" t="n">
        <v>102.76</v>
      </c>
      <c r="Q219" t="n">
        <v>1361.5</v>
      </c>
      <c r="R219" t="n">
        <v>33.7</v>
      </c>
      <c r="S219" t="n">
        <v>25.13</v>
      </c>
      <c r="T219" t="n">
        <v>3663.14</v>
      </c>
      <c r="U219" t="n">
        <v>0.75</v>
      </c>
      <c r="V219" t="n">
        <v>0.89</v>
      </c>
      <c r="W219" t="n">
        <v>1.21</v>
      </c>
      <c r="X219" t="n">
        <v>0.23</v>
      </c>
      <c r="Y219" t="n">
        <v>1</v>
      </c>
      <c r="Z219" t="n">
        <v>10</v>
      </c>
    </row>
    <row r="220">
      <c r="A220" t="n">
        <v>28</v>
      </c>
      <c r="B220" t="n">
        <v>135</v>
      </c>
      <c r="C220" t="inlineStr">
        <is>
          <t xml:space="preserve">CONCLUIDO	</t>
        </is>
      </c>
      <c r="D220" t="n">
        <v>8.6843</v>
      </c>
      <c r="E220" t="n">
        <v>11.52</v>
      </c>
      <c r="F220" t="n">
        <v>8.06</v>
      </c>
      <c r="G220" t="n">
        <v>40.28</v>
      </c>
      <c r="H220" t="n">
        <v>0.51</v>
      </c>
      <c r="I220" t="n">
        <v>12</v>
      </c>
      <c r="J220" t="n">
        <v>276.67</v>
      </c>
      <c r="K220" t="n">
        <v>59.89</v>
      </c>
      <c r="L220" t="n">
        <v>8</v>
      </c>
      <c r="M220" t="n">
        <v>1</v>
      </c>
      <c r="N220" t="n">
        <v>73.78</v>
      </c>
      <c r="O220" t="n">
        <v>34356.83</v>
      </c>
      <c r="P220" t="n">
        <v>102.6</v>
      </c>
      <c r="Q220" t="n">
        <v>1361.5</v>
      </c>
      <c r="R220" t="n">
        <v>33.69</v>
      </c>
      <c r="S220" t="n">
        <v>25.13</v>
      </c>
      <c r="T220" t="n">
        <v>3654.43</v>
      </c>
      <c r="U220" t="n">
        <v>0.75</v>
      </c>
      <c r="V220" t="n">
        <v>0.89</v>
      </c>
      <c r="W220" t="n">
        <v>1.21</v>
      </c>
      <c r="X220" t="n">
        <v>0.23</v>
      </c>
      <c r="Y220" t="n">
        <v>1</v>
      </c>
      <c r="Z220" t="n">
        <v>10</v>
      </c>
    </row>
    <row r="221">
      <c r="A221" t="n">
        <v>29</v>
      </c>
      <c r="B221" t="n">
        <v>135</v>
      </c>
      <c r="C221" t="inlineStr">
        <is>
          <t xml:space="preserve">CONCLUIDO	</t>
        </is>
      </c>
      <c r="D221" t="n">
        <v>8.682399999999999</v>
      </c>
      <c r="E221" t="n">
        <v>11.52</v>
      </c>
      <c r="F221" t="n">
        <v>8.06</v>
      </c>
      <c r="G221" t="n">
        <v>40.29</v>
      </c>
      <c r="H221" t="n">
        <v>0.53</v>
      </c>
      <c r="I221" t="n">
        <v>12</v>
      </c>
      <c r="J221" t="n">
        <v>277.16</v>
      </c>
      <c r="K221" t="n">
        <v>59.89</v>
      </c>
      <c r="L221" t="n">
        <v>8.25</v>
      </c>
      <c r="M221" t="n">
        <v>0</v>
      </c>
      <c r="N221" t="n">
        <v>74.02</v>
      </c>
      <c r="O221" t="n">
        <v>34416.93</v>
      </c>
      <c r="P221" t="n">
        <v>102.71</v>
      </c>
      <c r="Q221" t="n">
        <v>1361.5</v>
      </c>
      <c r="R221" t="n">
        <v>33.71</v>
      </c>
      <c r="S221" t="n">
        <v>25.13</v>
      </c>
      <c r="T221" t="n">
        <v>3667.33</v>
      </c>
      <c r="U221" t="n">
        <v>0.75</v>
      </c>
      <c r="V221" t="n">
        <v>0.89</v>
      </c>
      <c r="W221" t="n">
        <v>1.21</v>
      </c>
      <c r="X221" t="n">
        <v>0.24</v>
      </c>
      <c r="Y221" t="n">
        <v>1</v>
      </c>
      <c r="Z221" t="n">
        <v>10</v>
      </c>
    </row>
    <row r="222">
      <c r="A222" t="n">
        <v>0</v>
      </c>
      <c r="B222" t="n">
        <v>80</v>
      </c>
      <c r="C222" t="inlineStr">
        <is>
          <t xml:space="preserve">CONCLUIDO	</t>
        </is>
      </c>
      <c r="D222" t="n">
        <v>6.9641</v>
      </c>
      <c r="E222" t="n">
        <v>14.36</v>
      </c>
      <c r="F222" t="n">
        <v>9.460000000000001</v>
      </c>
      <c r="G222" t="n">
        <v>7.09</v>
      </c>
      <c r="H222" t="n">
        <v>0.11</v>
      </c>
      <c r="I222" t="n">
        <v>80</v>
      </c>
      <c r="J222" t="n">
        <v>159.12</v>
      </c>
      <c r="K222" t="n">
        <v>50.28</v>
      </c>
      <c r="L222" t="n">
        <v>1</v>
      </c>
      <c r="M222" t="n">
        <v>78</v>
      </c>
      <c r="N222" t="n">
        <v>27.84</v>
      </c>
      <c r="O222" t="n">
        <v>19859.16</v>
      </c>
      <c r="P222" t="n">
        <v>110.26</v>
      </c>
      <c r="Q222" t="n">
        <v>1361.58</v>
      </c>
      <c r="R222" t="n">
        <v>77.39</v>
      </c>
      <c r="S222" t="n">
        <v>25.13</v>
      </c>
      <c r="T222" t="n">
        <v>25165.41</v>
      </c>
      <c r="U222" t="n">
        <v>0.32</v>
      </c>
      <c r="V222" t="n">
        <v>0.76</v>
      </c>
      <c r="W222" t="n">
        <v>1.32</v>
      </c>
      <c r="X222" t="n">
        <v>1.64</v>
      </c>
      <c r="Y222" t="n">
        <v>1</v>
      </c>
      <c r="Z222" t="n">
        <v>10</v>
      </c>
    </row>
    <row r="223">
      <c r="A223" t="n">
        <v>1</v>
      </c>
      <c r="B223" t="n">
        <v>80</v>
      </c>
      <c r="C223" t="inlineStr">
        <is>
          <t xml:space="preserve">CONCLUIDO	</t>
        </is>
      </c>
      <c r="D223" t="n">
        <v>7.5385</v>
      </c>
      <c r="E223" t="n">
        <v>13.27</v>
      </c>
      <c r="F223" t="n">
        <v>9.01</v>
      </c>
      <c r="G223" t="n">
        <v>9.01</v>
      </c>
      <c r="H223" t="n">
        <v>0.14</v>
      </c>
      <c r="I223" t="n">
        <v>60</v>
      </c>
      <c r="J223" t="n">
        <v>159.48</v>
      </c>
      <c r="K223" t="n">
        <v>50.28</v>
      </c>
      <c r="L223" t="n">
        <v>1.25</v>
      </c>
      <c r="M223" t="n">
        <v>58</v>
      </c>
      <c r="N223" t="n">
        <v>27.95</v>
      </c>
      <c r="O223" t="n">
        <v>19902.91</v>
      </c>
      <c r="P223" t="n">
        <v>102.79</v>
      </c>
      <c r="Q223" t="n">
        <v>1361.49</v>
      </c>
      <c r="R223" t="n">
        <v>63.34</v>
      </c>
      <c r="S223" t="n">
        <v>25.13</v>
      </c>
      <c r="T223" t="n">
        <v>18243</v>
      </c>
      <c r="U223" t="n">
        <v>0.4</v>
      </c>
      <c r="V223" t="n">
        <v>0.8</v>
      </c>
      <c r="W223" t="n">
        <v>1.28</v>
      </c>
      <c r="X223" t="n">
        <v>1.19</v>
      </c>
      <c r="Y223" t="n">
        <v>1</v>
      </c>
      <c r="Z223" t="n">
        <v>10</v>
      </c>
    </row>
    <row r="224">
      <c r="A224" t="n">
        <v>2</v>
      </c>
      <c r="B224" t="n">
        <v>80</v>
      </c>
      <c r="C224" t="inlineStr">
        <is>
          <t xml:space="preserve">CONCLUIDO	</t>
        </is>
      </c>
      <c r="D224" t="n">
        <v>7.9039</v>
      </c>
      <c r="E224" t="n">
        <v>12.65</v>
      </c>
      <c r="F224" t="n">
        <v>8.779999999999999</v>
      </c>
      <c r="G224" t="n">
        <v>10.98</v>
      </c>
      <c r="H224" t="n">
        <v>0.17</v>
      </c>
      <c r="I224" t="n">
        <v>48</v>
      </c>
      <c r="J224" t="n">
        <v>159.83</v>
      </c>
      <c r="K224" t="n">
        <v>50.28</v>
      </c>
      <c r="L224" t="n">
        <v>1.5</v>
      </c>
      <c r="M224" t="n">
        <v>46</v>
      </c>
      <c r="N224" t="n">
        <v>28.05</v>
      </c>
      <c r="O224" t="n">
        <v>19946.71</v>
      </c>
      <c r="P224" t="n">
        <v>98.09</v>
      </c>
      <c r="Q224" t="n">
        <v>1361.74</v>
      </c>
      <c r="R224" t="n">
        <v>56.34</v>
      </c>
      <c r="S224" t="n">
        <v>25.13</v>
      </c>
      <c r="T224" t="n">
        <v>14801.51</v>
      </c>
      <c r="U224" t="n">
        <v>0.45</v>
      </c>
      <c r="V224" t="n">
        <v>0.82</v>
      </c>
      <c r="W224" t="n">
        <v>1.26</v>
      </c>
      <c r="X224" t="n">
        <v>0.96</v>
      </c>
      <c r="Y224" t="n">
        <v>1</v>
      </c>
      <c r="Z224" t="n">
        <v>10</v>
      </c>
    </row>
    <row r="225">
      <c r="A225" t="n">
        <v>3</v>
      </c>
      <c r="B225" t="n">
        <v>80</v>
      </c>
      <c r="C225" t="inlineStr">
        <is>
          <t xml:space="preserve">CONCLUIDO	</t>
        </is>
      </c>
      <c r="D225" t="n">
        <v>8.1738</v>
      </c>
      <c r="E225" t="n">
        <v>12.23</v>
      </c>
      <c r="F225" t="n">
        <v>8.619999999999999</v>
      </c>
      <c r="G225" t="n">
        <v>12.93</v>
      </c>
      <c r="H225" t="n">
        <v>0.19</v>
      </c>
      <c r="I225" t="n">
        <v>40</v>
      </c>
      <c r="J225" t="n">
        <v>160.19</v>
      </c>
      <c r="K225" t="n">
        <v>50.28</v>
      </c>
      <c r="L225" t="n">
        <v>1.75</v>
      </c>
      <c r="M225" t="n">
        <v>38</v>
      </c>
      <c r="N225" t="n">
        <v>28.16</v>
      </c>
      <c r="O225" t="n">
        <v>19990.53</v>
      </c>
      <c r="P225" t="n">
        <v>94.19</v>
      </c>
      <c r="Q225" t="n">
        <v>1361.44</v>
      </c>
      <c r="R225" t="n">
        <v>51.23</v>
      </c>
      <c r="S225" t="n">
        <v>25.13</v>
      </c>
      <c r="T225" t="n">
        <v>12286.61</v>
      </c>
      <c r="U225" t="n">
        <v>0.49</v>
      </c>
      <c r="V225" t="n">
        <v>0.83</v>
      </c>
      <c r="W225" t="n">
        <v>1.26</v>
      </c>
      <c r="X225" t="n">
        <v>0.8</v>
      </c>
      <c r="Y225" t="n">
        <v>1</v>
      </c>
      <c r="Z225" t="n">
        <v>10</v>
      </c>
    </row>
    <row r="226">
      <c r="A226" t="n">
        <v>4</v>
      </c>
      <c r="B226" t="n">
        <v>80</v>
      </c>
      <c r="C226" t="inlineStr">
        <is>
          <t xml:space="preserve">CONCLUIDO	</t>
        </is>
      </c>
      <c r="D226" t="n">
        <v>8.393800000000001</v>
      </c>
      <c r="E226" t="n">
        <v>11.91</v>
      </c>
      <c r="F226" t="n">
        <v>8.49</v>
      </c>
      <c r="G226" t="n">
        <v>14.99</v>
      </c>
      <c r="H226" t="n">
        <v>0.22</v>
      </c>
      <c r="I226" t="n">
        <v>34</v>
      </c>
      <c r="J226" t="n">
        <v>160.54</v>
      </c>
      <c r="K226" t="n">
        <v>50.28</v>
      </c>
      <c r="L226" t="n">
        <v>2</v>
      </c>
      <c r="M226" t="n">
        <v>32</v>
      </c>
      <c r="N226" t="n">
        <v>28.26</v>
      </c>
      <c r="O226" t="n">
        <v>20034.4</v>
      </c>
      <c r="P226" t="n">
        <v>90.47</v>
      </c>
      <c r="Q226" t="n">
        <v>1361.52</v>
      </c>
      <c r="R226" t="n">
        <v>47.48</v>
      </c>
      <c r="S226" t="n">
        <v>25.13</v>
      </c>
      <c r="T226" t="n">
        <v>10439.5</v>
      </c>
      <c r="U226" t="n">
        <v>0.53</v>
      </c>
      <c r="V226" t="n">
        <v>0.85</v>
      </c>
      <c r="W226" t="n">
        <v>1.24</v>
      </c>
      <c r="X226" t="n">
        <v>0.67</v>
      </c>
      <c r="Y226" t="n">
        <v>1</v>
      </c>
      <c r="Z226" t="n">
        <v>10</v>
      </c>
    </row>
    <row r="227">
      <c r="A227" t="n">
        <v>5</v>
      </c>
      <c r="B227" t="n">
        <v>80</v>
      </c>
      <c r="C227" t="inlineStr">
        <is>
          <t xml:space="preserve">CONCLUIDO	</t>
        </is>
      </c>
      <c r="D227" t="n">
        <v>8.5814</v>
      </c>
      <c r="E227" t="n">
        <v>11.65</v>
      </c>
      <c r="F227" t="n">
        <v>8.390000000000001</v>
      </c>
      <c r="G227" t="n">
        <v>17.37</v>
      </c>
      <c r="H227" t="n">
        <v>0.25</v>
      </c>
      <c r="I227" t="n">
        <v>29</v>
      </c>
      <c r="J227" t="n">
        <v>160.9</v>
      </c>
      <c r="K227" t="n">
        <v>50.28</v>
      </c>
      <c r="L227" t="n">
        <v>2.25</v>
      </c>
      <c r="M227" t="n">
        <v>27</v>
      </c>
      <c r="N227" t="n">
        <v>28.37</v>
      </c>
      <c r="O227" t="n">
        <v>20078.3</v>
      </c>
      <c r="P227" t="n">
        <v>87.09</v>
      </c>
      <c r="Q227" t="n">
        <v>1361.34</v>
      </c>
      <c r="R227" t="n">
        <v>44.57</v>
      </c>
      <c r="S227" t="n">
        <v>25.13</v>
      </c>
      <c r="T227" t="n">
        <v>9009.540000000001</v>
      </c>
      <c r="U227" t="n">
        <v>0.5600000000000001</v>
      </c>
      <c r="V227" t="n">
        <v>0.86</v>
      </c>
      <c r="W227" t="n">
        <v>1.23</v>
      </c>
      <c r="X227" t="n">
        <v>0.57</v>
      </c>
      <c r="Y227" t="n">
        <v>1</v>
      </c>
      <c r="Z227" t="n">
        <v>10</v>
      </c>
    </row>
    <row r="228">
      <c r="A228" t="n">
        <v>6</v>
      </c>
      <c r="B228" t="n">
        <v>80</v>
      </c>
      <c r="C228" t="inlineStr">
        <is>
          <t xml:space="preserve">CONCLUIDO	</t>
        </is>
      </c>
      <c r="D228" t="n">
        <v>8.7544</v>
      </c>
      <c r="E228" t="n">
        <v>11.42</v>
      </c>
      <c r="F228" t="n">
        <v>8.289999999999999</v>
      </c>
      <c r="G228" t="n">
        <v>19.9</v>
      </c>
      <c r="H228" t="n">
        <v>0.27</v>
      </c>
      <c r="I228" t="n">
        <v>25</v>
      </c>
      <c r="J228" t="n">
        <v>161.26</v>
      </c>
      <c r="K228" t="n">
        <v>50.28</v>
      </c>
      <c r="L228" t="n">
        <v>2.5</v>
      </c>
      <c r="M228" t="n">
        <v>23</v>
      </c>
      <c r="N228" t="n">
        <v>28.48</v>
      </c>
      <c r="O228" t="n">
        <v>20122.23</v>
      </c>
      <c r="P228" t="n">
        <v>83.48</v>
      </c>
      <c r="Q228" t="n">
        <v>1361.41</v>
      </c>
      <c r="R228" t="n">
        <v>41.41</v>
      </c>
      <c r="S228" t="n">
        <v>25.13</v>
      </c>
      <c r="T228" t="n">
        <v>7448.92</v>
      </c>
      <c r="U228" t="n">
        <v>0.61</v>
      </c>
      <c r="V228" t="n">
        <v>0.87</v>
      </c>
      <c r="W228" t="n">
        <v>1.22</v>
      </c>
      <c r="X228" t="n">
        <v>0.47</v>
      </c>
      <c r="Y228" t="n">
        <v>1</v>
      </c>
      <c r="Z228" t="n">
        <v>10</v>
      </c>
    </row>
    <row r="229">
      <c r="A229" t="n">
        <v>7</v>
      </c>
      <c r="B229" t="n">
        <v>80</v>
      </c>
      <c r="C229" t="inlineStr">
        <is>
          <t xml:space="preserve">CONCLUIDO	</t>
        </is>
      </c>
      <c r="D229" t="n">
        <v>8.819000000000001</v>
      </c>
      <c r="E229" t="n">
        <v>11.34</v>
      </c>
      <c r="F229" t="n">
        <v>8.27</v>
      </c>
      <c r="G229" t="n">
        <v>21.58</v>
      </c>
      <c r="H229" t="n">
        <v>0.3</v>
      </c>
      <c r="I229" t="n">
        <v>23</v>
      </c>
      <c r="J229" t="n">
        <v>161.61</v>
      </c>
      <c r="K229" t="n">
        <v>50.28</v>
      </c>
      <c r="L229" t="n">
        <v>2.75</v>
      </c>
      <c r="M229" t="n">
        <v>20</v>
      </c>
      <c r="N229" t="n">
        <v>28.58</v>
      </c>
      <c r="O229" t="n">
        <v>20166.2</v>
      </c>
      <c r="P229" t="n">
        <v>81.23</v>
      </c>
      <c r="Q229" t="n">
        <v>1361.46</v>
      </c>
      <c r="R229" t="n">
        <v>40.55</v>
      </c>
      <c r="S229" t="n">
        <v>25.13</v>
      </c>
      <c r="T229" t="n">
        <v>7028.73</v>
      </c>
      <c r="U229" t="n">
        <v>0.62</v>
      </c>
      <c r="V229" t="n">
        <v>0.87</v>
      </c>
      <c r="W229" t="n">
        <v>1.22</v>
      </c>
      <c r="X229" t="n">
        <v>0.45</v>
      </c>
      <c r="Y229" t="n">
        <v>1</v>
      </c>
      <c r="Z229" t="n">
        <v>10</v>
      </c>
    </row>
    <row r="230">
      <c r="A230" t="n">
        <v>8</v>
      </c>
      <c r="B230" t="n">
        <v>80</v>
      </c>
      <c r="C230" t="inlineStr">
        <is>
          <t xml:space="preserve">CONCLUIDO	</t>
        </is>
      </c>
      <c r="D230" t="n">
        <v>8.9543</v>
      </c>
      <c r="E230" t="n">
        <v>11.17</v>
      </c>
      <c r="F230" t="n">
        <v>8.199999999999999</v>
      </c>
      <c r="G230" t="n">
        <v>24.6</v>
      </c>
      <c r="H230" t="n">
        <v>0.33</v>
      </c>
      <c r="I230" t="n">
        <v>20</v>
      </c>
      <c r="J230" t="n">
        <v>161.97</v>
      </c>
      <c r="K230" t="n">
        <v>50.28</v>
      </c>
      <c r="L230" t="n">
        <v>3</v>
      </c>
      <c r="M230" t="n">
        <v>13</v>
      </c>
      <c r="N230" t="n">
        <v>28.69</v>
      </c>
      <c r="O230" t="n">
        <v>20210.21</v>
      </c>
      <c r="P230" t="n">
        <v>77.95999999999999</v>
      </c>
      <c r="Q230" t="n">
        <v>1361.54</v>
      </c>
      <c r="R230" t="n">
        <v>38.3</v>
      </c>
      <c r="S230" t="n">
        <v>25.13</v>
      </c>
      <c r="T230" t="n">
        <v>5921.61</v>
      </c>
      <c r="U230" t="n">
        <v>0.66</v>
      </c>
      <c r="V230" t="n">
        <v>0.88</v>
      </c>
      <c r="W230" t="n">
        <v>1.22</v>
      </c>
      <c r="X230" t="n">
        <v>0.38</v>
      </c>
      <c r="Y230" t="n">
        <v>1</v>
      </c>
      <c r="Z230" t="n">
        <v>10</v>
      </c>
    </row>
    <row r="231">
      <c r="A231" t="n">
        <v>9</v>
      </c>
      <c r="B231" t="n">
        <v>80</v>
      </c>
      <c r="C231" t="inlineStr">
        <is>
          <t xml:space="preserve">CONCLUIDO	</t>
        </is>
      </c>
      <c r="D231" t="n">
        <v>8.975300000000001</v>
      </c>
      <c r="E231" t="n">
        <v>11.14</v>
      </c>
      <c r="F231" t="n">
        <v>8.210000000000001</v>
      </c>
      <c r="G231" t="n">
        <v>25.91</v>
      </c>
      <c r="H231" t="n">
        <v>0.35</v>
      </c>
      <c r="I231" t="n">
        <v>19</v>
      </c>
      <c r="J231" t="n">
        <v>162.33</v>
      </c>
      <c r="K231" t="n">
        <v>50.28</v>
      </c>
      <c r="L231" t="n">
        <v>3.25</v>
      </c>
      <c r="M231" t="n">
        <v>6</v>
      </c>
      <c r="N231" t="n">
        <v>28.8</v>
      </c>
      <c r="O231" t="n">
        <v>20254.26</v>
      </c>
      <c r="P231" t="n">
        <v>76.70999999999999</v>
      </c>
      <c r="Q231" t="n">
        <v>1361.38</v>
      </c>
      <c r="R231" t="n">
        <v>38.02</v>
      </c>
      <c r="S231" t="n">
        <v>25.13</v>
      </c>
      <c r="T231" t="n">
        <v>5783.82</v>
      </c>
      <c r="U231" t="n">
        <v>0.66</v>
      </c>
      <c r="V231" t="n">
        <v>0.88</v>
      </c>
      <c r="W231" t="n">
        <v>1.23</v>
      </c>
      <c r="X231" t="n">
        <v>0.38</v>
      </c>
      <c r="Y231" t="n">
        <v>1</v>
      </c>
      <c r="Z231" t="n">
        <v>10</v>
      </c>
    </row>
    <row r="232">
      <c r="A232" t="n">
        <v>10</v>
      </c>
      <c r="B232" t="n">
        <v>80</v>
      </c>
      <c r="C232" t="inlineStr">
        <is>
          <t xml:space="preserve">CONCLUIDO	</t>
        </is>
      </c>
      <c r="D232" t="n">
        <v>8.979799999999999</v>
      </c>
      <c r="E232" t="n">
        <v>11.14</v>
      </c>
      <c r="F232" t="n">
        <v>8.199999999999999</v>
      </c>
      <c r="G232" t="n">
        <v>25.89</v>
      </c>
      <c r="H232" t="n">
        <v>0.38</v>
      </c>
      <c r="I232" t="n">
        <v>19</v>
      </c>
      <c r="J232" t="n">
        <v>162.68</v>
      </c>
      <c r="K232" t="n">
        <v>50.28</v>
      </c>
      <c r="L232" t="n">
        <v>3.5</v>
      </c>
      <c r="M232" t="n">
        <v>1</v>
      </c>
      <c r="N232" t="n">
        <v>28.9</v>
      </c>
      <c r="O232" t="n">
        <v>20298.34</v>
      </c>
      <c r="P232" t="n">
        <v>76.25</v>
      </c>
      <c r="Q232" t="n">
        <v>1361.34</v>
      </c>
      <c r="R232" t="n">
        <v>37.71</v>
      </c>
      <c r="S232" t="n">
        <v>25.13</v>
      </c>
      <c r="T232" t="n">
        <v>5628.45</v>
      </c>
      <c r="U232" t="n">
        <v>0.67</v>
      </c>
      <c r="V232" t="n">
        <v>0.88</v>
      </c>
      <c r="W232" t="n">
        <v>1.23</v>
      </c>
      <c r="X232" t="n">
        <v>0.38</v>
      </c>
      <c r="Y232" t="n">
        <v>1</v>
      </c>
      <c r="Z232" t="n">
        <v>10</v>
      </c>
    </row>
    <row r="233">
      <c r="A233" t="n">
        <v>11</v>
      </c>
      <c r="B233" t="n">
        <v>80</v>
      </c>
      <c r="C233" t="inlineStr">
        <is>
          <t xml:space="preserve">CONCLUIDO	</t>
        </is>
      </c>
      <c r="D233" t="n">
        <v>8.979100000000001</v>
      </c>
      <c r="E233" t="n">
        <v>11.14</v>
      </c>
      <c r="F233" t="n">
        <v>8.199999999999999</v>
      </c>
      <c r="G233" t="n">
        <v>25.9</v>
      </c>
      <c r="H233" t="n">
        <v>0.41</v>
      </c>
      <c r="I233" t="n">
        <v>19</v>
      </c>
      <c r="J233" t="n">
        <v>163.04</v>
      </c>
      <c r="K233" t="n">
        <v>50.28</v>
      </c>
      <c r="L233" t="n">
        <v>3.75</v>
      </c>
      <c r="M233" t="n">
        <v>0</v>
      </c>
      <c r="N233" t="n">
        <v>29.01</v>
      </c>
      <c r="O233" t="n">
        <v>20342.46</v>
      </c>
      <c r="P233" t="n">
        <v>76.26000000000001</v>
      </c>
      <c r="Q233" t="n">
        <v>1361.34</v>
      </c>
      <c r="R233" t="n">
        <v>37.72</v>
      </c>
      <c r="S233" t="n">
        <v>25.13</v>
      </c>
      <c r="T233" t="n">
        <v>5635.14</v>
      </c>
      <c r="U233" t="n">
        <v>0.67</v>
      </c>
      <c r="V233" t="n">
        <v>0.88</v>
      </c>
      <c r="W233" t="n">
        <v>1.23</v>
      </c>
      <c r="X233" t="n">
        <v>0.38</v>
      </c>
      <c r="Y233" t="n">
        <v>1</v>
      </c>
      <c r="Z233" t="n">
        <v>10</v>
      </c>
    </row>
    <row r="234">
      <c r="A234" t="n">
        <v>0</v>
      </c>
      <c r="B234" t="n">
        <v>115</v>
      </c>
      <c r="C234" t="inlineStr">
        <is>
          <t xml:space="preserve">CONCLUIDO	</t>
        </is>
      </c>
      <c r="D234" t="n">
        <v>5.7354</v>
      </c>
      <c r="E234" t="n">
        <v>17.44</v>
      </c>
      <c r="F234" t="n">
        <v>10.03</v>
      </c>
      <c r="G234" t="n">
        <v>5.57</v>
      </c>
      <c r="H234" t="n">
        <v>0.08</v>
      </c>
      <c r="I234" t="n">
        <v>108</v>
      </c>
      <c r="J234" t="n">
        <v>222.93</v>
      </c>
      <c r="K234" t="n">
        <v>56.94</v>
      </c>
      <c r="L234" t="n">
        <v>1</v>
      </c>
      <c r="M234" t="n">
        <v>106</v>
      </c>
      <c r="N234" t="n">
        <v>49.99</v>
      </c>
      <c r="O234" t="n">
        <v>27728.69</v>
      </c>
      <c r="P234" t="n">
        <v>148.86</v>
      </c>
      <c r="Q234" t="n">
        <v>1361.78</v>
      </c>
      <c r="R234" t="n">
        <v>95.59</v>
      </c>
      <c r="S234" t="n">
        <v>25.13</v>
      </c>
      <c r="T234" t="n">
        <v>34127.44</v>
      </c>
      <c r="U234" t="n">
        <v>0.26</v>
      </c>
      <c r="V234" t="n">
        <v>0.72</v>
      </c>
      <c r="W234" t="n">
        <v>1.36</v>
      </c>
      <c r="X234" t="n">
        <v>2.21</v>
      </c>
      <c r="Y234" t="n">
        <v>1</v>
      </c>
      <c r="Z234" t="n">
        <v>10</v>
      </c>
    </row>
    <row r="235">
      <c r="A235" t="n">
        <v>1</v>
      </c>
      <c r="B235" t="n">
        <v>115</v>
      </c>
      <c r="C235" t="inlineStr">
        <is>
          <t xml:space="preserve">CONCLUIDO	</t>
        </is>
      </c>
      <c r="D235" t="n">
        <v>6.3804</v>
      </c>
      <c r="E235" t="n">
        <v>15.67</v>
      </c>
      <c r="F235" t="n">
        <v>9.460000000000001</v>
      </c>
      <c r="G235" t="n">
        <v>7.01</v>
      </c>
      <c r="H235" t="n">
        <v>0.1</v>
      </c>
      <c r="I235" t="n">
        <v>81</v>
      </c>
      <c r="J235" t="n">
        <v>223.35</v>
      </c>
      <c r="K235" t="n">
        <v>56.94</v>
      </c>
      <c r="L235" t="n">
        <v>1.25</v>
      </c>
      <c r="M235" t="n">
        <v>79</v>
      </c>
      <c r="N235" t="n">
        <v>50.15</v>
      </c>
      <c r="O235" t="n">
        <v>27780.03</v>
      </c>
      <c r="P235" t="n">
        <v>138.86</v>
      </c>
      <c r="Q235" t="n">
        <v>1361.95</v>
      </c>
      <c r="R235" t="n">
        <v>77.55</v>
      </c>
      <c r="S235" t="n">
        <v>25.13</v>
      </c>
      <c r="T235" t="n">
        <v>25242.9</v>
      </c>
      <c r="U235" t="n">
        <v>0.32</v>
      </c>
      <c r="V235" t="n">
        <v>0.76</v>
      </c>
      <c r="W235" t="n">
        <v>1.32</v>
      </c>
      <c r="X235" t="n">
        <v>1.63</v>
      </c>
      <c r="Y235" t="n">
        <v>1</v>
      </c>
      <c r="Z235" t="n">
        <v>10</v>
      </c>
    </row>
    <row r="236">
      <c r="A236" t="n">
        <v>2</v>
      </c>
      <c r="B236" t="n">
        <v>115</v>
      </c>
      <c r="C236" t="inlineStr">
        <is>
          <t xml:space="preserve">CONCLUIDO	</t>
        </is>
      </c>
      <c r="D236" t="n">
        <v>6.8341</v>
      </c>
      <c r="E236" t="n">
        <v>14.63</v>
      </c>
      <c r="F236" t="n">
        <v>9.119999999999999</v>
      </c>
      <c r="G236" t="n">
        <v>8.42</v>
      </c>
      <c r="H236" t="n">
        <v>0.12</v>
      </c>
      <c r="I236" t="n">
        <v>65</v>
      </c>
      <c r="J236" t="n">
        <v>223.76</v>
      </c>
      <c r="K236" t="n">
        <v>56.94</v>
      </c>
      <c r="L236" t="n">
        <v>1.5</v>
      </c>
      <c r="M236" t="n">
        <v>63</v>
      </c>
      <c r="N236" t="n">
        <v>50.32</v>
      </c>
      <c r="O236" t="n">
        <v>27831.42</v>
      </c>
      <c r="P236" t="n">
        <v>132.4</v>
      </c>
      <c r="Q236" t="n">
        <v>1361.59</v>
      </c>
      <c r="R236" t="n">
        <v>67.16</v>
      </c>
      <c r="S236" t="n">
        <v>25.13</v>
      </c>
      <c r="T236" t="n">
        <v>20123.92</v>
      </c>
      <c r="U236" t="n">
        <v>0.37</v>
      </c>
      <c r="V236" t="n">
        <v>0.79</v>
      </c>
      <c r="W236" t="n">
        <v>1.28</v>
      </c>
      <c r="X236" t="n">
        <v>1.3</v>
      </c>
      <c r="Y236" t="n">
        <v>1</v>
      </c>
      <c r="Z236" t="n">
        <v>10</v>
      </c>
    </row>
    <row r="237">
      <c r="A237" t="n">
        <v>3</v>
      </c>
      <c r="B237" t="n">
        <v>115</v>
      </c>
      <c r="C237" t="inlineStr">
        <is>
          <t xml:space="preserve">CONCLUIDO	</t>
        </is>
      </c>
      <c r="D237" t="n">
        <v>7.175</v>
      </c>
      <c r="E237" t="n">
        <v>13.94</v>
      </c>
      <c r="F237" t="n">
        <v>8.91</v>
      </c>
      <c r="G237" t="n">
        <v>9.9</v>
      </c>
      <c r="H237" t="n">
        <v>0.14</v>
      </c>
      <c r="I237" t="n">
        <v>54</v>
      </c>
      <c r="J237" t="n">
        <v>224.18</v>
      </c>
      <c r="K237" t="n">
        <v>56.94</v>
      </c>
      <c r="L237" t="n">
        <v>1.75</v>
      </c>
      <c r="M237" t="n">
        <v>52</v>
      </c>
      <c r="N237" t="n">
        <v>50.49</v>
      </c>
      <c r="O237" t="n">
        <v>27882.87</v>
      </c>
      <c r="P237" t="n">
        <v>127.99</v>
      </c>
      <c r="Q237" t="n">
        <v>1361.62</v>
      </c>
      <c r="R237" t="n">
        <v>60.38</v>
      </c>
      <c r="S237" t="n">
        <v>25.13</v>
      </c>
      <c r="T237" t="n">
        <v>16791.46</v>
      </c>
      <c r="U237" t="n">
        <v>0.42</v>
      </c>
      <c r="V237" t="n">
        <v>0.8100000000000001</v>
      </c>
      <c r="W237" t="n">
        <v>1.27</v>
      </c>
      <c r="X237" t="n">
        <v>1.08</v>
      </c>
      <c r="Y237" t="n">
        <v>1</v>
      </c>
      <c r="Z237" t="n">
        <v>10</v>
      </c>
    </row>
    <row r="238">
      <c r="A238" t="n">
        <v>4</v>
      </c>
      <c r="B238" t="n">
        <v>115</v>
      </c>
      <c r="C238" t="inlineStr">
        <is>
          <t xml:space="preserve">CONCLUIDO	</t>
        </is>
      </c>
      <c r="D238" t="n">
        <v>7.4539</v>
      </c>
      <c r="E238" t="n">
        <v>13.42</v>
      </c>
      <c r="F238" t="n">
        <v>8.74</v>
      </c>
      <c r="G238" t="n">
        <v>11.39</v>
      </c>
      <c r="H238" t="n">
        <v>0.16</v>
      </c>
      <c r="I238" t="n">
        <v>46</v>
      </c>
      <c r="J238" t="n">
        <v>224.6</v>
      </c>
      <c r="K238" t="n">
        <v>56.94</v>
      </c>
      <c r="L238" t="n">
        <v>2</v>
      </c>
      <c r="M238" t="n">
        <v>44</v>
      </c>
      <c r="N238" t="n">
        <v>50.65</v>
      </c>
      <c r="O238" t="n">
        <v>27934.37</v>
      </c>
      <c r="P238" t="n">
        <v>124.2</v>
      </c>
      <c r="Q238" t="n">
        <v>1361.58</v>
      </c>
      <c r="R238" t="n">
        <v>55.37</v>
      </c>
      <c r="S238" t="n">
        <v>25.13</v>
      </c>
      <c r="T238" t="n">
        <v>14325.14</v>
      </c>
      <c r="U238" t="n">
        <v>0.45</v>
      </c>
      <c r="V238" t="n">
        <v>0.82</v>
      </c>
      <c r="W238" t="n">
        <v>1.25</v>
      </c>
      <c r="X238" t="n">
        <v>0.92</v>
      </c>
      <c r="Y238" t="n">
        <v>1</v>
      </c>
      <c r="Z238" t="n">
        <v>10</v>
      </c>
    </row>
    <row r="239">
      <c r="A239" t="n">
        <v>5</v>
      </c>
      <c r="B239" t="n">
        <v>115</v>
      </c>
      <c r="C239" t="inlineStr">
        <is>
          <t xml:space="preserve">CONCLUIDO	</t>
        </is>
      </c>
      <c r="D239" t="n">
        <v>7.6774</v>
      </c>
      <c r="E239" t="n">
        <v>13.03</v>
      </c>
      <c r="F239" t="n">
        <v>8.609999999999999</v>
      </c>
      <c r="G239" t="n">
        <v>12.91</v>
      </c>
      <c r="H239" t="n">
        <v>0.18</v>
      </c>
      <c r="I239" t="n">
        <v>40</v>
      </c>
      <c r="J239" t="n">
        <v>225.01</v>
      </c>
      <c r="K239" t="n">
        <v>56.94</v>
      </c>
      <c r="L239" t="n">
        <v>2.25</v>
      </c>
      <c r="M239" t="n">
        <v>38</v>
      </c>
      <c r="N239" t="n">
        <v>50.82</v>
      </c>
      <c r="O239" t="n">
        <v>27985.94</v>
      </c>
      <c r="P239" t="n">
        <v>120.95</v>
      </c>
      <c r="Q239" t="n">
        <v>1361.54</v>
      </c>
      <c r="R239" t="n">
        <v>51.06</v>
      </c>
      <c r="S239" t="n">
        <v>25.13</v>
      </c>
      <c r="T239" t="n">
        <v>12198.76</v>
      </c>
      <c r="U239" t="n">
        <v>0.49</v>
      </c>
      <c r="V239" t="n">
        <v>0.84</v>
      </c>
      <c r="W239" t="n">
        <v>1.25</v>
      </c>
      <c r="X239" t="n">
        <v>0.79</v>
      </c>
      <c r="Y239" t="n">
        <v>1</v>
      </c>
      <c r="Z239" t="n">
        <v>10</v>
      </c>
    </row>
    <row r="240">
      <c r="A240" t="n">
        <v>6</v>
      </c>
      <c r="B240" t="n">
        <v>115</v>
      </c>
      <c r="C240" t="inlineStr">
        <is>
          <t xml:space="preserve">CONCLUIDO	</t>
        </is>
      </c>
      <c r="D240" t="n">
        <v>7.8608</v>
      </c>
      <c r="E240" t="n">
        <v>12.72</v>
      </c>
      <c r="F240" t="n">
        <v>8.52</v>
      </c>
      <c r="G240" t="n">
        <v>14.61</v>
      </c>
      <c r="H240" t="n">
        <v>0.2</v>
      </c>
      <c r="I240" t="n">
        <v>35</v>
      </c>
      <c r="J240" t="n">
        <v>225.43</v>
      </c>
      <c r="K240" t="n">
        <v>56.94</v>
      </c>
      <c r="L240" t="n">
        <v>2.5</v>
      </c>
      <c r="M240" t="n">
        <v>33</v>
      </c>
      <c r="N240" t="n">
        <v>50.99</v>
      </c>
      <c r="O240" t="n">
        <v>28037.57</v>
      </c>
      <c r="P240" t="n">
        <v>118.4</v>
      </c>
      <c r="Q240" t="n">
        <v>1361.36</v>
      </c>
      <c r="R240" t="n">
        <v>48.43</v>
      </c>
      <c r="S240" t="n">
        <v>25.13</v>
      </c>
      <c r="T240" t="n">
        <v>10909.11</v>
      </c>
      <c r="U240" t="n">
        <v>0.52</v>
      </c>
      <c r="V240" t="n">
        <v>0.84</v>
      </c>
      <c r="W240" t="n">
        <v>1.24</v>
      </c>
      <c r="X240" t="n">
        <v>0.7</v>
      </c>
      <c r="Y240" t="n">
        <v>1</v>
      </c>
      <c r="Z240" t="n">
        <v>10</v>
      </c>
    </row>
    <row r="241">
      <c r="A241" t="n">
        <v>7</v>
      </c>
      <c r="B241" t="n">
        <v>115</v>
      </c>
      <c r="C241" t="inlineStr">
        <is>
          <t xml:space="preserve">CONCLUIDO	</t>
        </is>
      </c>
      <c r="D241" t="n">
        <v>7.9807</v>
      </c>
      <c r="E241" t="n">
        <v>12.53</v>
      </c>
      <c r="F241" t="n">
        <v>8.460000000000001</v>
      </c>
      <c r="G241" t="n">
        <v>15.87</v>
      </c>
      <c r="H241" t="n">
        <v>0.22</v>
      </c>
      <c r="I241" t="n">
        <v>32</v>
      </c>
      <c r="J241" t="n">
        <v>225.85</v>
      </c>
      <c r="K241" t="n">
        <v>56.94</v>
      </c>
      <c r="L241" t="n">
        <v>2.75</v>
      </c>
      <c r="M241" t="n">
        <v>30</v>
      </c>
      <c r="N241" t="n">
        <v>51.16</v>
      </c>
      <c r="O241" t="n">
        <v>28089.25</v>
      </c>
      <c r="P241" t="n">
        <v>116.02</v>
      </c>
      <c r="Q241" t="n">
        <v>1361.51</v>
      </c>
      <c r="R241" t="n">
        <v>46.69</v>
      </c>
      <c r="S241" t="n">
        <v>25.13</v>
      </c>
      <c r="T241" t="n">
        <v>10057.79</v>
      </c>
      <c r="U241" t="n">
        <v>0.54</v>
      </c>
      <c r="V241" t="n">
        <v>0.85</v>
      </c>
      <c r="W241" t="n">
        <v>1.23</v>
      </c>
      <c r="X241" t="n">
        <v>0.64</v>
      </c>
      <c r="Y241" t="n">
        <v>1</v>
      </c>
      <c r="Z241" t="n">
        <v>10</v>
      </c>
    </row>
    <row r="242">
      <c r="A242" t="n">
        <v>8</v>
      </c>
      <c r="B242" t="n">
        <v>115</v>
      </c>
      <c r="C242" t="inlineStr">
        <is>
          <t xml:space="preserve">CONCLUIDO	</t>
        </is>
      </c>
      <c r="D242" t="n">
        <v>8.171200000000001</v>
      </c>
      <c r="E242" t="n">
        <v>12.24</v>
      </c>
      <c r="F242" t="n">
        <v>8.35</v>
      </c>
      <c r="G242" t="n">
        <v>17.89</v>
      </c>
      <c r="H242" t="n">
        <v>0.24</v>
      </c>
      <c r="I242" t="n">
        <v>28</v>
      </c>
      <c r="J242" t="n">
        <v>226.27</v>
      </c>
      <c r="K242" t="n">
        <v>56.94</v>
      </c>
      <c r="L242" t="n">
        <v>3</v>
      </c>
      <c r="M242" t="n">
        <v>26</v>
      </c>
      <c r="N242" t="n">
        <v>51.33</v>
      </c>
      <c r="O242" t="n">
        <v>28140.99</v>
      </c>
      <c r="P242" t="n">
        <v>112.97</v>
      </c>
      <c r="Q242" t="n">
        <v>1361.45</v>
      </c>
      <c r="R242" t="n">
        <v>43.11</v>
      </c>
      <c r="S242" t="n">
        <v>25.13</v>
      </c>
      <c r="T242" t="n">
        <v>8284.360000000001</v>
      </c>
      <c r="U242" t="n">
        <v>0.58</v>
      </c>
      <c r="V242" t="n">
        <v>0.86</v>
      </c>
      <c r="W242" t="n">
        <v>1.22</v>
      </c>
      <c r="X242" t="n">
        <v>0.53</v>
      </c>
      <c r="Y242" t="n">
        <v>1</v>
      </c>
      <c r="Z242" t="n">
        <v>10</v>
      </c>
    </row>
    <row r="243">
      <c r="A243" t="n">
        <v>9</v>
      </c>
      <c r="B243" t="n">
        <v>115</v>
      </c>
      <c r="C243" t="inlineStr">
        <is>
          <t xml:space="preserve">CONCLUIDO	</t>
        </is>
      </c>
      <c r="D243" t="n">
        <v>8.244199999999999</v>
      </c>
      <c r="E243" t="n">
        <v>12.13</v>
      </c>
      <c r="F243" t="n">
        <v>8.33</v>
      </c>
      <c r="G243" t="n">
        <v>19.22</v>
      </c>
      <c r="H243" t="n">
        <v>0.25</v>
      </c>
      <c r="I243" t="n">
        <v>26</v>
      </c>
      <c r="J243" t="n">
        <v>226.69</v>
      </c>
      <c r="K243" t="n">
        <v>56.94</v>
      </c>
      <c r="L243" t="n">
        <v>3.25</v>
      </c>
      <c r="M243" t="n">
        <v>24</v>
      </c>
      <c r="N243" t="n">
        <v>51.5</v>
      </c>
      <c r="O243" t="n">
        <v>28192.8</v>
      </c>
      <c r="P243" t="n">
        <v>111.11</v>
      </c>
      <c r="Q243" t="n">
        <v>1361.43</v>
      </c>
      <c r="R243" t="n">
        <v>42.38</v>
      </c>
      <c r="S243" t="n">
        <v>25.13</v>
      </c>
      <c r="T243" t="n">
        <v>7931.39</v>
      </c>
      <c r="U243" t="n">
        <v>0.59</v>
      </c>
      <c r="V243" t="n">
        <v>0.86</v>
      </c>
      <c r="W243" t="n">
        <v>1.22</v>
      </c>
      <c r="X243" t="n">
        <v>0.51</v>
      </c>
      <c r="Y243" t="n">
        <v>1</v>
      </c>
      <c r="Z243" t="n">
        <v>10</v>
      </c>
    </row>
    <row r="244">
      <c r="A244" t="n">
        <v>10</v>
      </c>
      <c r="B244" t="n">
        <v>115</v>
      </c>
      <c r="C244" t="inlineStr">
        <is>
          <t xml:space="preserve">CONCLUIDO	</t>
        </is>
      </c>
      <c r="D244" t="n">
        <v>8.332599999999999</v>
      </c>
      <c r="E244" t="n">
        <v>12</v>
      </c>
      <c r="F244" t="n">
        <v>8.289999999999999</v>
      </c>
      <c r="G244" t="n">
        <v>20.72</v>
      </c>
      <c r="H244" t="n">
        <v>0.27</v>
      </c>
      <c r="I244" t="n">
        <v>24</v>
      </c>
      <c r="J244" t="n">
        <v>227.11</v>
      </c>
      <c r="K244" t="n">
        <v>56.94</v>
      </c>
      <c r="L244" t="n">
        <v>3.5</v>
      </c>
      <c r="M244" t="n">
        <v>22</v>
      </c>
      <c r="N244" t="n">
        <v>51.67</v>
      </c>
      <c r="O244" t="n">
        <v>28244.66</v>
      </c>
      <c r="P244" t="n">
        <v>109.37</v>
      </c>
      <c r="Q244" t="n">
        <v>1361.42</v>
      </c>
      <c r="R244" t="n">
        <v>41.33</v>
      </c>
      <c r="S244" t="n">
        <v>25.13</v>
      </c>
      <c r="T244" t="n">
        <v>7414.69</v>
      </c>
      <c r="U244" t="n">
        <v>0.61</v>
      </c>
      <c r="V244" t="n">
        <v>0.87</v>
      </c>
      <c r="W244" t="n">
        <v>1.22</v>
      </c>
      <c r="X244" t="n">
        <v>0.47</v>
      </c>
      <c r="Y244" t="n">
        <v>1</v>
      </c>
      <c r="Z244" t="n">
        <v>10</v>
      </c>
    </row>
    <row r="245">
      <c r="A245" t="n">
        <v>11</v>
      </c>
      <c r="B245" t="n">
        <v>115</v>
      </c>
      <c r="C245" t="inlineStr">
        <is>
          <t xml:space="preserve">CONCLUIDO	</t>
        </is>
      </c>
      <c r="D245" t="n">
        <v>8.4337</v>
      </c>
      <c r="E245" t="n">
        <v>11.86</v>
      </c>
      <c r="F245" t="n">
        <v>8.23</v>
      </c>
      <c r="G245" t="n">
        <v>22.45</v>
      </c>
      <c r="H245" t="n">
        <v>0.29</v>
      </c>
      <c r="I245" t="n">
        <v>22</v>
      </c>
      <c r="J245" t="n">
        <v>227.53</v>
      </c>
      <c r="K245" t="n">
        <v>56.94</v>
      </c>
      <c r="L245" t="n">
        <v>3.75</v>
      </c>
      <c r="M245" t="n">
        <v>20</v>
      </c>
      <c r="N245" t="n">
        <v>51.84</v>
      </c>
      <c r="O245" t="n">
        <v>28296.58</v>
      </c>
      <c r="P245" t="n">
        <v>106.63</v>
      </c>
      <c r="Q245" t="n">
        <v>1361.34</v>
      </c>
      <c r="R245" t="n">
        <v>39.46</v>
      </c>
      <c r="S245" t="n">
        <v>25.13</v>
      </c>
      <c r="T245" t="n">
        <v>6490.98</v>
      </c>
      <c r="U245" t="n">
        <v>0.64</v>
      </c>
      <c r="V245" t="n">
        <v>0.87</v>
      </c>
      <c r="W245" t="n">
        <v>1.21</v>
      </c>
      <c r="X245" t="n">
        <v>0.41</v>
      </c>
      <c r="Y245" t="n">
        <v>1</v>
      </c>
      <c r="Z245" t="n">
        <v>10</v>
      </c>
    </row>
    <row r="246">
      <c r="A246" t="n">
        <v>12</v>
      </c>
      <c r="B246" t="n">
        <v>115</v>
      </c>
      <c r="C246" t="inlineStr">
        <is>
          <t xml:space="preserve">CONCLUIDO	</t>
        </is>
      </c>
      <c r="D246" t="n">
        <v>8.514699999999999</v>
      </c>
      <c r="E246" t="n">
        <v>11.74</v>
      </c>
      <c r="F246" t="n">
        <v>8.210000000000001</v>
      </c>
      <c r="G246" t="n">
        <v>24.62</v>
      </c>
      <c r="H246" t="n">
        <v>0.31</v>
      </c>
      <c r="I246" t="n">
        <v>20</v>
      </c>
      <c r="J246" t="n">
        <v>227.95</v>
      </c>
      <c r="K246" t="n">
        <v>56.94</v>
      </c>
      <c r="L246" t="n">
        <v>4</v>
      </c>
      <c r="M246" t="n">
        <v>18</v>
      </c>
      <c r="N246" t="n">
        <v>52.01</v>
      </c>
      <c r="O246" t="n">
        <v>28348.56</v>
      </c>
      <c r="P246" t="n">
        <v>104.94</v>
      </c>
      <c r="Q246" t="n">
        <v>1361.38</v>
      </c>
      <c r="R246" t="n">
        <v>38.47</v>
      </c>
      <c r="S246" t="n">
        <v>25.13</v>
      </c>
      <c r="T246" t="n">
        <v>6006.19</v>
      </c>
      <c r="U246" t="n">
        <v>0.65</v>
      </c>
      <c r="V246" t="n">
        <v>0.88</v>
      </c>
      <c r="W246" t="n">
        <v>1.22</v>
      </c>
      <c r="X246" t="n">
        <v>0.39</v>
      </c>
      <c r="Y246" t="n">
        <v>1</v>
      </c>
      <c r="Z246" t="n">
        <v>10</v>
      </c>
    </row>
    <row r="247">
      <c r="A247" t="n">
        <v>13</v>
      </c>
      <c r="B247" t="n">
        <v>115</v>
      </c>
      <c r="C247" t="inlineStr">
        <is>
          <t xml:space="preserve">CONCLUIDO	</t>
        </is>
      </c>
      <c r="D247" t="n">
        <v>8.568199999999999</v>
      </c>
      <c r="E247" t="n">
        <v>11.67</v>
      </c>
      <c r="F247" t="n">
        <v>8.18</v>
      </c>
      <c r="G247" t="n">
        <v>25.82</v>
      </c>
      <c r="H247" t="n">
        <v>0.33</v>
      </c>
      <c r="I247" t="n">
        <v>19</v>
      </c>
      <c r="J247" t="n">
        <v>228.38</v>
      </c>
      <c r="K247" t="n">
        <v>56.94</v>
      </c>
      <c r="L247" t="n">
        <v>4.25</v>
      </c>
      <c r="M247" t="n">
        <v>17</v>
      </c>
      <c r="N247" t="n">
        <v>52.18</v>
      </c>
      <c r="O247" t="n">
        <v>28400.61</v>
      </c>
      <c r="P247" t="n">
        <v>102.94</v>
      </c>
      <c r="Q247" t="n">
        <v>1361.4</v>
      </c>
      <c r="R247" t="n">
        <v>37.73</v>
      </c>
      <c r="S247" t="n">
        <v>25.13</v>
      </c>
      <c r="T247" t="n">
        <v>5640.32</v>
      </c>
      <c r="U247" t="n">
        <v>0.67</v>
      </c>
      <c r="V247" t="n">
        <v>0.88</v>
      </c>
      <c r="W247" t="n">
        <v>1.21</v>
      </c>
      <c r="X247" t="n">
        <v>0.36</v>
      </c>
      <c r="Y247" t="n">
        <v>1</v>
      </c>
      <c r="Z247" t="n">
        <v>10</v>
      </c>
    </row>
    <row r="248">
      <c r="A248" t="n">
        <v>14</v>
      </c>
      <c r="B248" t="n">
        <v>115</v>
      </c>
      <c r="C248" t="inlineStr">
        <is>
          <t xml:space="preserve">CONCLUIDO	</t>
        </is>
      </c>
      <c r="D248" t="n">
        <v>8.658799999999999</v>
      </c>
      <c r="E248" t="n">
        <v>11.55</v>
      </c>
      <c r="F248" t="n">
        <v>8.140000000000001</v>
      </c>
      <c r="G248" t="n">
        <v>28.74</v>
      </c>
      <c r="H248" t="n">
        <v>0.35</v>
      </c>
      <c r="I248" t="n">
        <v>17</v>
      </c>
      <c r="J248" t="n">
        <v>228.8</v>
      </c>
      <c r="K248" t="n">
        <v>56.94</v>
      </c>
      <c r="L248" t="n">
        <v>4.5</v>
      </c>
      <c r="M248" t="n">
        <v>15</v>
      </c>
      <c r="N248" t="n">
        <v>52.36</v>
      </c>
      <c r="O248" t="n">
        <v>28452.71</v>
      </c>
      <c r="P248" t="n">
        <v>100.48</v>
      </c>
      <c r="Q248" t="n">
        <v>1361.45</v>
      </c>
      <c r="R248" t="n">
        <v>36.6</v>
      </c>
      <c r="S248" t="n">
        <v>25.13</v>
      </c>
      <c r="T248" t="n">
        <v>5085.59</v>
      </c>
      <c r="U248" t="n">
        <v>0.6899999999999999</v>
      </c>
      <c r="V248" t="n">
        <v>0.88</v>
      </c>
      <c r="W248" t="n">
        <v>1.21</v>
      </c>
      <c r="X248" t="n">
        <v>0.32</v>
      </c>
      <c r="Y248" t="n">
        <v>1</v>
      </c>
      <c r="Z248" t="n">
        <v>10</v>
      </c>
    </row>
    <row r="249">
      <c r="A249" t="n">
        <v>15</v>
      </c>
      <c r="B249" t="n">
        <v>115</v>
      </c>
      <c r="C249" t="inlineStr">
        <is>
          <t xml:space="preserve">CONCLUIDO	</t>
        </is>
      </c>
      <c r="D249" t="n">
        <v>8.706</v>
      </c>
      <c r="E249" t="n">
        <v>11.49</v>
      </c>
      <c r="F249" t="n">
        <v>8.119999999999999</v>
      </c>
      <c r="G249" t="n">
        <v>30.46</v>
      </c>
      <c r="H249" t="n">
        <v>0.37</v>
      </c>
      <c r="I249" t="n">
        <v>16</v>
      </c>
      <c r="J249" t="n">
        <v>229.22</v>
      </c>
      <c r="K249" t="n">
        <v>56.94</v>
      </c>
      <c r="L249" t="n">
        <v>4.75</v>
      </c>
      <c r="M249" t="n">
        <v>14</v>
      </c>
      <c r="N249" t="n">
        <v>52.53</v>
      </c>
      <c r="O249" t="n">
        <v>28504.87</v>
      </c>
      <c r="P249" t="n">
        <v>98.27</v>
      </c>
      <c r="Q249" t="n">
        <v>1361.49</v>
      </c>
      <c r="R249" t="n">
        <v>36.06</v>
      </c>
      <c r="S249" t="n">
        <v>25.13</v>
      </c>
      <c r="T249" t="n">
        <v>4819.3</v>
      </c>
      <c r="U249" t="n">
        <v>0.7</v>
      </c>
      <c r="V249" t="n">
        <v>0.89</v>
      </c>
      <c r="W249" t="n">
        <v>1.21</v>
      </c>
      <c r="X249" t="n">
        <v>0.3</v>
      </c>
      <c r="Y249" t="n">
        <v>1</v>
      </c>
      <c r="Z249" t="n">
        <v>10</v>
      </c>
    </row>
    <row r="250">
      <c r="A250" t="n">
        <v>16</v>
      </c>
      <c r="B250" t="n">
        <v>115</v>
      </c>
      <c r="C250" t="inlineStr">
        <is>
          <t xml:space="preserve">CONCLUIDO	</t>
        </is>
      </c>
      <c r="D250" t="n">
        <v>8.7461</v>
      </c>
      <c r="E250" t="n">
        <v>11.43</v>
      </c>
      <c r="F250" t="n">
        <v>8.109999999999999</v>
      </c>
      <c r="G250" t="n">
        <v>32.46</v>
      </c>
      <c r="H250" t="n">
        <v>0.39</v>
      </c>
      <c r="I250" t="n">
        <v>15</v>
      </c>
      <c r="J250" t="n">
        <v>229.65</v>
      </c>
      <c r="K250" t="n">
        <v>56.94</v>
      </c>
      <c r="L250" t="n">
        <v>5</v>
      </c>
      <c r="M250" t="n">
        <v>13</v>
      </c>
      <c r="N250" t="n">
        <v>52.7</v>
      </c>
      <c r="O250" t="n">
        <v>28557.1</v>
      </c>
      <c r="P250" t="n">
        <v>96.81999999999999</v>
      </c>
      <c r="Q250" t="n">
        <v>1361.34</v>
      </c>
      <c r="R250" t="n">
        <v>35.83</v>
      </c>
      <c r="S250" t="n">
        <v>25.13</v>
      </c>
      <c r="T250" t="n">
        <v>4713.22</v>
      </c>
      <c r="U250" t="n">
        <v>0.7</v>
      </c>
      <c r="V250" t="n">
        <v>0.89</v>
      </c>
      <c r="W250" t="n">
        <v>1.21</v>
      </c>
      <c r="X250" t="n">
        <v>0.29</v>
      </c>
      <c r="Y250" t="n">
        <v>1</v>
      </c>
      <c r="Z250" t="n">
        <v>10</v>
      </c>
    </row>
    <row r="251">
      <c r="A251" t="n">
        <v>17</v>
      </c>
      <c r="B251" t="n">
        <v>115</v>
      </c>
      <c r="C251" t="inlineStr">
        <is>
          <t xml:space="preserve">CONCLUIDO	</t>
        </is>
      </c>
      <c r="D251" t="n">
        <v>8.7996</v>
      </c>
      <c r="E251" t="n">
        <v>11.36</v>
      </c>
      <c r="F251" t="n">
        <v>8.09</v>
      </c>
      <c r="G251" t="n">
        <v>34.67</v>
      </c>
      <c r="H251" t="n">
        <v>0.41</v>
      </c>
      <c r="I251" t="n">
        <v>14</v>
      </c>
      <c r="J251" t="n">
        <v>230.07</v>
      </c>
      <c r="K251" t="n">
        <v>56.94</v>
      </c>
      <c r="L251" t="n">
        <v>5.25</v>
      </c>
      <c r="M251" t="n">
        <v>10</v>
      </c>
      <c r="N251" t="n">
        <v>52.88</v>
      </c>
      <c r="O251" t="n">
        <v>28609.38</v>
      </c>
      <c r="P251" t="n">
        <v>94.72</v>
      </c>
      <c r="Q251" t="n">
        <v>1361.34</v>
      </c>
      <c r="R251" t="n">
        <v>34.84</v>
      </c>
      <c r="S251" t="n">
        <v>25.13</v>
      </c>
      <c r="T251" t="n">
        <v>4221.72</v>
      </c>
      <c r="U251" t="n">
        <v>0.72</v>
      </c>
      <c r="V251" t="n">
        <v>0.89</v>
      </c>
      <c r="W251" t="n">
        <v>1.21</v>
      </c>
      <c r="X251" t="n">
        <v>0.27</v>
      </c>
      <c r="Y251" t="n">
        <v>1</v>
      </c>
      <c r="Z251" t="n">
        <v>10</v>
      </c>
    </row>
    <row r="252">
      <c r="A252" t="n">
        <v>18</v>
      </c>
      <c r="B252" t="n">
        <v>115</v>
      </c>
      <c r="C252" t="inlineStr">
        <is>
          <t xml:space="preserve">CONCLUIDO	</t>
        </is>
      </c>
      <c r="D252" t="n">
        <v>8.797700000000001</v>
      </c>
      <c r="E252" t="n">
        <v>11.37</v>
      </c>
      <c r="F252" t="n">
        <v>8.09</v>
      </c>
      <c r="G252" t="n">
        <v>34.68</v>
      </c>
      <c r="H252" t="n">
        <v>0.42</v>
      </c>
      <c r="I252" t="n">
        <v>14</v>
      </c>
      <c r="J252" t="n">
        <v>230.49</v>
      </c>
      <c r="K252" t="n">
        <v>56.94</v>
      </c>
      <c r="L252" t="n">
        <v>5.5</v>
      </c>
      <c r="M252" t="n">
        <v>6</v>
      </c>
      <c r="N252" t="n">
        <v>53.05</v>
      </c>
      <c r="O252" t="n">
        <v>28661.73</v>
      </c>
      <c r="P252" t="n">
        <v>94.17</v>
      </c>
      <c r="Q252" t="n">
        <v>1361.39</v>
      </c>
      <c r="R252" t="n">
        <v>34.73</v>
      </c>
      <c r="S252" t="n">
        <v>25.13</v>
      </c>
      <c r="T252" t="n">
        <v>4164.02</v>
      </c>
      <c r="U252" t="n">
        <v>0.72</v>
      </c>
      <c r="V252" t="n">
        <v>0.89</v>
      </c>
      <c r="W252" t="n">
        <v>1.21</v>
      </c>
      <c r="X252" t="n">
        <v>0.27</v>
      </c>
      <c r="Y252" t="n">
        <v>1</v>
      </c>
      <c r="Z252" t="n">
        <v>10</v>
      </c>
    </row>
    <row r="253">
      <c r="A253" t="n">
        <v>19</v>
      </c>
      <c r="B253" t="n">
        <v>115</v>
      </c>
      <c r="C253" t="inlineStr">
        <is>
          <t xml:space="preserve">CONCLUIDO	</t>
        </is>
      </c>
      <c r="D253" t="n">
        <v>8.7919</v>
      </c>
      <c r="E253" t="n">
        <v>11.37</v>
      </c>
      <c r="F253" t="n">
        <v>8.1</v>
      </c>
      <c r="G253" t="n">
        <v>34.71</v>
      </c>
      <c r="H253" t="n">
        <v>0.44</v>
      </c>
      <c r="I253" t="n">
        <v>14</v>
      </c>
      <c r="J253" t="n">
        <v>230.92</v>
      </c>
      <c r="K253" t="n">
        <v>56.94</v>
      </c>
      <c r="L253" t="n">
        <v>5.75</v>
      </c>
      <c r="M253" t="n">
        <v>3</v>
      </c>
      <c r="N253" t="n">
        <v>53.23</v>
      </c>
      <c r="O253" t="n">
        <v>28714.14</v>
      </c>
      <c r="P253" t="n">
        <v>93.63</v>
      </c>
      <c r="Q253" t="n">
        <v>1361.51</v>
      </c>
      <c r="R253" t="n">
        <v>34.97</v>
      </c>
      <c r="S253" t="n">
        <v>25.13</v>
      </c>
      <c r="T253" t="n">
        <v>4287.1</v>
      </c>
      <c r="U253" t="n">
        <v>0.72</v>
      </c>
      <c r="V253" t="n">
        <v>0.89</v>
      </c>
      <c r="W253" t="n">
        <v>1.21</v>
      </c>
      <c r="X253" t="n">
        <v>0.28</v>
      </c>
      <c r="Y253" t="n">
        <v>1</v>
      </c>
      <c r="Z253" t="n">
        <v>10</v>
      </c>
    </row>
    <row r="254">
      <c r="A254" t="n">
        <v>20</v>
      </c>
      <c r="B254" t="n">
        <v>115</v>
      </c>
      <c r="C254" t="inlineStr">
        <is>
          <t xml:space="preserve">CONCLUIDO	</t>
        </is>
      </c>
      <c r="D254" t="n">
        <v>8.8443</v>
      </c>
      <c r="E254" t="n">
        <v>11.31</v>
      </c>
      <c r="F254" t="n">
        <v>8.08</v>
      </c>
      <c r="G254" t="n">
        <v>37.27</v>
      </c>
      <c r="H254" t="n">
        <v>0.46</v>
      </c>
      <c r="I254" t="n">
        <v>13</v>
      </c>
      <c r="J254" t="n">
        <v>231.34</v>
      </c>
      <c r="K254" t="n">
        <v>56.94</v>
      </c>
      <c r="L254" t="n">
        <v>6</v>
      </c>
      <c r="M254" t="n">
        <v>1</v>
      </c>
      <c r="N254" t="n">
        <v>53.4</v>
      </c>
      <c r="O254" t="n">
        <v>28766.61</v>
      </c>
      <c r="P254" t="n">
        <v>93.09999999999999</v>
      </c>
      <c r="Q254" t="n">
        <v>1361.39</v>
      </c>
      <c r="R254" t="n">
        <v>34.24</v>
      </c>
      <c r="S254" t="n">
        <v>25.13</v>
      </c>
      <c r="T254" t="n">
        <v>3923.46</v>
      </c>
      <c r="U254" t="n">
        <v>0.73</v>
      </c>
      <c r="V254" t="n">
        <v>0.89</v>
      </c>
      <c r="W254" t="n">
        <v>1.21</v>
      </c>
      <c r="X254" t="n">
        <v>0.26</v>
      </c>
      <c r="Y254" t="n">
        <v>1</v>
      </c>
      <c r="Z254" t="n">
        <v>10</v>
      </c>
    </row>
    <row r="255">
      <c r="A255" t="n">
        <v>21</v>
      </c>
      <c r="B255" t="n">
        <v>115</v>
      </c>
      <c r="C255" t="inlineStr">
        <is>
          <t xml:space="preserve">CONCLUIDO	</t>
        </is>
      </c>
      <c r="D255" t="n">
        <v>8.843299999999999</v>
      </c>
      <c r="E255" t="n">
        <v>11.31</v>
      </c>
      <c r="F255" t="n">
        <v>8.08</v>
      </c>
      <c r="G255" t="n">
        <v>37.28</v>
      </c>
      <c r="H255" t="n">
        <v>0.48</v>
      </c>
      <c r="I255" t="n">
        <v>13</v>
      </c>
      <c r="J255" t="n">
        <v>231.77</v>
      </c>
      <c r="K255" t="n">
        <v>56.94</v>
      </c>
      <c r="L255" t="n">
        <v>6.25</v>
      </c>
      <c r="M255" t="n">
        <v>0</v>
      </c>
      <c r="N255" t="n">
        <v>53.58</v>
      </c>
      <c r="O255" t="n">
        <v>28819.14</v>
      </c>
      <c r="P255" t="n">
        <v>93.29000000000001</v>
      </c>
      <c r="Q255" t="n">
        <v>1361.39</v>
      </c>
      <c r="R255" t="n">
        <v>34.24</v>
      </c>
      <c r="S255" t="n">
        <v>25.13</v>
      </c>
      <c r="T255" t="n">
        <v>3923.38</v>
      </c>
      <c r="U255" t="n">
        <v>0.73</v>
      </c>
      <c r="V255" t="n">
        <v>0.89</v>
      </c>
      <c r="W255" t="n">
        <v>1.21</v>
      </c>
      <c r="X255" t="n">
        <v>0.26</v>
      </c>
      <c r="Y255" t="n">
        <v>1</v>
      </c>
      <c r="Z255" t="n">
        <v>10</v>
      </c>
    </row>
    <row r="256">
      <c r="A256" t="n">
        <v>0</v>
      </c>
      <c r="B256" t="n">
        <v>35</v>
      </c>
      <c r="C256" t="inlineStr">
        <is>
          <t xml:space="preserve">CONCLUIDO	</t>
        </is>
      </c>
      <c r="D256" t="n">
        <v>8.817500000000001</v>
      </c>
      <c r="E256" t="n">
        <v>11.34</v>
      </c>
      <c r="F256" t="n">
        <v>8.710000000000001</v>
      </c>
      <c r="G256" t="n">
        <v>12.15</v>
      </c>
      <c r="H256" t="n">
        <v>0.22</v>
      </c>
      <c r="I256" t="n">
        <v>43</v>
      </c>
      <c r="J256" t="n">
        <v>80.84</v>
      </c>
      <c r="K256" t="n">
        <v>35.1</v>
      </c>
      <c r="L256" t="n">
        <v>1</v>
      </c>
      <c r="M256" t="n">
        <v>18</v>
      </c>
      <c r="N256" t="n">
        <v>9.74</v>
      </c>
      <c r="O256" t="n">
        <v>10204.21</v>
      </c>
      <c r="P256" t="n">
        <v>54.74</v>
      </c>
      <c r="Q256" t="n">
        <v>1361.67</v>
      </c>
      <c r="R256" t="n">
        <v>53.25</v>
      </c>
      <c r="S256" t="n">
        <v>25.13</v>
      </c>
      <c r="T256" t="n">
        <v>13278.65</v>
      </c>
      <c r="U256" t="n">
        <v>0.47</v>
      </c>
      <c r="V256" t="n">
        <v>0.83</v>
      </c>
      <c r="W256" t="n">
        <v>1.28</v>
      </c>
      <c r="X256" t="n">
        <v>0.89</v>
      </c>
      <c r="Y256" t="n">
        <v>1</v>
      </c>
      <c r="Z256" t="n">
        <v>10</v>
      </c>
    </row>
    <row r="257">
      <c r="A257" t="n">
        <v>1</v>
      </c>
      <c r="B257" t="n">
        <v>35</v>
      </c>
      <c r="C257" t="inlineStr">
        <is>
          <t xml:space="preserve">CONCLUIDO	</t>
        </is>
      </c>
      <c r="D257" t="n">
        <v>8.903600000000001</v>
      </c>
      <c r="E257" t="n">
        <v>11.23</v>
      </c>
      <c r="F257" t="n">
        <v>8.65</v>
      </c>
      <c r="G257" t="n">
        <v>12.98</v>
      </c>
      <c r="H257" t="n">
        <v>0.27</v>
      </c>
      <c r="I257" t="n">
        <v>40</v>
      </c>
      <c r="J257" t="n">
        <v>81.14</v>
      </c>
      <c r="K257" t="n">
        <v>35.1</v>
      </c>
      <c r="L257" t="n">
        <v>1.25</v>
      </c>
      <c r="M257" t="n">
        <v>0</v>
      </c>
      <c r="N257" t="n">
        <v>9.789999999999999</v>
      </c>
      <c r="O257" t="n">
        <v>10241.25</v>
      </c>
      <c r="P257" t="n">
        <v>53.64</v>
      </c>
      <c r="Q257" t="n">
        <v>1361.46</v>
      </c>
      <c r="R257" t="n">
        <v>50.78</v>
      </c>
      <c r="S257" t="n">
        <v>25.13</v>
      </c>
      <c r="T257" t="n">
        <v>12060.95</v>
      </c>
      <c r="U257" t="n">
        <v>0.49</v>
      </c>
      <c r="V257" t="n">
        <v>0.83</v>
      </c>
      <c r="W257" t="n">
        <v>1.3</v>
      </c>
      <c r="X257" t="n">
        <v>0.83</v>
      </c>
      <c r="Y257" t="n">
        <v>1</v>
      </c>
      <c r="Z257" t="n">
        <v>10</v>
      </c>
    </row>
    <row r="258">
      <c r="A258" t="n">
        <v>0</v>
      </c>
      <c r="B258" t="n">
        <v>50</v>
      </c>
      <c r="C258" t="inlineStr">
        <is>
          <t xml:space="preserve">CONCLUIDO	</t>
        </is>
      </c>
      <c r="D258" t="n">
        <v>8.2156</v>
      </c>
      <c r="E258" t="n">
        <v>12.17</v>
      </c>
      <c r="F258" t="n">
        <v>8.91</v>
      </c>
      <c r="G258" t="n">
        <v>9.720000000000001</v>
      </c>
      <c r="H258" t="n">
        <v>0.16</v>
      </c>
      <c r="I258" t="n">
        <v>55</v>
      </c>
      <c r="J258" t="n">
        <v>107.41</v>
      </c>
      <c r="K258" t="n">
        <v>41.65</v>
      </c>
      <c r="L258" t="n">
        <v>1</v>
      </c>
      <c r="M258" t="n">
        <v>53</v>
      </c>
      <c r="N258" t="n">
        <v>14.77</v>
      </c>
      <c r="O258" t="n">
        <v>13481.73</v>
      </c>
      <c r="P258" t="n">
        <v>74.70999999999999</v>
      </c>
      <c r="Q258" t="n">
        <v>1361.56</v>
      </c>
      <c r="R258" t="n">
        <v>60.88</v>
      </c>
      <c r="S258" t="n">
        <v>25.13</v>
      </c>
      <c r="T258" t="n">
        <v>17033.92</v>
      </c>
      <c r="U258" t="n">
        <v>0.41</v>
      </c>
      <c r="V258" t="n">
        <v>0.8100000000000001</v>
      </c>
      <c r="W258" t="n">
        <v>1.26</v>
      </c>
      <c r="X258" t="n">
        <v>1.09</v>
      </c>
      <c r="Y258" t="n">
        <v>1</v>
      </c>
      <c r="Z258" t="n">
        <v>10</v>
      </c>
    </row>
    <row r="259">
      <c r="A259" t="n">
        <v>1</v>
      </c>
      <c r="B259" t="n">
        <v>50</v>
      </c>
      <c r="C259" t="inlineStr">
        <is>
          <t xml:space="preserve">CONCLUIDO	</t>
        </is>
      </c>
      <c r="D259" t="n">
        <v>8.629799999999999</v>
      </c>
      <c r="E259" t="n">
        <v>11.59</v>
      </c>
      <c r="F259" t="n">
        <v>8.640000000000001</v>
      </c>
      <c r="G259" t="n">
        <v>12.64</v>
      </c>
      <c r="H259" t="n">
        <v>0.2</v>
      </c>
      <c r="I259" t="n">
        <v>41</v>
      </c>
      <c r="J259" t="n">
        <v>107.73</v>
      </c>
      <c r="K259" t="n">
        <v>41.65</v>
      </c>
      <c r="L259" t="n">
        <v>1.25</v>
      </c>
      <c r="M259" t="n">
        <v>38</v>
      </c>
      <c r="N259" t="n">
        <v>14.83</v>
      </c>
      <c r="O259" t="n">
        <v>13520.81</v>
      </c>
      <c r="P259" t="n">
        <v>68.88</v>
      </c>
      <c r="Q259" t="n">
        <v>1361.57</v>
      </c>
      <c r="R259" t="n">
        <v>52.03</v>
      </c>
      <c r="S259" t="n">
        <v>25.13</v>
      </c>
      <c r="T259" t="n">
        <v>12680.1</v>
      </c>
      <c r="U259" t="n">
        <v>0.48</v>
      </c>
      <c r="V259" t="n">
        <v>0.83</v>
      </c>
      <c r="W259" t="n">
        <v>1.25</v>
      </c>
      <c r="X259" t="n">
        <v>0.82</v>
      </c>
      <c r="Y259" t="n">
        <v>1</v>
      </c>
      <c r="Z259" t="n">
        <v>10</v>
      </c>
    </row>
    <row r="260">
      <c r="A260" t="n">
        <v>2</v>
      </c>
      <c r="B260" t="n">
        <v>50</v>
      </c>
      <c r="C260" t="inlineStr">
        <is>
          <t xml:space="preserve">CONCLUIDO	</t>
        </is>
      </c>
      <c r="D260" t="n">
        <v>8.916399999999999</v>
      </c>
      <c r="E260" t="n">
        <v>11.22</v>
      </c>
      <c r="F260" t="n">
        <v>8.470000000000001</v>
      </c>
      <c r="G260" t="n">
        <v>15.88</v>
      </c>
      <c r="H260" t="n">
        <v>0.24</v>
      </c>
      <c r="I260" t="n">
        <v>32</v>
      </c>
      <c r="J260" t="n">
        <v>108.05</v>
      </c>
      <c r="K260" t="n">
        <v>41.65</v>
      </c>
      <c r="L260" t="n">
        <v>1.5</v>
      </c>
      <c r="M260" t="n">
        <v>23</v>
      </c>
      <c r="N260" t="n">
        <v>14.9</v>
      </c>
      <c r="O260" t="n">
        <v>13559.91</v>
      </c>
      <c r="P260" t="n">
        <v>63.74</v>
      </c>
      <c r="Q260" t="n">
        <v>1361.49</v>
      </c>
      <c r="R260" t="n">
        <v>46.54</v>
      </c>
      <c r="S260" t="n">
        <v>25.13</v>
      </c>
      <c r="T260" t="n">
        <v>9982.860000000001</v>
      </c>
      <c r="U260" t="n">
        <v>0.54</v>
      </c>
      <c r="V260" t="n">
        <v>0.85</v>
      </c>
      <c r="W260" t="n">
        <v>1.24</v>
      </c>
      <c r="X260" t="n">
        <v>0.65</v>
      </c>
      <c r="Y260" t="n">
        <v>1</v>
      </c>
      <c r="Z260" t="n">
        <v>10</v>
      </c>
    </row>
    <row r="261">
      <c r="A261" t="n">
        <v>3</v>
      </c>
      <c r="B261" t="n">
        <v>50</v>
      </c>
      <c r="C261" t="inlineStr">
        <is>
          <t xml:space="preserve">CONCLUIDO	</t>
        </is>
      </c>
      <c r="D261" t="n">
        <v>9.0045</v>
      </c>
      <c r="E261" t="n">
        <v>11.11</v>
      </c>
      <c r="F261" t="n">
        <v>8.43</v>
      </c>
      <c r="G261" t="n">
        <v>17.43</v>
      </c>
      <c r="H261" t="n">
        <v>0.28</v>
      </c>
      <c r="I261" t="n">
        <v>29</v>
      </c>
      <c r="J261" t="n">
        <v>108.37</v>
      </c>
      <c r="K261" t="n">
        <v>41.65</v>
      </c>
      <c r="L261" t="n">
        <v>1.75</v>
      </c>
      <c r="M261" t="n">
        <v>6</v>
      </c>
      <c r="N261" t="n">
        <v>14.97</v>
      </c>
      <c r="O261" t="n">
        <v>13599.17</v>
      </c>
      <c r="P261" t="n">
        <v>62.04</v>
      </c>
      <c r="Q261" t="n">
        <v>1361.58</v>
      </c>
      <c r="R261" t="n">
        <v>44.64</v>
      </c>
      <c r="S261" t="n">
        <v>25.13</v>
      </c>
      <c r="T261" t="n">
        <v>9045.629999999999</v>
      </c>
      <c r="U261" t="n">
        <v>0.5600000000000001</v>
      </c>
      <c r="V261" t="n">
        <v>0.85</v>
      </c>
      <c r="W261" t="n">
        <v>1.25</v>
      </c>
      <c r="X261" t="n">
        <v>0.6</v>
      </c>
      <c r="Y261" t="n">
        <v>1</v>
      </c>
      <c r="Z261" t="n">
        <v>10</v>
      </c>
    </row>
    <row r="262">
      <c r="A262" t="n">
        <v>4</v>
      </c>
      <c r="B262" t="n">
        <v>50</v>
      </c>
      <c r="C262" t="inlineStr">
        <is>
          <t xml:space="preserve">CONCLUIDO	</t>
        </is>
      </c>
      <c r="D262" t="n">
        <v>9.009</v>
      </c>
      <c r="E262" t="n">
        <v>11.1</v>
      </c>
      <c r="F262" t="n">
        <v>8.42</v>
      </c>
      <c r="G262" t="n">
        <v>17.42</v>
      </c>
      <c r="H262" t="n">
        <v>0.32</v>
      </c>
      <c r="I262" t="n">
        <v>29</v>
      </c>
      <c r="J262" t="n">
        <v>108.68</v>
      </c>
      <c r="K262" t="n">
        <v>41.65</v>
      </c>
      <c r="L262" t="n">
        <v>2</v>
      </c>
      <c r="M262" t="n">
        <v>0</v>
      </c>
      <c r="N262" t="n">
        <v>15.03</v>
      </c>
      <c r="O262" t="n">
        <v>13638.32</v>
      </c>
      <c r="P262" t="n">
        <v>61.8</v>
      </c>
      <c r="Q262" t="n">
        <v>1361.42</v>
      </c>
      <c r="R262" t="n">
        <v>44.33</v>
      </c>
      <c r="S262" t="n">
        <v>25.13</v>
      </c>
      <c r="T262" t="n">
        <v>8892.889999999999</v>
      </c>
      <c r="U262" t="n">
        <v>0.57</v>
      </c>
      <c r="V262" t="n">
        <v>0.85</v>
      </c>
      <c r="W262" t="n">
        <v>1.26</v>
      </c>
      <c r="X262" t="n">
        <v>0.6</v>
      </c>
      <c r="Y262" t="n">
        <v>1</v>
      </c>
      <c r="Z262" t="n">
        <v>10</v>
      </c>
    </row>
    <row r="263">
      <c r="A263" t="n">
        <v>0</v>
      </c>
      <c r="B263" t="n">
        <v>25</v>
      </c>
      <c r="C263" t="inlineStr">
        <is>
          <t xml:space="preserve">CONCLUIDO	</t>
        </is>
      </c>
      <c r="D263" t="n">
        <v>8.641400000000001</v>
      </c>
      <c r="E263" t="n">
        <v>11.57</v>
      </c>
      <c r="F263" t="n">
        <v>9</v>
      </c>
      <c r="G263" t="n">
        <v>9.640000000000001</v>
      </c>
      <c r="H263" t="n">
        <v>0.28</v>
      </c>
      <c r="I263" t="n">
        <v>56</v>
      </c>
      <c r="J263" t="n">
        <v>61.76</v>
      </c>
      <c r="K263" t="n">
        <v>28.92</v>
      </c>
      <c r="L263" t="n">
        <v>1</v>
      </c>
      <c r="M263" t="n">
        <v>0</v>
      </c>
      <c r="N263" t="n">
        <v>6.84</v>
      </c>
      <c r="O263" t="n">
        <v>7851.41</v>
      </c>
      <c r="P263" t="n">
        <v>47.47</v>
      </c>
      <c r="Q263" t="n">
        <v>1361.71</v>
      </c>
      <c r="R263" t="n">
        <v>61.07</v>
      </c>
      <c r="S263" t="n">
        <v>25.13</v>
      </c>
      <c r="T263" t="n">
        <v>17127.7</v>
      </c>
      <c r="U263" t="n">
        <v>0.41</v>
      </c>
      <c r="V263" t="n">
        <v>0.8</v>
      </c>
      <c r="W263" t="n">
        <v>1.34</v>
      </c>
      <c r="X263" t="n">
        <v>1.18</v>
      </c>
      <c r="Y263" t="n">
        <v>1</v>
      </c>
      <c r="Z263" t="n">
        <v>10</v>
      </c>
    </row>
    <row r="264">
      <c r="A264" t="n">
        <v>0</v>
      </c>
      <c r="B264" t="n">
        <v>85</v>
      </c>
      <c r="C264" t="inlineStr">
        <is>
          <t xml:space="preserve">CONCLUIDO	</t>
        </is>
      </c>
      <c r="D264" t="n">
        <v>6.7868</v>
      </c>
      <c r="E264" t="n">
        <v>14.73</v>
      </c>
      <c r="F264" t="n">
        <v>9.52</v>
      </c>
      <c r="G264" t="n">
        <v>6.8</v>
      </c>
      <c r="H264" t="n">
        <v>0.11</v>
      </c>
      <c r="I264" t="n">
        <v>84</v>
      </c>
      <c r="J264" t="n">
        <v>167.88</v>
      </c>
      <c r="K264" t="n">
        <v>51.39</v>
      </c>
      <c r="L264" t="n">
        <v>1</v>
      </c>
      <c r="M264" t="n">
        <v>82</v>
      </c>
      <c r="N264" t="n">
        <v>30.49</v>
      </c>
      <c r="O264" t="n">
        <v>20939.59</v>
      </c>
      <c r="P264" t="n">
        <v>115.42</v>
      </c>
      <c r="Q264" t="n">
        <v>1361.84</v>
      </c>
      <c r="R264" t="n">
        <v>79.34999999999999</v>
      </c>
      <c r="S264" t="n">
        <v>25.13</v>
      </c>
      <c r="T264" t="n">
        <v>26126.68</v>
      </c>
      <c r="U264" t="n">
        <v>0.32</v>
      </c>
      <c r="V264" t="n">
        <v>0.76</v>
      </c>
      <c r="W264" t="n">
        <v>1.32</v>
      </c>
      <c r="X264" t="n">
        <v>1.69</v>
      </c>
      <c r="Y264" t="n">
        <v>1</v>
      </c>
      <c r="Z264" t="n">
        <v>10</v>
      </c>
    </row>
    <row r="265">
      <c r="A265" t="n">
        <v>1</v>
      </c>
      <c r="B265" t="n">
        <v>85</v>
      </c>
      <c r="C265" t="inlineStr">
        <is>
          <t xml:space="preserve">CONCLUIDO	</t>
        </is>
      </c>
      <c r="D265" t="n">
        <v>7.3576</v>
      </c>
      <c r="E265" t="n">
        <v>13.59</v>
      </c>
      <c r="F265" t="n">
        <v>9.08</v>
      </c>
      <c r="G265" t="n">
        <v>8.65</v>
      </c>
      <c r="H265" t="n">
        <v>0.13</v>
      </c>
      <c r="I265" t="n">
        <v>63</v>
      </c>
      <c r="J265" t="n">
        <v>168.25</v>
      </c>
      <c r="K265" t="n">
        <v>51.39</v>
      </c>
      <c r="L265" t="n">
        <v>1.25</v>
      </c>
      <c r="M265" t="n">
        <v>61</v>
      </c>
      <c r="N265" t="n">
        <v>30.6</v>
      </c>
      <c r="O265" t="n">
        <v>20984.25</v>
      </c>
      <c r="P265" t="n">
        <v>108.16</v>
      </c>
      <c r="Q265" t="n">
        <v>1361.83</v>
      </c>
      <c r="R265" t="n">
        <v>65.93000000000001</v>
      </c>
      <c r="S265" t="n">
        <v>25.13</v>
      </c>
      <c r="T265" t="n">
        <v>19518.55</v>
      </c>
      <c r="U265" t="n">
        <v>0.38</v>
      </c>
      <c r="V265" t="n">
        <v>0.79</v>
      </c>
      <c r="W265" t="n">
        <v>1.28</v>
      </c>
      <c r="X265" t="n">
        <v>1.26</v>
      </c>
      <c r="Y265" t="n">
        <v>1</v>
      </c>
      <c r="Z265" t="n">
        <v>10</v>
      </c>
    </row>
    <row r="266">
      <c r="A266" t="n">
        <v>2</v>
      </c>
      <c r="B266" t="n">
        <v>85</v>
      </c>
      <c r="C266" t="inlineStr">
        <is>
          <t xml:space="preserve">CONCLUIDO	</t>
        </is>
      </c>
      <c r="D266" t="n">
        <v>7.7223</v>
      </c>
      <c r="E266" t="n">
        <v>12.95</v>
      </c>
      <c r="F266" t="n">
        <v>8.85</v>
      </c>
      <c r="G266" t="n">
        <v>10.41</v>
      </c>
      <c r="H266" t="n">
        <v>0.16</v>
      </c>
      <c r="I266" t="n">
        <v>51</v>
      </c>
      <c r="J266" t="n">
        <v>168.61</v>
      </c>
      <c r="K266" t="n">
        <v>51.39</v>
      </c>
      <c r="L266" t="n">
        <v>1.5</v>
      </c>
      <c r="M266" t="n">
        <v>49</v>
      </c>
      <c r="N266" t="n">
        <v>30.71</v>
      </c>
      <c r="O266" t="n">
        <v>21028.94</v>
      </c>
      <c r="P266" t="n">
        <v>103.34</v>
      </c>
      <c r="Q266" t="n">
        <v>1361.66</v>
      </c>
      <c r="R266" t="n">
        <v>58.4</v>
      </c>
      <c r="S266" t="n">
        <v>25.13</v>
      </c>
      <c r="T266" t="n">
        <v>15814.07</v>
      </c>
      <c r="U266" t="n">
        <v>0.43</v>
      </c>
      <c r="V266" t="n">
        <v>0.8100000000000001</v>
      </c>
      <c r="W266" t="n">
        <v>1.27</v>
      </c>
      <c r="X266" t="n">
        <v>1.03</v>
      </c>
      <c r="Y266" t="n">
        <v>1</v>
      </c>
      <c r="Z266" t="n">
        <v>10</v>
      </c>
    </row>
    <row r="267">
      <c r="A267" t="n">
        <v>3</v>
      </c>
      <c r="B267" t="n">
        <v>85</v>
      </c>
      <c r="C267" t="inlineStr">
        <is>
          <t xml:space="preserve">CONCLUIDO	</t>
        </is>
      </c>
      <c r="D267" t="n">
        <v>8.036300000000001</v>
      </c>
      <c r="E267" t="n">
        <v>12.44</v>
      </c>
      <c r="F267" t="n">
        <v>8.65</v>
      </c>
      <c r="G267" t="n">
        <v>12.35</v>
      </c>
      <c r="H267" t="n">
        <v>0.18</v>
      </c>
      <c r="I267" t="n">
        <v>42</v>
      </c>
      <c r="J267" t="n">
        <v>168.97</v>
      </c>
      <c r="K267" t="n">
        <v>51.39</v>
      </c>
      <c r="L267" t="n">
        <v>1.75</v>
      </c>
      <c r="M267" t="n">
        <v>40</v>
      </c>
      <c r="N267" t="n">
        <v>30.83</v>
      </c>
      <c r="O267" t="n">
        <v>21073.68</v>
      </c>
      <c r="P267" t="n">
        <v>99.09999999999999</v>
      </c>
      <c r="Q267" t="n">
        <v>1361.67</v>
      </c>
      <c r="R267" t="n">
        <v>52.44</v>
      </c>
      <c r="S267" t="n">
        <v>25.13</v>
      </c>
      <c r="T267" t="n">
        <v>12880.59</v>
      </c>
      <c r="U267" t="n">
        <v>0.48</v>
      </c>
      <c r="V267" t="n">
        <v>0.83</v>
      </c>
      <c r="W267" t="n">
        <v>1.25</v>
      </c>
      <c r="X267" t="n">
        <v>0.83</v>
      </c>
      <c r="Y267" t="n">
        <v>1</v>
      </c>
      <c r="Z267" t="n">
        <v>10</v>
      </c>
    </row>
    <row r="268">
      <c r="A268" t="n">
        <v>4</v>
      </c>
      <c r="B268" t="n">
        <v>85</v>
      </c>
      <c r="C268" t="inlineStr">
        <is>
          <t xml:space="preserve">CONCLUIDO	</t>
        </is>
      </c>
      <c r="D268" t="n">
        <v>8.242100000000001</v>
      </c>
      <c r="E268" t="n">
        <v>12.13</v>
      </c>
      <c r="F268" t="n">
        <v>8.539999999999999</v>
      </c>
      <c r="G268" t="n">
        <v>14.23</v>
      </c>
      <c r="H268" t="n">
        <v>0.21</v>
      </c>
      <c r="I268" t="n">
        <v>36</v>
      </c>
      <c r="J268" t="n">
        <v>169.33</v>
      </c>
      <c r="K268" t="n">
        <v>51.39</v>
      </c>
      <c r="L268" t="n">
        <v>2</v>
      </c>
      <c r="M268" t="n">
        <v>34</v>
      </c>
      <c r="N268" t="n">
        <v>30.94</v>
      </c>
      <c r="O268" t="n">
        <v>21118.46</v>
      </c>
      <c r="P268" t="n">
        <v>95.44</v>
      </c>
      <c r="Q268" t="n">
        <v>1361.52</v>
      </c>
      <c r="R268" t="n">
        <v>48.9</v>
      </c>
      <c r="S268" t="n">
        <v>25.13</v>
      </c>
      <c r="T268" t="n">
        <v>11141.04</v>
      </c>
      <c r="U268" t="n">
        <v>0.51</v>
      </c>
      <c r="V268" t="n">
        <v>0.84</v>
      </c>
      <c r="W268" t="n">
        <v>1.24</v>
      </c>
      <c r="X268" t="n">
        <v>0.72</v>
      </c>
      <c r="Y268" t="n">
        <v>1</v>
      </c>
      <c r="Z268" t="n">
        <v>10</v>
      </c>
    </row>
    <row r="269">
      <c r="A269" t="n">
        <v>5</v>
      </c>
      <c r="B269" t="n">
        <v>85</v>
      </c>
      <c r="C269" t="inlineStr">
        <is>
          <t xml:space="preserve">CONCLUIDO	</t>
        </is>
      </c>
      <c r="D269" t="n">
        <v>8.442600000000001</v>
      </c>
      <c r="E269" t="n">
        <v>11.84</v>
      </c>
      <c r="F269" t="n">
        <v>8.42</v>
      </c>
      <c r="G269" t="n">
        <v>16.3</v>
      </c>
      <c r="H269" t="n">
        <v>0.24</v>
      </c>
      <c r="I269" t="n">
        <v>31</v>
      </c>
      <c r="J269" t="n">
        <v>169.7</v>
      </c>
      <c r="K269" t="n">
        <v>51.39</v>
      </c>
      <c r="L269" t="n">
        <v>2.25</v>
      </c>
      <c r="M269" t="n">
        <v>29</v>
      </c>
      <c r="N269" t="n">
        <v>31.05</v>
      </c>
      <c r="O269" t="n">
        <v>21163.27</v>
      </c>
      <c r="P269" t="n">
        <v>92.22</v>
      </c>
      <c r="Q269" t="n">
        <v>1361.43</v>
      </c>
      <c r="R269" t="n">
        <v>45.47</v>
      </c>
      <c r="S269" t="n">
        <v>25.13</v>
      </c>
      <c r="T269" t="n">
        <v>9450.84</v>
      </c>
      <c r="U269" t="n">
        <v>0.55</v>
      </c>
      <c r="V269" t="n">
        <v>0.85</v>
      </c>
      <c r="W269" t="n">
        <v>1.23</v>
      </c>
      <c r="X269" t="n">
        <v>0.6</v>
      </c>
      <c r="Y269" t="n">
        <v>1</v>
      </c>
      <c r="Z269" t="n">
        <v>10</v>
      </c>
    </row>
    <row r="270">
      <c r="A270" t="n">
        <v>6</v>
      </c>
      <c r="B270" t="n">
        <v>85</v>
      </c>
      <c r="C270" t="inlineStr">
        <is>
          <t xml:space="preserve">CONCLUIDO	</t>
        </is>
      </c>
      <c r="D270" t="n">
        <v>8.587400000000001</v>
      </c>
      <c r="E270" t="n">
        <v>11.64</v>
      </c>
      <c r="F270" t="n">
        <v>8.359999999999999</v>
      </c>
      <c r="G270" t="n">
        <v>18.57</v>
      </c>
      <c r="H270" t="n">
        <v>0.26</v>
      </c>
      <c r="I270" t="n">
        <v>27</v>
      </c>
      <c r="J270" t="n">
        <v>170.06</v>
      </c>
      <c r="K270" t="n">
        <v>51.39</v>
      </c>
      <c r="L270" t="n">
        <v>2.5</v>
      </c>
      <c r="M270" t="n">
        <v>25</v>
      </c>
      <c r="N270" t="n">
        <v>31.17</v>
      </c>
      <c r="O270" t="n">
        <v>21208.12</v>
      </c>
      <c r="P270" t="n">
        <v>89.78</v>
      </c>
      <c r="Q270" t="n">
        <v>1361.43</v>
      </c>
      <c r="R270" t="n">
        <v>43.45</v>
      </c>
      <c r="S270" t="n">
        <v>25.13</v>
      </c>
      <c r="T270" t="n">
        <v>8462.379999999999</v>
      </c>
      <c r="U270" t="n">
        <v>0.58</v>
      </c>
      <c r="V270" t="n">
        <v>0.86</v>
      </c>
      <c r="W270" t="n">
        <v>1.22</v>
      </c>
      <c r="X270" t="n">
        <v>0.54</v>
      </c>
      <c r="Y270" t="n">
        <v>1</v>
      </c>
      <c r="Z270" t="n">
        <v>10</v>
      </c>
    </row>
    <row r="271">
      <c r="A271" t="n">
        <v>7</v>
      </c>
      <c r="B271" t="n">
        <v>85</v>
      </c>
      <c r="C271" t="inlineStr">
        <is>
          <t xml:space="preserve">CONCLUIDO	</t>
        </is>
      </c>
      <c r="D271" t="n">
        <v>8.7133</v>
      </c>
      <c r="E271" t="n">
        <v>11.48</v>
      </c>
      <c r="F271" t="n">
        <v>8.289999999999999</v>
      </c>
      <c r="G271" t="n">
        <v>20.73</v>
      </c>
      <c r="H271" t="n">
        <v>0.29</v>
      </c>
      <c r="I271" t="n">
        <v>24</v>
      </c>
      <c r="J271" t="n">
        <v>170.42</v>
      </c>
      <c r="K271" t="n">
        <v>51.39</v>
      </c>
      <c r="L271" t="n">
        <v>2.75</v>
      </c>
      <c r="M271" t="n">
        <v>22</v>
      </c>
      <c r="N271" t="n">
        <v>31.28</v>
      </c>
      <c r="O271" t="n">
        <v>21253.01</v>
      </c>
      <c r="P271" t="n">
        <v>86.55</v>
      </c>
      <c r="Q271" t="n">
        <v>1361.53</v>
      </c>
      <c r="R271" t="n">
        <v>41.44</v>
      </c>
      <c r="S271" t="n">
        <v>25.13</v>
      </c>
      <c r="T271" t="n">
        <v>7469.8</v>
      </c>
      <c r="U271" t="n">
        <v>0.61</v>
      </c>
      <c r="V271" t="n">
        <v>0.87</v>
      </c>
      <c r="W271" t="n">
        <v>1.22</v>
      </c>
      <c r="X271" t="n">
        <v>0.47</v>
      </c>
      <c r="Y271" t="n">
        <v>1</v>
      </c>
      <c r="Z271" t="n">
        <v>10</v>
      </c>
    </row>
    <row r="272">
      <c r="A272" t="n">
        <v>8</v>
      </c>
      <c r="B272" t="n">
        <v>85</v>
      </c>
      <c r="C272" t="inlineStr">
        <is>
          <t xml:space="preserve">CONCLUIDO	</t>
        </is>
      </c>
      <c r="D272" t="n">
        <v>8.847200000000001</v>
      </c>
      <c r="E272" t="n">
        <v>11.3</v>
      </c>
      <c r="F272" t="n">
        <v>8.220000000000001</v>
      </c>
      <c r="G272" t="n">
        <v>23.48</v>
      </c>
      <c r="H272" t="n">
        <v>0.31</v>
      </c>
      <c r="I272" t="n">
        <v>21</v>
      </c>
      <c r="J272" t="n">
        <v>170.79</v>
      </c>
      <c r="K272" t="n">
        <v>51.39</v>
      </c>
      <c r="L272" t="n">
        <v>3</v>
      </c>
      <c r="M272" t="n">
        <v>18</v>
      </c>
      <c r="N272" t="n">
        <v>31.4</v>
      </c>
      <c r="O272" t="n">
        <v>21297.94</v>
      </c>
      <c r="P272" t="n">
        <v>83.33</v>
      </c>
      <c r="Q272" t="n">
        <v>1361.52</v>
      </c>
      <c r="R272" t="n">
        <v>39.07</v>
      </c>
      <c r="S272" t="n">
        <v>25.13</v>
      </c>
      <c r="T272" t="n">
        <v>6299.35</v>
      </c>
      <c r="U272" t="n">
        <v>0.64</v>
      </c>
      <c r="V272" t="n">
        <v>0.88</v>
      </c>
      <c r="W272" t="n">
        <v>1.21</v>
      </c>
      <c r="X272" t="n">
        <v>0.4</v>
      </c>
      <c r="Y272" t="n">
        <v>1</v>
      </c>
      <c r="Z272" t="n">
        <v>10</v>
      </c>
    </row>
    <row r="273">
      <c r="A273" t="n">
        <v>9</v>
      </c>
      <c r="B273" t="n">
        <v>85</v>
      </c>
      <c r="C273" t="inlineStr">
        <is>
          <t xml:space="preserve">CONCLUIDO	</t>
        </is>
      </c>
      <c r="D273" t="n">
        <v>8.923500000000001</v>
      </c>
      <c r="E273" t="n">
        <v>11.21</v>
      </c>
      <c r="F273" t="n">
        <v>8.19</v>
      </c>
      <c r="G273" t="n">
        <v>25.86</v>
      </c>
      <c r="H273" t="n">
        <v>0.34</v>
      </c>
      <c r="I273" t="n">
        <v>19</v>
      </c>
      <c r="J273" t="n">
        <v>171.15</v>
      </c>
      <c r="K273" t="n">
        <v>51.39</v>
      </c>
      <c r="L273" t="n">
        <v>3.25</v>
      </c>
      <c r="M273" t="n">
        <v>15</v>
      </c>
      <c r="N273" t="n">
        <v>31.51</v>
      </c>
      <c r="O273" t="n">
        <v>21342.91</v>
      </c>
      <c r="P273" t="n">
        <v>80</v>
      </c>
      <c r="Q273" t="n">
        <v>1361.34</v>
      </c>
      <c r="R273" t="n">
        <v>38.08</v>
      </c>
      <c r="S273" t="n">
        <v>25.13</v>
      </c>
      <c r="T273" t="n">
        <v>5813.46</v>
      </c>
      <c r="U273" t="n">
        <v>0.66</v>
      </c>
      <c r="V273" t="n">
        <v>0.88</v>
      </c>
      <c r="W273" t="n">
        <v>1.21</v>
      </c>
      <c r="X273" t="n">
        <v>0.37</v>
      </c>
      <c r="Y273" t="n">
        <v>1</v>
      </c>
      <c r="Z273" t="n">
        <v>10</v>
      </c>
    </row>
    <row r="274">
      <c r="A274" t="n">
        <v>10</v>
      </c>
      <c r="B274" t="n">
        <v>85</v>
      </c>
      <c r="C274" t="inlineStr">
        <is>
          <t xml:space="preserve">CONCLUIDO	</t>
        </is>
      </c>
      <c r="D274" t="n">
        <v>8.9633</v>
      </c>
      <c r="E274" t="n">
        <v>11.16</v>
      </c>
      <c r="F274" t="n">
        <v>8.17</v>
      </c>
      <c r="G274" t="n">
        <v>27.25</v>
      </c>
      <c r="H274" t="n">
        <v>0.36</v>
      </c>
      <c r="I274" t="n">
        <v>18</v>
      </c>
      <c r="J274" t="n">
        <v>171.52</v>
      </c>
      <c r="K274" t="n">
        <v>51.39</v>
      </c>
      <c r="L274" t="n">
        <v>3.5</v>
      </c>
      <c r="M274" t="n">
        <v>6</v>
      </c>
      <c r="N274" t="n">
        <v>31.63</v>
      </c>
      <c r="O274" t="n">
        <v>21387.92</v>
      </c>
      <c r="P274" t="n">
        <v>78.58</v>
      </c>
      <c r="Q274" t="n">
        <v>1361.4</v>
      </c>
      <c r="R274" t="n">
        <v>37.26</v>
      </c>
      <c r="S274" t="n">
        <v>25.13</v>
      </c>
      <c r="T274" t="n">
        <v>5410.47</v>
      </c>
      <c r="U274" t="n">
        <v>0.67</v>
      </c>
      <c r="V274" t="n">
        <v>0.88</v>
      </c>
      <c r="W274" t="n">
        <v>1.22</v>
      </c>
      <c r="X274" t="n">
        <v>0.35</v>
      </c>
      <c r="Y274" t="n">
        <v>1</v>
      </c>
      <c r="Z274" t="n">
        <v>10</v>
      </c>
    </row>
    <row r="275">
      <c r="A275" t="n">
        <v>11</v>
      </c>
      <c r="B275" t="n">
        <v>85</v>
      </c>
      <c r="C275" t="inlineStr">
        <is>
          <t xml:space="preserve">CONCLUIDO	</t>
        </is>
      </c>
      <c r="D275" t="n">
        <v>8.9552</v>
      </c>
      <c r="E275" t="n">
        <v>11.17</v>
      </c>
      <c r="F275" t="n">
        <v>8.18</v>
      </c>
      <c r="G275" t="n">
        <v>27.28</v>
      </c>
      <c r="H275" t="n">
        <v>0.39</v>
      </c>
      <c r="I275" t="n">
        <v>18</v>
      </c>
      <c r="J275" t="n">
        <v>171.88</v>
      </c>
      <c r="K275" t="n">
        <v>51.39</v>
      </c>
      <c r="L275" t="n">
        <v>3.75</v>
      </c>
      <c r="M275" t="n">
        <v>3</v>
      </c>
      <c r="N275" t="n">
        <v>31.74</v>
      </c>
      <c r="O275" t="n">
        <v>21432.96</v>
      </c>
      <c r="P275" t="n">
        <v>78.14</v>
      </c>
      <c r="Q275" t="n">
        <v>1361.4</v>
      </c>
      <c r="R275" t="n">
        <v>37.49</v>
      </c>
      <c r="S275" t="n">
        <v>25.13</v>
      </c>
      <c r="T275" t="n">
        <v>5523.87</v>
      </c>
      <c r="U275" t="n">
        <v>0.67</v>
      </c>
      <c r="V275" t="n">
        <v>0.88</v>
      </c>
      <c r="W275" t="n">
        <v>1.23</v>
      </c>
      <c r="X275" t="n">
        <v>0.36</v>
      </c>
      <c r="Y275" t="n">
        <v>1</v>
      </c>
      <c r="Z275" t="n">
        <v>10</v>
      </c>
    </row>
    <row r="276">
      <c r="A276" t="n">
        <v>12</v>
      </c>
      <c r="B276" t="n">
        <v>85</v>
      </c>
      <c r="C276" t="inlineStr">
        <is>
          <t xml:space="preserve">CONCLUIDO	</t>
        </is>
      </c>
      <c r="D276" t="n">
        <v>8.9457</v>
      </c>
      <c r="E276" t="n">
        <v>11.18</v>
      </c>
      <c r="F276" t="n">
        <v>8.199999999999999</v>
      </c>
      <c r="G276" t="n">
        <v>27.32</v>
      </c>
      <c r="H276" t="n">
        <v>0.41</v>
      </c>
      <c r="I276" t="n">
        <v>18</v>
      </c>
      <c r="J276" t="n">
        <v>172.25</v>
      </c>
      <c r="K276" t="n">
        <v>51.39</v>
      </c>
      <c r="L276" t="n">
        <v>4</v>
      </c>
      <c r="M276" t="n">
        <v>0</v>
      </c>
      <c r="N276" t="n">
        <v>31.86</v>
      </c>
      <c r="O276" t="n">
        <v>21478.05</v>
      </c>
      <c r="P276" t="n">
        <v>78.14</v>
      </c>
      <c r="Q276" t="n">
        <v>1361.53</v>
      </c>
      <c r="R276" t="n">
        <v>37.68</v>
      </c>
      <c r="S276" t="n">
        <v>25.13</v>
      </c>
      <c r="T276" t="n">
        <v>5622.23</v>
      </c>
      <c r="U276" t="n">
        <v>0.67</v>
      </c>
      <c r="V276" t="n">
        <v>0.88</v>
      </c>
      <c r="W276" t="n">
        <v>1.23</v>
      </c>
      <c r="X276" t="n">
        <v>0.38</v>
      </c>
      <c r="Y276" t="n">
        <v>1</v>
      </c>
      <c r="Z276" t="n">
        <v>10</v>
      </c>
    </row>
    <row r="277">
      <c r="A277" t="n">
        <v>0</v>
      </c>
      <c r="B277" t="n">
        <v>20</v>
      </c>
      <c r="C277" t="inlineStr">
        <is>
          <t xml:space="preserve">CONCLUIDO	</t>
        </is>
      </c>
      <c r="D277" t="n">
        <v>8.4252</v>
      </c>
      <c r="E277" t="n">
        <v>11.87</v>
      </c>
      <c r="F277" t="n">
        <v>9.279999999999999</v>
      </c>
      <c r="G277" t="n">
        <v>8.07</v>
      </c>
      <c r="H277" t="n">
        <v>0.34</v>
      </c>
      <c r="I277" t="n">
        <v>69</v>
      </c>
      <c r="J277" t="n">
        <v>51.33</v>
      </c>
      <c r="K277" t="n">
        <v>24.83</v>
      </c>
      <c r="L277" t="n">
        <v>1</v>
      </c>
      <c r="M277" t="n">
        <v>0</v>
      </c>
      <c r="N277" t="n">
        <v>5.51</v>
      </c>
      <c r="O277" t="n">
        <v>6564.78</v>
      </c>
      <c r="P277" t="n">
        <v>43.5</v>
      </c>
      <c r="Q277" t="n">
        <v>1361.35</v>
      </c>
      <c r="R277" t="n">
        <v>69.18000000000001</v>
      </c>
      <c r="S277" t="n">
        <v>25.13</v>
      </c>
      <c r="T277" t="n">
        <v>21113.58</v>
      </c>
      <c r="U277" t="n">
        <v>0.36</v>
      </c>
      <c r="V277" t="n">
        <v>0.78</v>
      </c>
      <c r="W277" t="n">
        <v>1.38</v>
      </c>
      <c r="X277" t="n">
        <v>1.46</v>
      </c>
      <c r="Y277" t="n">
        <v>1</v>
      </c>
      <c r="Z277" t="n">
        <v>10</v>
      </c>
    </row>
    <row r="278">
      <c r="A278" t="n">
        <v>0</v>
      </c>
      <c r="B278" t="n">
        <v>120</v>
      </c>
      <c r="C278" t="inlineStr">
        <is>
          <t xml:space="preserve">CONCLUIDO	</t>
        </is>
      </c>
      <c r="D278" t="n">
        <v>5.5782</v>
      </c>
      <c r="E278" t="n">
        <v>17.93</v>
      </c>
      <c r="F278" t="n">
        <v>10.12</v>
      </c>
      <c r="G278" t="n">
        <v>5.42</v>
      </c>
      <c r="H278" t="n">
        <v>0.08</v>
      </c>
      <c r="I278" t="n">
        <v>112</v>
      </c>
      <c r="J278" t="n">
        <v>232.68</v>
      </c>
      <c r="K278" t="n">
        <v>57.72</v>
      </c>
      <c r="L278" t="n">
        <v>1</v>
      </c>
      <c r="M278" t="n">
        <v>110</v>
      </c>
      <c r="N278" t="n">
        <v>53.95</v>
      </c>
      <c r="O278" t="n">
        <v>28931.02</v>
      </c>
      <c r="P278" t="n">
        <v>154.55</v>
      </c>
      <c r="Q278" t="n">
        <v>1361.65</v>
      </c>
      <c r="R278" t="n">
        <v>98.27</v>
      </c>
      <c r="S278" t="n">
        <v>25.13</v>
      </c>
      <c r="T278" t="n">
        <v>35445.62</v>
      </c>
      <c r="U278" t="n">
        <v>0.26</v>
      </c>
      <c r="V278" t="n">
        <v>0.71</v>
      </c>
      <c r="W278" t="n">
        <v>1.37</v>
      </c>
      <c r="X278" t="n">
        <v>2.29</v>
      </c>
      <c r="Y278" t="n">
        <v>1</v>
      </c>
      <c r="Z278" t="n">
        <v>10</v>
      </c>
    </row>
    <row r="279">
      <c r="A279" t="n">
        <v>1</v>
      </c>
      <c r="B279" t="n">
        <v>120</v>
      </c>
      <c r="C279" t="inlineStr">
        <is>
          <t xml:space="preserve">CONCLUIDO	</t>
        </is>
      </c>
      <c r="D279" t="n">
        <v>6.2283</v>
      </c>
      <c r="E279" t="n">
        <v>16.06</v>
      </c>
      <c r="F279" t="n">
        <v>9.52</v>
      </c>
      <c r="G279" t="n">
        <v>6.8</v>
      </c>
      <c r="H279" t="n">
        <v>0.1</v>
      </c>
      <c r="I279" t="n">
        <v>84</v>
      </c>
      <c r="J279" t="n">
        <v>233.1</v>
      </c>
      <c r="K279" t="n">
        <v>57.72</v>
      </c>
      <c r="L279" t="n">
        <v>1.25</v>
      </c>
      <c r="M279" t="n">
        <v>82</v>
      </c>
      <c r="N279" t="n">
        <v>54.13</v>
      </c>
      <c r="O279" t="n">
        <v>28983.75</v>
      </c>
      <c r="P279" t="n">
        <v>144.12</v>
      </c>
      <c r="Q279" t="n">
        <v>1361.69</v>
      </c>
      <c r="R279" t="n">
        <v>79.54000000000001</v>
      </c>
      <c r="S279" t="n">
        <v>25.13</v>
      </c>
      <c r="T279" t="n">
        <v>26221.99</v>
      </c>
      <c r="U279" t="n">
        <v>0.32</v>
      </c>
      <c r="V279" t="n">
        <v>0.76</v>
      </c>
      <c r="W279" t="n">
        <v>1.32</v>
      </c>
      <c r="X279" t="n">
        <v>1.7</v>
      </c>
      <c r="Y279" t="n">
        <v>1</v>
      </c>
      <c r="Z279" t="n">
        <v>10</v>
      </c>
    </row>
    <row r="280">
      <c r="A280" t="n">
        <v>2</v>
      </c>
      <c r="B280" t="n">
        <v>120</v>
      </c>
      <c r="C280" t="inlineStr">
        <is>
          <t xml:space="preserve">CONCLUIDO	</t>
        </is>
      </c>
      <c r="D280" t="n">
        <v>6.7014</v>
      </c>
      <c r="E280" t="n">
        <v>14.92</v>
      </c>
      <c r="F280" t="n">
        <v>9.16</v>
      </c>
      <c r="G280" t="n">
        <v>8.199999999999999</v>
      </c>
      <c r="H280" t="n">
        <v>0.11</v>
      </c>
      <c r="I280" t="n">
        <v>67</v>
      </c>
      <c r="J280" t="n">
        <v>233.53</v>
      </c>
      <c r="K280" t="n">
        <v>57.72</v>
      </c>
      <c r="L280" t="n">
        <v>1.5</v>
      </c>
      <c r="M280" t="n">
        <v>65</v>
      </c>
      <c r="N280" t="n">
        <v>54.31</v>
      </c>
      <c r="O280" t="n">
        <v>29036.54</v>
      </c>
      <c r="P280" t="n">
        <v>137.4</v>
      </c>
      <c r="Q280" t="n">
        <v>1361.63</v>
      </c>
      <c r="R280" t="n">
        <v>68.28</v>
      </c>
      <c r="S280" t="n">
        <v>25.13</v>
      </c>
      <c r="T280" t="n">
        <v>20673.46</v>
      </c>
      <c r="U280" t="n">
        <v>0.37</v>
      </c>
      <c r="V280" t="n">
        <v>0.79</v>
      </c>
      <c r="W280" t="n">
        <v>1.29</v>
      </c>
      <c r="X280" t="n">
        <v>1.34</v>
      </c>
      <c r="Y280" t="n">
        <v>1</v>
      </c>
      <c r="Z280" t="n">
        <v>10</v>
      </c>
    </row>
    <row r="281">
      <c r="A281" t="n">
        <v>3</v>
      </c>
      <c r="B281" t="n">
        <v>120</v>
      </c>
      <c r="C281" t="inlineStr">
        <is>
          <t xml:space="preserve">CONCLUIDO	</t>
        </is>
      </c>
      <c r="D281" t="n">
        <v>7.0398</v>
      </c>
      <c r="E281" t="n">
        <v>14.2</v>
      </c>
      <c r="F281" t="n">
        <v>8.949999999999999</v>
      </c>
      <c r="G281" t="n">
        <v>9.58</v>
      </c>
      <c r="H281" t="n">
        <v>0.13</v>
      </c>
      <c r="I281" t="n">
        <v>56</v>
      </c>
      <c r="J281" t="n">
        <v>233.96</v>
      </c>
      <c r="K281" t="n">
        <v>57.72</v>
      </c>
      <c r="L281" t="n">
        <v>1.75</v>
      </c>
      <c r="M281" t="n">
        <v>54</v>
      </c>
      <c r="N281" t="n">
        <v>54.49</v>
      </c>
      <c r="O281" t="n">
        <v>29089.39</v>
      </c>
      <c r="P281" t="n">
        <v>132.76</v>
      </c>
      <c r="Q281" t="n">
        <v>1361.72</v>
      </c>
      <c r="R281" t="n">
        <v>61.65</v>
      </c>
      <c r="S281" t="n">
        <v>25.13</v>
      </c>
      <c r="T281" t="n">
        <v>17416.93</v>
      </c>
      <c r="U281" t="n">
        <v>0.41</v>
      </c>
      <c r="V281" t="n">
        <v>0.8</v>
      </c>
      <c r="W281" t="n">
        <v>1.27</v>
      </c>
      <c r="X281" t="n">
        <v>1.12</v>
      </c>
      <c r="Y281" t="n">
        <v>1</v>
      </c>
      <c r="Z281" t="n">
        <v>10</v>
      </c>
    </row>
    <row r="282">
      <c r="A282" t="n">
        <v>4</v>
      </c>
      <c r="B282" t="n">
        <v>120</v>
      </c>
      <c r="C282" t="inlineStr">
        <is>
          <t xml:space="preserve">CONCLUIDO	</t>
        </is>
      </c>
      <c r="D282" t="n">
        <v>7.3543</v>
      </c>
      <c r="E282" t="n">
        <v>13.6</v>
      </c>
      <c r="F282" t="n">
        <v>8.75</v>
      </c>
      <c r="G282" t="n">
        <v>11.17</v>
      </c>
      <c r="H282" t="n">
        <v>0.15</v>
      </c>
      <c r="I282" t="n">
        <v>47</v>
      </c>
      <c r="J282" t="n">
        <v>234.39</v>
      </c>
      <c r="K282" t="n">
        <v>57.72</v>
      </c>
      <c r="L282" t="n">
        <v>2</v>
      </c>
      <c r="M282" t="n">
        <v>45</v>
      </c>
      <c r="N282" t="n">
        <v>54.67</v>
      </c>
      <c r="O282" t="n">
        <v>29142.31</v>
      </c>
      <c r="P282" t="n">
        <v>128.44</v>
      </c>
      <c r="Q282" t="n">
        <v>1361.34</v>
      </c>
      <c r="R282" t="n">
        <v>55.13</v>
      </c>
      <c r="S282" t="n">
        <v>25.13</v>
      </c>
      <c r="T282" t="n">
        <v>14200.88</v>
      </c>
      <c r="U282" t="n">
        <v>0.46</v>
      </c>
      <c r="V282" t="n">
        <v>0.82</v>
      </c>
      <c r="W282" t="n">
        <v>1.27</v>
      </c>
      <c r="X282" t="n">
        <v>0.93</v>
      </c>
      <c r="Y282" t="n">
        <v>1</v>
      </c>
      <c r="Z282" t="n">
        <v>10</v>
      </c>
    </row>
    <row r="283">
      <c r="A283" t="n">
        <v>5</v>
      </c>
      <c r="B283" t="n">
        <v>120</v>
      </c>
      <c r="C283" t="inlineStr">
        <is>
          <t xml:space="preserve">CONCLUIDO	</t>
        </is>
      </c>
      <c r="D283" t="n">
        <v>7.566</v>
      </c>
      <c r="E283" t="n">
        <v>13.22</v>
      </c>
      <c r="F283" t="n">
        <v>8.640000000000001</v>
      </c>
      <c r="G283" t="n">
        <v>12.64</v>
      </c>
      <c r="H283" t="n">
        <v>0.17</v>
      </c>
      <c r="I283" t="n">
        <v>41</v>
      </c>
      <c r="J283" t="n">
        <v>234.82</v>
      </c>
      <c r="K283" t="n">
        <v>57.72</v>
      </c>
      <c r="L283" t="n">
        <v>2.25</v>
      </c>
      <c r="M283" t="n">
        <v>39</v>
      </c>
      <c r="N283" t="n">
        <v>54.85</v>
      </c>
      <c r="O283" t="n">
        <v>29195.29</v>
      </c>
      <c r="P283" t="n">
        <v>125.69</v>
      </c>
      <c r="Q283" t="n">
        <v>1361.53</v>
      </c>
      <c r="R283" t="n">
        <v>52.05</v>
      </c>
      <c r="S283" t="n">
        <v>25.13</v>
      </c>
      <c r="T283" t="n">
        <v>12690.03</v>
      </c>
      <c r="U283" t="n">
        <v>0.48</v>
      </c>
      <c r="V283" t="n">
        <v>0.83</v>
      </c>
      <c r="W283" t="n">
        <v>1.25</v>
      </c>
      <c r="X283" t="n">
        <v>0.82</v>
      </c>
      <c r="Y283" t="n">
        <v>1</v>
      </c>
      <c r="Z283" t="n">
        <v>10</v>
      </c>
    </row>
    <row r="284">
      <c r="A284" t="n">
        <v>6</v>
      </c>
      <c r="B284" t="n">
        <v>120</v>
      </c>
      <c r="C284" t="inlineStr">
        <is>
          <t xml:space="preserve">CONCLUIDO	</t>
        </is>
      </c>
      <c r="D284" t="n">
        <v>7.7353</v>
      </c>
      <c r="E284" t="n">
        <v>12.93</v>
      </c>
      <c r="F284" t="n">
        <v>8.529999999999999</v>
      </c>
      <c r="G284" t="n">
        <v>13.84</v>
      </c>
      <c r="H284" t="n">
        <v>0.19</v>
      </c>
      <c r="I284" t="n">
        <v>37</v>
      </c>
      <c r="J284" t="n">
        <v>235.25</v>
      </c>
      <c r="K284" t="n">
        <v>57.72</v>
      </c>
      <c r="L284" t="n">
        <v>2.5</v>
      </c>
      <c r="M284" t="n">
        <v>35</v>
      </c>
      <c r="N284" t="n">
        <v>55.03</v>
      </c>
      <c r="O284" t="n">
        <v>29248.33</v>
      </c>
      <c r="P284" t="n">
        <v>122.74</v>
      </c>
      <c r="Q284" t="n">
        <v>1361.34</v>
      </c>
      <c r="R284" t="n">
        <v>48.82</v>
      </c>
      <c r="S284" t="n">
        <v>25.13</v>
      </c>
      <c r="T284" t="n">
        <v>11098.17</v>
      </c>
      <c r="U284" t="n">
        <v>0.51</v>
      </c>
      <c r="V284" t="n">
        <v>0.84</v>
      </c>
      <c r="W284" t="n">
        <v>1.24</v>
      </c>
      <c r="X284" t="n">
        <v>0.71</v>
      </c>
      <c r="Y284" t="n">
        <v>1</v>
      </c>
      <c r="Z284" t="n">
        <v>10</v>
      </c>
    </row>
    <row r="285">
      <c r="A285" t="n">
        <v>7</v>
      </c>
      <c r="B285" t="n">
        <v>120</v>
      </c>
      <c r="C285" t="inlineStr">
        <is>
          <t xml:space="preserve">CONCLUIDO	</t>
        </is>
      </c>
      <c r="D285" t="n">
        <v>7.8837</v>
      </c>
      <c r="E285" t="n">
        <v>12.68</v>
      </c>
      <c r="F285" t="n">
        <v>8.470000000000001</v>
      </c>
      <c r="G285" t="n">
        <v>15.4</v>
      </c>
      <c r="H285" t="n">
        <v>0.21</v>
      </c>
      <c r="I285" t="n">
        <v>33</v>
      </c>
      <c r="J285" t="n">
        <v>235.68</v>
      </c>
      <c r="K285" t="n">
        <v>57.72</v>
      </c>
      <c r="L285" t="n">
        <v>2.75</v>
      </c>
      <c r="M285" t="n">
        <v>31</v>
      </c>
      <c r="N285" t="n">
        <v>55.21</v>
      </c>
      <c r="O285" t="n">
        <v>29301.44</v>
      </c>
      <c r="P285" t="n">
        <v>120.3</v>
      </c>
      <c r="Q285" t="n">
        <v>1361.44</v>
      </c>
      <c r="R285" t="n">
        <v>46.89</v>
      </c>
      <c r="S285" t="n">
        <v>25.13</v>
      </c>
      <c r="T285" t="n">
        <v>10150.36</v>
      </c>
      <c r="U285" t="n">
        <v>0.54</v>
      </c>
      <c r="V285" t="n">
        <v>0.85</v>
      </c>
      <c r="W285" t="n">
        <v>1.24</v>
      </c>
      <c r="X285" t="n">
        <v>0.65</v>
      </c>
      <c r="Y285" t="n">
        <v>1</v>
      </c>
      <c r="Z285" t="n">
        <v>10</v>
      </c>
    </row>
    <row r="286">
      <c r="A286" t="n">
        <v>8</v>
      </c>
      <c r="B286" t="n">
        <v>120</v>
      </c>
      <c r="C286" t="inlineStr">
        <is>
          <t xml:space="preserve">CONCLUIDO	</t>
        </is>
      </c>
      <c r="D286" t="n">
        <v>8.0052</v>
      </c>
      <c r="E286" t="n">
        <v>12.49</v>
      </c>
      <c r="F286" t="n">
        <v>8.42</v>
      </c>
      <c r="G286" t="n">
        <v>16.83</v>
      </c>
      <c r="H286" t="n">
        <v>0.23</v>
      </c>
      <c r="I286" t="n">
        <v>30</v>
      </c>
      <c r="J286" t="n">
        <v>236.11</v>
      </c>
      <c r="K286" t="n">
        <v>57.72</v>
      </c>
      <c r="L286" t="n">
        <v>3</v>
      </c>
      <c r="M286" t="n">
        <v>28</v>
      </c>
      <c r="N286" t="n">
        <v>55.39</v>
      </c>
      <c r="O286" t="n">
        <v>29354.61</v>
      </c>
      <c r="P286" t="n">
        <v>118.08</v>
      </c>
      <c r="Q286" t="n">
        <v>1361.37</v>
      </c>
      <c r="R286" t="n">
        <v>45.11</v>
      </c>
      <c r="S286" t="n">
        <v>25.13</v>
      </c>
      <c r="T286" t="n">
        <v>9273.68</v>
      </c>
      <c r="U286" t="n">
        <v>0.5600000000000001</v>
      </c>
      <c r="V286" t="n">
        <v>0.85</v>
      </c>
      <c r="W286" t="n">
        <v>1.23</v>
      </c>
      <c r="X286" t="n">
        <v>0.6</v>
      </c>
      <c r="Y286" t="n">
        <v>1</v>
      </c>
      <c r="Z286" t="n">
        <v>10</v>
      </c>
    </row>
    <row r="287">
      <c r="A287" t="n">
        <v>9</v>
      </c>
      <c r="B287" t="n">
        <v>120</v>
      </c>
      <c r="C287" t="inlineStr">
        <is>
          <t xml:space="preserve">CONCLUIDO	</t>
        </is>
      </c>
      <c r="D287" t="n">
        <v>8.135199999999999</v>
      </c>
      <c r="E287" t="n">
        <v>12.29</v>
      </c>
      <c r="F287" t="n">
        <v>8.35</v>
      </c>
      <c r="G287" t="n">
        <v>18.56</v>
      </c>
      <c r="H287" t="n">
        <v>0.24</v>
      </c>
      <c r="I287" t="n">
        <v>27</v>
      </c>
      <c r="J287" t="n">
        <v>236.54</v>
      </c>
      <c r="K287" t="n">
        <v>57.72</v>
      </c>
      <c r="L287" t="n">
        <v>3.25</v>
      </c>
      <c r="M287" t="n">
        <v>25</v>
      </c>
      <c r="N287" t="n">
        <v>55.57</v>
      </c>
      <c r="O287" t="n">
        <v>29407.85</v>
      </c>
      <c r="P287" t="n">
        <v>116.24</v>
      </c>
      <c r="Q287" t="n">
        <v>1361.34</v>
      </c>
      <c r="R287" t="n">
        <v>43.32</v>
      </c>
      <c r="S287" t="n">
        <v>25.13</v>
      </c>
      <c r="T287" t="n">
        <v>8393.35</v>
      </c>
      <c r="U287" t="n">
        <v>0.58</v>
      </c>
      <c r="V287" t="n">
        <v>0.86</v>
      </c>
      <c r="W287" t="n">
        <v>1.22</v>
      </c>
      <c r="X287" t="n">
        <v>0.53</v>
      </c>
      <c r="Y287" t="n">
        <v>1</v>
      </c>
      <c r="Z287" t="n">
        <v>10</v>
      </c>
    </row>
    <row r="288">
      <c r="A288" t="n">
        <v>10</v>
      </c>
      <c r="B288" t="n">
        <v>120</v>
      </c>
      <c r="C288" t="inlineStr">
        <is>
          <t xml:space="preserve">CONCLUIDO	</t>
        </is>
      </c>
      <c r="D288" t="n">
        <v>8.2325</v>
      </c>
      <c r="E288" t="n">
        <v>12.15</v>
      </c>
      <c r="F288" t="n">
        <v>8.300000000000001</v>
      </c>
      <c r="G288" t="n">
        <v>19.92</v>
      </c>
      <c r="H288" t="n">
        <v>0.26</v>
      </c>
      <c r="I288" t="n">
        <v>25</v>
      </c>
      <c r="J288" t="n">
        <v>236.98</v>
      </c>
      <c r="K288" t="n">
        <v>57.72</v>
      </c>
      <c r="L288" t="n">
        <v>3.5</v>
      </c>
      <c r="M288" t="n">
        <v>23</v>
      </c>
      <c r="N288" t="n">
        <v>55.75</v>
      </c>
      <c r="O288" t="n">
        <v>29461.15</v>
      </c>
      <c r="P288" t="n">
        <v>113.38</v>
      </c>
      <c r="Q288" t="n">
        <v>1361.48</v>
      </c>
      <c r="R288" t="n">
        <v>41.57</v>
      </c>
      <c r="S288" t="n">
        <v>25.13</v>
      </c>
      <c r="T288" t="n">
        <v>7529.26</v>
      </c>
      <c r="U288" t="n">
        <v>0.6</v>
      </c>
      <c r="V288" t="n">
        <v>0.87</v>
      </c>
      <c r="W288" t="n">
        <v>1.22</v>
      </c>
      <c r="X288" t="n">
        <v>0.48</v>
      </c>
      <c r="Y288" t="n">
        <v>1</v>
      </c>
      <c r="Z288" t="n">
        <v>10</v>
      </c>
    </row>
    <row r="289">
      <c r="A289" t="n">
        <v>11</v>
      </c>
      <c r="B289" t="n">
        <v>120</v>
      </c>
      <c r="C289" t="inlineStr">
        <is>
          <t xml:space="preserve">CONCLUIDO	</t>
        </is>
      </c>
      <c r="D289" t="n">
        <v>8.3085</v>
      </c>
      <c r="E289" t="n">
        <v>12.04</v>
      </c>
      <c r="F289" t="n">
        <v>8.279999999999999</v>
      </c>
      <c r="G289" t="n">
        <v>21.6</v>
      </c>
      <c r="H289" t="n">
        <v>0.28</v>
      </c>
      <c r="I289" t="n">
        <v>23</v>
      </c>
      <c r="J289" t="n">
        <v>237.41</v>
      </c>
      <c r="K289" t="n">
        <v>57.72</v>
      </c>
      <c r="L289" t="n">
        <v>3.75</v>
      </c>
      <c r="M289" t="n">
        <v>21</v>
      </c>
      <c r="N289" t="n">
        <v>55.93</v>
      </c>
      <c r="O289" t="n">
        <v>29514.51</v>
      </c>
      <c r="P289" t="n">
        <v>112.09</v>
      </c>
      <c r="Q289" t="n">
        <v>1361.48</v>
      </c>
      <c r="R289" t="n">
        <v>40.85</v>
      </c>
      <c r="S289" t="n">
        <v>25.13</v>
      </c>
      <c r="T289" t="n">
        <v>7178.99</v>
      </c>
      <c r="U289" t="n">
        <v>0.62</v>
      </c>
      <c r="V289" t="n">
        <v>0.87</v>
      </c>
      <c r="W289" t="n">
        <v>1.22</v>
      </c>
      <c r="X289" t="n">
        <v>0.46</v>
      </c>
      <c r="Y289" t="n">
        <v>1</v>
      </c>
      <c r="Z289" t="n">
        <v>10</v>
      </c>
    </row>
    <row r="290">
      <c r="A290" t="n">
        <v>12</v>
      </c>
      <c r="B290" t="n">
        <v>120</v>
      </c>
      <c r="C290" t="inlineStr">
        <is>
          <t xml:space="preserve">CONCLUIDO	</t>
        </is>
      </c>
      <c r="D290" t="n">
        <v>8.4175</v>
      </c>
      <c r="E290" t="n">
        <v>11.88</v>
      </c>
      <c r="F290" t="n">
        <v>8.210000000000001</v>
      </c>
      <c r="G290" t="n">
        <v>23.47</v>
      </c>
      <c r="H290" t="n">
        <v>0.3</v>
      </c>
      <c r="I290" t="n">
        <v>21</v>
      </c>
      <c r="J290" t="n">
        <v>237.84</v>
      </c>
      <c r="K290" t="n">
        <v>57.72</v>
      </c>
      <c r="L290" t="n">
        <v>4</v>
      </c>
      <c r="M290" t="n">
        <v>19</v>
      </c>
      <c r="N290" t="n">
        <v>56.12</v>
      </c>
      <c r="O290" t="n">
        <v>29567.95</v>
      </c>
      <c r="P290" t="n">
        <v>110.01</v>
      </c>
      <c r="Q290" t="n">
        <v>1361.45</v>
      </c>
      <c r="R290" t="n">
        <v>38.94</v>
      </c>
      <c r="S290" t="n">
        <v>25.13</v>
      </c>
      <c r="T290" t="n">
        <v>6237.3</v>
      </c>
      <c r="U290" t="n">
        <v>0.65</v>
      </c>
      <c r="V290" t="n">
        <v>0.88</v>
      </c>
      <c r="W290" t="n">
        <v>1.21</v>
      </c>
      <c r="X290" t="n">
        <v>0.39</v>
      </c>
      <c r="Y290" t="n">
        <v>1</v>
      </c>
      <c r="Z290" t="n">
        <v>10</v>
      </c>
    </row>
    <row r="291">
      <c r="A291" t="n">
        <v>13</v>
      </c>
      <c r="B291" t="n">
        <v>120</v>
      </c>
      <c r="C291" t="inlineStr">
        <is>
          <t xml:space="preserve">CONCLUIDO	</t>
        </is>
      </c>
      <c r="D291" t="n">
        <v>8.466200000000001</v>
      </c>
      <c r="E291" t="n">
        <v>11.81</v>
      </c>
      <c r="F291" t="n">
        <v>8.19</v>
      </c>
      <c r="G291" t="n">
        <v>24.57</v>
      </c>
      <c r="H291" t="n">
        <v>0.32</v>
      </c>
      <c r="I291" t="n">
        <v>20</v>
      </c>
      <c r="J291" t="n">
        <v>238.28</v>
      </c>
      <c r="K291" t="n">
        <v>57.72</v>
      </c>
      <c r="L291" t="n">
        <v>4.25</v>
      </c>
      <c r="M291" t="n">
        <v>18</v>
      </c>
      <c r="N291" t="n">
        <v>56.3</v>
      </c>
      <c r="O291" t="n">
        <v>29621.44</v>
      </c>
      <c r="P291" t="n">
        <v>108.03</v>
      </c>
      <c r="Q291" t="n">
        <v>1361.43</v>
      </c>
      <c r="R291" t="n">
        <v>38.16</v>
      </c>
      <c r="S291" t="n">
        <v>25.13</v>
      </c>
      <c r="T291" t="n">
        <v>5852.32</v>
      </c>
      <c r="U291" t="n">
        <v>0.66</v>
      </c>
      <c r="V291" t="n">
        <v>0.88</v>
      </c>
      <c r="W291" t="n">
        <v>1.21</v>
      </c>
      <c r="X291" t="n">
        <v>0.37</v>
      </c>
      <c r="Y291" t="n">
        <v>1</v>
      </c>
      <c r="Z291" t="n">
        <v>10</v>
      </c>
    </row>
    <row r="292">
      <c r="A292" t="n">
        <v>14</v>
      </c>
      <c r="B292" t="n">
        <v>120</v>
      </c>
      <c r="C292" t="inlineStr">
        <is>
          <t xml:space="preserve">CONCLUIDO	</t>
        </is>
      </c>
      <c r="D292" t="n">
        <v>8.5557</v>
      </c>
      <c r="E292" t="n">
        <v>11.69</v>
      </c>
      <c r="F292" t="n">
        <v>8.16</v>
      </c>
      <c r="G292" t="n">
        <v>27.2</v>
      </c>
      <c r="H292" t="n">
        <v>0.34</v>
      </c>
      <c r="I292" t="n">
        <v>18</v>
      </c>
      <c r="J292" t="n">
        <v>238.71</v>
      </c>
      <c r="K292" t="n">
        <v>57.72</v>
      </c>
      <c r="L292" t="n">
        <v>4.5</v>
      </c>
      <c r="M292" t="n">
        <v>16</v>
      </c>
      <c r="N292" t="n">
        <v>56.49</v>
      </c>
      <c r="O292" t="n">
        <v>29675.01</v>
      </c>
      <c r="P292" t="n">
        <v>104.91</v>
      </c>
      <c r="Q292" t="n">
        <v>1361.34</v>
      </c>
      <c r="R292" t="n">
        <v>37.35</v>
      </c>
      <c r="S292" t="n">
        <v>25.13</v>
      </c>
      <c r="T292" t="n">
        <v>5453.97</v>
      </c>
      <c r="U292" t="n">
        <v>0.67</v>
      </c>
      <c r="V292" t="n">
        <v>0.88</v>
      </c>
      <c r="W292" t="n">
        <v>1.21</v>
      </c>
      <c r="X292" t="n">
        <v>0.34</v>
      </c>
      <c r="Y292" t="n">
        <v>1</v>
      </c>
      <c r="Z292" t="n">
        <v>10</v>
      </c>
    </row>
    <row r="293">
      <c r="A293" t="n">
        <v>15</v>
      </c>
      <c r="B293" t="n">
        <v>120</v>
      </c>
      <c r="C293" t="inlineStr">
        <is>
          <t xml:space="preserve">CONCLUIDO	</t>
        </is>
      </c>
      <c r="D293" t="n">
        <v>8.5985</v>
      </c>
      <c r="E293" t="n">
        <v>11.63</v>
      </c>
      <c r="F293" t="n">
        <v>8.15</v>
      </c>
      <c r="G293" t="n">
        <v>28.75</v>
      </c>
      <c r="H293" t="n">
        <v>0.35</v>
      </c>
      <c r="I293" t="n">
        <v>17</v>
      </c>
      <c r="J293" t="n">
        <v>239.14</v>
      </c>
      <c r="K293" t="n">
        <v>57.72</v>
      </c>
      <c r="L293" t="n">
        <v>4.75</v>
      </c>
      <c r="M293" t="n">
        <v>15</v>
      </c>
      <c r="N293" t="n">
        <v>56.67</v>
      </c>
      <c r="O293" t="n">
        <v>29728.63</v>
      </c>
      <c r="P293" t="n">
        <v>103.13</v>
      </c>
      <c r="Q293" t="n">
        <v>1361.49</v>
      </c>
      <c r="R293" t="n">
        <v>36.76</v>
      </c>
      <c r="S293" t="n">
        <v>25.13</v>
      </c>
      <c r="T293" t="n">
        <v>5165.59</v>
      </c>
      <c r="U293" t="n">
        <v>0.68</v>
      </c>
      <c r="V293" t="n">
        <v>0.88</v>
      </c>
      <c r="W293" t="n">
        <v>1.21</v>
      </c>
      <c r="X293" t="n">
        <v>0.33</v>
      </c>
      <c r="Y293" t="n">
        <v>1</v>
      </c>
      <c r="Z293" t="n">
        <v>10</v>
      </c>
    </row>
    <row r="294">
      <c r="A294" t="n">
        <v>16</v>
      </c>
      <c r="B294" t="n">
        <v>120</v>
      </c>
      <c r="C294" t="inlineStr">
        <is>
          <t xml:space="preserve">CONCLUIDO	</t>
        </is>
      </c>
      <c r="D294" t="n">
        <v>8.645300000000001</v>
      </c>
      <c r="E294" t="n">
        <v>11.57</v>
      </c>
      <c r="F294" t="n">
        <v>8.130000000000001</v>
      </c>
      <c r="G294" t="n">
        <v>30.48</v>
      </c>
      <c r="H294" t="n">
        <v>0.37</v>
      </c>
      <c r="I294" t="n">
        <v>16</v>
      </c>
      <c r="J294" t="n">
        <v>239.58</v>
      </c>
      <c r="K294" t="n">
        <v>57.72</v>
      </c>
      <c r="L294" t="n">
        <v>5</v>
      </c>
      <c r="M294" t="n">
        <v>13</v>
      </c>
      <c r="N294" t="n">
        <v>56.86</v>
      </c>
      <c r="O294" t="n">
        <v>29782.33</v>
      </c>
      <c r="P294" t="n">
        <v>101.75</v>
      </c>
      <c r="Q294" t="n">
        <v>1361.34</v>
      </c>
      <c r="R294" t="n">
        <v>36.3</v>
      </c>
      <c r="S294" t="n">
        <v>25.13</v>
      </c>
      <c r="T294" t="n">
        <v>4941.16</v>
      </c>
      <c r="U294" t="n">
        <v>0.6899999999999999</v>
      </c>
      <c r="V294" t="n">
        <v>0.88</v>
      </c>
      <c r="W294" t="n">
        <v>1.21</v>
      </c>
      <c r="X294" t="n">
        <v>0.31</v>
      </c>
      <c r="Y294" t="n">
        <v>1</v>
      </c>
      <c r="Z294" t="n">
        <v>10</v>
      </c>
    </row>
    <row r="295">
      <c r="A295" t="n">
        <v>17</v>
      </c>
      <c r="B295" t="n">
        <v>120</v>
      </c>
      <c r="C295" t="inlineStr">
        <is>
          <t xml:space="preserve">CONCLUIDO	</t>
        </is>
      </c>
      <c r="D295" t="n">
        <v>8.702</v>
      </c>
      <c r="E295" t="n">
        <v>11.49</v>
      </c>
      <c r="F295" t="n">
        <v>8.1</v>
      </c>
      <c r="G295" t="n">
        <v>32.4</v>
      </c>
      <c r="H295" t="n">
        <v>0.39</v>
      </c>
      <c r="I295" t="n">
        <v>15</v>
      </c>
      <c r="J295" t="n">
        <v>240.02</v>
      </c>
      <c r="K295" t="n">
        <v>57.72</v>
      </c>
      <c r="L295" t="n">
        <v>5.25</v>
      </c>
      <c r="M295" t="n">
        <v>13</v>
      </c>
      <c r="N295" t="n">
        <v>57.04</v>
      </c>
      <c r="O295" t="n">
        <v>29836.09</v>
      </c>
      <c r="P295" t="n">
        <v>100.64</v>
      </c>
      <c r="Q295" t="n">
        <v>1361.34</v>
      </c>
      <c r="R295" t="n">
        <v>35.39</v>
      </c>
      <c r="S295" t="n">
        <v>25.13</v>
      </c>
      <c r="T295" t="n">
        <v>4490.59</v>
      </c>
      <c r="U295" t="n">
        <v>0.71</v>
      </c>
      <c r="V295" t="n">
        <v>0.89</v>
      </c>
      <c r="W295" t="n">
        <v>1.2</v>
      </c>
      <c r="X295" t="n">
        <v>0.28</v>
      </c>
      <c r="Y295" t="n">
        <v>1</v>
      </c>
      <c r="Z295" t="n">
        <v>10</v>
      </c>
    </row>
    <row r="296">
      <c r="A296" t="n">
        <v>18</v>
      </c>
      <c r="B296" t="n">
        <v>120</v>
      </c>
      <c r="C296" t="inlineStr">
        <is>
          <t xml:space="preserve">CONCLUIDO	</t>
        </is>
      </c>
      <c r="D296" t="n">
        <v>8.7464</v>
      </c>
      <c r="E296" t="n">
        <v>11.43</v>
      </c>
      <c r="F296" t="n">
        <v>8.09</v>
      </c>
      <c r="G296" t="n">
        <v>34.66</v>
      </c>
      <c r="H296" t="n">
        <v>0.41</v>
      </c>
      <c r="I296" t="n">
        <v>14</v>
      </c>
      <c r="J296" t="n">
        <v>240.45</v>
      </c>
      <c r="K296" t="n">
        <v>57.72</v>
      </c>
      <c r="L296" t="n">
        <v>5.5</v>
      </c>
      <c r="M296" t="n">
        <v>11</v>
      </c>
      <c r="N296" t="n">
        <v>57.23</v>
      </c>
      <c r="O296" t="n">
        <v>29890.04</v>
      </c>
      <c r="P296" t="n">
        <v>98.54000000000001</v>
      </c>
      <c r="Q296" t="n">
        <v>1361.34</v>
      </c>
      <c r="R296" t="n">
        <v>35.05</v>
      </c>
      <c r="S296" t="n">
        <v>25.13</v>
      </c>
      <c r="T296" t="n">
        <v>4323.64</v>
      </c>
      <c r="U296" t="n">
        <v>0.72</v>
      </c>
      <c r="V296" t="n">
        <v>0.89</v>
      </c>
      <c r="W296" t="n">
        <v>1.2</v>
      </c>
      <c r="X296" t="n">
        <v>0.27</v>
      </c>
      <c r="Y296" t="n">
        <v>1</v>
      </c>
      <c r="Z296" t="n">
        <v>10</v>
      </c>
    </row>
    <row r="297">
      <c r="A297" t="n">
        <v>19</v>
      </c>
      <c r="B297" t="n">
        <v>120</v>
      </c>
      <c r="C297" t="inlineStr">
        <is>
          <t xml:space="preserve">CONCLUIDO	</t>
        </is>
      </c>
      <c r="D297" t="n">
        <v>8.752700000000001</v>
      </c>
      <c r="E297" t="n">
        <v>11.42</v>
      </c>
      <c r="F297" t="n">
        <v>8.08</v>
      </c>
      <c r="G297" t="n">
        <v>34.62</v>
      </c>
      <c r="H297" t="n">
        <v>0.42</v>
      </c>
      <c r="I297" t="n">
        <v>14</v>
      </c>
      <c r="J297" t="n">
        <v>240.89</v>
      </c>
      <c r="K297" t="n">
        <v>57.72</v>
      </c>
      <c r="L297" t="n">
        <v>5.75</v>
      </c>
      <c r="M297" t="n">
        <v>7</v>
      </c>
      <c r="N297" t="n">
        <v>57.42</v>
      </c>
      <c r="O297" t="n">
        <v>29943.94</v>
      </c>
      <c r="P297" t="n">
        <v>97.90000000000001</v>
      </c>
      <c r="Q297" t="n">
        <v>1361.37</v>
      </c>
      <c r="R297" t="n">
        <v>34.59</v>
      </c>
      <c r="S297" t="n">
        <v>25.13</v>
      </c>
      <c r="T297" t="n">
        <v>4093.43</v>
      </c>
      <c r="U297" t="n">
        <v>0.73</v>
      </c>
      <c r="V297" t="n">
        <v>0.89</v>
      </c>
      <c r="W297" t="n">
        <v>1.21</v>
      </c>
      <c r="X297" t="n">
        <v>0.26</v>
      </c>
      <c r="Y297" t="n">
        <v>1</v>
      </c>
      <c r="Z297" t="n">
        <v>10</v>
      </c>
    </row>
    <row r="298">
      <c r="A298" t="n">
        <v>20</v>
      </c>
      <c r="B298" t="n">
        <v>120</v>
      </c>
      <c r="C298" t="inlineStr">
        <is>
          <t xml:space="preserve">CONCLUIDO	</t>
        </is>
      </c>
      <c r="D298" t="n">
        <v>8.789899999999999</v>
      </c>
      <c r="E298" t="n">
        <v>11.38</v>
      </c>
      <c r="F298" t="n">
        <v>8.08</v>
      </c>
      <c r="G298" t="n">
        <v>37.27</v>
      </c>
      <c r="H298" t="n">
        <v>0.44</v>
      </c>
      <c r="I298" t="n">
        <v>13</v>
      </c>
      <c r="J298" t="n">
        <v>241.33</v>
      </c>
      <c r="K298" t="n">
        <v>57.72</v>
      </c>
      <c r="L298" t="n">
        <v>6</v>
      </c>
      <c r="M298" t="n">
        <v>5</v>
      </c>
      <c r="N298" t="n">
        <v>57.6</v>
      </c>
      <c r="O298" t="n">
        <v>29997.9</v>
      </c>
      <c r="P298" t="n">
        <v>96.64</v>
      </c>
      <c r="Q298" t="n">
        <v>1361.42</v>
      </c>
      <c r="R298" t="n">
        <v>34.37</v>
      </c>
      <c r="S298" t="n">
        <v>25.13</v>
      </c>
      <c r="T298" t="n">
        <v>3988.27</v>
      </c>
      <c r="U298" t="n">
        <v>0.73</v>
      </c>
      <c r="V298" t="n">
        <v>0.89</v>
      </c>
      <c r="W298" t="n">
        <v>1.21</v>
      </c>
      <c r="X298" t="n">
        <v>0.26</v>
      </c>
      <c r="Y298" t="n">
        <v>1</v>
      </c>
      <c r="Z298" t="n">
        <v>10</v>
      </c>
    </row>
    <row r="299">
      <c r="A299" t="n">
        <v>21</v>
      </c>
      <c r="B299" t="n">
        <v>120</v>
      </c>
      <c r="C299" t="inlineStr">
        <is>
          <t xml:space="preserve">CONCLUIDO	</t>
        </is>
      </c>
      <c r="D299" t="n">
        <v>8.794600000000001</v>
      </c>
      <c r="E299" t="n">
        <v>11.37</v>
      </c>
      <c r="F299" t="n">
        <v>8.07</v>
      </c>
      <c r="G299" t="n">
        <v>37.24</v>
      </c>
      <c r="H299" t="n">
        <v>0.46</v>
      </c>
      <c r="I299" t="n">
        <v>13</v>
      </c>
      <c r="J299" t="n">
        <v>241.77</v>
      </c>
      <c r="K299" t="n">
        <v>57.72</v>
      </c>
      <c r="L299" t="n">
        <v>6.25</v>
      </c>
      <c r="M299" t="n">
        <v>2</v>
      </c>
      <c r="N299" t="n">
        <v>57.79</v>
      </c>
      <c r="O299" t="n">
        <v>30051.93</v>
      </c>
      <c r="P299" t="n">
        <v>95.54000000000001</v>
      </c>
      <c r="Q299" t="n">
        <v>1361.37</v>
      </c>
      <c r="R299" t="n">
        <v>34.11</v>
      </c>
      <c r="S299" t="n">
        <v>25.13</v>
      </c>
      <c r="T299" t="n">
        <v>3860.56</v>
      </c>
      <c r="U299" t="n">
        <v>0.74</v>
      </c>
      <c r="V299" t="n">
        <v>0.89</v>
      </c>
      <c r="W299" t="n">
        <v>1.21</v>
      </c>
      <c r="X299" t="n">
        <v>0.25</v>
      </c>
      <c r="Y299" t="n">
        <v>1</v>
      </c>
      <c r="Z299" t="n">
        <v>10</v>
      </c>
    </row>
    <row r="300">
      <c r="A300" t="n">
        <v>22</v>
      </c>
      <c r="B300" t="n">
        <v>120</v>
      </c>
      <c r="C300" t="inlineStr">
        <is>
          <t xml:space="preserve">CONCLUIDO	</t>
        </is>
      </c>
      <c r="D300" t="n">
        <v>8.791600000000001</v>
      </c>
      <c r="E300" t="n">
        <v>11.37</v>
      </c>
      <c r="F300" t="n">
        <v>8.07</v>
      </c>
      <c r="G300" t="n">
        <v>37.26</v>
      </c>
      <c r="H300" t="n">
        <v>0.48</v>
      </c>
      <c r="I300" t="n">
        <v>13</v>
      </c>
      <c r="J300" t="n">
        <v>242.2</v>
      </c>
      <c r="K300" t="n">
        <v>57.72</v>
      </c>
      <c r="L300" t="n">
        <v>6.5</v>
      </c>
      <c r="M300" t="n">
        <v>0</v>
      </c>
      <c r="N300" t="n">
        <v>57.98</v>
      </c>
      <c r="O300" t="n">
        <v>30106.03</v>
      </c>
      <c r="P300" t="n">
        <v>95.08</v>
      </c>
      <c r="Q300" t="n">
        <v>1361.43</v>
      </c>
      <c r="R300" t="n">
        <v>34.08</v>
      </c>
      <c r="S300" t="n">
        <v>25.13</v>
      </c>
      <c r="T300" t="n">
        <v>3843.32</v>
      </c>
      <c r="U300" t="n">
        <v>0.74</v>
      </c>
      <c r="V300" t="n">
        <v>0.89</v>
      </c>
      <c r="W300" t="n">
        <v>1.22</v>
      </c>
      <c r="X300" t="n">
        <v>0.25</v>
      </c>
      <c r="Y300" t="n">
        <v>1</v>
      </c>
      <c r="Z300" t="n">
        <v>10</v>
      </c>
    </row>
    <row r="301">
      <c r="A301" t="n">
        <v>0</v>
      </c>
      <c r="B301" t="n">
        <v>145</v>
      </c>
      <c r="C301" t="inlineStr">
        <is>
          <t xml:space="preserve">CONCLUIDO	</t>
        </is>
      </c>
      <c r="D301" t="n">
        <v>4.8192</v>
      </c>
      <c r="E301" t="n">
        <v>20.75</v>
      </c>
      <c r="F301" t="n">
        <v>10.58</v>
      </c>
      <c r="G301" t="n">
        <v>4.74</v>
      </c>
      <c r="H301" t="n">
        <v>0.06</v>
      </c>
      <c r="I301" t="n">
        <v>134</v>
      </c>
      <c r="J301" t="n">
        <v>285.18</v>
      </c>
      <c r="K301" t="n">
        <v>61.2</v>
      </c>
      <c r="L301" t="n">
        <v>1</v>
      </c>
      <c r="M301" t="n">
        <v>132</v>
      </c>
      <c r="N301" t="n">
        <v>77.98</v>
      </c>
      <c r="O301" t="n">
        <v>35406.83</v>
      </c>
      <c r="P301" t="n">
        <v>185.15</v>
      </c>
      <c r="Q301" t="n">
        <v>1361.77</v>
      </c>
      <c r="R301" t="n">
        <v>112.88</v>
      </c>
      <c r="S301" t="n">
        <v>25.13</v>
      </c>
      <c r="T301" t="n">
        <v>42638.4</v>
      </c>
      <c r="U301" t="n">
        <v>0.22</v>
      </c>
      <c r="V301" t="n">
        <v>0.68</v>
      </c>
      <c r="W301" t="n">
        <v>1.4</v>
      </c>
      <c r="X301" t="n">
        <v>2.76</v>
      </c>
      <c r="Y301" t="n">
        <v>1</v>
      </c>
      <c r="Z301" t="n">
        <v>10</v>
      </c>
    </row>
    <row r="302">
      <c r="A302" t="n">
        <v>1</v>
      </c>
      <c r="B302" t="n">
        <v>145</v>
      </c>
      <c r="C302" t="inlineStr">
        <is>
          <t xml:space="preserve">CONCLUIDO	</t>
        </is>
      </c>
      <c r="D302" t="n">
        <v>5.4948</v>
      </c>
      <c r="E302" t="n">
        <v>18.2</v>
      </c>
      <c r="F302" t="n">
        <v>9.859999999999999</v>
      </c>
      <c r="G302" t="n">
        <v>5.92</v>
      </c>
      <c r="H302" t="n">
        <v>0.08</v>
      </c>
      <c r="I302" t="n">
        <v>100</v>
      </c>
      <c r="J302" t="n">
        <v>285.68</v>
      </c>
      <c r="K302" t="n">
        <v>61.2</v>
      </c>
      <c r="L302" t="n">
        <v>1.25</v>
      </c>
      <c r="M302" t="n">
        <v>98</v>
      </c>
      <c r="N302" t="n">
        <v>78.23999999999999</v>
      </c>
      <c r="O302" t="n">
        <v>35468.6</v>
      </c>
      <c r="P302" t="n">
        <v>171.53</v>
      </c>
      <c r="Q302" t="n">
        <v>1361.92</v>
      </c>
      <c r="R302" t="n">
        <v>90.39</v>
      </c>
      <c r="S302" t="n">
        <v>25.13</v>
      </c>
      <c r="T302" t="n">
        <v>31564.35</v>
      </c>
      <c r="U302" t="n">
        <v>0.28</v>
      </c>
      <c r="V302" t="n">
        <v>0.73</v>
      </c>
      <c r="W302" t="n">
        <v>1.34</v>
      </c>
      <c r="X302" t="n">
        <v>2.04</v>
      </c>
      <c r="Y302" t="n">
        <v>1</v>
      </c>
      <c r="Z302" t="n">
        <v>10</v>
      </c>
    </row>
    <row r="303">
      <c r="A303" t="n">
        <v>2</v>
      </c>
      <c r="B303" t="n">
        <v>145</v>
      </c>
      <c r="C303" t="inlineStr">
        <is>
          <t xml:space="preserve">CONCLUIDO	</t>
        </is>
      </c>
      <c r="D303" t="n">
        <v>6.0134</v>
      </c>
      <c r="E303" t="n">
        <v>16.63</v>
      </c>
      <c r="F303" t="n">
        <v>9.42</v>
      </c>
      <c r="G303" t="n">
        <v>7.16</v>
      </c>
      <c r="H303" t="n">
        <v>0.09</v>
      </c>
      <c r="I303" t="n">
        <v>79</v>
      </c>
      <c r="J303" t="n">
        <v>286.19</v>
      </c>
      <c r="K303" t="n">
        <v>61.2</v>
      </c>
      <c r="L303" t="n">
        <v>1.5</v>
      </c>
      <c r="M303" t="n">
        <v>77</v>
      </c>
      <c r="N303" t="n">
        <v>78.48999999999999</v>
      </c>
      <c r="O303" t="n">
        <v>35530.47</v>
      </c>
      <c r="P303" t="n">
        <v>162.84</v>
      </c>
      <c r="Q303" t="n">
        <v>1361.65</v>
      </c>
      <c r="R303" t="n">
        <v>76.29000000000001</v>
      </c>
      <c r="S303" t="n">
        <v>25.13</v>
      </c>
      <c r="T303" t="n">
        <v>24621.4</v>
      </c>
      <c r="U303" t="n">
        <v>0.33</v>
      </c>
      <c r="V303" t="n">
        <v>0.76</v>
      </c>
      <c r="W303" t="n">
        <v>1.32</v>
      </c>
      <c r="X303" t="n">
        <v>1.6</v>
      </c>
      <c r="Y303" t="n">
        <v>1</v>
      </c>
      <c r="Z303" t="n">
        <v>10</v>
      </c>
    </row>
    <row r="304">
      <c r="A304" t="n">
        <v>3</v>
      </c>
      <c r="B304" t="n">
        <v>145</v>
      </c>
      <c r="C304" t="inlineStr">
        <is>
          <t xml:space="preserve">CONCLUIDO	</t>
        </is>
      </c>
      <c r="D304" t="n">
        <v>6.3868</v>
      </c>
      <c r="E304" t="n">
        <v>15.66</v>
      </c>
      <c r="F304" t="n">
        <v>9.15</v>
      </c>
      <c r="G304" t="n">
        <v>8.32</v>
      </c>
      <c r="H304" t="n">
        <v>0.11</v>
      </c>
      <c r="I304" t="n">
        <v>66</v>
      </c>
      <c r="J304" t="n">
        <v>286.69</v>
      </c>
      <c r="K304" t="n">
        <v>61.2</v>
      </c>
      <c r="L304" t="n">
        <v>1.75</v>
      </c>
      <c r="M304" t="n">
        <v>64</v>
      </c>
      <c r="N304" t="n">
        <v>78.73999999999999</v>
      </c>
      <c r="O304" t="n">
        <v>35592.57</v>
      </c>
      <c r="P304" t="n">
        <v>157.15</v>
      </c>
      <c r="Q304" t="n">
        <v>1361.76</v>
      </c>
      <c r="R304" t="n">
        <v>68.27</v>
      </c>
      <c r="S304" t="n">
        <v>25.13</v>
      </c>
      <c r="T304" t="n">
        <v>20677.01</v>
      </c>
      <c r="U304" t="n">
        <v>0.37</v>
      </c>
      <c r="V304" t="n">
        <v>0.79</v>
      </c>
      <c r="W304" t="n">
        <v>1.28</v>
      </c>
      <c r="X304" t="n">
        <v>1.33</v>
      </c>
      <c r="Y304" t="n">
        <v>1</v>
      </c>
      <c r="Z304" t="n">
        <v>10</v>
      </c>
    </row>
    <row r="305">
      <c r="A305" t="n">
        <v>4</v>
      </c>
      <c r="B305" t="n">
        <v>145</v>
      </c>
      <c r="C305" t="inlineStr">
        <is>
          <t xml:space="preserve">CONCLUIDO	</t>
        </is>
      </c>
      <c r="D305" t="n">
        <v>6.7108</v>
      </c>
      <c r="E305" t="n">
        <v>14.9</v>
      </c>
      <c r="F305" t="n">
        <v>8.93</v>
      </c>
      <c r="G305" t="n">
        <v>9.57</v>
      </c>
      <c r="H305" t="n">
        <v>0.12</v>
      </c>
      <c r="I305" t="n">
        <v>56</v>
      </c>
      <c r="J305" t="n">
        <v>287.19</v>
      </c>
      <c r="K305" t="n">
        <v>61.2</v>
      </c>
      <c r="L305" t="n">
        <v>2</v>
      </c>
      <c r="M305" t="n">
        <v>54</v>
      </c>
      <c r="N305" t="n">
        <v>78.98999999999999</v>
      </c>
      <c r="O305" t="n">
        <v>35654.65</v>
      </c>
      <c r="P305" t="n">
        <v>152.21</v>
      </c>
      <c r="Q305" t="n">
        <v>1361.54</v>
      </c>
      <c r="R305" t="n">
        <v>61.5</v>
      </c>
      <c r="S305" t="n">
        <v>25.13</v>
      </c>
      <c r="T305" t="n">
        <v>17343</v>
      </c>
      <c r="U305" t="n">
        <v>0.41</v>
      </c>
      <c r="V305" t="n">
        <v>0.8</v>
      </c>
      <c r="W305" t="n">
        <v>1.27</v>
      </c>
      <c r="X305" t="n">
        <v>1.11</v>
      </c>
      <c r="Y305" t="n">
        <v>1</v>
      </c>
      <c r="Z305" t="n">
        <v>10</v>
      </c>
    </row>
    <row r="306">
      <c r="A306" t="n">
        <v>5</v>
      </c>
      <c r="B306" t="n">
        <v>145</v>
      </c>
      <c r="C306" t="inlineStr">
        <is>
          <t xml:space="preserve">CONCLUIDO	</t>
        </is>
      </c>
      <c r="D306" t="n">
        <v>6.9542</v>
      </c>
      <c r="E306" t="n">
        <v>14.38</v>
      </c>
      <c r="F306" t="n">
        <v>8.789999999999999</v>
      </c>
      <c r="G306" t="n">
        <v>10.76</v>
      </c>
      <c r="H306" t="n">
        <v>0.14</v>
      </c>
      <c r="I306" t="n">
        <v>49</v>
      </c>
      <c r="J306" t="n">
        <v>287.7</v>
      </c>
      <c r="K306" t="n">
        <v>61.2</v>
      </c>
      <c r="L306" t="n">
        <v>2.25</v>
      </c>
      <c r="M306" t="n">
        <v>47</v>
      </c>
      <c r="N306" t="n">
        <v>79.25</v>
      </c>
      <c r="O306" t="n">
        <v>35716.83</v>
      </c>
      <c r="P306" t="n">
        <v>148.72</v>
      </c>
      <c r="Q306" t="n">
        <v>1361.9</v>
      </c>
      <c r="R306" t="n">
        <v>56.85</v>
      </c>
      <c r="S306" t="n">
        <v>25.13</v>
      </c>
      <c r="T306" t="n">
        <v>15049.43</v>
      </c>
      <c r="U306" t="n">
        <v>0.44</v>
      </c>
      <c r="V306" t="n">
        <v>0.82</v>
      </c>
      <c r="W306" t="n">
        <v>1.26</v>
      </c>
      <c r="X306" t="n">
        <v>0.97</v>
      </c>
      <c r="Y306" t="n">
        <v>1</v>
      </c>
      <c r="Z306" t="n">
        <v>10</v>
      </c>
    </row>
    <row r="307">
      <c r="A307" t="n">
        <v>6</v>
      </c>
      <c r="B307" t="n">
        <v>145</v>
      </c>
      <c r="C307" t="inlineStr">
        <is>
          <t xml:space="preserve">CONCLUIDO	</t>
        </is>
      </c>
      <c r="D307" t="n">
        <v>7.1825</v>
      </c>
      <c r="E307" t="n">
        <v>13.92</v>
      </c>
      <c r="F307" t="n">
        <v>8.66</v>
      </c>
      <c r="G307" t="n">
        <v>12.08</v>
      </c>
      <c r="H307" t="n">
        <v>0.15</v>
      </c>
      <c r="I307" t="n">
        <v>43</v>
      </c>
      <c r="J307" t="n">
        <v>288.2</v>
      </c>
      <c r="K307" t="n">
        <v>61.2</v>
      </c>
      <c r="L307" t="n">
        <v>2.5</v>
      </c>
      <c r="M307" t="n">
        <v>41</v>
      </c>
      <c r="N307" t="n">
        <v>79.5</v>
      </c>
      <c r="O307" t="n">
        <v>35779.11</v>
      </c>
      <c r="P307" t="n">
        <v>145.45</v>
      </c>
      <c r="Q307" t="n">
        <v>1361.36</v>
      </c>
      <c r="R307" t="n">
        <v>52.74</v>
      </c>
      <c r="S307" t="n">
        <v>25.13</v>
      </c>
      <c r="T307" t="n">
        <v>13026.08</v>
      </c>
      <c r="U307" t="n">
        <v>0.48</v>
      </c>
      <c r="V307" t="n">
        <v>0.83</v>
      </c>
      <c r="W307" t="n">
        <v>1.25</v>
      </c>
      <c r="X307" t="n">
        <v>0.84</v>
      </c>
      <c r="Y307" t="n">
        <v>1</v>
      </c>
      <c r="Z307" t="n">
        <v>10</v>
      </c>
    </row>
    <row r="308">
      <c r="A308" t="n">
        <v>7</v>
      </c>
      <c r="B308" t="n">
        <v>145</v>
      </c>
      <c r="C308" t="inlineStr">
        <is>
          <t xml:space="preserve">CONCLUIDO	</t>
        </is>
      </c>
      <c r="D308" t="n">
        <v>7.3312</v>
      </c>
      <c r="E308" t="n">
        <v>13.64</v>
      </c>
      <c r="F308" t="n">
        <v>8.59</v>
      </c>
      <c r="G308" t="n">
        <v>13.21</v>
      </c>
      <c r="H308" t="n">
        <v>0.17</v>
      </c>
      <c r="I308" t="n">
        <v>39</v>
      </c>
      <c r="J308" t="n">
        <v>288.71</v>
      </c>
      <c r="K308" t="n">
        <v>61.2</v>
      </c>
      <c r="L308" t="n">
        <v>2.75</v>
      </c>
      <c r="M308" t="n">
        <v>37</v>
      </c>
      <c r="N308" t="n">
        <v>79.76000000000001</v>
      </c>
      <c r="O308" t="n">
        <v>35841.5</v>
      </c>
      <c r="P308" t="n">
        <v>143.73</v>
      </c>
      <c r="Q308" t="n">
        <v>1361.57</v>
      </c>
      <c r="R308" t="n">
        <v>50.61</v>
      </c>
      <c r="S308" t="n">
        <v>25.13</v>
      </c>
      <c r="T308" t="n">
        <v>11978.7</v>
      </c>
      <c r="U308" t="n">
        <v>0.5</v>
      </c>
      <c r="V308" t="n">
        <v>0.84</v>
      </c>
      <c r="W308" t="n">
        <v>1.24</v>
      </c>
      <c r="X308" t="n">
        <v>0.77</v>
      </c>
      <c r="Y308" t="n">
        <v>1</v>
      </c>
      <c r="Z308" t="n">
        <v>10</v>
      </c>
    </row>
    <row r="309">
      <c r="A309" t="n">
        <v>8</v>
      </c>
      <c r="B309" t="n">
        <v>145</v>
      </c>
      <c r="C309" t="inlineStr">
        <is>
          <t xml:space="preserve">CONCLUIDO	</t>
        </is>
      </c>
      <c r="D309" t="n">
        <v>7.4928</v>
      </c>
      <c r="E309" t="n">
        <v>13.35</v>
      </c>
      <c r="F309" t="n">
        <v>8.51</v>
      </c>
      <c r="G309" t="n">
        <v>14.59</v>
      </c>
      <c r="H309" t="n">
        <v>0.18</v>
      </c>
      <c r="I309" t="n">
        <v>35</v>
      </c>
      <c r="J309" t="n">
        <v>289.21</v>
      </c>
      <c r="K309" t="n">
        <v>61.2</v>
      </c>
      <c r="L309" t="n">
        <v>3</v>
      </c>
      <c r="M309" t="n">
        <v>33</v>
      </c>
      <c r="N309" t="n">
        <v>80.02</v>
      </c>
      <c r="O309" t="n">
        <v>35903.99</v>
      </c>
      <c r="P309" t="n">
        <v>141.09</v>
      </c>
      <c r="Q309" t="n">
        <v>1361.48</v>
      </c>
      <c r="R309" t="n">
        <v>48.21</v>
      </c>
      <c r="S309" t="n">
        <v>25.13</v>
      </c>
      <c r="T309" t="n">
        <v>10801.15</v>
      </c>
      <c r="U309" t="n">
        <v>0.52</v>
      </c>
      <c r="V309" t="n">
        <v>0.85</v>
      </c>
      <c r="W309" t="n">
        <v>1.24</v>
      </c>
      <c r="X309" t="n">
        <v>0.6899999999999999</v>
      </c>
      <c r="Y309" t="n">
        <v>1</v>
      </c>
      <c r="Z309" t="n">
        <v>10</v>
      </c>
    </row>
    <row r="310">
      <c r="A310" t="n">
        <v>9</v>
      </c>
      <c r="B310" t="n">
        <v>145</v>
      </c>
      <c r="C310" t="inlineStr">
        <is>
          <t xml:space="preserve">CONCLUIDO	</t>
        </is>
      </c>
      <c r="D310" t="n">
        <v>7.6165</v>
      </c>
      <c r="E310" t="n">
        <v>13.13</v>
      </c>
      <c r="F310" t="n">
        <v>8.460000000000001</v>
      </c>
      <c r="G310" t="n">
        <v>15.85</v>
      </c>
      <c r="H310" t="n">
        <v>0.2</v>
      </c>
      <c r="I310" t="n">
        <v>32</v>
      </c>
      <c r="J310" t="n">
        <v>289.72</v>
      </c>
      <c r="K310" t="n">
        <v>61.2</v>
      </c>
      <c r="L310" t="n">
        <v>3.25</v>
      </c>
      <c r="M310" t="n">
        <v>30</v>
      </c>
      <c r="N310" t="n">
        <v>80.27</v>
      </c>
      <c r="O310" t="n">
        <v>35966.59</v>
      </c>
      <c r="P310" t="n">
        <v>139.17</v>
      </c>
      <c r="Q310" t="n">
        <v>1361.53</v>
      </c>
      <c r="R310" t="n">
        <v>46.61</v>
      </c>
      <c r="S310" t="n">
        <v>25.13</v>
      </c>
      <c r="T310" t="n">
        <v>10014.03</v>
      </c>
      <c r="U310" t="n">
        <v>0.54</v>
      </c>
      <c r="V310" t="n">
        <v>0.85</v>
      </c>
      <c r="W310" t="n">
        <v>1.23</v>
      </c>
      <c r="X310" t="n">
        <v>0.64</v>
      </c>
      <c r="Y310" t="n">
        <v>1</v>
      </c>
      <c r="Z310" t="n">
        <v>10</v>
      </c>
    </row>
    <row r="311">
      <c r="A311" t="n">
        <v>10</v>
      </c>
      <c r="B311" t="n">
        <v>145</v>
      </c>
      <c r="C311" t="inlineStr">
        <is>
          <t xml:space="preserve">CONCLUIDO	</t>
        </is>
      </c>
      <c r="D311" t="n">
        <v>7.7439</v>
      </c>
      <c r="E311" t="n">
        <v>12.91</v>
      </c>
      <c r="F311" t="n">
        <v>8.4</v>
      </c>
      <c r="G311" t="n">
        <v>17.38</v>
      </c>
      <c r="H311" t="n">
        <v>0.21</v>
      </c>
      <c r="I311" t="n">
        <v>29</v>
      </c>
      <c r="J311" t="n">
        <v>290.23</v>
      </c>
      <c r="K311" t="n">
        <v>61.2</v>
      </c>
      <c r="L311" t="n">
        <v>3.5</v>
      </c>
      <c r="M311" t="n">
        <v>27</v>
      </c>
      <c r="N311" t="n">
        <v>80.53</v>
      </c>
      <c r="O311" t="n">
        <v>36029.29</v>
      </c>
      <c r="P311" t="n">
        <v>136.96</v>
      </c>
      <c r="Q311" t="n">
        <v>1361.54</v>
      </c>
      <c r="R311" t="n">
        <v>44.64</v>
      </c>
      <c r="S311" t="n">
        <v>25.13</v>
      </c>
      <c r="T311" t="n">
        <v>9047.559999999999</v>
      </c>
      <c r="U311" t="n">
        <v>0.5600000000000001</v>
      </c>
      <c r="V311" t="n">
        <v>0.86</v>
      </c>
      <c r="W311" t="n">
        <v>1.23</v>
      </c>
      <c r="X311" t="n">
        <v>0.58</v>
      </c>
      <c r="Y311" t="n">
        <v>1</v>
      </c>
      <c r="Z311" t="n">
        <v>10</v>
      </c>
    </row>
    <row r="312">
      <c r="A312" t="n">
        <v>11</v>
      </c>
      <c r="B312" t="n">
        <v>145</v>
      </c>
      <c r="C312" t="inlineStr">
        <is>
          <t xml:space="preserve">CONCLUIDO	</t>
        </is>
      </c>
      <c r="D312" t="n">
        <v>7.8402</v>
      </c>
      <c r="E312" t="n">
        <v>12.75</v>
      </c>
      <c r="F312" t="n">
        <v>8.35</v>
      </c>
      <c r="G312" t="n">
        <v>18.56</v>
      </c>
      <c r="H312" t="n">
        <v>0.23</v>
      </c>
      <c r="I312" t="n">
        <v>27</v>
      </c>
      <c r="J312" t="n">
        <v>290.74</v>
      </c>
      <c r="K312" t="n">
        <v>61.2</v>
      </c>
      <c r="L312" t="n">
        <v>3.75</v>
      </c>
      <c r="M312" t="n">
        <v>25</v>
      </c>
      <c r="N312" t="n">
        <v>80.79000000000001</v>
      </c>
      <c r="O312" t="n">
        <v>36092.1</v>
      </c>
      <c r="P312" t="n">
        <v>135.42</v>
      </c>
      <c r="Q312" t="n">
        <v>1361.48</v>
      </c>
      <c r="R312" t="n">
        <v>43.11</v>
      </c>
      <c r="S312" t="n">
        <v>25.13</v>
      </c>
      <c r="T312" t="n">
        <v>8291.23</v>
      </c>
      <c r="U312" t="n">
        <v>0.58</v>
      </c>
      <c r="V312" t="n">
        <v>0.86</v>
      </c>
      <c r="W312" t="n">
        <v>1.22</v>
      </c>
      <c r="X312" t="n">
        <v>0.53</v>
      </c>
      <c r="Y312" t="n">
        <v>1</v>
      </c>
      <c r="Z312" t="n">
        <v>10</v>
      </c>
    </row>
    <row r="313">
      <c r="A313" t="n">
        <v>12</v>
      </c>
      <c r="B313" t="n">
        <v>145</v>
      </c>
      <c r="C313" t="inlineStr">
        <is>
          <t xml:space="preserve">CONCLUIDO	</t>
        </is>
      </c>
      <c r="D313" t="n">
        <v>7.9355</v>
      </c>
      <c r="E313" t="n">
        <v>12.6</v>
      </c>
      <c r="F313" t="n">
        <v>8.31</v>
      </c>
      <c r="G313" t="n">
        <v>19.93</v>
      </c>
      <c r="H313" t="n">
        <v>0.24</v>
      </c>
      <c r="I313" t="n">
        <v>25</v>
      </c>
      <c r="J313" t="n">
        <v>291.25</v>
      </c>
      <c r="K313" t="n">
        <v>61.2</v>
      </c>
      <c r="L313" t="n">
        <v>4</v>
      </c>
      <c r="M313" t="n">
        <v>23</v>
      </c>
      <c r="N313" t="n">
        <v>81.05</v>
      </c>
      <c r="O313" t="n">
        <v>36155.02</v>
      </c>
      <c r="P313" t="n">
        <v>133.44</v>
      </c>
      <c r="Q313" t="n">
        <v>1361.48</v>
      </c>
      <c r="R313" t="n">
        <v>41.79</v>
      </c>
      <c r="S313" t="n">
        <v>25.13</v>
      </c>
      <c r="T313" t="n">
        <v>7639.93</v>
      </c>
      <c r="U313" t="n">
        <v>0.6</v>
      </c>
      <c r="V313" t="n">
        <v>0.87</v>
      </c>
      <c r="W313" t="n">
        <v>1.22</v>
      </c>
      <c r="X313" t="n">
        <v>0.48</v>
      </c>
      <c r="Y313" t="n">
        <v>1</v>
      </c>
      <c r="Z313" t="n">
        <v>10</v>
      </c>
    </row>
    <row r="314">
      <c r="A314" t="n">
        <v>13</v>
      </c>
      <c r="B314" t="n">
        <v>145</v>
      </c>
      <c r="C314" t="inlineStr">
        <is>
          <t xml:space="preserve">CONCLUIDO	</t>
        </is>
      </c>
      <c r="D314" t="n">
        <v>7.978</v>
      </c>
      <c r="E314" t="n">
        <v>12.53</v>
      </c>
      <c r="F314" t="n">
        <v>8.289999999999999</v>
      </c>
      <c r="G314" t="n">
        <v>20.73</v>
      </c>
      <c r="H314" t="n">
        <v>0.26</v>
      </c>
      <c r="I314" t="n">
        <v>24</v>
      </c>
      <c r="J314" t="n">
        <v>291.76</v>
      </c>
      <c r="K314" t="n">
        <v>61.2</v>
      </c>
      <c r="L314" t="n">
        <v>4.25</v>
      </c>
      <c r="M314" t="n">
        <v>22</v>
      </c>
      <c r="N314" t="n">
        <v>81.31</v>
      </c>
      <c r="O314" t="n">
        <v>36218.04</v>
      </c>
      <c r="P314" t="n">
        <v>132.41</v>
      </c>
      <c r="Q314" t="n">
        <v>1361.52</v>
      </c>
      <c r="R314" t="n">
        <v>41.37</v>
      </c>
      <c r="S314" t="n">
        <v>25.13</v>
      </c>
      <c r="T314" t="n">
        <v>7433.55</v>
      </c>
      <c r="U314" t="n">
        <v>0.61</v>
      </c>
      <c r="V314" t="n">
        <v>0.87</v>
      </c>
      <c r="W314" t="n">
        <v>1.22</v>
      </c>
      <c r="X314" t="n">
        <v>0.47</v>
      </c>
      <c r="Y314" t="n">
        <v>1</v>
      </c>
      <c r="Z314" t="n">
        <v>10</v>
      </c>
    </row>
    <row r="315">
      <c r="A315" t="n">
        <v>14</v>
      </c>
      <c r="B315" t="n">
        <v>145</v>
      </c>
      <c r="C315" t="inlineStr">
        <is>
          <t xml:space="preserve">CONCLUIDO	</t>
        </is>
      </c>
      <c r="D315" t="n">
        <v>8.089700000000001</v>
      </c>
      <c r="E315" t="n">
        <v>12.36</v>
      </c>
      <c r="F315" t="n">
        <v>8.23</v>
      </c>
      <c r="G315" t="n">
        <v>22.44</v>
      </c>
      <c r="H315" t="n">
        <v>0.27</v>
      </c>
      <c r="I315" t="n">
        <v>22</v>
      </c>
      <c r="J315" t="n">
        <v>292.27</v>
      </c>
      <c r="K315" t="n">
        <v>61.2</v>
      </c>
      <c r="L315" t="n">
        <v>4.5</v>
      </c>
      <c r="M315" t="n">
        <v>20</v>
      </c>
      <c r="N315" t="n">
        <v>81.56999999999999</v>
      </c>
      <c r="O315" t="n">
        <v>36281.16</v>
      </c>
      <c r="P315" t="n">
        <v>130.27</v>
      </c>
      <c r="Q315" t="n">
        <v>1361.68</v>
      </c>
      <c r="R315" t="n">
        <v>39.17</v>
      </c>
      <c r="S315" t="n">
        <v>25.13</v>
      </c>
      <c r="T315" t="n">
        <v>6347.44</v>
      </c>
      <c r="U315" t="n">
        <v>0.64</v>
      </c>
      <c r="V315" t="n">
        <v>0.87</v>
      </c>
      <c r="W315" t="n">
        <v>1.22</v>
      </c>
      <c r="X315" t="n">
        <v>0.41</v>
      </c>
      <c r="Y315" t="n">
        <v>1</v>
      </c>
      <c r="Z315" t="n">
        <v>10</v>
      </c>
    </row>
    <row r="316">
      <c r="A316" t="n">
        <v>15</v>
      </c>
      <c r="B316" t="n">
        <v>145</v>
      </c>
      <c r="C316" t="inlineStr">
        <is>
          <t xml:space="preserve">CONCLUIDO	</t>
        </is>
      </c>
      <c r="D316" t="n">
        <v>8.1378</v>
      </c>
      <c r="E316" t="n">
        <v>12.29</v>
      </c>
      <c r="F316" t="n">
        <v>8.210000000000001</v>
      </c>
      <c r="G316" t="n">
        <v>23.45</v>
      </c>
      <c r="H316" t="n">
        <v>0.29</v>
      </c>
      <c r="I316" t="n">
        <v>21</v>
      </c>
      <c r="J316" t="n">
        <v>292.79</v>
      </c>
      <c r="K316" t="n">
        <v>61.2</v>
      </c>
      <c r="L316" t="n">
        <v>4.75</v>
      </c>
      <c r="M316" t="n">
        <v>19</v>
      </c>
      <c r="N316" t="n">
        <v>81.84</v>
      </c>
      <c r="O316" t="n">
        <v>36344.4</v>
      </c>
      <c r="P316" t="n">
        <v>129.04</v>
      </c>
      <c r="Q316" t="n">
        <v>1361.34</v>
      </c>
      <c r="R316" t="n">
        <v>38.7</v>
      </c>
      <c r="S316" t="n">
        <v>25.13</v>
      </c>
      <c r="T316" t="n">
        <v>6116.52</v>
      </c>
      <c r="U316" t="n">
        <v>0.65</v>
      </c>
      <c r="V316" t="n">
        <v>0.88</v>
      </c>
      <c r="W316" t="n">
        <v>1.21</v>
      </c>
      <c r="X316" t="n">
        <v>0.39</v>
      </c>
      <c r="Y316" t="n">
        <v>1</v>
      </c>
      <c r="Z316" t="n">
        <v>10</v>
      </c>
    </row>
    <row r="317">
      <c r="A317" t="n">
        <v>16</v>
      </c>
      <c r="B317" t="n">
        <v>145</v>
      </c>
      <c r="C317" t="inlineStr">
        <is>
          <t xml:space="preserve">CONCLUIDO	</t>
        </is>
      </c>
      <c r="D317" t="n">
        <v>8.1852</v>
      </c>
      <c r="E317" t="n">
        <v>12.22</v>
      </c>
      <c r="F317" t="n">
        <v>8.19</v>
      </c>
      <c r="G317" t="n">
        <v>24.57</v>
      </c>
      <c r="H317" t="n">
        <v>0.3</v>
      </c>
      <c r="I317" t="n">
        <v>20</v>
      </c>
      <c r="J317" t="n">
        <v>293.3</v>
      </c>
      <c r="K317" t="n">
        <v>61.2</v>
      </c>
      <c r="L317" t="n">
        <v>5</v>
      </c>
      <c r="M317" t="n">
        <v>18</v>
      </c>
      <c r="N317" t="n">
        <v>82.09999999999999</v>
      </c>
      <c r="O317" t="n">
        <v>36407.75</v>
      </c>
      <c r="P317" t="n">
        <v>127.98</v>
      </c>
      <c r="Q317" t="n">
        <v>1361.39</v>
      </c>
      <c r="R317" t="n">
        <v>38.07</v>
      </c>
      <c r="S317" t="n">
        <v>25.13</v>
      </c>
      <c r="T317" t="n">
        <v>5804.98</v>
      </c>
      <c r="U317" t="n">
        <v>0.66</v>
      </c>
      <c r="V317" t="n">
        <v>0.88</v>
      </c>
      <c r="W317" t="n">
        <v>1.21</v>
      </c>
      <c r="X317" t="n">
        <v>0.37</v>
      </c>
      <c r="Y317" t="n">
        <v>1</v>
      </c>
      <c r="Z317" t="n">
        <v>10</v>
      </c>
    </row>
    <row r="318">
      <c r="A318" t="n">
        <v>17</v>
      </c>
      <c r="B318" t="n">
        <v>145</v>
      </c>
      <c r="C318" t="inlineStr">
        <is>
          <t xml:space="preserve">CONCLUIDO	</t>
        </is>
      </c>
      <c r="D318" t="n">
        <v>8.2325</v>
      </c>
      <c r="E318" t="n">
        <v>12.15</v>
      </c>
      <c r="F318" t="n">
        <v>8.17</v>
      </c>
      <c r="G318" t="n">
        <v>25.81</v>
      </c>
      <c r="H318" t="n">
        <v>0.32</v>
      </c>
      <c r="I318" t="n">
        <v>19</v>
      </c>
      <c r="J318" t="n">
        <v>293.81</v>
      </c>
      <c r="K318" t="n">
        <v>61.2</v>
      </c>
      <c r="L318" t="n">
        <v>5.25</v>
      </c>
      <c r="M318" t="n">
        <v>17</v>
      </c>
      <c r="N318" t="n">
        <v>82.36</v>
      </c>
      <c r="O318" t="n">
        <v>36471.2</v>
      </c>
      <c r="P318" t="n">
        <v>125.96</v>
      </c>
      <c r="Q318" t="n">
        <v>1361.36</v>
      </c>
      <c r="R318" t="n">
        <v>37.76</v>
      </c>
      <c r="S318" t="n">
        <v>25.13</v>
      </c>
      <c r="T318" t="n">
        <v>5653.71</v>
      </c>
      <c r="U318" t="n">
        <v>0.67</v>
      </c>
      <c r="V318" t="n">
        <v>0.88</v>
      </c>
      <c r="W318" t="n">
        <v>1.21</v>
      </c>
      <c r="X318" t="n">
        <v>0.35</v>
      </c>
      <c r="Y318" t="n">
        <v>1</v>
      </c>
      <c r="Z318" t="n">
        <v>10</v>
      </c>
    </row>
    <row r="319">
      <c r="A319" t="n">
        <v>18</v>
      </c>
      <c r="B319" t="n">
        <v>145</v>
      </c>
      <c r="C319" t="inlineStr">
        <is>
          <t xml:space="preserve">CONCLUIDO	</t>
        </is>
      </c>
      <c r="D319" t="n">
        <v>8.2743</v>
      </c>
      <c r="E319" t="n">
        <v>12.09</v>
      </c>
      <c r="F319" t="n">
        <v>8.17</v>
      </c>
      <c r="G319" t="n">
        <v>27.22</v>
      </c>
      <c r="H319" t="n">
        <v>0.33</v>
      </c>
      <c r="I319" t="n">
        <v>18</v>
      </c>
      <c r="J319" t="n">
        <v>294.33</v>
      </c>
      <c r="K319" t="n">
        <v>61.2</v>
      </c>
      <c r="L319" t="n">
        <v>5.5</v>
      </c>
      <c r="M319" t="n">
        <v>16</v>
      </c>
      <c r="N319" t="n">
        <v>82.63</v>
      </c>
      <c r="O319" t="n">
        <v>36534.76</v>
      </c>
      <c r="P319" t="n">
        <v>124.32</v>
      </c>
      <c r="Q319" t="n">
        <v>1361.34</v>
      </c>
      <c r="R319" t="n">
        <v>37.27</v>
      </c>
      <c r="S319" t="n">
        <v>25.13</v>
      </c>
      <c r="T319" t="n">
        <v>5415.45</v>
      </c>
      <c r="U319" t="n">
        <v>0.67</v>
      </c>
      <c r="V319" t="n">
        <v>0.88</v>
      </c>
      <c r="W319" t="n">
        <v>1.21</v>
      </c>
      <c r="X319" t="n">
        <v>0.35</v>
      </c>
      <c r="Y319" t="n">
        <v>1</v>
      </c>
      <c r="Z319" t="n">
        <v>10</v>
      </c>
    </row>
    <row r="320">
      <c r="A320" t="n">
        <v>19</v>
      </c>
      <c r="B320" t="n">
        <v>145</v>
      </c>
      <c r="C320" t="inlineStr">
        <is>
          <t xml:space="preserve">CONCLUIDO	</t>
        </is>
      </c>
      <c r="D320" t="n">
        <v>8.3239</v>
      </c>
      <c r="E320" t="n">
        <v>12.01</v>
      </c>
      <c r="F320" t="n">
        <v>8.15</v>
      </c>
      <c r="G320" t="n">
        <v>28.76</v>
      </c>
      <c r="H320" t="n">
        <v>0.35</v>
      </c>
      <c r="I320" t="n">
        <v>17</v>
      </c>
      <c r="J320" t="n">
        <v>294.84</v>
      </c>
      <c r="K320" t="n">
        <v>61.2</v>
      </c>
      <c r="L320" t="n">
        <v>5.75</v>
      </c>
      <c r="M320" t="n">
        <v>15</v>
      </c>
      <c r="N320" t="n">
        <v>82.90000000000001</v>
      </c>
      <c r="O320" t="n">
        <v>36598.44</v>
      </c>
      <c r="P320" t="n">
        <v>122.49</v>
      </c>
      <c r="Q320" t="n">
        <v>1361.35</v>
      </c>
      <c r="R320" t="n">
        <v>36.87</v>
      </c>
      <c r="S320" t="n">
        <v>25.13</v>
      </c>
      <c r="T320" t="n">
        <v>5218.54</v>
      </c>
      <c r="U320" t="n">
        <v>0.68</v>
      </c>
      <c r="V320" t="n">
        <v>0.88</v>
      </c>
      <c r="W320" t="n">
        <v>1.21</v>
      </c>
      <c r="X320" t="n">
        <v>0.33</v>
      </c>
      <c r="Y320" t="n">
        <v>1</v>
      </c>
      <c r="Z320" t="n">
        <v>10</v>
      </c>
    </row>
    <row r="321">
      <c r="A321" t="n">
        <v>20</v>
      </c>
      <c r="B321" t="n">
        <v>145</v>
      </c>
      <c r="C321" t="inlineStr">
        <is>
          <t xml:space="preserve">CONCLUIDO	</t>
        </is>
      </c>
      <c r="D321" t="n">
        <v>8.373799999999999</v>
      </c>
      <c r="E321" t="n">
        <v>11.94</v>
      </c>
      <c r="F321" t="n">
        <v>8.130000000000001</v>
      </c>
      <c r="G321" t="n">
        <v>30.49</v>
      </c>
      <c r="H321" t="n">
        <v>0.36</v>
      </c>
      <c r="I321" t="n">
        <v>16</v>
      </c>
      <c r="J321" t="n">
        <v>295.36</v>
      </c>
      <c r="K321" t="n">
        <v>61.2</v>
      </c>
      <c r="L321" t="n">
        <v>6</v>
      </c>
      <c r="M321" t="n">
        <v>14</v>
      </c>
      <c r="N321" t="n">
        <v>83.16</v>
      </c>
      <c r="O321" t="n">
        <v>36662.22</v>
      </c>
      <c r="P321" t="n">
        <v>121.53</v>
      </c>
      <c r="Q321" t="n">
        <v>1361.34</v>
      </c>
      <c r="R321" t="n">
        <v>36.36</v>
      </c>
      <c r="S321" t="n">
        <v>25.13</v>
      </c>
      <c r="T321" t="n">
        <v>4969.66</v>
      </c>
      <c r="U321" t="n">
        <v>0.6899999999999999</v>
      </c>
      <c r="V321" t="n">
        <v>0.88</v>
      </c>
      <c r="W321" t="n">
        <v>1.21</v>
      </c>
      <c r="X321" t="n">
        <v>0.31</v>
      </c>
      <c r="Y321" t="n">
        <v>1</v>
      </c>
      <c r="Z321" t="n">
        <v>10</v>
      </c>
    </row>
    <row r="322">
      <c r="A322" t="n">
        <v>21</v>
      </c>
      <c r="B322" t="n">
        <v>145</v>
      </c>
      <c r="C322" t="inlineStr">
        <is>
          <t xml:space="preserve">CONCLUIDO	</t>
        </is>
      </c>
      <c r="D322" t="n">
        <v>8.428900000000001</v>
      </c>
      <c r="E322" t="n">
        <v>11.86</v>
      </c>
      <c r="F322" t="n">
        <v>8.109999999999999</v>
      </c>
      <c r="G322" t="n">
        <v>32.43</v>
      </c>
      <c r="H322" t="n">
        <v>0.38</v>
      </c>
      <c r="I322" t="n">
        <v>15</v>
      </c>
      <c r="J322" t="n">
        <v>295.88</v>
      </c>
      <c r="K322" t="n">
        <v>61.2</v>
      </c>
      <c r="L322" t="n">
        <v>6.25</v>
      </c>
      <c r="M322" t="n">
        <v>13</v>
      </c>
      <c r="N322" t="n">
        <v>83.43000000000001</v>
      </c>
      <c r="O322" t="n">
        <v>36726.12</v>
      </c>
      <c r="P322" t="n">
        <v>120.59</v>
      </c>
      <c r="Q322" t="n">
        <v>1361.37</v>
      </c>
      <c r="R322" t="n">
        <v>35.66</v>
      </c>
      <c r="S322" t="n">
        <v>25.13</v>
      </c>
      <c r="T322" t="n">
        <v>4627.57</v>
      </c>
      <c r="U322" t="n">
        <v>0.7</v>
      </c>
      <c r="V322" t="n">
        <v>0.89</v>
      </c>
      <c r="W322" t="n">
        <v>1.2</v>
      </c>
      <c r="X322" t="n">
        <v>0.29</v>
      </c>
      <c r="Y322" t="n">
        <v>1</v>
      </c>
      <c r="Z322" t="n">
        <v>10</v>
      </c>
    </row>
    <row r="323">
      <c r="A323" t="n">
        <v>22</v>
      </c>
      <c r="B323" t="n">
        <v>145</v>
      </c>
      <c r="C323" t="inlineStr">
        <is>
          <t xml:space="preserve">CONCLUIDO	</t>
        </is>
      </c>
      <c r="D323" t="n">
        <v>8.4339</v>
      </c>
      <c r="E323" t="n">
        <v>11.86</v>
      </c>
      <c r="F323" t="n">
        <v>8.1</v>
      </c>
      <c r="G323" t="n">
        <v>32.4</v>
      </c>
      <c r="H323" t="n">
        <v>0.39</v>
      </c>
      <c r="I323" t="n">
        <v>15</v>
      </c>
      <c r="J323" t="n">
        <v>296.4</v>
      </c>
      <c r="K323" t="n">
        <v>61.2</v>
      </c>
      <c r="L323" t="n">
        <v>6.5</v>
      </c>
      <c r="M323" t="n">
        <v>13</v>
      </c>
      <c r="N323" t="n">
        <v>83.7</v>
      </c>
      <c r="O323" t="n">
        <v>36790.13</v>
      </c>
      <c r="P323" t="n">
        <v>118.63</v>
      </c>
      <c r="Q323" t="n">
        <v>1361.34</v>
      </c>
      <c r="R323" t="n">
        <v>35.43</v>
      </c>
      <c r="S323" t="n">
        <v>25.13</v>
      </c>
      <c r="T323" t="n">
        <v>4508.89</v>
      </c>
      <c r="U323" t="n">
        <v>0.71</v>
      </c>
      <c r="V323" t="n">
        <v>0.89</v>
      </c>
      <c r="W323" t="n">
        <v>1.2</v>
      </c>
      <c r="X323" t="n">
        <v>0.28</v>
      </c>
      <c r="Y323" t="n">
        <v>1</v>
      </c>
      <c r="Z323" t="n">
        <v>10</v>
      </c>
    </row>
    <row r="324">
      <c r="A324" t="n">
        <v>23</v>
      </c>
      <c r="B324" t="n">
        <v>145</v>
      </c>
      <c r="C324" t="inlineStr">
        <is>
          <t xml:space="preserve">CONCLUIDO	</t>
        </is>
      </c>
      <c r="D324" t="n">
        <v>8.491400000000001</v>
      </c>
      <c r="E324" t="n">
        <v>11.78</v>
      </c>
      <c r="F324" t="n">
        <v>8.07</v>
      </c>
      <c r="G324" t="n">
        <v>34.6</v>
      </c>
      <c r="H324" t="n">
        <v>0.4</v>
      </c>
      <c r="I324" t="n">
        <v>14</v>
      </c>
      <c r="J324" t="n">
        <v>296.92</v>
      </c>
      <c r="K324" t="n">
        <v>61.2</v>
      </c>
      <c r="L324" t="n">
        <v>6.75</v>
      </c>
      <c r="M324" t="n">
        <v>12</v>
      </c>
      <c r="N324" t="n">
        <v>83.97</v>
      </c>
      <c r="O324" t="n">
        <v>36854.25</v>
      </c>
      <c r="P324" t="n">
        <v>118.05</v>
      </c>
      <c r="Q324" t="n">
        <v>1361.38</v>
      </c>
      <c r="R324" t="n">
        <v>34.45</v>
      </c>
      <c r="S324" t="n">
        <v>25.13</v>
      </c>
      <c r="T324" t="n">
        <v>4023.31</v>
      </c>
      <c r="U324" t="n">
        <v>0.73</v>
      </c>
      <c r="V324" t="n">
        <v>0.89</v>
      </c>
      <c r="W324" t="n">
        <v>1.2</v>
      </c>
      <c r="X324" t="n">
        <v>0.25</v>
      </c>
      <c r="Y324" t="n">
        <v>1</v>
      </c>
      <c r="Z324" t="n">
        <v>10</v>
      </c>
    </row>
    <row r="325">
      <c r="A325" t="n">
        <v>24</v>
      </c>
      <c r="B325" t="n">
        <v>145</v>
      </c>
      <c r="C325" t="inlineStr">
        <is>
          <t xml:space="preserve">CONCLUIDO	</t>
        </is>
      </c>
      <c r="D325" t="n">
        <v>8.540699999999999</v>
      </c>
      <c r="E325" t="n">
        <v>11.71</v>
      </c>
      <c r="F325" t="n">
        <v>8.06</v>
      </c>
      <c r="G325" t="n">
        <v>37.19</v>
      </c>
      <c r="H325" t="n">
        <v>0.42</v>
      </c>
      <c r="I325" t="n">
        <v>13</v>
      </c>
      <c r="J325" t="n">
        <v>297.44</v>
      </c>
      <c r="K325" t="n">
        <v>61.2</v>
      </c>
      <c r="L325" t="n">
        <v>7</v>
      </c>
      <c r="M325" t="n">
        <v>11</v>
      </c>
      <c r="N325" t="n">
        <v>84.23999999999999</v>
      </c>
      <c r="O325" t="n">
        <v>36918.48</v>
      </c>
      <c r="P325" t="n">
        <v>116.02</v>
      </c>
      <c r="Q325" t="n">
        <v>1361.44</v>
      </c>
      <c r="R325" t="n">
        <v>34.02</v>
      </c>
      <c r="S325" t="n">
        <v>25.13</v>
      </c>
      <c r="T325" t="n">
        <v>3813.71</v>
      </c>
      <c r="U325" t="n">
        <v>0.74</v>
      </c>
      <c r="V325" t="n">
        <v>0.89</v>
      </c>
      <c r="W325" t="n">
        <v>1.2</v>
      </c>
      <c r="X325" t="n">
        <v>0.24</v>
      </c>
      <c r="Y325" t="n">
        <v>1</v>
      </c>
      <c r="Z325" t="n">
        <v>10</v>
      </c>
    </row>
    <row r="326">
      <c r="A326" t="n">
        <v>25</v>
      </c>
      <c r="B326" t="n">
        <v>145</v>
      </c>
      <c r="C326" t="inlineStr">
        <is>
          <t xml:space="preserve">CONCLUIDO	</t>
        </is>
      </c>
      <c r="D326" t="n">
        <v>8.5444</v>
      </c>
      <c r="E326" t="n">
        <v>11.7</v>
      </c>
      <c r="F326" t="n">
        <v>8.050000000000001</v>
      </c>
      <c r="G326" t="n">
        <v>37.17</v>
      </c>
      <c r="H326" t="n">
        <v>0.43</v>
      </c>
      <c r="I326" t="n">
        <v>13</v>
      </c>
      <c r="J326" t="n">
        <v>297.96</v>
      </c>
      <c r="K326" t="n">
        <v>61.2</v>
      </c>
      <c r="L326" t="n">
        <v>7.25</v>
      </c>
      <c r="M326" t="n">
        <v>10</v>
      </c>
      <c r="N326" t="n">
        <v>84.51000000000001</v>
      </c>
      <c r="O326" t="n">
        <v>36982.83</v>
      </c>
      <c r="P326" t="n">
        <v>114.14</v>
      </c>
      <c r="Q326" t="n">
        <v>1361.44</v>
      </c>
      <c r="R326" t="n">
        <v>33.95</v>
      </c>
      <c r="S326" t="n">
        <v>25.13</v>
      </c>
      <c r="T326" t="n">
        <v>3778.66</v>
      </c>
      <c r="U326" t="n">
        <v>0.74</v>
      </c>
      <c r="V326" t="n">
        <v>0.89</v>
      </c>
      <c r="W326" t="n">
        <v>1.2</v>
      </c>
      <c r="X326" t="n">
        <v>0.23</v>
      </c>
      <c r="Y326" t="n">
        <v>1</v>
      </c>
      <c r="Z326" t="n">
        <v>10</v>
      </c>
    </row>
    <row r="327">
      <c r="A327" t="n">
        <v>26</v>
      </c>
      <c r="B327" t="n">
        <v>145</v>
      </c>
      <c r="C327" t="inlineStr">
        <is>
          <t xml:space="preserve">CONCLUIDO	</t>
        </is>
      </c>
      <c r="D327" t="n">
        <v>8.584899999999999</v>
      </c>
      <c r="E327" t="n">
        <v>11.65</v>
      </c>
      <c r="F327" t="n">
        <v>8.050000000000001</v>
      </c>
      <c r="G327" t="n">
        <v>40.26</v>
      </c>
      <c r="H327" t="n">
        <v>0.45</v>
      </c>
      <c r="I327" t="n">
        <v>12</v>
      </c>
      <c r="J327" t="n">
        <v>298.48</v>
      </c>
      <c r="K327" t="n">
        <v>61.2</v>
      </c>
      <c r="L327" t="n">
        <v>7.5</v>
      </c>
      <c r="M327" t="n">
        <v>10</v>
      </c>
      <c r="N327" t="n">
        <v>84.79000000000001</v>
      </c>
      <c r="O327" t="n">
        <v>37047.29</v>
      </c>
      <c r="P327" t="n">
        <v>112.87</v>
      </c>
      <c r="Q327" t="n">
        <v>1361.52</v>
      </c>
      <c r="R327" t="n">
        <v>34.06</v>
      </c>
      <c r="S327" t="n">
        <v>25.13</v>
      </c>
      <c r="T327" t="n">
        <v>3838.49</v>
      </c>
      <c r="U327" t="n">
        <v>0.74</v>
      </c>
      <c r="V327" t="n">
        <v>0.89</v>
      </c>
      <c r="W327" t="n">
        <v>1.2</v>
      </c>
      <c r="X327" t="n">
        <v>0.23</v>
      </c>
      <c r="Y327" t="n">
        <v>1</v>
      </c>
      <c r="Z327" t="n">
        <v>10</v>
      </c>
    </row>
    <row r="328">
      <c r="A328" t="n">
        <v>27</v>
      </c>
      <c r="B328" t="n">
        <v>145</v>
      </c>
      <c r="C328" t="inlineStr">
        <is>
          <t xml:space="preserve">CONCLUIDO	</t>
        </is>
      </c>
      <c r="D328" t="n">
        <v>8.5954</v>
      </c>
      <c r="E328" t="n">
        <v>11.63</v>
      </c>
      <c r="F328" t="n">
        <v>8.039999999999999</v>
      </c>
      <c r="G328" t="n">
        <v>40.19</v>
      </c>
      <c r="H328" t="n">
        <v>0.46</v>
      </c>
      <c r="I328" t="n">
        <v>12</v>
      </c>
      <c r="J328" t="n">
        <v>299.01</v>
      </c>
      <c r="K328" t="n">
        <v>61.2</v>
      </c>
      <c r="L328" t="n">
        <v>7.75</v>
      </c>
      <c r="M328" t="n">
        <v>8</v>
      </c>
      <c r="N328" t="n">
        <v>85.06</v>
      </c>
      <c r="O328" t="n">
        <v>37111.87</v>
      </c>
      <c r="P328" t="n">
        <v>110.77</v>
      </c>
      <c r="Q328" t="n">
        <v>1361.34</v>
      </c>
      <c r="R328" t="n">
        <v>33.43</v>
      </c>
      <c r="S328" t="n">
        <v>25.13</v>
      </c>
      <c r="T328" t="n">
        <v>3525.25</v>
      </c>
      <c r="U328" t="n">
        <v>0.75</v>
      </c>
      <c r="V328" t="n">
        <v>0.89</v>
      </c>
      <c r="W328" t="n">
        <v>1.2</v>
      </c>
      <c r="X328" t="n">
        <v>0.22</v>
      </c>
      <c r="Y328" t="n">
        <v>1</v>
      </c>
      <c r="Z328" t="n">
        <v>10</v>
      </c>
    </row>
    <row r="329">
      <c r="A329" t="n">
        <v>28</v>
      </c>
      <c r="B329" t="n">
        <v>145</v>
      </c>
      <c r="C329" t="inlineStr">
        <is>
          <t xml:space="preserve">CONCLUIDO	</t>
        </is>
      </c>
      <c r="D329" t="n">
        <v>8.6395</v>
      </c>
      <c r="E329" t="n">
        <v>11.57</v>
      </c>
      <c r="F329" t="n">
        <v>8.029999999999999</v>
      </c>
      <c r="G329" t="n">
        <v>43.82</v>
      </c>
      <c r="H329" t="n">
        <v>0.48</v>
      </c>
      <c r="I329" t="n">
        <v>11</v>
      </c>
      <c r="J329" t="n">
        <v>299.53</v>
      </c>
      <c r="K329" t="n">
        <v>61.2</v>
      </c>
      <c r="L329" t="n">
        <v>8</v>
      </c>
      <c r="M329" t="n">
        <v>6</v>
      </c>
      <c r="N329" t="n">
        <v>85.33</v>
      </c>
      <c r="O329" t="n">
        <v>37176.68</v>
      </c>
      <c r="P329" t="n">
        <v>109.57</v>
      </c>
      <c r="Q329" t="n">
        <v>1361.36</v>
      </c>
      <c r="R329" t="n">
        <v>33.13</v>
      </c>
      <c r="S329" t="n">
        <v>25.13</v>
      </c>
      <c r="T329" t="n">
        <v>3378.53</v>
      </c>
      <c r="U329" t="n">
        <v>0.76</v>
      </c>
      <c r="V329" t="n">
        <v>0.9</v>
      </c>
      <c r="W329" t="n">
        <v>1.2</v>
      </c>
      <c r="X329" t="n">
        <v>0.21</v>
      </c>
      <c r="Y329" t="n">
        <v>1</v>
      </c>
      <c r="Z329" t="n">
        <v>10</v>
      </c>
    </row>
    <row r="330">
      <c r="A330" t="n">
        <v>29</v>
      </c>
      <c r="B330" t="n">
        <v>145</v>
      </c>
      <c r="C330" t="inlineStr">
        <is>
          <t xml:space="preserve">CONCLUIDO	</t>
        </is>
      </c>
      <c r="D330" t="n">
        <v>8.642799999999999</v>
      </c>
      <c r="E330" t="n">
        <v>11.57</v>
      </c>
      <c r="F330" t="n">
        <v>8.029999999999999</v>
      </c>
      <c r="G330" t="n">
        <v>43.79</v>
      </c>
      <c r="H330" t="n">
        <v>0.49</v>
      </c>
      <c r="I330" t="n">
        <v>11</v>
      </c>
      <c r="J330" t="n">
        <v>300.06</v>
      </c>
      <c r="K330" t="n">
        <v>61.2</v>
      </c>
      <c r="L330" t="n">
        <v>8.25</v>
      </c>
      <c r="M330" t="n">
        <v>4</v>
      </c>
      <c r="N330" t="n">
        <v>85.61</v>
      </c>
      <c r="O330" t="n">
        <v>37241.49</v>
      </c>
      <c r="P330" t="n">
        <v>110.2</v>
      </c>
      <c r="Q330" t="n">
        <v>1361.53</v>
      </c>
      <c r="R330" t="n">
        <v>33.01</v>
      </c>
      <c r="S330" t="n">
        <v>25.13</v>
      </c>
      <c r="T330" t="n">
        <v>3320.61</v>
      </c>
      <c r="U330" t="n">
        <v>0.76</v>
      </c>
      <c r="V330" t="n">
        <v>0.9</v>
      </c>
      <c r="W330" t="n">
        <v>1.2</v>
      </c>
      <c r="X330" t="n">
        <v>0.21</v>
      </c>
      <c r="Y330" t="n">
        <v>1</v>
      </c>
      <c r="Z330" t="n">
        <v>10</v>
      </c>
    </row>
    <row r="331">
      <c r="A331" t="n">
        <v>30</v>
      </c>
      <c r="B331" t="n">
        <v>145</v>
      </c>
      <c r="C331" t="inlineStr">
        <is>
          <t xml:space="preserve">CONCLUIDO	</t>
        </is>
      </c>
      <c r="D331" t="n">
        <v>8.6426</v>
      </c>
      <c r="E331" t="n">
        <v>11.57</v>
      </c>
      <c r="F331" t="n">
        <v>8.029999999999999</v>
      </c>
      <c r="G331" t="n">
        <v>43.79</v>
      </c>
      <c r="H331" t="n">
        <v>0.5</v>
      </c>
      <c r="I331" t="n">
        <v>11</v>
      </c>
      <c r="J331" t="n">
        <v>300.59</v>
      </c>
      <c r="K331" t="n">
        <v>61.2</v>
      </c>
      <c r="L331" t="n">
        <v>8.5</v>
      </c>
      <c r="M331" t="n">
        <v>3</v>
      </c>
      <c r="N331" t="n">
        <v>85.89</v>
      </c>
      <c r="O331" t="n">
        <v>37306.42</v>
      </c>
      <c r="P331" t="n">
        <v>109.91</v>
      </c>
      <c r="Q331" t="n">
        <v>1361.34</v>
      </c>
      <c r="R331" t="n">
        <v>32.8</v>
      </c>
      <c r="S331" t="n">
        <v>25.13</v>
      </c>
      <c r="T331" t="n">
        <v>3214.83</v>
      </c>
      <c r="U331" t="n">
        <v>0.77</v>
      </c>
      <c r="V331" t="n">
        <v>0.9</v>
      </c>
      <c r="W331" t="n">
        <v>1.21</v>
      </c>
      <c r="X331" t="n">
        <v>0.21</v>
      </c>
      <c r="Y331" t="n">
        <v>1</v>
      </c>
      <c r="Z331" t="n">
        <v>10</v>
      </c>
    </row>
    <row r="332">
      <c r="A332" t="n">
        <v>31</v>
      </c>
      <c r="B332" t="n">
        <v>145</v>
      </c>
      <c r="C332" t="inlineStr">
        <is>
          <t xml:space="preserve">CONCLUIDO	</t>
        </is>
      </c>
      <c r="D332" t="n">
        <v>8.641999999999999</v>
      </c>
      <c r="E332" t="n">
        <v>11.57</v>
      </c>
      <c r="F332" t="n">
        <v>8.029999999999999</v>
      </c>
      <c r="G332" t="n">
        <v>43.8</v>
      </c>
      <c r="H332" t="n">
        <v>0.52</v>
      </c>
      <c r="I332" t="n">
        <v>11</v>
      </c>
      <c r="J332" t="n">
        <v>301.11</v>
      </c>
      <c r="K332" t="n">
        <v>61.2</v>
      </c>
      <c r="L332" t="n">
        <v>8.75</v>
      </c>
      <c r="M332" t="n">
        <v>1</v>
      </c>
      <c r="N332" t="n">
        <v>86.16</v>
      </c>
      <c r="O332" t="n">
        <v>37371.47</v>
      </c>
      <c r="P332" t="n">
        <v>109.55</v>
      </c>
      <c r="Q332" t="n">
        <v>1361.34</v>
      </c>
      <c r="R332" t="n">
        <v>32.92</v>
      </c>
      <c r="S332" t="n">
        <v>25.13</v>
      </c>
      <c r="T332" t="n">
        <v>3273.64</v>
      </c>
      <c r="U332" t="n">
        <v>0.76</v>
      </c>
      <c r="V332" t="n">
        <v>0.9</v>
      </c>
      <c r="W332" t="n">
        <v>1.21</v>
      </c>
      <c r="X332" t="n">
        <v>0.21</v>
      </c>
      <c r="Y332" t="n">
        <v>1</v>
      </c>
      <c r="Z332" t="n">
        <v>10</v>
      </c>
    </row>
    <row r="333">
      <c r="A333" t="n">
        <v>32</v>
      </c>
      <c r="B333" t="n">
        <v>145</v>
      </c>
      <c r="C333" t="inlineStr">
        <is>
          <t xml:space="preserve">CONCLUIDO	</t>
        </is>
      </c>
      <c r="D333" t="n">
        <v>8.6424</v>
      </c>
      <c r="E333" t="n">
        <v>11.57</v>
      </c>
      <c r="F333" t="n">
        <v>8.029999999999999</v>
      </c>
      <c r="G333" t="n">
        <v>43.79</v>
      </c>
      <c r="H333" t="n">
        <v>0.53</v>
      </c>
      <c r="I333" t="n">
        <v>11</v>
      </c>
      <c r="J333" t="n">
        <v>301.64</v>
      </c>
      <c r="K333" t="n">
        <v>61.2</v>
      </c>
      <c r="L333" t="n">
        <v>9</v>
      </c>
      <c r="M333" t="n">
        <v>0</v>
      </c>
      <c r="N333" t="n">
        <v>86.44</v>
      </c>
      <c r="O333" t="n">
        <v>37436.63</v>
      </c>
      <c r="P333" t="n">
        <v>109.58</v>
      </c>
      <c r="Q333" t="n">
        <v>1361.34</v>
      </c>
      <c r="R333" t="n">
        <v>32.87</v>
      </c>
      <c r="S333" t="n">
        <v>25.13</v>
      </c>
      <c r="T333" t="n">
        <v>3248.63</v>
      </c>
      <c r="U333" t="n">
        <v>0.76</v>
      </c>
      <c r="V333" t="n">
        <v>0.9</v>
      </c>
      <c r="W333" t="n">
        <v>1.21</v>
      </c>
      <c r="X333" t="n">
        <v>0.21</v>
      </c>
      <c r="Y333" t="n">
        <v>1</v>
      </c>
      <c r="Z333" t="n">
        <v>10</v>
      </c>
    </row>
    <row r="334">
      <c r="A334" t="n">
        <v>0</v>
      </c>
      <c r="B334" t="n">
        <v>65</v>
      </c>
      <c r="C334" t="inlineStr">
        <is>
          <t xml:space="preserve">CONCLUIDO	</t>
        </is>
      </c>
      <c r="D334" t="n">
        <v>7.5645</v>
      </c>
      <c r="E334" t="n">
        <v>13.22</v>
      </c>
      <c r="F334" t="n">
        <v>9.19</v>
      </c>
      <c r="G334" t="n">
        <v>8.109999999999999</v>
      </c>
      <c r="H334" t="n">
        <v>0.13</v>
      </c>
      <c r="I334" t="n">
        <v>68</v>
      </c>
      <c r="J334" t="n">
        <v>133.21</v>
      </c>
      <c r="K334" t="n">
        <v>46.47</v>
      </c>
      <c r="L334" t="n">
        <v>1</v>
      </c>
      <c r="M334" t="n">
        <v>66</v>
      </c>
      <c r="N334" t="n">
        <v>20.75</v>
      </c>
      <c r="O334" t="n">
        <v>16663.42</v>
      </c>
      <c r="P334" t="n">
        <v>93.09</v>
      </c>
      <c r="Q334" t="n">
        <v>1361.69</v>
      </c>
      <c r="R334" t="n">
        <v>69.16</v>
      </c>
      <c r="S334" t="n">
        <v>25.13</v>
      </c>
      <c r="T334" t="n">
        <v>21110.26</v>
      </c>
      <c r="U334" t="n">
        <v>0.36</v>
      </c>
      <c r="V334" t="n">
        <v>0.78</v>
      </c>
      <c r="W334" t="n">
        <v>1.29</v>
      </c>
      <c r="X334" t="n">
        <v>1.37</v>
      </c>
      <c r="Y334" t="n">
        <v>1</v>
      </c>
      <c r="Z334" t="n">
        <v>10</v>
      </c>
    </row>
    <row r="335">
      <c r="A335" t="n">
        <v>1</v>
      </c>
      <c r="B335" t="n">
        <v>65</v>
      </c>
      <c r="C335" t="inlineStr">
        <is>
          <t xml:space="preserve">CONCLUIDO	</t>
        </is>
      </c>
      <c r="D335" t="n">
        <v>8.0703</v>
      </c>
      <c r="E335" t="n">
        <v>12.39</v>
      </c>
      <c r="F335" t="n">
        <v>8.82</v>
      </c>
      <c r="G335" t="n">
        <v>10.38</v>
      </c>
      <c r="H335" t="n">
        <v>0.17</v>
      </c>
      <c r="I335" t="n">
        <v>51</v>
      </c>
      <c r="J335" t="n">
        <v>133.55</v>
      </c>
      <c r="K335" t="n">
        <v>46.47</v>
      </c>
      <c r="L335" t="n">
        <v>1.25</v>
      </c>
      <c r="M335" t="n">
        <v>49</v>
      </c>
      <c r="N335" t="n">
        <v>20.83</v>
      </c>
      <c r="O335" t="n">
        <v>16704.7</v>
      </c>
      <c r="P335" t="n">
        <v>86.65000000000001</v>
      </c>
      <c r="Q335" t="n">
        <v>1361.59</v>
      </c>
      <c r="R335" t="n">
        <v>57.72</v>
      </c>
      <c r="S335" t="n">
        <v>25.13</v>
      </c>
      <c r="T335" t="n">
        <v>15478.19</v>
      </c>
      <c r="U335" t="n">
        <v>0.44</v>
      </c>
      <c r="V335" t="n">
        <v>0.82</v>
      </c>
      <c r="W335" t="n">
        <v>1.26</v>
      </c>
      <c r="X335" t="n">
        <v>1</v>
      </c>
      <c r="Y335" t="n">
        <v>1</v>
      </c>
      <c r="Z335" t="n">
        <v>10</v>
      </c>
    </row>
    <row r="336">
      <c r="A336" t="n">
        <v>2</v>
      </c>
      <c r="B336" t="n">
        <v>65</v>
      </c>
      <c r="C336" t="inlineStr">
        <is>
          <t xml:space="preserve">CONCLUIDO	</t>
        </is>
      </c>
      <c r="D336" t="n">
        <v>8.3781</v>
      </c>
      <c r="E336" t="n">
        <v>11.94</v>
      </c>
      <c r="F336" t="n">
        <v>8.640000000000001</v>
      </c>
      <c r="G336" t="n">
        <v>12.64</v>
      </c>
      <c r="H336" t="n">
        <v>0.2</v>
      </c>
      <c r="I336" t="n">
        <v>41</v>
      </c>
      <c r="J336" t="n">
        <v>133.88</v>
      </c>
      <c r="K336" t="n">
        <v>46.47</v>
      </c>
      <c r="L336" t="n">
        <v>1.5</v>
      </c>
      <c r="M336" t="n">
        <v>39</v>
      </c>
      <c r="N336" t="n">
        <v>20.91</v>
      </c>
      <c r="O336" t="n">
        <v>16746.01</v>
      </c>
      <c r="P336" t="n">
        <v>82.17</v>
      </c>
      <c r="Q336" t="n">
        <v>1361.59</v>
      </c>
      <c r="R336" t="n">
        <v>51.83</v>
      </c>
      <c r="S336" t="n">
        <v>25.13</v>
      </c>
      <c r="T336" t="n">
        <v>12578.48</v>
      </c>
      <c r="U336" t="n">
        <v>0.48</v>
      </c>
      <c r="V336" t="n">
        <v>0.83</v>
      </c>
      <c r="W336" t="n">
        <v>1.26</v>
      </c>
      <c r="X336" t="n">
        <v>0.82</v>
      </c>
      <c r="Y336" t="n">
        <v>1</v>
      </c>
      <c r="Z336" t="n">
        <v>10</v>
      </c>
    </row>
    <row r="337">
      <c r="A337" t="n">
        <v>3</v>
      </c>
      <c r="B337" t="n">
        <v>65</v>
      </c>
      <c r="C337" t="inlineStr">
        <is>
          <t xml:space="preserve">CONCLUIDO	</t>
        </is>
      </c>
      <c r="D337" t="n">
        <v>8.6557</v>
      </c>
      <c r="E337" t="n">
        <v>11.55</v>
      </c>
      <c r="F337" t="n">
        <v>8.470000000000001</v>
      </c>
      <c r="G337" t="n">
        <v>15.41</v>
      </c>
      <c r="H337" t="n">
        <v>0.23</v>
      </c>
      <c r="I337" t="n">
        <v>33</v>
      </c>
      <c r="J337" t="n">
        <v>134.22</v>
      </c>
      <c r="K337" t="n">
        <v>46.47</v>
      </c>
      <c r="L337" t="n">
        <v>1.75</v>
      </c>
      <c r="M337" t="n">
        <v>31</v>
      </c>
      <c r="N337" t="n">
        <v>21</v>
      </c>
      <c r="O337" t="n">
        <v>16787.35</v>
      </c>
      <c r="P337" t="n">
        <v>78.11</v>
      </c>
      <c r="Q337" t="n">
        <v>1361.51</v>
      </c>
      <c r="R337" t="n">
        <v>47.01</v>
      </c>
      <c r="S337" t="n">
        <v>25.13</v>
      </c>
      <c r="T337" t="n">
        <v>10209.21</v>
      </c>
      <c r="U337" t="n">
        <v>0.53</v>
      </c>
      <c r="V337" t="n">
        <v>0.85</v>
      </c>
      <c r="W337" t="n">
        <v>1.23</v>
      </c>
      <c r="X337" t="n">
        <v>0.65</v>
      </c>
      <c r="Y337" t="n">
        <v>1</v>
      </c>
      <c r="Z337" t="n">
        <v>10</v>
      </c>
    </row>
    <row r="338">
      <c r="A338" t="n">
        <v>4</v>
      </c>
      <c r="B338" t="n">
        <v>65</v>
      </c>
      <c r="C338" t="inlineStr">
        <is>
          <t xml:space="preserve">CONCLUIDO	</t>
        </is>
      </c>
      <c r="D338" t="n">
        <v>8.852399999999999</v>
      </c>
      <c r="E338" t="n">
        <v>11.3</v>
      </c>
      <c r="F338" t="n">
        <v>8.35</v>
      </c>
      <c r="G338" t="n">
        <v>17.9</v>
      </c>
      <c r="H338" t="n">
        <v>0.26</v>
      </c>
      <c r="I338" t="n">
        <v>28</v>
      </c>
      <c r="J338" t="n">
        <v>134.55</v>
      </c>
      <c r="K338" t="n">
        <v>46.47</v>
      </c>
      <c r="L338" t="n">
        <v>2</v>
      </c>
      <c r="M338" t="n">
        <v>26</v>
      </c>
      <c r="N338" t="n">
        <v>21.09</v>
      </c>
      <c r="O338" t="n">
        <v>16828.84</v>
      </c>
      <c r="P338" t="n">
        <v>73.73999999999999</v>
      </c>
      <c r="Q338" t="n">
        <v>1361.59</v>
      </c>
      <c r="R338" t="n">
        <v>43.37</v>
      </c>
      <c r="S338" t="n">
        <v>25.13</v>
      </c>
      <c r="T338" t="n">
        <v>8417.4</v>
      </c>
      <c r="U338" t="n">
        <v>0.58</v>
      </c>
      <c r="V338" t="n">
        <v>0.86</v>
      </c>
      <c r="W338" t="n">
        <v>1.22</v>
      </c>
      <c r="X338" t="n">
        <v>0.53</v>
      </c>
      <c r="Y338" t="n">
        <v>1</v>
      </c>
      <c r="Z338" t="n">
        <v>10</v>
      </c>
    </row>
    <row r="339">
      <c r="A339" t="n">
        <v>5</v>
      </c>
      <c r="B339" t="n">
        <v>65</v>
      </c>
      <c r="C339" t="inlineStr">
        <is>
          <t xml:space="preserve">CONCLUIDO	</t>
        </is>
      </c>
      <c r="D339" t="n">
        <v>8.988099999999999</v>
      </c>
      <c r="E339" t="n">
        <v>11.13</v>
      </c>
      <c r="F339" t="n">
        <v>8.289999999999999</v>
      </c>
      <c r="G339" t="n">
        <v>20.73</v>
      </c>
      <c r="H339" t="n">
        <v>0.29</v>
      </c>
      <c r="I339" t="n">
        <v>24</v>
      </c>
      <c r="J339" t="n">
        <v>134.89</v>
      </c>
      <c r="K339" t="n">
        <v>46.47</v>
      </c>
      <c r="L339" t="n">
        <v>2.25</v>
      </c>
      <c r="M339" t="n">
        <v>15</v>
      </c>
      <c r="N339" t="n">
        <v>21.17</v>
      </c>
      <c r="O339" t="n">
        <v>16870.25</v>
      </c>
      <c r="P339" t="n">
        <v>70.26000000000001</v>
      </c>
      <c r="Q339" t="n">
        <v>1361.52</v>
      </c>
      <c r="R339" t="n">
        <v>41.02</v>
      </c>
      <c r="S339" t="n">
        <v>25.13</v>
      </c>
      <c r="T339" t="n">
        <v>7261.32</v>
      </c>
      <c r="U339" t="n">
        <v>0.61</v>
      </c>
      <c r="V339" t="n">
        <v>0.87</v>
      </c>
      <c r="W339" t="n">
        <v>1.23</v>
      </c>
      <c r="X339" t="n">
        <v>0.47</v>
      </c>
      <c r="Y339" t="n">
        <v>1</v>
      </c>
      <c r="Z339" t="n">
        <v>10</v>
      </c>
    </row>
    <row r="340">
      <c r="A340" t="n">
        <v>6</v>
      </c>
      <c r="B340" t="n">
        <v>65</v>
      </c>
      <c r="C340" t="inlineStr">
        <is>
          <t xml:space="preserve">CONCLUIDO	</t>
        </is>
      </c>
      <c r="D340" t="n">
        <v>8.999599999999999</v>
      </c>
      <c r="E340" t="n">
        <v>11.11</v>
      </c>
      <c r="F340" t="n">
        <v>8.31</v>
      </c>
      <c r="G340" t="n">
        <v>21.67</v>
      </c>
      <c r="H340" t="n">
        <v>0.33</v>
      </c>
      <c r="I340" t="n">
        <v>23</v>
      </c>
      <c r="J340" t="n">
        <v>135.22</v>
      </c>
      <c r="K340" t="n">
        <v>46.47</v>
      </c>
      <c r="L340" t="n">
        <v>2.5</v>
      </c>
      <c r="M340" t="n">
        <v>3</v>
      </c>
      <c r="N340" t="n">
        <v>21.26</v>
      </c>
      <c r="O340" t="n">
        <v>16911.68</v>
      </c>
      <c r="P340" t="n">
        <v>68.98</v>
      </c>
      <c r="Q340" t="n">
        <v>1361.43</v>
      </c>
      <c r="R340" t="n">
        <v>41.04</v>
      </c>
      <c r="S340" t="n">
        <v>25.13</v>
      </c>
      <c r="T340" t="n">
        <v>7276.24</v>
      </c>
      <c r="U340" t="n">
        <v>0.61</v>
      </c>
      <c r="V340" t="n">
        <v>0.87</v>
      </c>
      <c r="W340" t="n">
        <v>1.24</v>
      </c>
      <c r="X340" t="n">
        <v>0.48</v>
      </c>
      <c r="Y340" t="n">
        <v>1</v>
      </c>
      <c r="Z340" t="n">
        <v>10</v>
      </c>
    </row>
    <row r="341">
      <c r="A341" t="n">
        <v>7</v>
      </c>
      <c r="B341" t="n">
        <v>65</v>
      </c>
      <c r="C341" t="inlineStr">
        <is>
          <t xml:space="preserve">CONCLUIDO	</t>
        </is>
      </c>
      <c r="D341" t="n">
        <v>9.039300000000001</v>
      </c>
      <c r="E341" t="n">
        <v>11.06</v>
      </c>
      <c r="F341" t="n">
        <v>8.279999999999999</v>
      </c>
      <c r="G341" t="n">
        <v>22.59</v>
      </c>
      <c r="H341" t="n">
        <v>0.36</v>
      </c>
      <c r="I341" t="n">
        <v>22</v>
      </c>
      <c r="J341" t="n">
        <v>135.56</v>
      </c>
      <c r="K341" t="n">
        <v>46.47</v>
      </c>
      <c r="L341" t="n">
        <v>2.75</v>
      </c>
      <c r="M341" t="n">
        <v>1</v>
      </c>
      <c r="N341" t="n">
        <v>21.34</v>
      </c>
      <c r="O341" t="n">
        <v>16953.14</v>
      </c>
      <c r="P341" t="n">
        <v>68.36</v>
      </c>
      <c r="Q341" t="n">
        <v>1361.61</v>
      </c>
      <c r="R341" t="n">
        <v>40.45</v>
      </c>
      <c r="S341" t="n">
        <v>25.13</v>
      </c>
      <c r="T341" t="n">
        <v>6987.36</v>
      </c>
      <c r="U341" t="n">
        <v>0.62</v>
      </c>
      <c r="V341" t="n">
        <v>0.87</v>
      </c>
      <c r="W341" t="n">
        <v>1.24</v>
      </c>
      <c r="X341" t="n">
        <v>0.46</v>
      </c>
      <c r="Y341" t="n">
        <v>1</v>
      </c>
      <c r="Z341" t="n">
        <v>10</v>
      </c>
    </row>
    <row r="342">
      <c r="A342" t="n">
        <v>8</v>
      </c>
      <c r="B342" t="n">
        <v>65</v>
      </c>
      <c r="C342" t="inlineStr">
        <is>
          <t xml:space="preserve">CONCLUIDO	</t>
        </is>
      </c>
      <c r="D342" t="n">
        <v>9.038399999999999</v>
      </c>
      <c r="E342" t="n">
        <v>11.06</v>
      </c>
      <c r="F342" t="n">
        <v>8.279999999999999</v>
      </c>
      <c r="G342" t="n">
        <v>22.59</v>
      </c>
      <c r="H342" t="n">
        <v>0.39</v>
      </c>
      <c r="I342" t="n">
        <v>22</v>
      </c>
      <c r="J342" t="n">
        <v>135.9</v>
      </c>
      <c r="K342" t="n">
        <v>46.47</v>
      </c>
      <c r="L342" t="n">
        <v>3</v>
      </c>
      <c r="M342" t="n">
        <v>0</v>
      </c>
      <c r="N342" t="n">
        <v>21.43</v>
      </c>
      <c r="O342" t="n">
        <v>16994.64</v>
      </c>
      <c r="P342" t="n">
        <v>68.55</v>
      </c>
      <c r="Q342" t="n">
        <v>1361.61</v>
      </c>
      <c r="R342" t="n">
        <v>40.47</v>
      </c>
      <c r="S342" t="n">
        <v>25.13</v>
      </c>
      <c r="T342" t="n">
        <v>6993.91</v>
      </c>
      <c r="U342" t="n">
        <v>0.62</v>
      </c>
      <c r="V342" t="n">
        <v>0.87</v>
      </c>
      <c r="W342" t="n">
        <v>1.24</v>
      </c>
      <c r="X342" t="n">
        <v>0.46</v>
      </c>
      <c r="Y342" t="n">
        <v>1</v>
      </c>
      <c r="Z342" t="n">
        <v>10</v>
      </c>
    </row>
    <row r="343">
      <c r="A343" t="n">
        <v>0</v>
      </c>
      <c r="B343" t="n">
        <v>130</v>
      </c>
      <c r="C343" t="inlineStr">
        <is>
          <t xml:space="preserve">CONCLUIDO	</t>
        </is>
      </c>
      <c r="D343" t="n">
        <v>5.255</v>
      </c>
      <c r="E343" t="n">
        <v>19.03</v>
      </c>
      <c r="F343" t="n">
        <v>10.31</v>
      </c>
      <c r="G343" t="n">
        <v>5.11</v>
      </c>
      <c r="H343" t="n">
        <v>0.07000000000000001</v>
      </c>
      <c r="I343" t="n">
        <v>121</v>
      </c>
      <c r="J343" t="n">
        <v>252.85</v>
      </c>
      <c r="K343" t="n">
        <v>59.19</v>
      </c>
      <c r="L343" t="n">
        <v>1</v>
      </c>
      <c r="M343" t="n">
        <v>119</v>
      </c>
      <c r="N343" t="n">
        <v>62.65</v>
      </c>
      <c r="O343" t="n">
        <v>31418.63</v>
      </c>
      <c r="P343" t="n">
        <v>166.57</v>
      </c>
      <c r="Q343" t="n">
        <v>1361.92</v>
      </c>
      <c r="R343" t="n">
        <v>104.1</v>
      </c>
      <c r="S343" t="n">
        <v>25.13</v>
      </c>
      <c r="T343" t="n">
        <v>38316.75</v>
      </c>
      <c r="U343" t="n">
        <v>0.24</v>
      </c>
      <c r="V343" t="n">
        <v>0.7</v>
      </c>
      <c r="W343" t="n">
        <v>1.39</v>
      </c>
      <c r="X343" t="n">
        <v>2.49</v>
      </c>
      <c r="Y343" t="n">
        <v>1</v>
      </c>
      <c r="Z343" t="n">
        <v>10</v>
      </c>
    </row>
    <row r="344">
      <c r="A344" t="n">
        <v>1</v>
      </c>
      <c r="B344" t="n">
        <v>130</v>
      </c>
      <c r="C344" t="inlineStr">
        <is>
          <t xml:space="preserve">CONCLUIDO	</t>
        </is>
      </c>
      <c r="D344" t="n">
        <v>5.9354</v>
      </c>
      <c r="E344" t="n">
        <v>16.85</v>
      </c>
      <c r="F344" t="n">
        <v>9.640000000000001</v>
      </c>
      <c r="G344" t="n">
        <v>6.43</v>
      </c>
      <c r="H344" t="n">
        <v>0.09</v>
      </c>
      <c r="I344" t="n">
        <v>90</v>
      </c>
      <c r="J344" t="n">
        <v>253.3</v>
      </c>
      <c r="K344" t="n">
        <v>59.19</v>
      </c>
      <c r="L344" t="n">
        <v>1.25</v>
      </c>
      <c r="M344" t="n">
        <v>88</v>
      </c>
      <c r="N344" t="n">
        <v>62.86</v>
      </c>
      <c r="O344" t="n">
        <v>31474.5</v>
      </c>
      <c r="P344" t="n">
        <v>154.6</v>
      </c>
      <c r="Q344" t="n">
        <v>1362.03</v>
      </c>
      <c r="R344" t="n">
        <v>83.41</v>
      </c>
      <c r="S344" t="n">
        <v>25.13</v>
      </c>
      <c r="T344" t="n">
        <v>28126.62</v>
      </c>
      <c r="U344" t="n">
        <v>0.3</v>
      </c>
      <c r="V344" t="n">
        <v>0.75</v>
      </c>
      <c r="W344" t="n">
        <v>1.33</v>
      </c>
      <c r="X344" t="n">
        <v>1.82</v>
      </c>
      <c r="Y344" t="n">
        <v>1</v>
      </c>
      <c r="Z344" t="n">
        <v>10</v>
      </c>
    </row>
    <row r="345">
      <c r="A345" t="n">
        <v>2</v>
      </c>
      <c r="B345" t="n">
        <v>130</v>
      </c>
      <c r="C345" t="inlineStr">
        <is>
          <t xml:space="preserve">CONCLUIDO	</t>
        </is>
      </c>
      <c r="D345" t="n">
        <v>6.4064</v>
      </c>
      <c r="E345" t="n">
        <v>15.61</v>
      </c>
      <c r="F345" t="n">
        <v>9.279999999999999</v>
      </c>
      <c r="G345" t="n">
        <v>7.74</v>
      </c>
      <c r="H345" t="n">
        <v>0.11</v>
      </c>
      <c r="I345" t="n">
        <v>72</v>
      </c>
      <c r="J345" t="n">
        <v>253.75</v>
      </c>
      <c r="K345" t="n">
        <v>59.19</v>
      </c>
      <c r="L345" t="n">
        <v>1.5</v>
      </c>
      <c r="M345" t="n">
        <v>70</v>
      </c>
      <c r="N345" t="n">
        <v>63.06</v>
      </c>
      <c r="O345" t="n">
        <v>31530.44</v>
      </c>
      <c r="P345" t="n">
        <v>147.67</v>
      </c>
      <c r="Q345" t="n">
        <v>1361.55</v>
      </c>
      <c r="R345" t="n">
        <v>71.91</v>
      </c>
      <c r="S345" t="n">
        <v>25.13</v>
      </c>
      <c r="T345" t="n">
        <v>22468.17</v>
      </c>
      <c r="U345" t="n">
        <v>0.35</v>
      </c>
      <c r="V345" t="n">
        <v>0.77</v>
      </c>
      <c r="W345" t="n">
        <v>1.31</v>
      </c>
      <c r="X345" t="n">
        <v>1.46</v>
      </c>
      <c r="Y345" t="n">
        <v>1</v>
      </c>
      <c r="Z345" t="n">
        <v>10</v>
      </c>
    </row>
    <row r="346">
      <c r="A346" t="n">
        <v>3</v>
      </c>
      <c r="B346" t="n">
        <v>130</v>
      </c>
      <c r="C346" t="inlineStr">
        <is>
          <t xml:space="preserve">CONCLUIDO	</t>
        </is>
      </c>
      <c r="D346" t="n">
        <v>6.7744</v>
      </c>
      <c r="E346" t="n">
        <v>14.76</v>
      </c>
      <c r="F346" t="n">
        <v>9.02</v>
      </c>
      <c r="G346" t="n">
        <v>9.02</v>
      </c>
      <c r="H346" t="n">
        <v>0.12</v>
      </c>
      <c r="I346" t="n">
        <v>60</v>
      </c>
      <c r="J346" t="n">
        <v>254.21</v>
      </c>
      <c r="K346" t="n">
        <v>59.19</v>
      </c>
      <c r="L346" t="n">
        <v>1.75</v>
      </c>
      <c r="M346" t="n">
        <v>58</v>
      </c>
      <c r="N346" t="n">
        <v>63.26</v>
      </c>
      <c r="O346" t="n">
        <v>31586.46</v>
      </c>
      <c r="P346" t="n">
        <v>142.31</v>
      </c>
      <c r="Q346" t="n">
        <v>1361.52</v>
      </c>
      <c r="R346" t="n">
        <v>64.23999999999999</v>
      </c>
      <c r="S346" t="n">
        <v>25.13</v>
      </c>
      <c r="T346" t="n">
        <v>18689.15</v>
      </c>
      <c r="U346" t="n">
        <v>0.39</v>
      </c>
      <c r="V346" t="n">
        <v>0.8</v>
      </c>
      <c r="W346" t="n">
        <v>1.27</v>
      </c>
      <c r="X346" t="n">
        <v>1.2</v>
      </c>
      <c r="Y346" t="n">
        <v>1</v>
      </c>
      <c r="Z346" t="n">
        <v>10</v>
      </c>
    </row>
    <row r="347">
      <c r="A347" t="n">
        <v>4</v>
      </c>
      <c r="B347" t="n">
        <v>130</v>
      </c>
      <c r="C347" t="inlineStr">
        <is>
          <t xml:space="preserve">CONCLUIDO	</t>
        </is>
      </c>
      <c r="D347" t="n">
        <v>7.0777</v>
      </c>
      <c r="E347" t="n">
        <v>14.13</v>
      </c>
      <c r="F347" t="n">
        <v>8.83</v>
      </c>
      <c r="G347" t="n">
        <v>10.39</v>
      </c>
      <c r="H347" t="n">
        <v>0.14</v>
      </c>
      <c r="I347" t="n">
        <v>51</v>
      </c>
      <c r="J347" t="n">
        <v>254.66</v>
      </c>
      <c r="K347" t="n">
        <v>59.19</v>
      </c>
      <c r="L347" t="n">
        <v>2</v>
      </c>
      <c r="M347" t="n">
        <v>49</v>
      </c>
      <c r="N347" t="n">
        <v>63.47</v>
      </c>
      <c r="O347" t="n">
        <v>31642.55</v>
      </c>
      <c r="P347" t="n">
        <v>137.82</v>
      </c>
      <c r="Q347" t="n">
        <v>1361.52</v>
      </c>
      <c r="R347" t="n">
        <v>58.11</v>
      </c>
      <c r="S347" t="n">
        <v>25.13</v>
      </c>
      <c r="T347" t="n">
        <v>15669.98</v>
      </c>
      <c r="U347" t="n">
        <v>0.43</v>
      </c>
      <c r="V347" t="n">
        <v>0.8100000000000001</v>
      </c>
      <c r="W347" t="n">
        <v>1.26</v>
      </c>
      <c r="X347" t="n">
        <v>1.01</v>
      </c>
      <c r="Y347" t="n">
        <v>1</v>
      </c>
      <c r="Z347" t="n">
        <v>10</v>
      </c>
    </row>
    <row r="348">
      <c r="A348" t="n">
        <v>5</v>
      </c>
      <c r="B348" t="n">
        <v>130</v>
      </c>
      <c r="C348" t="inlineStr">
        <is>
          <t xml:space="preserve">CONCLUIDO	</t>
        </is>
      </c>
      <c r="D348" t="n">
        <v>7.3254</v>
      </c>
      <c r="E348" t="n">
        <v>13.65</v>
      </c>
      <c r="F348" t="n">
        <v>8.699999999999999</v>
      </c>
      <c r="G348" t="n">
        <v>11.86</v>
      </c>
      <c r="H348" t="n">
        <v>0.16</v>
      </c>
      <c r="I348" t="n">
        <v>44</v>
      </c>
      <c r="J348" t="n">
        <v>255.12</v>
      </c>
      <c r="K348" t="n">
        <v>59.19</v>
      </c>
      <c r="L348" t="n">
        <v>2.25</v>
      </c>
      <c r="M348" t="n">
        <v>42</v>
      </c>
      <c r="N348" t="n">
        <v>63.67</v>
      </c>
      <c r="O348" t="n">
        <v>31698.72</v>
      </c>
      <c r="P348" t="n">
        <v>134.8</v>
      </c>
      <c r="Q348" t="n">
        <v>1361.49</v>
      </c>
      <c r="R348" t="n">
        <v>53.83</v>
      </c>
      <c r="S348" t="n">
        <v>25.13</v>
      </c>
      <c r="T348" t="n">
        <v>13566.8</v>
      </c>
      <c r="U348" t="n">
        <v>0.47</v>
      </c>
      <c r="V348" t="n">
        <v>0.83</v>
      </c>
      <c r="W348" t="n">
        <v>1.25</v>
      </c>
      <c r="X348" t="n">
        <v>0.87</v>
      </c>
      <c r="Y348" t="n">
        <v>1</v>
      </c>
      <c r="Z348" t="n">
        <v>10</v>
      </c>
    </row>
    <row r="349">
      <c r="A349" t="n">
        <v>6</v>
      </c>
      <c r="B349" t="n">
        <v>130</v>
      </c>
      <c r="C349" t="inlineStr">
        <is>
          <t xml:space="preserve">CONCLUIDO	</t>
        </is>
      </c>
      <c r="D349" t="n">
        <v>7.5117</v>
      </c>
      <c r="E349" t="n">
        <v>13.31</v>
      </c>
      <c r="F349" t="n">
        <v>8.6</v>
      </c>
      <c r="G349" t="n">
        <v>13.23</v>
      </c>
      <c r="H349" t="n">
        <v>0.17</v>
      </c>
      <c r="I349" t="n">
        <v>39</v>
      </c>
      <c r="J349" t="n">
        <v>255.57</v>
      </c>
      <c r="K349" t="n">
        <v>59.19</v>
      </c>
      <c r="L349" t="n">
        <v>2.5</v>
      </c>
      <c r="M349" t="n">
        <v>37</v>
      </c>
      <c r="N349" t="n">
        <v>63.88</v>
      </c>
      <c r="O349" t="n">
        <v>31754.97</v>
      </c>
      <c r="P349" t="n">
        <v>132.11</v>
      </c>
      <c r="Q349" t="n">
        <v>1361.45</v>
      </c>
      <c r="R349" t="n">
        <v>50.85</v>
      </c>
      <c r="S349" t="n">
        <v>25.13</v>
      </c>
      <c r="T349" t="n">
        <v>12098.45</v>
      </c>
      <c r="U349" t="n">
        <v>0.49</v>
      </c>
      <c r="V349" t="n">
        <v>0.84</v>
      </c>
      <c r="W349" t="n">
        <v>1.25</v>
      </c>
      <c r="X349" t="n">
        <v>0.78</v>
      </c>
      <c r="Y349" t="n">
        <v>1</v>
      </c>
      <c r="Z349" t="n">
        <v>10</v>
      </c>
    </row>
    <row r="350">
      <c r="A350" t="n">
        <v>7</v>
      </c>
      <c r="B350" t="n">
        <v>130</v>
      </c>
      <c r="C350" t="inlineStr">
        <is>
          <t xml:space="preserve">CONCLUIDO	</t>
        </is>
      </c>
      <c r="D350" t="n">
        <v>7.6741</v>
      </c>
      <c r="E350" t="n">
        <v>13.03</v>
      </c>
      <c r="F350" t="n">
        <v>8.51</v>
      </c>
      <c r="G350" t="n">
        <v>14.6</v>
      </c>
      <c r="H350" t="n">
        <v>0.19</v>
      </c>
      <c r="I350" t="n">
        <v>35</v>
      </c>
      <c r="J350" t="n">
        <v>256.03</v>
      </c>
      <c r="K350" t="n">
        <v>59.19</v>
      </c>
      <c r="L350" t="n">
        <v>2.75</v>
      </c>
      <c r="M350" t="n">
        <v>33</v>
      </c>
      <c r="N350" t="n">
        <v>64.09</v>
      </c>
      <c r="O350" t="n">
        <v>31811.29</v>
      </c>
      <c r="P350" t="n">
        <v>129.55</v>
      </c>
      <c r="Q350" t="n">
        <v>1361.53</v>
      </c>
      <c r="R350" t="n">
        <v>48.38</v>
      </c>
      <c r="S350" t="n">
        <v>25.13</v>
      </c>
      <c r="T350" t="n">
        <v>10884.07</v>
      </c>
      <c r="U350" t="n">
        <v>0.52</v>
      </c>
      <c r="V350" t="n">
        <v>0.84</v>
      </c>
      <c r="W350" t="n">
        <v>1.23</v>
      </c>
      <c r="X350" t="n">
        <v>0.6899999999999999</v>
      </c>
      <c r="Y350" t="n">
        <v>1</v>
      </c>
      <c r="Z350" t="n">
        <v>10</v>
      </c>
    </row>
    <row r="351">
      <c r="A351" t="n">
        <v>8</v>
      </c>
      <c r="B351" t="n">
        <v>130</v>
      </c>
      <c r="C351" t="inlineStr">
        <is>
          <t xml:space="preserve">CONCLUIDO	</t>
        </is>
      </c>
      <c r="D351" t="n">
        <v>7.7904</v>
      </c>
      <c r="E351" t="n">
        <v>12.84</v>
      </c>
      <c r="F351" t="n">
        <v>8.470000000000001</v>
      </c>
      <c r="G351" t="n">
        <v>15.88</v>
      </c>
      <c r="H351" t="n">
        <v>0.21</v>
      </c>
      <c r="I351" t="n">
        <v>32</v>
      </c>
      <c r="J351" t="n">
        <v>256.49</v>
      </c>
      <c r="K351" t="n">
        <v>59.19</v>
      </c>
      <c r="L351" t="n">
        <v>3</v>
      </c>
      <c r="M351" t="n">
        <v>30</v>
      </c>
      <c r="N351" t="n">
        <v>64.29000000000001</v>
      </c>
      <c r="O351" t="n">
        <v>31867.69</v>
      </c>
      <c r="P351" t="n">
        <v>127.54</v>
      </c>
      <c r="Q351" t="n">
        <v>1361.46</v>
      </c>
      <c r="R351" t="n">
        <v>46.76</v>
      </c>
      <c r="S351" t="n">
        <v>25.13</v>
      </c>
      <c r="T351" t="n">
        <v>10089.25</v>
      </c>
      <c r="U351" t="n">
        <v>0.54</v>
      </c>
      <c r="V351" t="n">
        <v>0.85</v>
      </c>
      <c r="W351" t="n">
        <v>1.24</v>
      </c>
      <c r="X351" t="n">
        <v>0.65</v>
      </c>
      <c r="Y351" t="n">
        <v>1</v>
      </c>
      <c r="Z351" t="n">
        <v>10</v>
      </c>
    </row>
    <row r="352">
      <c r="A352" t="n">
        <v>9</v>
      </c>
      <c r="B352" t="n">
        <v>130</v>
      </c>
      <c r="C352" t="inlineStr">
        <is>
          <t xml:space="preserve">CONCLUIDO	</t>
        </is>
      </c>
      <c r="D352" t="n">
        <v>7.9332</v>
      </c>
      <c r="E352" t="n">
        <v>12.61</v>
      </c>
      <c r="F352" t="n">
        <v>8.380000000000001</v>
      </c>
      <c r="G352" t="n">
        <v>17.34</v>
      </c>
      <c r="H352" t="n">
        <v>0.23</v>
      </c>
      <c r="I352" t="n">
        <v>29</v>
      </c>
      <c r="J352" t="n">
        <v>256.95</v>
      </c>
      <c r="K352" t="n">
        <v>59.19</v>
      </c>
      <c r="L352" t="n">
        <v>3.25</v>
      </c>
      <c r="M352" t="n">
        <v>27</v>
      </c>
      <c r="N352" t="n">
        <v>64.5</v>
      </c>
      <c r="O352" t="n">
        <v>31924.29</v>
      </c>
      <c r="P352" t="n">
        <v>125.18</v>
      </c>
      <c r="Q352" t="n">
        <v>1361.38</v>
      </c>
      <c r="R352" t="n">
        <v>44.17</v>
      </c>
      <c r="S352" t="n">
        <v>25.13</v>
      </c>
      <c r="T352" t="n">
        <v>8809.32</v>
      </c>
      <c r="U352" t="n">
        <v>0.57</v>
      </c>
      <c r="V352" t="n">
        <v>0.86</v>
      </c>
      <c r="W352" t="n">
        <v>1.23</v>
      </c>
      <c r="X352" t="n">
        <v>0.5600000000000001</v>
      </c>
      <c r="Y352" t="n">
        <v>1</v>
      </c>
      <c r="Z352" t="n">
        <v>10</v>
      </c>
    </row>
    <row r="353">
      <c r="A353" t="n">
        <v>10</v>
      </c>
      <c r="B353" t="n">
        <v>130</v>
      </c>
      <c r="C353" t="inlineStr">
        <is>
          <t xml:space="preserve">CONCLUIDO	</t>
        </is>
      </c>
      <c r="D353" t="n">
        <v>8.017799999999999</v>
      </c>
      <c r="E353" t="n">
        <v>12.47</v>
      </c>
      <c r="F353" t="n">
        <v>8.35</v>
      </c>
      <c r="G353" t="n">
        <v>18.55</v>
      </c>
      <c r="H353" t="n">
        <v>0.24</v>
      </c>
      <c r="I353" t="n">
        <v>27</v>
      </c>
      <c r="J353" t="n">
        <v>257.41</v>
      </c>
      <c r="K353" t="n">
        <v>59.19</v>
      </c>
      <c r="L353" t="n">
        <v>3.5</v>
      </c>
      <c r="M353" t="n">
        <v>25</v>
      </c>
      <c r="N353" t="n">
        <v>64.70999999999999</v>
      </c>
      <c r="O353" t="n">
        <v>31980.84</v>
      </c>
      <c r="P353" t="n">
        <v>123.36</v>
      </c>
      <c r="Q353" t="n">
        <v>1361.53</v>
      </c>
      <c r="R353" t="n">
        <v>43.02</v>
      </c>
      <c r="S353" t="n">
        <v>25.13</v>
      </c>
      <c r="T353" t="n">
        <v>8246.43</v>
      </c>
      <c r="U353" t="n">
        <v>0.58</v>
      </c>
      <c r="V353" t="n">
        <v>0.86</v>
      </c>
      <c r="W353" t="n">
        <v>1.23</v>
      </c>
      <c r="X353" t="n">
        <v>0.53</v>
      </c>
      <c r="Y353" t="n">
        <v>1</v>
      </c>
      <c r="Z353" t="n">
        <v>10</v>
      </c>
    </row>
    <row r="354">
      <c r="A354" t="n">
        <v>11</v>
      </c>
      <c r="B354" t="n">
        <v>130</v>
      </c>
      <c r="C354" t="inlineStr">
        <is>
          <t xml:space="preserve">CONCLUIDO	</t>
        </is>
      </c>
      <c r="D354" t="n">
        <v>8.1629</v>
      </c>
      <c r="E354" t="n">
        <v>12.25</v>
      </c>
      <c r="F354" t="n">
        <v>8.27</v>
      </c>
      <c r="G354" t="n">
        <v>20.68</v>
      </c>
      <c r="H354" t="n">
        <v>0.26</v>
      </c>
      <c r="I354" t="n">
        <v>24</v>
      </c>
      <c r="J354" t="n">
        <v>257.86</v>
      </c>
      <c r="K354" t="n">
        <v>59.19</v>
      </c>
      <c r="L354" t="n">
        <v>3.75</v>
      </c>
      <c r="M354" t="n">
        <v>22</v>
      </c>
      <c r="N354" t="n">
        <v>64.92</v>
      </c>
      <c r="O354" t="n">
        <v>32037.48</v>
      </c>
      <c r="P354" t="n">
        <v>120.55</v>
      </c>
      <c r="Q354" t="n">
        <v>1361.46</v>
      </c>
      <c r="R354" t="n">
        <v>40.61</v>
      </c>
      <c r="S354" t="n">
        <v>25.13</v>
      </c>
      <c r="T354" t="n">
        <v>7054.5</v>
      </c>
      <c r="U354" t="n">
        <v>0.62</v>
      </c>
      <c r="V354" t="n">
        <v>0.87</v>
      </c>
      <c r="W354" t="n">
        <v>1.22</v>
      </c>
      <c r="X354" t="n">
        <v>0.45</v>
      </c>
      <c r="Y354" t="n">
        <v>1</v>
      </c>
      <c r="Z354" t="n">
        <v>10</v>
      </c>
    </row>
    <row r="355">
      <c r="A355" t="n">
        <v>12</v>
      </c>
      <c r="B355" t="n">
        <v>130</v>
      </c>
      <c r="C355" t="inlineStr">
        <is>
          <t xml:space="preserve">CONCLUIDO	</t>
        </is>
      </c>
      <c r="D355" t="n">
        <v>8.1958</v>
      </c>
      <c r="E355" t="n">
        <v>12.2</v>
      </c>
      <c r="F355" t="n">
        <v>8.27</v>
      </c>
      <c r="G355" t="n">
        <v>21.58</v>
      </c>
      <c r="H355" t="n">
        <v>0.28</v>
      </c>
      <c r="I355" t="n">
        <v>23</v>
      </c>
      <c r="J355" t="n">
        <v>258.32</v>
      </c>
      <c r="K355" t="n">
        <v>59.19</v>
      </c>
      <c r="L355" t="n">
        <v>4</v>
      </c>
      <c r="M355" t="n">
        <v>21</v>
      </c>
      <c r="N355" t="n">
        <v>65.13</v>
      </c>
      <c r="O355" t="n">
        <v>32094.19</v>
      </c>
      <c r="P355" t="n">
        <v>119.55</v>
      </c>
      <c r="Q355" t="n">
        <v>1361.42</v>
      </c>
      <c r="R355" t="n">
        <v>40.74</v>
      </c>
      <c r="S355" t="n">
        <v>25.13</v>
      </c>
      <c r="T355" t="n">
        <v>7127.72</v>
      </c>
      <c r="U355" t="n">
        <v>0.62</v>
      </c>
      <c r="V355" t="n">
        <v>0.87</v>
      </c>
      <c r="W355" t="n">
        <v>1.22</v>
      </c>
      <c r="X355" t="n">
        <v>0.45</v>
      </c>
      <c r="Y355" t="n">
        <v>1</v>
      </c>
      <c r="Z355" t="n">
        <v>10</v>
      </c>
    </row>
    <row r="356">
      <c r="A356" t="n">
        <v>13</v>
      </c>
      <c r="B356" t="n">
        <v>130</v>
      </c>
      <c r="C356" t="inlineStr">
        <is>
          <t xml:space="preserve">CONCLUIDO	</t>
        </is>
      </c>
      <c r="D356" t="n">
        <v>8.297599999999999</v>
      </c>
      <c r="E356" t="n">
        <v>12.05</v>
      </c>
      <c r="F356" t="n">
        <v>8.220000000000001</v>
      </c>
      <c r="G356" t="n">
        <v>23.49</v>
      </c>
      <c r="H356" t="n">
        <v>0.29</v>
      </c>
      <c r="I356" t="n">
        <v>21</v>
      </c>
      <c r="J356" t="n">
        <v>258.78</v>
      </c>
      <c r="K356" t="n">
        <v>59.19</v>
      </c>
      <c r="L356" t="n">
        <v>4.25</v>
      </c>
      <c r="M356" t="n">
        <v>19</v>
      </c>
      <c r="N356" t="n">
        <v>65.34</v>
      </c>
      <c r="O356" t="n">
        <v>32150.98</v>
      </c>
      <c r="P356" t="n">
        <v>117.82</v>
      </c>
      <c r="Q356" t="n">
        <v>1361.35</v>
      </c>
      <c r="R356" t="n">
        <v>39.02</v>
      </c>
      <c r="S356" t="n">
        <v>25.13</v>
      </c>
      <c r="T356" t="n">
        <v>6274.45</v>
      </c>
      <c r="U356" t="n">
        <v>0.64</v>
      </c>
      <c r="V356" t="n">
        <v>0.87</v>
      </c>
      <c r="W356" t="n">
        <v>1.22</v>
      </c>
      <c r="X356" t="n">
        <v>0.4</v>
      </c>
      <c r="Y356" t="n">
        <v>1</v>
      </c>
      <c r="Z356" t="n">
        <v>10</v>
      </c>
    </row>
    <row r="357">
      <c r="A357" t="n">
        <v>14</v>
      </c>
      <c r="B357" t="n">
        <v>130</v>
      </c>
      <c r="C357" t="inlineStr">
        <is>
          <t xml:space="preserve">CONCLUIDO	</t>
        </is>
      </c>
      <c r="D357" t="n">
        <v>8.347099999999999</v>
      </c>
      <c r="E357" t="n">
        <v>11.98</v>
      </c>
      <c r="F357" t="n">
        <v>8.199999999999999</v>
      </c>
      <c r="G357" t="n">
        <v>24.59</v>
      </c>
      <c r="H357" t="n">
        <v>0.31</v>
      </c>
      <c r="I357" t="n">
        <v>20</v>
      </c>
      <c r="J357" t="n">
        <v>259.25</v>
      </c>
      <c r="K357" t="n">
        <v>59.19</v>
      </c>
      <c r="L357" t="n">
        <v>4.5</v>
      </c>
      <c r="M357" t="n">
        <v>18</v>
      </c>
      <c r="N357" t="n">
        <v>65.55</v>
      </c>
      <c r="O357" t="n">
        <v>32207.85</v>
      </c>
      <c r="P357" t="n">
        <v>116.56</v>
      </c>
      <c r="Q357" t="n">
        <v>1361.41</v>
      </c>
      <c r="R357" t="n">
        <v>38.33</v>
      </c>
      <c r="S357" t="n">
        <v>25.13</v>
      </c>
      <c r="T357" t="n">
        <v>5937.89</v>
      </c>
      <c r="U357" t="n">
        <v>0.66</v>
      </c>
      <c r="V357" t="n">
        <v>0.88</v>
      </c>
      <c r="W357" t="n">
        <v>1.21</v>
      </c>
      <c r="X357" t="n">
        <v>0.38</v>
      </c>
      <c r="Y357" t="n">
        <v>1</v>
      </c>
      <c r="Z357" t="n">
        <v>10</v>
      </c>
    </row>
    <row r="358">
      <c r="A358" t="n">
        <v>15</v>
      </c>
      <c r="B358" t="n">
        <v>130</v>
      </c>
      <c r="C358" t="inlineStr">
        <is>
          <t xml:space="preserve">CONCLUIDO	</t>
        </is>
      </c>
      <c r="D358" t="n">
        <v>8.392799999999999</v>
      </c>
      <c r="E358" t="n">
        <v>11.92</v>
      </c>
      <c r="F358" t="n">
        <v>8.18</v>
      </c>
      <c r="G358" t="n">
        <v>25.84</v>
      </c>
      <c r="H358" t="n">
        <v>0.33</v>
      </c>
      <c r="I358" t="n">
        <v>19</v>
      </c>
      <c r="J358" t="n">
        <v>259.71</v>
      </c>
      <c r="K358" t="n">
        <v>59.19</v>
      </c>
      <c r="L358" t="n">
        <v>4.75</v>
      </c>
      <c r="M358" t="n">
        <v>17</v>
      </c>
      <c r="N358" t="n">
        <v>65.76000000000001</v>
      </c>
      <c r="O358" t="n">
        <v>32264.79</v>
      </c>
      <c r="P358" t="n">
        <v>114.27</v>
      </c>
      <c r="Q358" t="n">
        <v>1361.44</v>
      </c>
      <c r="R358" t="n">
        <v>37.74</v>
      </c>
      <c r="S358" t="n">
        <v>25.13</v>
      </c>
      <c r="T358" t="n">
        <v>5645.49</v>
      </c>
      <c r="U358" t="n">
        <v>0.67</v>
      </c>
      <c r="V358" t="n">
        <v>0.88</v>
      </c>
      <c r="W358" t="n">
        <v>1.21</v>
      </c>
      <c r="X358" t="n">
        <v>0.36</v>
      </c>
      <c r="Y358" t="n">
        <v>1</v>
      </c>
      <c r="Z358" t="n">
        <v>10</v>
      </c>
    </row>
    <row r="359">
      <c r="A359" t="n">
        <v>16</v>
      </c>
      <c r="B359" t="n">
        <v>130</v>
      </c>
      <c r="C359" t="inlineStr">
        <is>
          <t xml:space="preserve">CONCLUIDO	</t>
        </is>
      </c>
      <c r="D359" t="n">
        <v>8.431900000000001</v>
      </c>
      <c r="E359" t="n">
        <v>11.86</v>
      </c>
      <c r="F359" t="n">
        <v>8.17</v>
      </c>
      <c r="G359" t="n">
        <v>27.25</v>
      </c>
      <c r="H359" t="n">
        <v>0.34</v>
      </c>
      <c r="I359" t="n">
        <v>18</v>
      </c>
      <c r="J359" t="n">
        <v>260.17</v>
      </c>
      <c r="K359" t="n">
        <v>59.19</v>
      </c>
      <c r="L359" t="n">
        <v>5</v>
      </c>
      <c r="M359" t="n">
        <v>16</v>
      </c>
      <c r="N359" t="n">
        <v>65.98</v>
      </c>
      <c r="O359" t="n">
        <v>32321.82</v>
      </c>
      <c r="P359" t="n">
        <v>112.43</v>
      </c>
      <c r="Q359" t="n">
        <v>1361.34</v>
      </c>
      <c r="R359" t="n">
        <v>37.69</v>
      </c>
      <c r="S359" t="n">
        <v>25.13</v>
      </c>
      <c r="T359" t="n">
        <v>5626.47</v>
      </c>
      <c r="U359" t="n">
        <v>0.67</v>
      </c>
      <c r="V359" t="n">
        <v>0.88</v>
      </c>
      <c r="W359" t="n">
        <v>1.21</v>
      </c>
      <c r="X359" t="n">
        <v>0.35</v>
      </c>
      <c r="Y359" t="n">
        <v>1</v>
      </c>
      <c r="Z359" t="n">
        <v>10</v>
      </c>
    </row>
    <row r="360">
      <c r="A360" t="n">
        <v>17</v>
      </c>
      <c r="B360" t="n">
        <v>130</v>
      </c>
      <c r="C360" t="inlineStr">
        <is>
          <t xml:space="preserve">CONCLUIDO	</t>
        </is>
      </c>
      <c r="D360" t="n">
        <v>8.545400000000001</v>
      </c>
      <c r="E360" t="n">
        <v>11.7</v>
      </c>
      <c r="F360" t="n">
        <v>8.119999999999999</v>
      </c>
      <c r="G360" t="n">
        <v>30.43</v>
      </c>
      <c r="H360" t="n">
        <v>0.36</v>
      </c>
      <c r="I360" t="n">
        <v>16</v>
      </c>
      <c r="J360" t="n">
        <v>260.63</v>
      </c>
      <c r="K360" t="n">
        <v>59.19</v>
      </c>
      <c r="L360" t="n">
        <v>5.25</v>
      </c>
      <c r="M360" t="n">
        <v>14</v>
      </c>
      <c r="N360" t="n">
        <v>66.19</v>
      </c>
      <c r="O360" t="n">
        <v>32378.93</v>
      </c>
      <c r="P360" t="n">
        <v>109.82</v>
      </c>
      <c r="Q360" t="n">
        <v>1361.34</v>
      </c>
      <c r="R360" t="n">
        <v>35.85</v>
      </c>
      <c r="S360" t="n">
        <v>25.13</v>
      </c>
      <c r="T360" t="n">
        <v>4715.1</v>
      </c>
      <c r="U360" t="n">
        <v>0.7</v>
      </c>
      <c r="V360" t="n">
        <v>0.89</v>
      </c>
      <c r="W360" t="n">
        <v>1.2</v>
      </c>
      <c r="X360" t="n">
        <v>0.29</v>
      </c>
      <c r="Y360" t="n">
        <v>1</v>
      </c>
      <c r="Z360" t="n">
        <v>10</v>
      </c>
    </row>
    <row r="361">
      <c r="A361" t="n">
        <v>18</v>
      </c>
      <c r="B361" t="n">
        <v>130</v>
      </c>
      <c r="C361" t="inlineStr">
        <is>
          <t xml:space="preserve">CONCLUIDO	</t>
        </is>
      </c>
      <c r="D361" t="n">
        <v>8.5375</v>
      </c>
      <c r="E361" t="n">
        <v>11.71</v>
      </c>
      <c r="F361" t="n">
        <v>8.130000000000001</v>
      </c>
      <c r="G361" t="n">
        <v>30.47</v>
      </c>
      <c r="H361" t="n">
        <v>0.37</v>
      </c>
      <c r="I361" t="n">
        <v>16</v>
      </c>
      <c r="J361" t="n">
        <v>261.1</v>
      </c>
      <c r="K361" t="n">
        <v>59.19</v>
      </c>
      <c r="L361" t="n">
        <v>5.5</v>
      </c>
      <c r="M361" t="n">
        <v>14</v>
      </c>
      <c r="N361" t="n">
        <v>66.40000000000001</v>
      </c>
      <c r="O361" t="n">
        <v>32436.11</v>
      </c>
      <c r="P361" t="n">
        <v>109.17</v>
      </c>
      <c r="Q361" t="n">
        <v>1361.44</v>
      </c>
      <c r="R361" t="n">
        <v>36.34</v>
      </c>
      <c r="S361" t="n">
        <v>25.13</v>
      </c>
      <c r="T361" t="n">
        <v>4959.29</v>
      </c>
      <c r="U361" t="n">
        <v>0.6899999999999999</v>
      </c>
      <c r="V361" t="n">
        <v>0.89</v>
      </c>
      <c r="W361" t="n">
        <v>1.2</v>
      </c>
      <c r="X361" t="n">
        <v>0.31</v>
      </c>
      <c r="Y361" t="n">
        <v>1</v>
      </c>
      <c r="Z361" t="n">
        <v>10</v>
      </c>
    </row>
    <row r="362">
      <c r="A362" t="n">
        <v>19</v>
      </c>
      <c r="B362" t="n">
        <v>130</v>
      </c>
      <c r="C362" t="inlineStr">
        <is>
          <t xml:space="preserve">CONCLUIDO	</t>
        </is>
      </c>
      <c r="D362" t="n">
        <v>8.5939</v>
      </c>
      <c r="E362" t="n">
        <v>11.64</v>
      </c>
      <c r="F362" t="n">
        <v>8.1</v>
      </c>
      <c r="G362" t="n">
        <v>32.39</v>
      </c>
      <c r="H362" t="n">
        <v>0.39</v>
      </c>
      <c r="I362" t="n">
        <v>15</v>
      </c>
      <c r="J362" t="n">
        <v>261.56</v>
      </c>
      <c r="K362" t="n">
        <v>59.19</v>
      </c>
      <c r="L362" t="n">
        <v>5.75</v>
      </c>
      <c r="M362" t="n">
        <v>13</v>
      </c>
      <c r="N362" t="n">
        <v>66.62</v>
      </c>
      <c r="O362" t="n">
        <v>32493.38</v>
      </c>
      <c r="P362" t="n">
        <v>107.89</v>
      </c>
      <c r="Q362" t="n">
        <v>1361.37</v>
      </c>
      <c r="R362" t="n">
        <v>35.15</v>
      </c>
      <c r="S362" t="n">
        <v>25.13</v>
      </c>
      <c r="T362" t="n">
        <v>4371.54</v>
      </c>
      <c r="U362" t="n">
        <v>0.72</v>
      </c>
      <c r="V362" t="n">
        <v>0.89</v>
      </c>
      <c r="W362" t="n">
        <v>1.21</v>
      </c>
      <c r="X362" t="n">
        <v>0.28</v>
      </c>
      <c r="Y362" t="n">
        <v>1</v>
      </c>
      <c r="Z362" t="n">
        <v>10</v>
      </c>
    </row>
    <row r="363">
      <c r="A363" t="n">
        <v>20</v>
      </c>
      <c r="B363" t="n">
        <v>130</v>
      </c>
      <c r="C363" t="inlineStr">
        <is>
          <t xml:space="preserve">CONCLUIDO	</t>
        </is>
      </c>
      <c r="D363" t="n">
        <v>8.6435</v>
      </c>
      <c r="E363" t="n">
        <v>11.57</v>
      </c>
      <c r="F363" t="n">
        <v>8.08</v>
      </c>
      <c r="G363" t="n">
        <v>34.63</v>
      </c>
      <c r="H363" t="n">
        <v>0.41</v>
      </c>
      <c r="I363" t="n">
        <v>14</v>
      </c>
      <c r="J363" t="n">
        <v>262.03</v>
      </c>
      <c r="K363" t="n">
        <v>59.19</v>
      </c>
      <c r="L363" t="n">
        <v>6</v>
      </c>
      <c r="M363" t="n">
        <v>12</v>
      </c>
      <c r="N363" t="n">
        <v>66.83</v>
      </c>
      <c r="O363" t="n">
        <v>32550.72</v>
      </c>
      <c r="P363" t="n">
        <v>105.75</v>
      </c>
      <c r="Q363" t="n">
        <v>1361.35</v>
      </c>
      <c r="R363" t="n">
        <v>34.71</v>
      </c>
      <c r="S363" t="n">
        <v>25.13</v>
      </c>
      <c r="T363" t="n">
        <v>4157.35</v>
      </c>
      <c r="U363" t="n">
        <v>0.72</v>
      </c>
      <c r="V363" t="n">
        <v>0.89</v>
      </c>
      <c r="W363" t="n">
        <v>1.2</v>
      </c>
      <c r="X363" t="n">
        <v>0.26</v>
      </c>
      <c r="Y363" t="n">
        <v>1</v>
      </c>
      <c r="Z363" t="n">
        <v>10</v>
      </c>
    </row>
    <row r="364">
      <c r="A364" t="n">
        <v>21</v>
      </c>
      <c r="B364" t="n">
        <v>130</v>
      </c>
      <c r="C364" t="inlineStr">
        <is>
          <t xml:space="preserve">CONCLUIDO	</t>
        </is>
      </c>
      <c r="D364" t="n">
        <v>8.6952</v>
      </c>
      <c r="E364" t="n">
        <v>11.5</v>
      </c>
      <c r="F364" t="n">
        <v>8.06</v>
      </c>
      <c r="G364" t="n">
        <v>37.2</v>
      </c>
      <c r="H364" t="n">
        <v>0.42</v>
      </c>
      <c r="I364" t="n">
        <v>13</v>
      </c>
      <c r="J364" t="n">
        <v>262.49</v>
      </c>
      <c r="K364" t="n">
        <v>59.19</v>
      </c>
      <c r="L364" t="n">
        <v>6.25</v>
      </c>
      <c r="M364" t="n">
        <v>10</v>
      </c>
      <c r="N364" t="n">
        <v>67.05</v>
      </c>
      <c r="O364" t="n">
        <v>32608.15</v>
      </c>
      <c r="P364" t="n">
        <v>104.07</v>
      </c>
      <c r="Q364" t="n">
        <v>1361.34</v>
      </c>
      <c r="R364" t="n">
        <v>34.05</v>
      </c>
      <c r="S364" t="n">
        <v>25.13</v>
      </c>
      <c r="T364" t="n">
        <v>3829.48</v>
      </c>
      <c r="U364" t="n">
        <v>0.74</v>
      </c>
      <c r="V364" t="n">
        <v>0.89</v>
      </c>
      <c r="W364" t="n">
        <v>1.2</v>
      </c>
      <c r="X364" t="n">
        <v>0.24</v>
      </c>
      <c r="Y364" t="n">
        <v>1</v>
      </c>
      <c r="Z364" t="n">
        <v>10</v>
      </c>
    </row>
    <row r="365">
      <c r="A365" t="n">
        <v>22</v>
      </c>
      <c r="B365" t="n">
        <v>130</v>
      </c>
      <c r="C365" t="inlineStr">
        <is>
          <t xml:space="preserve">CONCLUIDO	</t>
        </is>
      </c>
      <c r="D365" t="n">
        <v>8.6896</v>
      </c>
      <c r="E365" t="n">
        <v>11.51</v>
      </c>
      <c r="F365" t="n">
        <v>8.07</v>
      </c>
      <c r="G365" t="n">
        <v>37.23</v>
      </c>
      <c r="H365" t="n">
        <v>0.44</v>
      </c>
      <c r="I365" t="n">
        <v>13</v>
      </c>
      <c r="J365" t="n">
        <v>262.96</v>
      </c>
      <c r="K365" t="n">
        <v>59.19</v>
      </c>
      <c r="L365" t="n">
        <v>6.5</v>
      </c>
      <c r="M365" t="n">
        <v>9</v>
      </c>
      <c r="N365" t="n">
        <v>67.26000000000001</v>
      </c>
      <c r="O365" t="n">
        <v>32665.66</v>
      </c>
      <c r="P365" t="n">
        <v>101.45</v>
      </c>
      <c r="Q365" t="n">
        <v>1361.34</v>
      </c>
      <c r="R365" t="n">
        <v>34.26</v>
      </c>
      <c r="S365" t="n">
        <v>25.13</v>
      </c>
      <c r="T365" t="n">
        <v>3938.14</v>
      </c>
      <c r="U365" t="n">
        <v>0.73</v>
      </c>
      <c r="V365" t="n">
        <v>0.89</v>
      </c>
      <c r="W365" t="n">
        <v>1.2</v>
      </c>
      <c r="X365" t="n">
        <v>0.25</v>
      </c>
      <c r="Y365" t="n">
        <v>1</v>
      </c>
      <c r="Z365" t="n">
        <v>10</v>
      </c>
    </row>
    <row r="366">
      <c r="A366" t="n">
        <v>23</v>
      </c>
      <c r="B366" t="n">
        <v>130</v>
      </c>
      <c r="C366" t="inlineStr">
        <is>
          <t xml:space="preserve">CONCLUIDO	</t>
        </is>
      </c>
      <c r="D366" t="n">
        <v>8.7319</v>
      </c>
      <c r="E366" t="n">
        <v>11.45</v>
      </c>
      <c r="F366" t="n">
        <v>8.06</v>
      </c>
      <c r="G366" t="n">
        <v>40.3</v>
      </c>
      <c r="H366" t="n">
        <v>0.46</v>
      </c>
      <c r="I366" t="n">
        <v>12</v>
      </c>
      <c r="J366" t="n">
        <v>263.42</v>
      </c>
      <c r="K366" t="n">
        <v>59.19</v>
      </c>
      <c r="L366" t="n">
        <v>6.75</v>
      </c>
      <c r="M366" t="n">
        <v>3</v>
      </c>
      <c r="N366" t="n">
        <v>67.48</v>
      </c>
      <c r="O366" t="n">
        <v>32723.25</v>
      </c>
      <c r="P366" t="n">
        <v>100.53</v>
      </c>
      <c r="Q366" t="n">
        <v>1361.42</v>
      </c>
      <c r="R366" t="n">
        <v>33.85</v>
      </c>
      <c r="S366" t="n">
        <v>25.13</v>
      </c>
      <c r="T366" t="n">
        <v>3733.35</v>
      </c>
      <c r="U366" t="n">
        <v>0.74</v>
      </c>
      <c r="V366" t="n">
        <v>0.89</v>
      </c>
      <c r="W366" t="n">
        <v>1.21</v>
      </c>
      <c r="X366" t="n">
        <v>0.24</v>
      </c>
      <c r="Y366" t="n">
        <v>1</v>
      </c>
      <c r="Z366" t="n">
        <v>10</v>
      </c>
    </row>
    <row r="367">
      <c r="A367" t="n">
        <v>24</v>
      </c>
      <c r="B367" t="n">
        <v>130</v>
      </c>
      <c r="C367" t="inlineStr">
        <is>
          <t xml:space="preserve">CONCLUIDO	</t>
        </is>
      </c>
      <c r="D367" t="n">
        <v>8.7285</v>
      </c>
      <c r="E367" t="n">
        <v>11.46</v>
      </c>
      <c r="F367" t="n">
        <v>8.06</v>
      </c>
      <c r="G367" t="n">
        <v>40.33</v>
      </c>
      <c r="H367" t="n">
        <v>0.47</v>
      </c>
      <c r="I367" t="n">
        <v>12</v>
      </c>
      <c r="J367" t="n">
        <v>263.89</v>
      </c>
      <c r="K367" t="n">
        <v>59.19</v>
      </c>
      <c r="L367" t="n">
        <v>7</v>
      </c>
      <c r="M367" t="n">
        <v>2</v>
      </c>
      <c r="N367" t="n">
        <v>67.7</v>
      </c>
      <c r="O367" t="n">
        <v>32780.92</v>
      </c>
      <c r="P367" t="n">
        <v>100.57</v>
      </c>
      <c r="Q367" t="n">
        <v>1361.42</v>
      </c>
      <c r="R367" t="n">
        <v>34.06</v>
      </c>
      <c r="S367" t="n">
        <v>25.13</v>
      </c>
      <c r="T367" t="n">
        <v>3838.8</v>
      </c>
      <c r="U367" t="n">
        <v>0.74</v>
      </c>
      <c r="V367" t="n">
        <v>0.89</v>
      </c>
      <c r="W367" t="n">
        <v>1.21</v>
      </c>
      <c r="X367" t="n">
        <v>0.24</v>
      </c>
      <c r="Y367" t="n">
        <v>1</v>
      </c>
      <c r="Z367" t="n">
        <v>10</v>
      </c>
    </row>
    <row r="368">
      <c r="A368" t="n">
        <v>25</v>
      </c>
      <c r="B368" t="n">
        <v>130</v>
      </c>
      <c r="C368" t="inlineStr">
        <is>
          <t xml:space="preserve">CONCLUIDO	</t>
        </is>
      </c>
      <c r="D368" t="n">
        <v>8.726000000000001</v>
      </c>
      <c r="E368" t="n">
        <v>11.46</v>
      </c>
      <c r="F368" t="n">
        <v>8.07</v>
      </c>
      <c r="G368" t="n">
        <v>40.34</v>
      </c>
      <c r="H368" t="n">
        <v>0.49</v>
      </c>
      <c r="I368" t="n">
        <v>12</v>
      </c>
      <c r="J368" t="n">
        <v>264.36</v>
      </c>
      <c r="K368" t="n">
        <v>59.19</v>
      </c>
      <c r="L368" t="n">
        <v>7.25</v>
      </c>
      <c r="M368" t="n">
        <v>1</v>
      </c>
      <c r="N368" t="n">
        <v>67.92</v>
      </c>
      <c r="O368" t="n">
        <v>32838.68</v>
      </c>
      <c r="P368" t="n">
        <v>100.72</v>
      </c>
      <c r="Q368" t="n">
        <v>1361.42</v>
      </c>
      <c r="R368" t="n">
        <v>34.08</v>
      </c>
      <c r="S368" t="n">
        <v>25.13</v>
      </c>
      <c r="T368" t="n">
        <v>3848.5</v>
      </c>
      <c r="U368" t="n">
        <v>0.74</v>
      </c>
      <c r="V368" t="n">
        <v>0.89</v>
      </c>
      <c r="W368" t="n">
        <v>1.21</v>
      </c>
      <c r="X368" t="n">
        <v>0.25</v>
      </c>
      <c r="Y368" t="n">
        <v>1</v>
      </c>
      <c r="Z368" t="n">
        <v>10</v>
      </c>
    </row>
    <row r="369">
      <c r="A369" t="n">
        <v>26</v>
      </c>
      <c r="B369" t="n">
        <v>130</v>
      </c>
      <c r="C369" t="inlineStr">
        <is>
          <t xml:space="preserve">CONCLUIDO	</t>
        </is>
      </c>
      <c r="D369" t="n">
        <v>8.7249</v>
      </c>
      <c r="E369" t="n">
        <v>11.46</v>
      </c>
      <c r="F369" t="n">
        <v>8.07</v>
      </c>
      <c r="G369" t="n">
        <v>40.35</v>
      </c>
      <c r="H369" t="n">
        <v>0.5</v>
      </c>
      <c r="I369" t="n">
        <v>12</v>
      </c>
      <c r="J369" t="n">
        <v>264.83</v>
      </c>
      <c r="K369" t="n">
        <v>59.19</v>
      </c>
      <c r="L369" t="n">
        <v>7.5</v>
      </c>
      <c r="M369" t="n">
        <v>0</v>
      </c>
      <c r="N369" t="n">
        <v>68.14</v>
      </c>
      <c r="O369" t="n">
        <v>32896.51</v>
      </c>
      <c r="P369" t="n">
        <v>100.83</v>
      </c>
      <c r="Q369" t="n">
        <v>1361.42</v>
      </c>
      <c r="R369" t="n">
        <v>34.07</v>
      </c>
      <c r="S369" t="n">
        <v>25.13</v>
      </c>
      <c r="T369" t="n">
        <v>3845.47</v>
      </c>
      <c r="U369" t="n">
        <v>0.74</v>
      </c>
      <c r="V369" t="n">
        <v>0.89</v>
      </c>
      <c r="W369" t="n">
        <v>1.21</v>
      </c>
      <c r="X369" t="n">
        <v>0.25</v>
      </c>
      <c r="Y369" t="n">
        <v>1</v>
      </c>
      <c r="Z369" t="n">
        <v>10</v>
      </c>
    </row>
    <row r="370">
      <c r="A370" t="n">
        <v>0</v>
      </c>
      <c r="B370" t="n">
        <v>75</v>
      </c>
      <c r="C370" t="inlineStr">
        <is>
          <t xml:space="preserve">CONCLUIDO	</t>
        </is>
      </c>
      <c r="D370" t="n">
        <v>7.1692</v>
      </c>
      <c r="E370" t="n">
        <v>13.95</v>
      </c>
      <c r="F370" t="n">
        <v>9.35</v>
      </c>
      <c r="G370" t="n">
        <v>7.38</v>
      </c>
      <c r="H370" t="n">
        <v>0.12</v>
      </c>
      <c r="I370" t="n">
        <v>76</v>
      </c>
      <c r="J370" t="n">
        <v>150.44</v>
      </c>
      <c r="K370" t="n">
        <v>49.1</v>
      </c>
      <c r="L370" t="n">
        <v>1</v>
      </c>
      <c r="M370" t="n">
        <v>74</v>
      </c>
      <c r="N370" t="n">
        <v>25.34</v>
      </c>
      <c r="O370" t="n">
        <v>18787.76</v>
      </c>
      <c r="P370" t="n">
        <v>104.33</v>
      </c>
      <c r="Q370" t="n">
        <v>1361.67</v>
      </c>
      <c r="R370" t="n">
        <v>74.37</v>
      </c>
      <c r="S370" t="n">
        <v>25.13</v>
      </c>
      <c r="T370" t="n">
        <v>23677.38</v>
      </c>
      <c r="U370" t="n">
        <v>0.34</v>
      </c>
      <c r="V370" t="n">
        <v>0.77</v>
      </c>
      <c r="W370" t="n">
        <v>1.3</v>
      </c>
      <c r="X370" t="n">
        <v>1.53</v>
      </c>
      <c r="Y370" t="n">
        <v>1</v>
      </c>
      <c r="Z370" t="n">
        <v>10</v>
      </c>
    </row>
    <row r="371">
      <c r="A371" t="n">
        <v>1</v>
      </c>
      <c r="B371" t="n">
        <v>75</v>
      </c>
      <c r="C371" t="inlineStr">
        <is>
          <t xml:space="preserve">CONCLUIDO	</t>
        </is>
      </c>
      <c r="D371" t="n">
        <v>7.6769</v>
      </c>
      <c r="E371" t="n">
        <v>13.03</v>
      </c>
      <c r="F371" t="n">
        <v>8.98</v>
      </c>
      <c r="G371" t="n">
        <v>9.289999999999999</v>
      </c>
      <c r="H371" t="n">
        <v>0.15</v>
      </c>
      <c r="I371" t="n">
        <v>58</v>
      </c>
      <c r="J371" t="n">
        <v>150.78</v>
      </c>
      <c r="K371" t="n">
        <v>49.1</v>
      </c>
      <c r="L371" t="n">
        <v>1.25</v>
      </c>
      <c r="M371" t="n">
        <v>56</v>
      </c>
      <c r="N371" t="n">
        <v>25.44</v>
      </c>
      <c r="O371" t="n">
        <v>18830.65</v>
      </c>
      <c r="P371" t="n">
        <v>98.15000000000001</v>
      </c>
      <c r="Q371" t="n">
        <v>1361.65</v>
      </c>
      <c r="R371" t="n">
        <v>62.63</v>
      </c>
      <c r="S371" t="n">
        <v>25.13</v>
      </c>
      <c r="T371" t="n">
        <v>17897.81</v>
      </c>
      <c r="U371" t="n">
        <v>0.4</v>
      </c>
      <c r="V371" t="n">
        <v>0.8</v>
      </c>
      <c r="W371" t="n">
        <v>1.28</v>
      </c>
      <c r="X371" t="n">
        <v>1.16</v>
      </c>
      <c r="Y371" t="n">
        <v>1</v>
      </c>
      <c r="Z371" t="n">
        <v>10</v>
      </c>
    </row>
    <row r="372">
      <c r="A372" t="n">
        <v>2</v>
      </c>
      <c r="B372" t="n">
        <v>75</v>
      </c>
      <c r="C372" t="inlineStr">
        <is>
          <t xml:space="preserve">CONCLUIDO	</t>
        </is>
      </c>
      <c r="D372" t="n">
        <v>8.0528</v>
      </c>
      <c r="E372" t="n">
        <v>12.42</v>
      </c>
      <c r="F372" t="n">
        <v>8.74</v>
      </c>
      <c r="G372" t="n">
        <v>11.39</v>
      </c>
      <c r="H372" t="n">
        <v>0.18</v>
      </c>
      <c r="I372" t="n">
        <v>46</v>
      </c>
      <c r="J372" t="n">
        <v>151.13</v>
      </c>
      <c r="K372" t="n">
        <v>49.1</v>
      </c>
      <c r="L372" t="n">
        <v>1.5</v>
      </c>
      <c r="M372" t="n">
        <v>44</v>
      </c>
      <c r="N372" t="n">
        <v>25.54</v>
      </c>
      <c r="O372" t="n">
        <v>18873.58</v>
      </c>
      <c r="P372" t="n">
        <v>93.14</v>
      </c>
      <c r="Q372" t="n">
        <v>1361.56</v>
      </c>
      <c r="R372" t="n">
        <v>55.26</v>
      </c>
      <c r="S372" t="n">
        <v>25.13</v>
      </c>
      <c r="T372" t="n">
        <v>14268.8</v>
      </c>
      <c r="U372" t="n">
        <v>0.45</v>
      </c>
      <c r="V372" t="n">
        <v>0.82</v>
      </c>
      <c r="W372" t="n">
        <v>1.25</v>
      </c>
      <c r="X372" t="n">
        <v>0.91</v>
      </c>
      <c r="Y372" t="n">
        <v>1</v>
      </c>
      <c r="Z372" t="n">
        <v>10</v>
      </c>
    </row>
    <row r="373">
      <c r="A373" t="n">
        <v>3</v>
      </c>
      <c r="B373" t="n">
        <v>75</v>
      </c>
      <c r="C373" t="inlineStr">
        <is>
          <t xml:space="preserve">CONCLUIDO	</t>
        </is>
      </c>
      <c r="D373" t="n">
        <v>8.337199999999999</v>
      </c>
      <c r="E373" t="n">
        <v>11.99</v>
      </c>
      <c r="F373" t="n">
        <v>8.56</v>
      </c>
      <c r="G373" t="n">
        <v>13.51</v>
      </c>
      <c r="H373" t="n">
        <v>0.2</v>
      </c>
      <c r="I373" t="n">
        <v>38</v>
      </c>
      <c r="J373" t="n">
        <v>151.48</v>
      </c>
      <c r="K373" t="n">
        <v>49.1</v>
      </c>
      <c r="L373" t="n">
        <v>1.75</v>
      </c>
      <c r="M373" t="n">
        <v>36</v>
      </c>
      <c r="N373" t="n">
        <v>25.64</v>
      </c>
      <c r="O373" t="n">
        <v>18916.54</v>
      </c>
      <c r="P373" t="n">
        <v>88.88</v>
      </c>
      <c r="Q373" t="n">
        <v>1361.44</v>
      </c>
      <c r="R373" t="n">
        <v>49.53</v>
      </c>
      <c r="S373" t="n">
        <v>25.13</v>
      </c>
      <c r="T373" t="n">
        <v>11443.83</v>
      </c>
      <c r="U373" t="n">
        <v>0.51</v>
      </c>
      <c r="V373" t="n">
        <v>0.84</v>
      </c>
      <c r="W373" t="n">
        <v>1.24</v>
      </c>
      <c r="X373" t="n">
        <v>0.74</v>
      </c>
      <c r="Y373" t="n">
        <v>1</v>
      </c>
      <c r="Z373" t="n">
        <v>10</v>
      </c>
    </row>
    <row r="374">
      <c r="A374" t="n">
        <v>4</v>
      </c>
      <c r="B374" t="n">
        <v>75</v>
      </c>
      <c r="C374" t="inlineStr">
        <is>
          <t xml:space="preserve">CONCLUIDO	</t>
        </is>
      </c>
      <c r="D374" t="n">
        <v>8.533200000000001</v>
      </c>
      <c r="E374" t="n">
        <v>11.72</v>
      </c>
      <c r="F374" t="n">
        <v>8.460000000000001</v>
      </c>
      <c r="G374" t="n">
        <v>15.87</v>
      </c>
      <c r="H374" t="n">
        <v>0.23</v>
      </c>
      <c r="I374" t="n">
        <v>32</v>
      </c>
      <c r="J374" t="n">
        <v>151.83</v>
      </c>
      <c r="K374" t="n">
        <v>49.1</v>
      </c>
      <c r="L374" t="n">
        <v>2</v>
      </c>
      <c r="M374" t="n">
        <v>30</v>
      </c>
      <c r="N374" t="n">
        <v>25.73</v>
      </c>
      <c r="O374" t="n">
        <v>18959.54</v>
      </c>
      <c r="P374" t="n">
        <v>85.29000000000001</v>
      </c>
      <c r="Q374" t="n">
        <v>1361.38</v>
      </c>
      <c r="R374" t="n">
        <v>46.65</v>
      </c>
      <c r="S374" t="n">
        <v>25.13</v>
      </c>
      <c r="T374" t="n">
        <v>10038.19</v>
      </c>
      <c r="U374" t="n">
        <v>0.54</v>
      </c>
      <c r="V374" t="n">
        <v>0.85</v>
      </c>
      <c r="W374" t="n">
        <v>1.24</v>
      </c>
      <c r="X374" t="n">
        <v>0.64</v>
      </c>
      <c r="Y374" t="n">
        <v>1</v>
      </c>
      <c r="Z374" t="n">
        <v>10</v>
      </c>
    </row>
    <row r="375">
      <c r="A375" t="n">
        <v>5</v>
      </c>
      <c r="B375" t="n">
        <v>75</v>
      </c>
      <c r="C375" t="inlineStr">
        <is>
          <t xml:space="preserve">CONCLUIDO	</t>
        </is>
      </c>
      <c r="D375" t="n">
        <v>8.739100000000001</v>
      </c>
      <c r="E375" t="n">
        <v>11.44</v>
      </c>
      <c r="F375" t="n">
        <v>8.34</v>
      </c>
      <c r="G375" t="n">
        <v>18.54</v>
      </c>
      <c r="H375" t="n">
        <v>0.26</v>
      </c>
      <c r="I375" t="n">
        <v>27</v>
      </c>
      <c r="J375" t="n">
        <v>152.18</v>
      </c>
      <c r="K375" t="n">
        <v>49.1</v>
      </c>
      <c r="L375" t="n">
        <v>2.25</v>
      </c>
      <c r="M375" t="n">
        <v>25</v>
      </c>
      <c r="N375" t="n">
        <v>25.83</v>
      </c>
      <c r="O375" t="n">
        <v>19002.56</v>
      </c>
      <c r="P375" t="n">
        <v>81.62</v>
      </c>
      <c r="Q375" t="n">
        <v>1361.38</v>
      </c>
      <c r="R375" t="n">
        <v>42.94</v>
      </c>
      <c r="S375" t="n">
        <v>25.13</v>
      </c>
      <c r="T375" t="n">
        <v>8206.33</v>
      </c>
      <c r="U375" t="n">
        <v>0.59</v>
      </c>
      <c r="V375" t="n">
        <v>0.86</v>
      </c>
      <c r="W375" t="n">
        <v>1.22</v>
      </c>
      <c r="X375" t="n">
        <v>0.52</v>
      </c>
      <c r="Y375" t="n">
        <v>1</v>
      </c>
      <c r="Z375" t="n">
        <v>10</v>
      </c>
    </row>
    <row r="376">
      <c r="A376" t="n">
        <v>6</v>
      </c>
      <c r="B376" t="n">
        <v>75</v>
      </c>
      <c r="C376" t="inlineStr">
        <is>
          <t xml:space="preserve">CONCLUIDO	</t>
        </is>
      </c>
      <c r="D376" t="n">
        <v>8.8443</v>
      </c>
      <c r="E376" t="n">
        <v>11.31</v>
      </c>
      <c r="F376" t="n">
        <v>8.300000000000001</v>
      </c>
      <c r="G376" t="n">
        <v>20.74</v>
      </c>
      <c r="H376" t="n">
        <v>0.29</v>
      </c>
      <c r="I376" t="n">
        <v>24</v>
      </c>
      <c r="J376" t="n">
        <v>152.53</v>
      </c>
      <c r="K376" t="n">
        <v>49.1</v>
      </c>
      <c r="L376" t="n">
        <v>2.5</v>
      </c>
      <c r="M376" t="n">
        <v>19</v>
      </c>
      <c r="N376" t="n">
        <v>25.93</v>
      </c>
      <c r="O376" t="n">
        <v>19045.63</v>
      </c>
      <c r="P376" t="n">
        <v>78.63</v>
      </c>
      <c r="Q376" t="n">
        <v>1361.39</v>
      </c>
      <c r="R376" t="n">
        <v>41.64</v>
      </c>
      <c r="S376" t="n">
        <v>25.13</v>
      </c>
      <c r="T376" t="n">
        <v>7571.3</v>
      </c>
      <c r="U376" t="n">
        <v>0.6</v>
      </c>
      <c r="V376" t="n">
        <v>0.87</v>
      </c>
      <c r="W376" t="n">
        <v>1.22</v>
      </c>
      <c r="X376" t="n">
        <v>0.48</v>
      </c>
      <c r="Y376" t="n">
        <v>1</v>
      </c>
      <c r="Z376" t="n">
        <v>10</v>
      </c>
    </row>
    <row r="377">
      <c r="A377" t="n">
        <v>7</v>
      </c>
      <c r="B377" t="n">
        <v>75</v>
      </c>
      <c r="C377" t="inlineStr">
        <is>
          <t xml:space="preserve">CONCLUIDO	</t>
        </is>
      </c>
      <c r="D377" t="n">
        <v>8.9612</v>
      </c>
      <c r="E377" t="n">
        <v>11.16</v>
      </c>
      <c r="F377" t="n">
        <v>8.24</v>
      </c>
      <c r="G377" t="n">
        <v>23.55</v>
      </c>
      <c r="H377" t="n">
        <v>0.32</v>
      </c>
      <c r="I377" t="n">
        <v>21</v>
      </c>
      <c r="J377" t="n">
        <v>152.88</v>
      </c>
      <c r="K377" t="n">
        <v>49.1</v>
      </c>
      <c r="L377" t="n">
        <v>2.75</v>
      </c>
      <c r="M377" t="n">
        <v>13</v>
      </c>
      <c r="N377" t="n">
        <v>26.03</v>
      </c>
      <c r="O377" t="n">
        <v>19088.72</v>
      </c>
      <c r="P377" t="n">
        <v>75.44</v>
      </c>
      <c r="Q377" t="n">
        <v>1361.34</v>
      </c>
      <c r="R377" t="n">
        <v>39.53</v>
      </c>
      <c r="S377" t="n">
        <v>25.13</v>
      </c>
      <c r="T377" t="n">
        <v>6531.79</v>
      </c>
      <c r="U377" t="n">
        <v>0.64</v>
      </c>
      <c r="V377" t="n">
        <v>0.87</v>
      </c>
      <c r="W377" t="n">
        <v>1.22</v>
      </c>
      <c r="X377" t="n">
        <v>0.42</v>
      </c>
      <c r="Y377" t="n">
        <v>1</v>
      </c>
      <c r="Z377" t="n">
        <v>10</v>
      </c>
    </row>
    <row r="378">
      <c r="A378" t="n">
        <v>8</v>
      </c>
      <c r="B378" t="n">
        <v>75</v>
      </c>
      <c r="C378" t="inlineStr">
        <is>
          <t xml:space="preserve">CONCLUIDO	</t>
        </is>
      </c>
      <c r="D378" t="n">
        <v>9.0063</v>
      </c>
      <c r="E378" t="n">
        <v>11.1</v>
      </c>
      <c r="F378" t="n">
        <v>8.220000000000001</v>
      </c>
      <c r="G378" t="n">
        <v>24.65</v>
      </c>
      <c r="H378" t="n">
        <v>0.35</v>
      </c>
      <c r="I378" t="n">
        <v>20</v>
      </c>
      <c r="J378" t="n">
        <v>153.23</v>
      </c>
      <c r="K378" t="n">
        <v>49.1</v>
      </c>
      <c r="L378" t="n">
        <v>3</v>
      </c>
      <c r="M378" t="n">
        <v>5</v>
      </c>
      <c r="N378" t="n">
        <v>26.13</v>
      </c>
      <c r="O378" t="n">
        <v>19131.85</v>
      </c>
      <c r="P378" t="n">
        <v>74.01000000000001</v>
      </c>
      <c r="Q378" t="n">
        <v>1361.41</v>
      </c>
      <c r="R378" t="n">
        <v>38.46</v>
      </c>
      <c r="S378" t="n">
        <v>25.13</v>
      </c>
      <c r="T378" t="n">
        <v>6001.66</v>
      </c>
      <c r="U378" t="n">
        <v>0.65</v>
      </c>
      <c r="V378" t="n">
        <v>0.88</v>
      </c>
      <c r="W378" t="n">
        <v>1.23</v>
      </c>
      <c r="X378" t="n">
        <v>0.4</v>
      </c>
      <c r="Y378" t="n">
        <v>1</v>
      </c>
      <c r="Z378" t="n">
        <v>10</v>
      </c>
    </row>
    <row r="379">
      <c r="A379" t="n">
        <v>9</v>
      </c>
      <c r="B379" t="n">
        <v>75</v>
      </c>
      <c r="C379" t="inlineStr">
        <is>
          <t xml:space="preserve">CONCLUIDO	</t>
        </is>
      </c>
      <c r="D379" t="n">
        <v>9.013999999999999</v>
      </c>
      <c r="E379" t="n">
        <v>11.09</v>
      </c>
      <c r="F379" t="n">
        <v>8.210000000000001</v>
      </c>
      <c r="G379" t="n">
        <v>24.62</v>
      </c>
      <c r="H379" t="n">
        <v>0.37</v>
      </c>
      <c r="I379" t="n">
        <v>20</v>
      </c>
      <c r="J379" t="n">
        <v>153.58</v>
      </c>
      <c r="K379" t="n">
        <v>49.1</v>
      </c>
      <c r="L379" t="n">
        <v>3.25</v>
      </c>
      <c r="M379" t="n">
        <v>1</v>
      </c>
      <c r="N379" t="n">
        <v>26.23</v>
      </c>
      <c r="O379" t="n">
        <v>19175.02</v>
      </c>
      <c r="P379" t="n">
        <v>74.05</v>
      </c>
      <c r="Q379" t="n">
        <v>1361.43</v>
      </c>
      <c r="R379" t="n">
        <v>38.05</v>
      </c>
      <c r="S379" t="n">
        <v>25.13</v>
      </c>
      <c r="T379" t="n">
        <v>5794.32</v>
      </c>
      <c r="U379" t="n">
        <v>0.66</v>
      </c>
      <c r="V379" t="n">
        <v>0.88</v>
      </c>
      <c r="W379" t="n">
        <v>1.23</v>
      </c>
      <c r="X379" t="n">
        <v>0.39</v>
      </c>
      <c r="Y379" t="n">
        <v>1</v>
      </c>
      <c r="Z379" t="n">
        <v>10</v>
      </c>
    </row>
    <row r="380">
      <c r="A380" t="n">
        <v>10</v>
      </c>
      <c r="B380" t="n">
        <v>75</v>
      </c>
      <c r="C380" t="inlineStr">
        <is>
          <t xml:space="preserve">CONCLUIDO	</t>
        </is>
      </c>
      <c r="D380" t="n">
        <v>9.0124</v>
      </c>
      <c r="E380" t="n">
        <v>11.1</v>
      </c>
      <c r="F380" t="n">
        <v>8.210000000000001</v>
      </c>
      <c r="G380" t="n">
        <v>24.62</v>
      </c>
      <c r="H380" t="n">
        <v>0.4</v>
      </c>
      <c r="I380" t="n">
        <v>20</v>
      </c>
      <c r="J380" t="n">
        <v>153.93</v>
      </c>
      <c r="K380" t="n">
        <v>49.1</v>
      </c>
      <c r="L380" t="n">
        <v>3.5</v>
      </c>
      <c r="M380" t="n">
        <v>0</v>
      </c>
      <c r="N380" t="n">
        <v>26.33</v>
      </c>
      <c r="O380" t="n">
        <v>19218.22</v>
      </c>
      <c r="P380" t="n">
        <v>74.19</v>
      </c>
      <c r="Q380" t="n">
        <v>1361.43</v>
      </c>
      <c r="R380" t="n">
        <v>38.07</v>
      </c>
      <c r="S380" t="n">
        <v>25.13</v>
      </c>
      <c r="T380" t="n">
        <v>5806.32</v>
      </c>
      <c r="U380" t="n">
        <v>0.66</v>
      </c>
      <c r="V380" t="n">
        <v>0.88</v>
      </c>
      <c r="W380" t="n">
        <v>1.23</v>
      </c>
      <c r="X380" t="n">
        <v>0.39</v>
      </c>
      <c r="Y380" t="n">
        <v>1</v>
      </c>
      <c r="Z380" t="n">
        <v>10</v>
      </c>
    </row>
    <row r="381">
      <c r="A381" t="n">
        <v>0</v>
      </c>
      <c r="B381" t="n">
        <v>95</v>
      </c>
      <c r="C381" t="inlineStr">
        <is>
          <t xml:space="preserve">CONCLUIDO	</t>
        </is>
      </c>
      <c r="D381" t="n">
        <v>6.4207</v>
      </c>
      <c r="E381" t="n">
        <v>15.57</v>
      </c>
      <c r="F381" t="n">
        <v>9.68</v>
      </c>
      <c r="G381" t="n">
        <v>6.31</v>
      </c>
      <c r="H381" t="n">
        <v>0.1</v>
      </c>
      <c r="I381" t="n">
        <v>92</v>
      </c>
      <c r="J381" t="n">
        <v>185.69</v>
      </c>
      <c r="K381" t="n">
        <v>53.44</v>
      </c>
      <c r="L381" t="n">
        <v>1</v>
      </c>
      <c r="M381" t="n">
        <v>90</v>
      </c>
      <c r="N381" t="n">
        <v>36.26</v>
      </c>
      <c r="O381" t="n">
        <v>23136.14</v>
      </c>
      <c r="P381" t="n">
        <v>126.35</v>
      </c>
      <c r="Q381" t="n">
        <v>1361.9</v>
      </c>
      <c r="R381" t="n">
        <v>84.66</v>
      </c>
      <c r="S381" t="n">
        <v>25.13</v>
      </c>
      <c r="T381" t="n">
        <v>28739.42</v>
      </c>
      <c r="U381" t="n">
        <v>0.3</v>
      </c>
      <c r="V381" t="n">
        <v>0.74</v>
      </c>
      <c r="W381" t="n">
        <v>1.33</v>
      </c>
      <c r="X381" t="n">
        <v>1.86</v>
      </c>
      <c r="Y381" t="n">
        <v>1</v>
      </c>
      <c r="Z381" t="n">
        <v>10</v>
      </c>
    </row>
    <row r="382">
      <c r="A382" t="n">
        <v>1</v>
      </c>
      <c r="B382" t="n">
        <v>95</v>
      </c>
      <c r="C382" t="inlineStr">
        <is>
          <t xml:space="preserve">CONCLUIDO	</t>
        </is>
      </c>
      <c r="D382" t="n">
        <v>7.0169</v>
      </c>
      <c r="E382" t="n">
        <v>14.25</v>
      </c>
      <c r="F382" t="n">
        <v>9.210000000000001</v>
      </c>
      <c r="G382" t="n">
        <v>8.01</v>
      </c>
      <c r="H382" t="n">
        <v>0.12</v>
      </c>
      <c r="I382" t="n">
        <v>69</v>
      </c>
      <c r="J382" t="n">
        <v>186.07</v>
      </c>
      <c r="K382" t="n">
        <v>53.44</v>
      </c>
      <c r="L382" t="n">
        <v>1.25</v>
      </c>
      <c r="M382" t="n">
        <v>67</v>
      </c>
      <c r="N382" t="n">
        <v>36.39</v>
      </c>
      <c r="O382" t="n">
        <v>23182.76</v>
      </c>
      <c r="P382" t="n">
        <v>118.48</v>
      </c>
      <c r="Q382" t="n">
        <v>1361.83</v>
      </c>
      <c r="R382" t="n">
        <v>70.04000000000001</v>
      </c>
      <c r="S382" t="n">
        <v>25.13</v>
      </c>
      <c r="T382" t="n">
        <v>21545.84</v>
      </c>
      <c r="U382" t="n">
        <v>0.36</v>
      </c>
      <c r="V382" t="n">
        <v>0.78</v>
      </c>
      <c r="W382" t="n">
        <v>1.29</v>
      </c>
      <c r="X382" t="n">
        <v>1.39</v>
      </c>
      <c r="Y382" t="n">
        <v>1</v>
      </c>
      <c r="Z382" t="n">
        <v>10</v>
      </c>
    </row>
    <row r="383">
      <c r="A383" t="n">
        <v>2</v>
      </c>
      <c r="B383" t="n">
        <v>95</v>
      </c>
      <c r="C383" t="inlineStr">
        <is>
          <t xml:space="preserve">CONCLUIDO	</t>
        </is>
      </c>
      <c r="D383" t="n">
        <v>7.4462</v>
      </c>
      <c r="E383" t="n">
        <v>13.43</v>
      </c>
      <c r="F383" t="n">
        <v>8.91</v>
      </c>
      <c r="G383" t="n">
        <v>9.720000000000001</v>
      </c>
      <c r="H383" t="n">
        <v>0.14</v>
      </c>
      <c r="I383" t="n">
        <v>55</v>
      </c>
      <c r="J383" t="n">
        <v>186.45</v>
      </c>
      <c r="K383" t="n">
        <v>53.44</v>
      </c>
      <c r="L383" t="n">
        <v>1.5</v>
      </c>
      <c r="M383" t="n">
        <v>53</v>
      </c>
      <c r="N383" t="n">
        <v>36.51</v>
      </c>
      <c r="O383" t="n">
        <v>23229.42</v>
      </c>
      <c r="P383" t="n">
        <v>113.03</v>
      </c>
      <c r="Q383" t="n">
        <v>1361.62</v>
      </c>
      <c r="R383" t="n">
        <v>60.43</v>
      </c>
      <c r="S383" t="n">
        <v>25.13</v>
      </c>
      <c r="T383" t="n">
        <v>16808.86</v>
      </c>
      <c r="U383" t="n">
        <v>0.42</v>
      </c>
      <c r="V383" t="n">
        <v>0.8100000000000001</v>
      </c>
      <c r="W383" t="n">
        <v>1.28</v>
      </c>
      <c r="X383" t="n">
        <v>1.09</v>
      </c>
      <c r="Y383" t="n">
        <v>1</v>
      </c>
      <c r="Z383" t="n">
        <v>10</v>
      </c>
    </row>
    <row r="384">
      <c r="A384" t="n">
        <v>3</v>
      </c>
      <c r="B384" t="n">
        <v>95</v>
      </c>
      <c r="C384" t="inlineStr">
        <is>
          <t xml:space="preserve">CONCLUIDO	</t>
        </is>
      </c>
      <c r="D384" t="n">
        <v>7.7418</v>
      </c>
      <c r="E384" t="n">
        <v>12.92</v>
      </c>
      <c r="F384" t="n">
        <v>8.74</v>
      </c>
      <c r="G384" t="n">
        <v>11.39</v>
      </c>
      <c r="H384" t="n">
        <v>0.17</v>
      </c>
      <c r="I384" t="n">
        <v>46</v>
      </c>
      <c r="J384" t="n">
        <v>186.83</v>
      </c>
      <c r="K384" t="n">
        <v>53.44</v>
      </c>
      <c r="L384" t="n">
        <v>1.75</v>
      </c>
      <c r="M384" t="n">
        <v>44</v>
      </c>
      <c r="N384" t="n">
        <v>36.64</v>
      </c>
      <c r="O384" t="n">
        <v>23276.13</v>
      </c>
      <c r="P384" t="n">
        <v>108.85</v>
      </c>
      <c r="Q384" t="n">
        <v>1361.6</v>
      </c>
      <c r="R384" t="n">
        <v>55.31</v>
      </c>
      <c r="S384" t="n">
        <v>25.13</v>
      </c>
      <c r="T384" t="n">
        <v>14297.15</v>
      </c>
      <c r="U384" t="n">
        <v>0.45</v>
      </c>
      <c r="V384" t="n">
        <v>0.82</v>
      </c>
      <c r="W384" t="n">
        <v>1.25</v>
      </c>
      <c r="X384" t="n">
        <v>0.91</v>
      </c>
      <c r="Y384" t="n">
        <v>1</v>
      </c>
      <c r="Z384" t="n">
        <v>10</v>
      </c>
    </row>
    <row r="385">
      <c r="A385" t="n">
        <v>4</v>
      </c>
      <c r="B385" t="n">
        <v>95</v>
      </c>
      <c r="C385" t="inlineStr">
        <is>
          <t xml:space="preserve">CONCLUIDO	</t>
        </is>
      </c>
      <c r="D385" t="n">
        <v>7.9902</v>
      </c>
      <c r="E385" t="n">
        <v>12.52</v>
      </c>
      <c r="F385" t="n">
        <v>8.6</v>
      </c>
      <c r="G385" t="n">
        <v>13.22</v>
      </c>
      <c r="H385" t="n">
        <v>0.19</v>
      </c>
      <c r="I385" t="n">
        <v>39</v>
      </c>
      <c r="J385" t="n">
        <v>187.21</v>
      </c>
      <c r="K385" t="n">
        <v>53.44</v>
      </c>
      <c r="L385" t="n">
        <v>2</v>
      </c>
      <c r="M385" t="n">
        <v>37</v>
      </c>
      <c r="N385" t="n">
        <v>36.77</v>
      </c>
      <c r="O385" t="n">
        <v>23322.88</v>
      </c>
      <c r="P385" t="n">
        <v>105.43</v>
      </c>
      <c r="Q385" t="n">
        <v>1361.53</v>
      </c>
      <c r="R385" t="n">
        <v>50.72</v>
      </c>
      <c r="S385" t="n">
        <v>25.13</v>
      </c>
      <c r="T385" t="n">
        <v>12033.76</v>
      </c>
      <c r="U385" t="n">
        <v>0.5</v>
      </c>
      <c r="V385" t="n">
        <v>0.84</v>
      </c>
      <c r="W385" t="n">
        <v>1.25</v>
      </c>
      <c r="X385" t="n">
        <v>0.77</v>
      </c>
      <c r="Y385" t="n">
        <v>1</v>
      </c>
      <c r="Z385" t="n">
        <v>10</v>
      </c>
    </row>
    <row r="386">
      <c r="A386" t="n">
        <v>5</v>
      </c>
      <c r="B386" t="n">
        <v>95</v>
      </c>
      <c r="C386" t="inlineStr">
        <is>
          <t xml:space="preserve">CONCLUIDO	</t>
        </is>
      </c>
      <c r="D386" t="n">
        <v>8.1831</v>
      </c>
      <c r="E386" t="n">
        <v>12.22</v>
      </c>
      <c r="F386" t="n">
        <v>8.49</v>
      </c>
      <c r="G386" t="n">
        <v>14.98</v>
      </c>
      <c r="H386" t="n">
        <v>0.21</v>
      </c>
      <c r="I386" t="n">
        <v>34</v>
      </c>
      <c r="J386" t="n">
        <v>187.59</v>
      </c>
      <c r="K386" t="n">
        <v>53.44</v>
      </c>
      <c r="L386" t="n">
        <v>2.25</v>
      </c>
      <c r="M386" t="n">
        <v>32</v>
      </c>
      <c r="N386" t="n">
        <v>36.9</v>
      </c>
      <c r="O386" t="n">
        <v>23369.68</v>
      </c>
      <c r="P386" t="n">
        <v>102.1</v>
      </c>
      <c r="Q386" t="n">
        <v>1361.57</v>
      </c>
      <c r="R386" t="n">
        <v>47.43</v>
      </c>
      <c r="S386" t="n">
        <v>25.13</v>
      </c>
      <c r="T386" t="n">
        <v>10417.49</v>
      </c>
      <c r="U386" t="n">
        <v>0.53</v>
      </c>
      <c r="V386" t="n">
        <v>0.85</v>
      </c>
      <c r="W386" t="n">
        <v>1.23</v>
      </c>
      <c r="X386" t="n">
        <v>0.67</v>
      </c>
      <c r="Y386" t="n">
        <v>1</v>
      </c>
      <c r="Z386" t="n">
        <v>10</v>
      </c>
    </row>
    <row r="387">
      <c r="A387" t="n">
        <v>6</v>
      </c>
      <c r="B387" t="n">
        <v>95</v>
      </c>
      <c r="C387" t="inlineStr">
        <is>
          <t xml:space="preserve">CONCLUIDO	</t>
        </is>
      </c>
      <c r="D387" t="n">
        <v>8.3461</v>
      </c>
      <c r="E387" t="n">
        <v>11.98</v>
      </c>
      <c r="F387" t="n">
        <v>8.4</v>
      </c>
      <c r="G387" t="n">
        <v>16.79</v>
      </c>
      <c r="H387" t="n">
        <v>0.24</v>
      </c>
      <c r="I387" t="n">
        <v>30</v>
      </c>
      <c r="J387" t="n">
        <v>187.97</v>
      </c>
      <c r="K387" t="n">
        <v>53.44</v>
      </c>
      <c r="L387" t="n">
        <v>2.5</v>
      </c>
      <c r="M387" t="n">
        <v>28</v>
      </c>
      <c r="N387" t="n">
        <v>37.03</v>
      </c>
      <c r="O387" t="n">
        <v>23416.52</v>
      </c>
      <c r="P387" t="n">
        <v>99.8</v>
      </c>
      <c r="Q387" t="n">
        <v>1361.52</v>
      </c>
      <c r="R387" t="n">
        <v>44.59</v>
      </c>
      <c r="S387" t="n">
        <v>25.13</v>
      </c>
      <c r="T387" t="n">
        <v>9015.139999999999</v>
      </c>
      <c r="U387" t="n">
        <v>0.5600000000000001</v>
      </c>
      <c r="V387" t="n">
        <v>0.86</v>
      </c>
      <c r="W387" t="n">
        <v>1.23</v>
      </c>
      <c r="X387" t="n">
        <v>0.58</v>
      </c>
      <c r="Y387" t="n">
        <v>1</v>
      </c>
      <c r="Z387" t="n">
        <v>10</v>
      </c>
    </row>
    <row r="388">
      <c r="A388" t="n">
        <v>7</v>
      </c>
      <c r="B388" t="n">
        <v>95</v>
      </c>
      <c r="C388" t="inlineStr">
        <is>
          <t xml:space="preserve">CONCLUIDO	</t>
        </is>
      </c>
      <c r="D388" t="n">
        <v>8.457700000000001</v>
      </c>
      <c r="E388" t="n">
        <v>11.82</v>
      </c>
      <c r="F388" t="n">
        <v>8.35</v>
      </c>
      <c r="G388" t="n">
        <v>18.56</v>
      </c>
      <c r="H388" t="n">
        <v>0.26</v>
      </c>
      <c r="I388" t="n">
        <v>27</v>
      </c>
      <c r="J388" t="n">
        <v>188.35</v>
      </c>
      <c r="K388" t="n">
        <v>53.44</v>
      </c>
      <c r="L388" t="n">
        <v>2.75</v>
      </c>
      <c r="M388" t="n">
        <v>25</v>
      </c>
      <c r="N388" t="n">
        <v>37.16</v>
      </c>
      <c r="O388" t="n">
        <v>23463.4</v>
      </c>
      <c r="P388" t="n">
        <v>96.72</v>
      </c>
      <c r="Q388" t="n">
        <v>1361.49</v>
      </c>
      <c r="R388" t="n">
        <v>43.01</v>
      </c>
      <c r="S388" t="n">
        <v>25.13</v>
      </c>
      <c r="T388" t="n">
        <v>8241.75</v>
      </c>
      <c r="U388" t="n">
        <v>0.58</v>
      </c>
      <c r="V388" t="n">
        <v>0.86</v>
      </c>
      <c r="W388" t="n">
        <v>1.23</v>
      </c>
      <c r="X388" t="n">
        <v>0.53</v>
      </c>
      <c r="Y388" t="n">
        <v>1</v>
      </c>
      <c r="Z388" t="n">
        <v>10</v>
      </c>
    </row>
    <row r="389">
      <c r="A389" t="n">
        <v>8</v>
      </c>
      <c r="B389" t="n">
        <v>95</v>
      </c>
      <c r="C389" t="inlineStr">
        <is>
          <t xml:space="preserve">CONCLUIDO	</t>
        </is>
      </c>
      <c r="D389" t="n">
        <v>8.5868</v>
      </c>
      <c r="E389" t="n">
        <v>11.65</v>
      </c>
      <c r="F389" t="n">
        <v>8.279999999999999</v>
      </c>
      <c r="G389" t="n">
        <v>20.71</v>
      </c>
      <c r="H389" t="n">
        <v>0.28</v>
      </c>
      <c r="I389" t="n">
        <v>24</v>
      </c>
      <c r="J389" t="n">
        <v>188.73</v>
      </c>
      <c r="K389" t="n">
        <v>53.44</v>
      </c>
      <c r="L389" t="n">
        <v>3</v>
      </c>
      <c r="M389" t="n">
        <v>22</v>
      </c>
      <c r="N389" t="n">
        <v>37.29</v>
      </c>
      <c r="O389" t="n">
        <v>23510.33</v>
      </c>
      <c r="P389" t="n">
        <v>94.27</v>
      </c>
      <c r="Q389" t="n">
        <v>1361.47</v>
      </c>
      <c r="R389" t="n">
        <v>41.35</v>
      </c>
      <c r="S389" t="n">
        <v>25.13</v>
      </c>
      <c r="T389" t="n">
        <v>7425.17</v>
      </c>
      <c r="U389" t="n">
        <v>0.61</v>
      </c>
      <c r="V389" t="n">
        <v>0.87</v>
      </c>
      <c r="W389" t="n">
        <v>1.21</v>
      </c>
      <c r="X389" t="n">
        <v>0.46</v>
      </c>
      <c r="Y389" t="n">
        <v>1</v>
      </c>
      <c r="Z389" t="n">
        <v>10</v>
      </c>
    </row>
    <row r="390">
      <c r="A390" t="n">
        <v>9</v>
      </c>
      <c r="B390" t="n">
        <v>95</v>
      </c>
      <c r="C390" t="inlineStr">
        <is>
          <t xml:space="preserve">CONCLUIDO	</t>
        </is>
      </c>
      <c r="D390" t="n">
        <v>8.6653</v>
      </c>
      <c r="E390" t="n">
        <v>11.54</v>
      </c>
      <c r="F390" t="n">
        <v>8.25</v>
      </c>
      <c r="G390" t="n">
        <v>22.51</v>
      </c>
      <c r="H390" t="n">
        <v>0.3</v>
      </c>
      <c r="I390" t="n">
        <v>22</v>
      </c>
      <c r="J390" t="n">
        <v>189.11</v>
      </c>
      <c r="K390" t="n">
        <v>53.44</v>
      </c>
      <c r="L390" t="n">
        <v>3.25</v>
      </c>
      <c r="M390" t="n">
        <v>20</v>
      </c>
      <c r="N390" t="n">
        <v>37.42</v>
      </c>
      <c r="O390" t="n">
        <v>23557.3</v>
      </c>
      <c r="P390" t="n">
        <v>91.31999999999999</v>
      </c>
      <c r="Q390" t="n">
        <v>1361.36</v>
      </c>
      <c r="R390" t="n">
        <v>40.2</v>
      </c>
      <c r="S390" t="n">
        <v>25.13</v>
      </c>
      <c r="T390" t="n">
        <v>6861.35</v>
      </c>
      <c r="U390" t="n">
        <v>0.63</v>
      </c>
      <c r="V390" t="n">
        <v>0.87</v>
      </c>
      <c r="W390" t="n">
        <v>1.21</v>
      </c>
      <c r="X390" t="n">
        <v>0.43</v>
      </c>
      <c r="Y390" t="n">
        <v>1</v>
      </c>
      <c r="Z390" t="n">
        <v>10</v>
      </c>
    </row>
    <row r="391">
      <c r="A391" t="n">
        <v>10</v>
      </c>
      <c r="B391" t="n">
        <v>95</v>
      </c>
      <c r="C391" t="inlineStr">
        <is>
          <t xml:space="preserve">CONCLUIDO	</t>
        </is>
      </c>
      <c r="D391" t="n">
        <v>8.765700000000001</v>
      </c>
      <c r="E391" t="n">
        <v>11.41</v>
      </c>
      <c r="F391" t="n">
        <v>8.199999999999999</v>
      </c>
      <c r="G391" t="n">
        <v>24.58</v>
      </c>
      <c r="H391" t="n">
        <v>0.33</v>
      </c>
      <c r="I391" t="n">
        <v>20</v>
      </c>
      <c r="J391" t="n">
        <v>189.49</v>
      </c>
      <c r="K391" t="n">
        <v>53.44</v>
      </c>
      <c r="L391" t="n">
        <v>3.5</v>
      </c>
      <c r="M391" t="n">
        <v>18</v>
      </c>
      <c r="N391" t="n">
        <v>37.55</v>
      </c>
      <c r="O391" t="n">
        <v>23604.32</v>
      </c>
      <c r="P391" t="n">
        <v>88.67</v>
      </c>
      <c r="Q391" t="n">
        <v>1361.44</v>
      </c>
      <c r="R391" t="n">
        <v>38.26</v>
      </c>
      <c r="S391" t="n">
        <v>25.13</v>
      </c>
      <c r="T391" t="n">
        <v>5901.88</v>
      </c>
      <c r="U391" t="n">
        <v>0.66</v>
      </c>
      <c r="V391" t="n">
        <v>0.88</v>
      </c>
      <c r="W391" t="n">
        <v>1.21</v>
      </c>
      <c r="X391" t="n">
        <v>0.37</v>
      </c>
      <c r="Y391" t="n">
        <v>1</v>
      </c>
      <c r="Z391" t="n">
        <v>10</v>
      </c>
    </row>
    <row r="392">
      <c r="A392" t="n">
        <v>11</v>
      </c>
      <c r="B392" t="n">
        <v>95</v>
      </c>
      <c r="C392" t="inlineStr">
        <is>
          <t xml:space="preserve">CONCLUIDO	</t>
        </is>
      </c>
      <c r="D392" t="n">
        <v>8.855399999999999</v>
      </c>
      <c r="E392" t="n">
        <v>11.29</v>
      </c>
      <c r="F392" t="n">
        <v>8.15</v>
      </c>
      <c r="G392" t="n">
        <v>27.18</v>
      </c>
      <c r="H392" t="n">
        <v>0.35</v>
      </c>
      <c r="I392" t="n">
        <v>18</v>
      </c>
      <c r="J392" t="n">
        <v>189.87</v>
      </c>
      <c r="K392" t="n">
        <v>53.44</v>
      </c>
      <c r="L392" t="n">
        <v>3.75</v>
      </c>
      <c r="M392" t="n">
        <v>14</v>
      </c>
      <c r="N392" t="n">
        <v>37.69</v>
      </c>
      <c r="O392" t="n">
        <v>23651.38</v>
      </c>
      <c r="P392" t="n">
        <v>85.42</v>
      </c>
      <c r="Q392" t="n">
        <v>1361.35</v>
      </c>
      <c r="R392" t="n">
        <v>37.02</v>
      </c>
      <c r="S392" t="n">
        <v>25.13</v>
      </c>
      <c r="T392" t="n">
        <v>5291.27</v>
      </c>
      <c r="U392" t="n">
        <v>0.68</v>
      </c>
      <c r="V392" t="n">
        <v>0.88</v>
      </c>
      <c r="W392" t="n">
        <v>1.21</v>
      </c>
      <c r="X392" t="n">
        <v>0.33</v>
      </c>
      <c r="Y392" t="n">
        <v>1</v>
      </c>
      <c r="Z392" t="n">
        <v>10</v>
      </c>
    </row>
    <row r="393">
      <c r="A393" t="n">
        <v>12</v>
      </c>
      <c r="B393" t="n">
        <v>95</v>
      </c>
      <c r="C393" t="inlineStr">
        <is>
          <t xml:space="preserve">CONCLUIDO	</t>
        </is>
      </c>
      <c r="D393" t="n">
        <v>8.881</v>
      </c>
      <c r="E393" t="n">
        <v>11.26</v>
      </c>
      <c r="F393" t="n">
        <v>8.16</v>
      </c>
      <c r="G393" t="n">
        <v>28.8</v>
      </c>
      <c r="H393" t="n">
        <v>0.37</v>
      </c>
      <c r="I393" t="n">
        <v>17</v>
      </c>
      <c r="J393" t="n">
        <v>190.25</v>
      </c>
      <c r="K393" t="n">
        <v>53.44</v>
      </c>
      <c r="L393" t="n">
        <v>4</v>
      </c>
      <c r="M393" t="n">
        <v>8</v>
      </c>
      <c r="N393" t="n">
        <v>37.82</v>
      </c>
      <c r="O393" t="n">
        <v>23698.48</v>
      </c>
      <c r="P393" t="n">
        <v>83.84</v>
      </c>
      <c r="Q393" t="n">
        <v>1361.34</v>
      </c>
      <c r="R393" t="n">
        <v>36.92</v>
      </c>
      <c r="S393" t="n">
        <v>25.13</v>
      </c>
      <c r="T393" t="n">
        <v>5247.42</v>
      </c>
      <c r="U393" t="n">
        <v>0.68</v>
      </c>
      <c r="V393" t="n">
        <v>0.88</v>
      </c>
      <c r="W393" t="n">
        <v>1.22</v>
      </c>
      <c r="X393" t="n">
        <v>0.34</v>
      </c>
      <c r="Y393" t="n">
        <v>1</v>
      </c>
      <c r="Z393" t="n">
        <v>10</v>
      </c>
    </row>
    <row r="394">
      <c r="A394" t="n">
        <v>13</v>
      </c>
      <c r="B394" t="n">
        <v>95</v>
      </c>
      <c r="C394" t="inlineStr">
        <is>
          <t xml:space="preserve">CONCLUIDO	</t>
        </is>
      </c>
      <c r="D394" t="n">
        <v>8.9171</v>
      </c>
      <c r="E394" t="n">
        <v>11.21</v>
      </c>
      <c r="F394" t="n">
        <v>8.15</v>
      </c>
      <c r="G394" t="n">
        <v>30.56</v>
      </c>
      <c r="H394" t="n">
        <v>0.4</v>
      </c>
      <c r="I394" t="n">
        <v>16</v>
      </c>
      <c r="J394" t="n">
        <v>190.63</v>
      </c>
      <c r="K394" t="n">
        <v>53.44</v>
      </c>
      <c r="L394" t="n">
        <v>4.25</v>
      </c>
      <c r="M394" t="n">
        <v>4</v>
      </c>
      <c r="N394" t="n">
        <v>37.95</v>
      </c>
      <c r="O394" t="n">
        <v>23745.63</v>
      </c>
      <c r="P394" t="n">
        <v>82.8</v>
      </c>
      <c r="Q394" t="n">
        <v>1361.5</v>
      </c>
      <c r="R394" t="n">
        <v>36.42</v>
      </c>
      <c r="S394" t="n">
        <v>25.13</v>
      </c>
      <c r="T394" t="n">
        <v>5001.78</v>
      </c>
      <c r="U394" t="n">
        <v>0.6899999999999999</v>
      </c>
      <c r="V394" t="n">
        <v>0.88</v>
      </c>
      <c r="W394" t="n">
        <v>1.22</v>
      </c>
      <c r="X394" t="n">
        <v>0.33</v>
      </c>
      <c r="Y394" t="n">
        <v>1</v>
      </c>
      <c r="Z394" t="n">
        <v>10</v>
      </c>
    </row>
    <row r="395">
      <c r="A395" t="n">
        <v>14</v>
      </c>
      <c r="B395" t="n">
        <v>95</v>
      </c>
      <c r="C395" t="inlineStr">
        <is>
          <t xml:space="preserve">CONCLUIDO	</t>
        </is>
      </c>
      <c r="D395" t="n">
        <v>8.909599999999999</v>
      </c>
      <c r="E395" t="n">
        <v>11.22</v>
      </c>
      <c r="F395" t="n">
        <v>8.16</v>
      </c>
      <c r="G395" t="n">
        <v>30.6</v>
      </c>
      <c r="H395" t="n">
        <v>0.42</v>
      </c>
      <c r="I395" t="n">
        <v>16</v>
      </c>
      <c r="J395" t="n">
        <v>191.02</v>
      </c>
      <c r="K395" t="n">
        <v>53.44</v>
      </c>
      <c r="L395" t="n">
        <v>4.5</v>
      </c>
      <c r="M395" t="n">
        <v>1</v>
      </c>
      <c r="N395" t="n">
        <v>38.08</v>
      </c>
      <c r="O395" t="n">
        <v>23792.83</v>
      </c>
      <c r="P395" t="n">
        <v>83.22</v>
      </c>
      <c r="Q395" t="n">
        <v>1361.38</v>
      </c>
      <c r="R395" t="n">
        <v>36.69</v>
      </c>
      <c r="S395" t="n">
        <v>25.13</v>
      </c>
      <c r="T395" t="n">
        <v>5135.45</v>
      </c>
      <c r="U395" t="n">
        <v>0.6899999999999999</v>
      </c>
      <c r="V395" t="n">
        <v>0.88</v>
      </c>
      <c r="W395" t="n">
        <v>1.23</v>
      </c>
      <c r="X395" t="n">
        <v>0.34</v>
      </c>
      <c r="Y395" t="n">
        <v>1</v>
      </c>
      <c r="Z395" t="n">
        <v>10</v>
      </c>
    </row>
    <row r="396">
      <c r="A396" t="n">
        <v>15</v>
      </c>
      <c r="B396" t="n">
        <v>95</v>
      </c>
      <c r="C396" t="inlineStr">
        <is>
          <t xml:space="preserve">CONCLUIDO	</t>
        </is>
      </c>
      <c r="D396" t="n">
        <v>8.9093</v>
      </c>
      <c r="E396" t="n">
        <v>11.22</v>
      </c>
      <c r="F396" t="n">
        <v>8.16</v>
      </c>
      <c r="G396" t="n">
        <v>30.6</v>
      </c>
      <c r="H396" t="n">
        <v>0.44</v>
      </c>
      <c r="I396" t="n">
        <v>16</v>
      </c>
      <c r="J396" t="n">
        <v>191.4</v>
      </c>
      <c r="K396" t="n">
        <v>53.44</v>
      </c>
      <c r="L396" t="n">
        <v>4.75</v>
      </c>
      <c r="M396" t="n">
        <v>0</v>
      </c>
      <c r="N396" t="n">
        <v>38.22</v>
      </c>
      <c r="O396" t="n">
        <v>23840.07</v>
      </c>
      <c r="P396" t="n">
        <v>83.16</v>
      </c>
      <c r="Q396" t="n">
        <v>1361.38</v>
      </c>
      <c r="R396" t="n">
        <v>36.71</v>
      </c>
      <c r="S396" t="n">
        <v>25.13</v>
      </c>
      <c r="T396" t="n">
        <v>5144.8</v>
      </c>
      <c r="U396" t="n">
        <v>0.68</v>
      </c>
      <c r="V396" t="n">
        <v>0.88</v>
      </c>
      <c r="W396" t="n">
        <v>1.23</v>
      </c>
      <c r="X396" t="n">
        <v>0.34</v>
      </c>
      <c r="Y396" t="n">
        <v>1</v>
      </c>
      <c r="Z396" t="n">
        <v>10</v>
      </c>
    </row>
    <row r="397">
      <c r="A397" t="n">
        <v>0</v>
      </c>
      <c r="B397" t="n">
        <v>55</v>
      </c>
      <c r="C397" t="inlineStr">
        <is>
          <t xml:space="preserve">CONCLUIDO	</t>
        </is>
      </c>
      <c r="D397" t="n">
        <v>7.9644</v>
      </c>
      <c r="E397" t="n">
        <v>12.56</v>
      </c>
      <c r="F397" t="n">
        <v>9.039999999999999</v>
      </c>
      <c r="G397" t="n">
        <v>9.039999999999999</v>
      </c>
      <c r="H397" t="n">
        <v>0.15</v>
      </c>
      <c r="I397" t="n">
        <v>60</v>
      </c>
      <c r="J397" t="n">
        <v>116.05</v>
      </c>
      <c r="K397" t="n">
        <v>43.4</v>
      </c>
      <c r="L397" t="n">
        <v>1</v>
      </c>
      <c r="M397" t="n">
        <v>58</v>
      </c>
      <c r="N397" t="n">
        <v>16.65</v>
      </c>
      <c r="O397" t="n">
        <v>14546.17</v>
      </c>
      <c r="P397" t="n">
        <v>81.56999999999999</v>
      </c>
      <c r="Q397" t="n">
        <v>1361.81</v>
      </c>
      <c r="R397" t="n">
        <v>64.31999999999999</v>
      </c>
      <c r="S397" t="n">
        <v>25.13</v>
      </c>
      <c r="T397" t="n">
        <v>18729.86</v>
      </c>
      <c r="U397" t="n">
        <v>0.39</v>
      </c>
      <c r="V397" t="n">
        <v>0.8</v>
      </c>
      <c r="W397" t="n">
        <v>1.29</v>
      </c>
      <c r="X397" t="n">
        <v>1.22</v>
      </c>
      <c r="Y397" t="n">
        <v>1</v>
      </c>
      <c r="Z397" t="n">
        <v>10</v>
      </c>
    </row>
    <row r="398">
      <c r="A398" t="n">
        <v>1</v>
      </c>
      <c r="B398" t="n">
        <v>55</v>
      </c>
      <c r="C398" t="inlineStr">
        <is>
          <t xml:space="preserve">CONCLUIDO	</t>
        </is>
      </c>
      <c r="D398" t="n">
        <v>8.418699999999999</v>
      </c>
      <c r="E398" t="n">
        <v>11.88</v>
      </c>
      <c r="F398" t="n">
        <v>8.720000000000001</v>
      </c>
      <c r="G398" t="n">
        <v>11.63</v>
      </c>
      <c r="H398" t="n">
        <v>0.19</v>
      </c>
      <c r="I398" t="n">
        <v>45</v>
      </c>
      <c r="J398" t="n">
        <v>116.37</v>
      </c>
      <c r="K398" t="n">
        <v>43.4</v>
      </c>
      <c r="L398" t="n">
        <v>1.25</v>
      </c>
      <c r="M398" t="n">
        <v>43</v>
      </c>
      <c r="N398" t="n">
        <v>16.72</v>
      </c>
      <c r="O398" t="n">
        <v>14585.96</v>
      </c>
      <c r="P398" t="n">
        <v>75.48999999999999</v>
      </c>
      <c r="Q398" t="n">
        <v>1361.77</v>
      </c>
      <c r="R398" t="n">
        <v>54.51</v>
      </c>
      <c r="S398" t="n">
        <v>25.13</v>
      </c>
      <c r="T398" t="n">
        <v>13899.28</v>
      </c>
      <c r="U398" t="n">
        <v>0.46</v>
      </c>
      <c r="V398" t="n">
        <v>0.83</v>
      </c>
      <c r="W398" t="n">
        <v>1.26</v>
      </c>
      <c r="X398" t="n">
        <v>0.9</v>
      </c>
      <c r="Y398" t="n">
        <v>1</v>
      </c>
      <c r="Z398" t="n">
        <v>10</v>
      </c>
    </row>
    <row r="399">
      <c r="A399" t="n">
        <v>2</v>
      </c>
      <c r="B399" t="n">
        <v>55</v>
      </c>
      <c r="C399" t="inlineStr">
        <is>
          <t xml:space="preserve">CONCLUIDO	</t>
        </is>
      </c>
      <c r="D399" t="n">
        <v>8.747199999999999</v>
      </c>
      <c r="E399" t="n">
        <v>11.43</v>
      </c>
      <c r="F399" t="n">
        <v>8.51</v>
      </c>
      <c r="G399" t="n">
        <v>14.59</v>
      </c>
      <c r="H399" t="n">
        <v>0.23</v>
      </c>
      <c r="I399" t="n">
        <v>35</v>
      </c>
      <c r="J399" t="n">
        <v>116.69</v>
      </c>
      <c r="K399" t="n">
        <v>43.4</v>
      </c>
      <c r="L399" t="n">
        <v>1.5</v>
      </c>
      <c r="M399" t="n">
        <v>32</v>
      </c>
      <c r="N399" t="n">
        <v>16.79</v>
      </c>
      <c r="O399" t="n">
        <v>14625.77</v>
      </c>
      <c r="P399" t="n">
        <v>70.04000000000001</v>
      </c>
      <c r="Q399" t="n">
        <v>1361.48</v>
      </c>
      <c r="R399" t="n">
        <v>48.11</v>
      </c>
      <c r="S399" t="n">
        <v>25.13</v>
      </c>
      <c r="T399" t="n">
        <v>10748.34</v>
      </c>
      <c r="U399" t="n">
        <v>0.52</v>
      </c>
      <c r="V399" t="n">
        <v>0.84</v>
      </c>
      <c r="W399" t="n">
        <v>1.24</v>
      </c>
      <c r="X399" t="n">
        <v>0.6899999999999999</v>
      </c>
      <c r="Y399" t="n">
        <v>1</v>
      </c>
      <c r="Z399" t="n">
        <v>10</v>
      </c>
    </row>
    <row r="400">
      <c r="A400" t="n">
        <v>3</v>
      </c>
      <c r="B400" t="n">
        <v>55</v>
      </c>
      <c r="C400" t="inlineStr">
        <is>
          <t xml:space="preserve">CONCLUIDO	</t>
        </is>
      </c>
      <c r="D400" t="n">
        <v>8.9468</v>
      </c>
      <c r="E400" t="n">
        <v>11.18</v>
      </c>
      <c r="F400" t="n">
        <v>8.4</v>
      </c>
      <c r="G400" t="n">
        <v>17.38</v>
      </c>
      <c r="H400" t="n">
        <v>0.26</v>
      </c>
      <c r="I400" t="n">
        <v>29</v>
      </c>
      <c r="J400" t="n">
        <v>117.01</v>
      </c>
      <c r="K400" t="n">
        <v>43.4</v>
      </c>
      <c r="L400" t="n">
        <v>1.75</v>
      </c>
      <c r="M400" t="n">
        <v>19</v>
      </c>
      <c r="N400" t="n">
        <v>16.86</v>
      </c>
      <c r="O400" t="n">
        <v>14665.62</v>
      </c>
      <c r="P400" t="n">
        <v>66.34</v>
      </c>
      <c r="Q400" t="n">
        <v>1361.34</v>
      </c>
      <c r="R400" t="n">
        <v>44.41</v>
      </c>
      <c r="S400" t="n">
        <v>25.13</v>
      </c>
      <c r="T400" t="n">
        <v>8928.799999999999</v>
      </c>
      <c r="U400" t="n">
        <v>0.57</v>
      </c>
      <c r="V400" t="n">
        <v>0.86</v>
      </c>
      <c r="W400" t="n">
        <v>1.24</v>
      </c>
      <c r="X400" t="n">
        <v>0.58</v>
      </c>
      <c r="Y400" t="n">
        <v>1</v>
      </c>
      <c r="Z400" t="n">
        <v>10</v>
      </c>
    </row>
    <row r="401">
      <c r="A401" t="n">
        <v>4</v>
      </c>
      <c r="B401" t="n">
        <v>55</v>
      </c>
      <c r="C401" t="inlineStr">
        <is>
          <t xml:space="preserve">CONCLUIDO	</t>
        </is>
      </c>
      <c r="D401" t="n">
        <v>9.0389</v>
      </c>
      <c r="E401" t="n">
        <v>11.06</v>
      </c>
      <c r="F401" t="n">
        <v>8.359999999999999</v>
      </c>
      <c r="G401" t="n">
        <v>19.29</v>
      </c>
      <c r="H401" t="n">
        <v>0.3</v>
      </c>
      <c r="I401" t="n">
        <v>26</v>
      </c>
      <c r="J401" t="n">
        <v>117.34</v>
      </c>
      <c r="K401" t="n">
        <v>43.4</v>
      </c>
      <c r="L401" t="n">
        <v>2</v>
      </c>
      <c r="M401" t="n">
        <v>4</v>
      </c>
      <c r="N401" t="n">
        <v>16.94</v>
      </c>
      <c r="O401" t="n">
        <v>14705.49</v>
      </c>
      <c r="P401" t="n">
        <v>63.94</v>
      </c>
      <c r="Q401" t="n">
        <v>1361.48</v>
      </c>
      <c r="R401" t="n">
        <v>42.53</v>
      </c>
      <c r="S401" t="n">
        <v>25.13</v>
      </c>
      <c r="T401" t="n">
        <v>8003.59</v>
      </c>
      <c r="U401" t="n">
        <v>0.59</v>
      </c>
      <c r="V401" t="n">
        <v>0.86</v>
      </c>
      <c r="W401" t="n">
        <v>1.25</v>
      </c>
      <c r="X401" t="n">
        <v>0.54</v>
      </c>
      <c r="Y401" t="n">
        <v>1</v>
      </c>
      <c r="Z401" t="n">
        <v>10</v>
      </c>
    </row>
    <row r="402">
      <c r="A402" t="n">
        <v>5</v>
      </c>
      <c r="B402" t="n">
        <v>55</v>
      </c>
      <c r="C402" t="inlineStr">
        <is>
          <t xml:space="preserve">CONCLUIDO	</t>
        </is>
      </c>
      <c r="D402" t="n">
        <v>9.0357</v>
      </c>
      <c r="E402" t="n">
        <v>11.07</v>
      </c>
      <c r="F402" t="n">
        <v>8.359999999999999</v>
      </c>
      <c r="G402" t="n">
        <v>19.3</v>
      </c>
      <c r="H402" t="n">
        <v>0.34</v>
      </c>
      <c r="I402" t="n">
        <v>26</v>
      </c>
      <c r="J402" t="n">
        <v>117.66</v>
      </c>
      <c r="K402" t="n">
        <v>43.4</v>
      </c>
      <c r="L402" t="n">
        <v>2.25</v>
      </c>
      <c r="M402" t="n">
        <v>0</v>
      </c>
      <c r="N402" t="n">
        <v>17.01</v>
      </c>
      <c r="O402" t="n">
        <v>14745.39</v>
      </c>
      <c r="P402" t="n">
        <v>64.29000000000001</v>
      </c>
      <c r="Q402" t="n">
        <v>1361.52</v>
      </c>
      <c r="R402" t="n">
        <v>42.44</v>
      </c>
      <c r="S402" t="n">
        <v>25.13</v>
      </c>
      <c r="T402" t="n">
        <v>7962.62</v>
      </c>
      <c r="U402" t="n">
        <v>0.59</v>
      </c>
      <c r="V402" t="n">
        <v>0.86</v>
      </c>
      <c r="W402" t="n">
        <v>1.26</v>
      </c>
      <c r="X402" t="n">
        <v>0.54</v>
      </c>
      <c r="Y402" t="n">
        <v>1</v>
      </c>
      <c r="Z40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0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INDEX(resultados!$A$2:$ZZ$402, 1, MATCH($B$1, resultados!$A$1:$ZZ$1, 0))</f>
        <v/>
      </c>
      <c r="B7">
        <f>INDEX(resultados!$A$2:$ZZ$402, 1, MATCH($B$2, resultados!$A$1:$ZZ$1, 0))</f>
        <v/>
      </c>
      <c r="C7">
        <f>INDEX(resultados!$A$2:$ZZ$402, 1, MATCH($B$3, resultados!$A$1:$ZZ$1, 0))</f>
        <v/>
      </c>
    </row>
    <row r="8">
      <c r="A8">
        <f>INDEX(resultados!$A$2:$ZZ$402, 2, MATCH($B$1, resultados!$A$1:$ZZ$1, 0))</f>
        <v/>
      </c>
      <c r="B8">
        <f>INDEX(resultados!$A$2:$ZZ$402, 2, MATCH($B$2, resultados!$A$1:$ZZ$1, 0))</f>
        <v/>
      </c>
      <c r="C8">
        <f>INDEX(resultados!$A$2:$ZZ$402, 2, MATCH($B$3, resultados!$A$1:$ZZ$1, 0))</f>
        <v/>
      </c>
    </row>
    <row r="9">
      <c r="A9">
        <f>INDEX(resultados!$A$2:$ZZ$402, 3, MATCH($B$1, resultados!$A$1:$ZZ$1, 0))</f>
        <v/>
      </c>
      <c r="B9">
        <f>INDEX(resultados!$A$2:$ZZ$402, 3, MATCH($B$2, resultados!$A$1:$ZZ$1, 0))</f>
        <v/>
      </c>
      <c r="C9">
        <f>INDEX(resultados!$A$2:$ZZ$402, 3, MATCH($B$3, resultados!$A$1:$ZZ$1, 0))</f>
        <v/>
      </c>
    </row>
    <row r="10">
      <c r="A10">
        <f>INDEX(resultados!$A$2:$ZZ$402, 4, MATCH($B$1, resultados!$A$1:$ZZ$1, 0))</f>
        <v/>
      </c>
      <c r="B10">
        <f>INDEX(resultados!$A$2:$ZZ$402, 4, MATCH($B$2, resultados!$A$1:$ZZ$1, 0))</f>
        <v/>
      </c>
      <c r="C10">
        <f>INDEX(resultados!$A$2:$ZZ$402, 4, MATCH($B$3, resultados!$A$1:$ZZ$1, 0))</f>
        <v/>
      </c>
    </row>
    <row r="11">
      <c r="A11">
        <f>INDEX(resultados!$A$2:$ZZ$402, 5, MATCH($B$1, resultados!$A$1:$ZZ$1, 0))</f>
        <v/>
      </c>
      <c r="B11">
        <f>INDEX(resultados!$A$2:$ZZ$402, 5, MATCH($B$2, resultados!$A$1:$ZZ$1, 0))</f>
        <v/>
      </c>
      <c r="C11">
        <f>INDEX(resultados!$A$2:$ZZ$402, 5, MATCH($B$3, resultados!$A$1:$ZZ$1, 0))</f>
        <v/>
      </c>
    </row>
    <row r="12">
      <c r="A12">
        <f>INDEX(resultados!$A$2:$ZZ$402, 6, MATCH($B$1, resultados!$A$1:$ZZ$1, 0))</f>
        <v/>
      </c>
      <c r="B12">
        <f>INDEX(resultados!$A$2:$ZZ$402, 6, MATCH($B$2, resultados!$A$1:$ZZ$1, 0))</f>
        <v/>
      </c>
      <c r="C12">
        <f>INDEX(resultados!$A$2:$ZZ$402, 6, MATCH($B$3, resultados!$A$1:$ZZ$1, 0))</f>
        <v/>
      </c>
    </row>
    <row r="13">
      <c r="A13">
        <f>INDEX(resultados!$A$2:$ZZ$402, 7, MATCH($B$1, resultados!$A$1:$ZZ$1, 0))</f>
        <v/>
      </c>
      <c r="B13">
        <f>INDEX(resultados!$A$2:$ZZ$402, 7, MATCH($B$2, resultados!$A$1:$ZZ$1, 0))</f>
        <v/>
      </c>
      <c r="C13">
        <f>INDEX(resultados!$A$2:$ZZ$402, 7, MATCH($B$3, resultados!$A$1:$ZZ$1, 0))</f>
        <v/>
      </c>
    </row>
    <row r="14">
      <c r="A14">
        <f>INDEX(resultados!$A$2:$ZZ$402, 8, MATCH($B$1, resultados!$A$1:$ZZ$1, 0))</f>
        <v/>
      </c>
      <c r="B14">
        <f>INDEX(resultados!$A$2:$ZZ$402, 8, MATCH($B$2, resultados!$A$1:$ZZ$1, 0))</f>
        <v/>
      </c>
      <c r="C14">
        <f>INDEX(resultados!$A$2:$ZZ$402, 8, MATCH($B$3, resultados!$A$1:$ZZ$1, 0))</f>
        <v/>
      </c>
    </row>
    <row r="15">
      <c r="A15">
        <f>INDEX(resultados!$A$2:$ZZ$402, 9, MATCH($B$1, resultados!$A$1:$ZZ$1, 0))</f>
        <v/>
      </c>
      <c r="B15">
        <f>INDEX(resultados!$A$2:$ZZ$402, 9, MATCH($B$2, resultados!$A$1:$ZZ$1, 0))</f>
        <v/>
      </c>
      <c r="C15">
        <f>INDEX(resultados!$A$2:$ZZ$402, 9, MATCH($B$3, resultados!$A$1:$ZZ$1, 0))</f>
        <v/>
      </c>
    </row>
    <row r="16">
      <c r="A16">
        <f>INDEX(resultados!$A$2:$ZZ$402, 10, MATCH($B$1, resultados!$A$1:$ZZ$1, 0))</f>
        <v/>
      </c>
      <c r="B16">
        <f>INDEX(resultados!$A$2:$ZZ$402, 10, MATCH($B$2, resultados!$A$1:$ZZ$1, 0))</f>
        <v/>
      </c>
      <c r="C16">
        <f>INDEX(resultados!$A$2:$ZZ$402, 10, MATCH($B$3, resultados!$A$1:$ZZ$1, 0))</f>
        <v/>
      </c>
    </row>
    <row r="17">
      <c r="A17">
        <f>INDEX(resultados!$A$2:$ZZ$402, 11, MATCH($B$1, resultados!$A$1:$ZZ$1, 0))</f>
        <v/>
      </c>
      <c r="B17">
        <f>INDEX(resultados!$A$2:$ZZ$402, 11, MATCH($B$2, resultados!$A$1:$ZZ$1, 0))</f>
        <v/>
      </c>
      <c r="C17">
        <f>INDEX(resultados!$A$2:$ZZ$402, 11, MATCH($B$3, resultados!$A$1:$ZZ$1, 0))</f>
        <v/>
      </c>
    </row>
    <row r="18">
      <c r="A18">
        <f>INDEX(resultados!$A$2:$ZZ$402, 12, MATCH($B$1, resultados!$A$1:$ZZ$1, 0))</f>
        <v/>
      </c>
      <c r="B18">
        <f>INDEX(resultados!$A$2:$ZZ$402, 12, MATCH($B$2, resultados!$A$1:$ZZ$1, 0))</f>
        <v/>
      </c>
      <c r="C18">
        <f>INDEX(resultados!$A$2:$ZZ$402, 12, MATCH($B$3, resultados!$A$1:$ZZ$1, 0))</f>
        <v/>
      </c>
    </row>
    <row r="19">
      <c r="A19">
        <f>INDEX(resultados!$A$2:$ZZ$402, 13, MATCH($B$1, resultados!$A$1:$ZZ$1, 0))</f>
        <v/>
      </c>
      <c r="B19">
        <f>INDEX(resultados!$A$2:$ZZ$402, 13, MATCH($B$2, resultados!$A$1:$ZZ$1, 0))</f>
        <v/>
      </c>
      <c r="C19">
        <f>INDEX(resultados!$A$2:$ZZ$402, 13, MATCH($B$3, resultados!$A$1:$ZZ$1, 0))</f>
        <v/>
      </c>
    </row>
    <row r="20">
      <c r="A20">
        <f>INDEX(resultados!$A$2:$ZZ$402, 14, MATCH($B$1, resultados!$A$1:$ZZ$1, 0))</f>
        <v/>
      </c>
      <c r="B20">
        <f>INDEX(resultados!$A$2:$ZZ$402, 14, MATCH($B$2, resultados!$A$1:$ZZ$1, 0))</f>
        <v/>
      </c>
      <c r="C20">
        <f>INDEX(resultados!$A$2:$ZZ$402, 14, MATCH($B$3, resultados!$A$1:$ZZ$1, 0))</f>
        <v/>
      </c>
    </row>
    <row r="21">
      <c r="A21">
        <f>INDEX(resultados!$A$2:$ZZ$402, 15, MATCH($B$1, resultados!$A$1:$ZZ$1, 0))</f>
        <v/>
      </c>
      <c r="B21">
        <f>INDEX(resultados!$A$2:$ZZ$402, 15, MATCH($B$2, resultados!$A$1:$ZZ$1, 0))</f>
        <v/>
      </c>
      <c r="C21">
        <f>INDEX(resultados!$A$2:$ZZ$402, 15, MATCH($B$3, resultados!$A$1:$ZZ$1, 0))</f>
        <v/>
      </c>
    </row>
    <row r="22">
      <c r="A22">
        <f>INDEX(resultados!$A$2:$ZZ$402, 16, MATCH($B$1, resultados!$A$1:$ZZ$1, 0))</f>
        <v/>
      </c>
      <c r="B22">
        <f>INDEX(resultados!$A$2:$ZZ$402, 16, MATCH($B$2, resultados!$A$1:$ZZ$1, 0))</f>
        <v/>
      </c>
      <c r="C22">
        <f>INDEX(resultados!$A$2:$ZZ$402, 16, MATCH($B$3, resultados!$A$1:$ZZ$1, 0))</f>
        <v/>
      </c>
    </row>
    <row r="23">
      <c r="A23">
        <f>INDEX(resultados!$A$2:$ZZ$402, 17, MATCH($B$1, resultados!$A$1:$ZZ$1, 0))</f>
        <v/>
      </c>
      <c r="B23">
        <f>INDEX(resultados!$A$2:$ZZ$402, 17, MATCH($B$2, resultados!$A$1:$ZZ$1, 0))</f>
        <v/>
      </c>
      <c r="C23">
        <f>INDEX(resultados!$A$2:$ZZ$402, 17, MATCH($B$3, resultados!$A$1:$ZZ$1, 0))</f>
        <v/>
      </c>
    </row>
    <row r="24">
      <c r="A24">
        <f>INDEX(resultados!$A$2:$ZZ$402, 18, MATCH($B$1, resultados!$A$1:$ZZ$1, 0))</f>
        <v/>
      </c>
      <c r="B24">
        <f>INDEX(resultados!$A$2:$ZZ$402, 18, MATCH($B$2, resultados!$A$1:$ZZ$1, 0))</f>
        <v/>
      </c>
      <c r="C24">
        <f>INDEX(resultados!$A$2:$ZZ$402, 18, MATCH($B$3, resultados!$A$1:$ZZ$1, 0))</f>
        <v/>
      </c>
    </row>
    <row r="25">
      <c r="A25">
        <f>INDEX(resultados!$A$2:$ZZ$402, 19, MATCH($B$1, resultados!$A$1:$ZZ$1, 0))</f>
        <v/>
      </c>
      <c r="B25">
        <f>INDEX(resultados!$A$2:$ZZ$402, 19, MATCH($B$2, resultados!$A$1:$ZZ$1, 0))</f>
        <v/>
      </c>
      <c r="C25">
        <f>INDEX(resultados!$A$2:$ZZ$402, 19, MATCH($B$3, resultados!$A$1:$ZZ$1, 0))</f>
        <v/>
      </c>
    </row>
    <row r="26">
      <c r="A26">
        <f>INDEX(resultados!$A$2:$ZZ$402, 20, MATCH($B$1, resultados!$A$1:$ZZ$1, 0))</f>
        <v/>
      </c>
      <c r="B26">
        <f>INDEX(resultados!$A$2:$ZZ$402, 20, MATCH($B$2, resultados!$A$1:$ZZ$1, 0))</f>
        <v/>
      </c>
      <c r="C26">
        <f>INDEX(resultados!$A$2:$ZZ$402, 20, MATCH($B$3, resultados!$A$1:$ZZ$1, 0))</f>
        <v/>
      </c>
    </row>
    <row r="27">
      <c r="A27">
        <f>INDEX(resultados!$A$2:$ZZ$402, 21, MATCH($B$1, resultados!$A$1:$ZZ$1, 0))</f>
        <v/>
      </c>
      <c r="B27">
        <f>INDEX(resultados!$A$2:$ZZ$402, 21, MATCH($B$2, resultados!$A$1:$ZZ$1, 0))</f>
        <v/>
      </c>
      <c r="C27">
        <f>INDEX(resultados!$A$2:$ZZ$402, 21, MATCH($B$3, resultados!$A$1:$ZZ$1, 0))</f>
        <v/>
      </c>
    </row>
    <row r="28">
      <c r="A28">
        <f>INDEX(resultados!$A$2:$ZZ$402, 22, MATCH($B$1, resultados!$A$1:$ZZ$1, 0))</f>
        <v/>
      </c>
      <c r="B28">
        <f>INDEX(resultados!$A$2:$ZZ$402, 22, MATCH($B$2, resultados!$A$1:$ZZ$1, 0))</f>
        <v/>
      </c>
      <c r="C28">
        <f>INDEX(resultados!$A$2:$ZZ$402, 22, MATCH($B$3, resultados!$A$1:$ZZ$1, 0))</f>
        <v/>
      </c>
    </row>
    <row r="29">
      <c r="A29">
        <f>INDEX(resultados!$A$2:$ZZ$402, 23, MATCH($B$1, resultados!$A$1:$ZZ$1, 0))</f>
        <v/>
      </c>
      <c r="B29">
        <f>INDEX(resultados!$A$2:$ZZ$402, 23, MATCH($B$2, resultados!$A$1:$ZZ$1, 0))</f>
        <v/>
      </c>
      <c r="C29">
        <f>INDEX(resultados!$A$2:$ZZ$402, 23, MATCH($B$3, resultados!$A$1:$ZZ$1, 0))</f>
        <v/>
      </c>
    </row>
    <row r="30">
      <c r="A30">
        <f>INDEX(resultados!$A$2:$ZZ$402, 24, MATCH($B$1, resultados!$A$1:$ZZ$1, 0))</f>
        <v/>
      </c>
      <c r="B30">
        <f>INDEX(resultados!$A$2:$ZZ$402, 24, MATCH($B$2, resultados!$A$1:$ZZ$1, 0))</f>
        <v/>
      </c>
      <c r="C30">
        <f>INDEX(resultados!$A$2:$ZZ$402, 24, MATCH($B$3, resultados!$A$1:$ZZ$1, 0))</f>
        <v/>
      </c>
    </row>
    <row r="31">
      <c r="A31">
        <f>INDEX(resultados!$A$2:$ZZ$402, 25, MATCH($B$1, resultados!$A$1:$ZZ$1, 0))</f>
        <v/>
      </c>
      <c r="B31">
        <f>INDEX(resultados!$A$2:$ZZ$402, 25, MATCH($B$2, resultados!$A$1:$ZZ$1, 0))</f>
        <v/>
      </c>
      <c r="C31">
        <f>INDEX(resultados!$A$2:$ZZ$402, 25, MATCH($B$3, resultados!$A$1:$ZZ$1, 0))</f>
        <v/>
      </c>
    </row>
    <row r="32">
      <c r="A32">
        <f>INDEX(resultados!$A$2:$ZZ$402, 26, MATCH($B$1, resultados!$A$1:$ZZ$1, 0))</f>
        <v/>
      </c>
      <c r="B32">
        <f>INDEX(resultados!$A$2:$ZZ$402, 26, MATCH($B$2, resultados!$A$1:$ZZ$1, 0))</f>
        <v/>
      </c>
      <c r="C32">
        <f>INDEX(resultados!$A$2:$ZZ$402, 26, MATCH($B$3, resultados!$A$1:$ZZ$1, 0))</f>
        <v/>
      </c>
    </row>
    <row r="33">
      <c r="A33">
        <f>INDEX(resultados!$A$2:$ZZ$402, 27, MATCH($B$1, resultados!$A$1:$ZZ$1, 0))</f>
        <v/>
      </c>
      <c r="B33">
        <f>INDEX(resultados!$A$2:$ZZ$402, 27, MATCH($B$2, resultados!$A$1:$ZZ$1, 0))</f>
        <v/>
      </c>
      <c r="C33">
        <f>INDEX(resultados!$A$2:$ZZ$402, 27, MATCH($B$3, resultados!$A$1:$ZZ$1, 0))</f>
        <v/>
      </c>
    </row>
    <row r="34">
      <c r="A34">
        <f>INDEX(resultados!$A$2:$ZZ$402, 28, MATCH($B$1, resultados!$A$1:$ZZ$1, 0))</f>
        <v/>
      </c>
      <c r="B34">
        <f>INDEX(resultados!$A$2:$ZZ$402, 28, MATCH($B$2, resultados!$A$1:$ZZ$1, 0))</f>
        <v/>
      </c>
      <c r="C34">
        <f>INDEX(resultados!$A$2:$ZZ$402, 28, MATCH($B$3, resultados!$A$1:$ZZ$1, 0))</f>
        <v/>
      </c>
    </row>
    <row r="35">
      <c r="A35">
        <f>INDEX(resultados!$A$2:$ZZ$402, 29, MATCH($B$1, resultados!$A$1:$ZZ$1, 0))</f>
        <v/>
      </c>
      <c r="B35">
        <f>INDEX(resultados!$A$2:$ZZ$402, 29, MATCH($B$2, resultados!$A$1:$ZZ$1, 0))</f>
        <v/>
      </c>
      <c r="C35">
        <f>INDEX(resultados!$A$2:$ZZ$402, 29, MATCH($B$3, resultados!$A$1:$ZZ$1, 0))</f>
        <v/>
      </c>
    </row>
    <row r="36">
      <c r="A36">
        <f>INDEX(resultados!$A$2:$ZZ$402, 30, MATCH($B$1, resultados!$A$1:$ZZ$1, 0))</f>
        <v/>
      </c>
      <c r="B36">
        <f>INDEX(resultados!$A$2:$ZZ$402, 30, MATCH($B$2, resultados!$A$1:$ZZ$1, 0))</f>
        <v/>
      </c>
      <c r="C36">
        <f>INDEX(resultados!$A$2:$ZZ$402, 30, MATCH($B$3, resultados!$A$1:$ZZ$1, 0))</f>
        <v/>
      </c>
    </row>
    <row r="37">
      <c r="A37">
        <f>INDEX(resultados!$A$2:$ZZ$402, 31, MATCH($B$1, resultados!$A$1:$ZZ$1, 0))</f>
        <v/>
      </c>
      <c r="B37">
        <f>INDEX(resultados!$A$2:$ZZ$402, 31, MATCH($B$2, resultados!$A$1:$ZZ$1, 0))</f>
        <v/>
      </c>
      <c r="C37">
        <f>INDEX(resultados!$A$2:$ZZ$402, 31, MATCH($B$3, resultados!$A$1:$ZZ$1, 0))</f>
        <v/>
      </c>
    </row>
    <row r="38">
      <c r="A38">
        <f>INDEX(resultados!$A$2:$ZZ$402, 32, MATCH($B$1, resultados!$A$1:$ZZ$1, 0))</f>
        <v/>
      </c>
      <c r="B38">
        <f>INDEX(resultados!$A$2:$ZZ$402, 32, MATCH($B$2, resultados!$A$1:$ZZ$1, 0))</f>
        <v/>
      </c>
      <c r="C38">
        <f>INDEX(resultados!$A$2:$ZZ$402, 32, MATCH($B$3, resultados!$A$1:$ZZ$1, 0))</f>
        <v/>
      </c>
    </row>
    <row r="39">
      <c r="A39">
        <f>INDEX(resultados!$A$2:$ZZ$402, 33, MATCH($B$1, resultados!$A$1:$ZZ$1, 0))</f>
        <v/>
      </c>
      <c r="B39">
        <f>INDEX(resultados!$A$2:$ZZ$402, 33, MATCH($B$2, resultados!$A$1:$ZZ$1, 0))</f>
        <v/>
      </c>
      <c r="C39">
        <f>INDEX(resultados!$A$2:$ZZ$402, 33, MATCH($B$3, resultados!$A$1:$ZZ$1, 0))</f>
        <v/>
      </c>
    </row>
    <row r="40">
      <c r="A40">
        <f>INDEX(resultados!$A$2:$ZZ$402, 34, MATCH($B$1, resultados!$A$1:$ZZ$1, 0))</f>
        <v/>
      </c>
      <c r="B40">
        <f>INDEX(resultados!$A$2:$ZZ$402, 34, MATCH($B$2, resultados!$A$1:$ZZ$1, 0))</f>
        <v/>
      </c>
      <c r="C40">
        <f>INDEX(resultados!$A$2:$ZZ$402, 34, MATCH($B$3, resultados!$A$1:$ZZ$1, 0))</f>
        <v/>
      </c>
    </row>
    <row r="41">
      <c r="A41">
        <f>INDEX(resultados!$A$2:$ZZ$402, 35, MATCH($B$1, resultados!$A$1:$ZZ$1, 0))</f>
        <v/>
      </c>
      <c r="B41">
        <f>INDEX(resultados!$A$2:$ZZ$402, 35, MATCH($B$2, resultados!$A$1:$ZZ$1, 0))</f>
        <v/>
      </c>
      <c r="C41">
        <f>INDEX(resultados!$A$2:$ZZ$402, 35, MATCH($B$3, resultados!$A$1:$ZZ$1, 0))</f>
        <v/>
      </c>
    </row>
    <row r="42">
      <c r="A42">
        <f>INDEX(resultados!$A$2:$ZZ$402, 36, MATCH($B$1, resultados!$A$1:$ZZ$1, 0))</f>
        <v/>
      </c>
      <c r="B42">
        <f>INDEX(resultados!$A$2:$ZZ$402, 36, MATCH($B$2, resultados!$A$1:$ZZ$1, 0))</f>
        <v/>
      </c>
      <c r="C42">
        <f>INDEX(resultados!$A$2:$ZZ$402, 36, MATCH($B$3, resultados!$A$1:$ZZ$1, 0))</f>
        <v/>
      </c>
    </row>
    <row r="43">
      <c r="A43">
        <f>INDEX(resultados!$A$2:$ZZ$402, 37, MATCH($B$1, resultados!$A$1:$ZZ$1, 0))</f>
        <v/>
      </c>
      <c r="B43">
        <f>INDEX(resultados!$A$2:$ZZ$402, 37, MATCH($B$2, resultados!$A$1:$ZZ$1, 0))</f>
        <v/>
      </c>
      <c r="C43">
        <f>INDEX(resultados!$A$2:$ZZ$402, 37, MATCH($B$3, resultados!$A$1:$ZZ$1, 0))</f>
        <v/>
      </c>
    </row>
    <row r="44">
      <c r="A44">
        <f>INDEX(resultados!$A$2:$ZZ$402, 38, MATCH($B$1, resultados!$A$1:$ZZ$1, 0))</f>
        <v/>
      </c>
      <c r="B44">
        <f>INDEX(resultados!$A$2:$ZZ$402, 38, MATCH($B$2, resultados!$A$1:$ZZ$1, 0))</f>
        <v/>
      </c>
      <c r="C44">
        <f>INDEX(resultados!$A$2:$ZZ$402, 38, MATCH($B$3, resultados!$A$1:$ZZ$1, 0))</f>
        <v/>
      </c>
    </row>
    <row r="45">
      <c r="A45">
        <f>INDEX(resultados!$A$2:$ZZ$402, 39, MATCH($B$1, resultados!$A$1:$ZZ$1, 0))</f>
        <v/>
      </c>
      <c r="B45">
        <f>INDEX(resultados!$A$2:$ZZ$402, 39, MATCH($B$2, resultados!$A$1:$ZZ$1, 0))</f>
        <v/>
      </c>
      <c r="C45">
        <f>INDEX(resultados!$A$2:$ZZ$402, 39, MATCH($B$3, resultados!$A$1:$ZZ$1, 0))</f>
        <v/>
      </c>
    </row>
    <row r="46">
      <c r="A46">
        <f>INDEX(resultados!$A$2:$ZZ$402, 40, MATCH($B$1, resultados!$A$1:$ZZ$1, 0))</f>
        <v/>
      </c>
      <c r="B46">
        <f>INDEX(resultados!$A$2:$ZZ$402, 40, MATCH($B$2, resultados!$A$1:$ZZ$1, 0))</f>
        <v/>
      </c>
      <c r="C46">
        <f>INDEX(resultados!$A$2:$ZZ$402, 40, MATCH($B$3, resultados!$A$1:$ZZ$1, 0))</f>
        <v/>
      </c>
    </row>
    <row r="47">
      <c r="A47">
        <f>INDEX(resultados!$A$2:$ZZ$402, 41, MATCH($B$1, resultados!$A$1:$ZZ$1, 0))</f>
        <v/>
      </c>
      <c r="B47">
        <f>INDEX(resultados!$A$2:$ZZ$402, 41, MATCH($B$2, resultados!$A$1:$ZZ$1, 0))</f>
        <v/>
      </c>
      <c r="C47">
        <f>INDEX(resultados!$A$2:$ZZ$402, 41, MATCH($B$3, resultados!$A$1:$ZZ$1, 0))</f>
        <v/>
      </c>
    </row>
    <row r="48">
      <c r="A48">
        <f>INDEX(resultados!$A$2:$ZZ$402, 42, MATCH($B$1, resultados!$A$1:$ZZ$1, 0))</f>
        <v/>
      </c>
      <c r="B48">
        <f>INDEX(resultados!$A$2:$ZZ$402, 42, MATCH($B$2, resultados!$A$1:$ZZ$1, 0))</f>
        <v/>
      </c>
      <c r="C48">
        <f>INDEX(resultados!$A$2:$ZZ$402, 42, MATCH($B$3, resultados!$A$1:$ZZ$1, 0))</f>
        <v/>
      </c>
    </row>
    <row r="49">
      <c r="A49">
        <f>INDEX(resultados!$A$2:$ZZ$402, 43, MATCH($B$1, resultados!$A$1:$ZZ$1, 0))</f>
        <v/>
      </c>
      <c r="B49">
        <f>INDEX(resultados!$A$2:$ZZ$402, 43, MATCH($B$2, resultados!$A$1:$ZZ$1, 0))</f>
        <v/>
      </c>
      <c r="C49">
        <f>INDEX(resultados!$A$2:$ZZ$402, 43, MATCH($B$3, resultados!$A$1:$ZZ$1, 0))</f>
        <v/>
      </c>
    </row>
    <row r="50">
      <c r="A50">
        <f>INDEX(resultados!$A$2:$ZZ$402, 44, MATCH($B$1, resultados!$A$1:$ZZ$1, 0))</f>
        <v/>
      </c>
      <c r="B50">
        <f>INDEX(resultados!$A$2:$ZZ$402, 44, MATCH($B$2, resultados!$A$1:$ZZ$1, 0))</f>
        <v/>
      </c>
      <c r="C50">
        <f>INDEX(resultados!$A$2:$ZZ$402, 44, MATCH($B$3, resultados!$A$1:$ZZ$1, 0))</f>
        <v/>
      </c>
    </row>
    <row r="51">
      <c r="A51">
        <f>INDEX(resultados!$A$2:$ZZ$402, 45, MATCH($B$1, resultados!$A$1:$ZZ$1, 0))</f>
        <v/>
      </c>
      <c r="B51">
        <f>INDEX(resultados!$A$2:$ZZ$402, 45, MATCH($B$2, resultados!$A$1:$ZZ$1, 0))</f>
        <v/>
      </c>
      <c r="C51">
        <f>INDEX(resultados!$A$2:$ZZ$402, 45, MATCH($B$3, resultados!$A$1:$ZZ$1, 0))</f>
        <v/>
      </c>
    </row>
    <row r="52">
      <c r="A52">
        <f>INDEX(resultados!$A$2:$ZZ$402, 46, MATCH($B$1, resultados!$A$1:$ZZ$1, 0))</f>
        <v/>
      </c>
      <c r="B52">
        <f>INDEX(resultados!$A$2:$ZZ$402, 46, MATCH($B$2, resultados!$A$1:$ZZ$1, 0))</f>
        <v/>
      </c>
      <c r="C52">
        <f>INDEX(resultados!$A$2:$ZZ$402, 46, MATCH($B$3, resultados!$A$1:$ZZ$1, 0))</f>
        <v/>
      </c>
    </row>
    <row r="53">
      <c r="A53">
        <f>INDEX(resultados!$A$2:$ZZ$402, 47, MATCH($B$1, resultados!$A$1:$ZZ$1, 0))</f>
        <v/>
      </c>
      <c r="B53">
        <f>INDEX(resultados!$A$2:$ZZ$402, 47, MATCH($B$2, resultados!$A$1:$ZZ$1, 0))</f>
        <v/>
      </c>
      <c r="C53">
        <f>INDEX(resultados!$A$2:$ZZ$402, 47, MATCH($B$3, resultados!$A$1:$ZZ$1, 0))</f>
        <v/>
      </c>
    </row>
    <row r="54">
      <c r="A54">
        <f>INDEX(resultados!$A$2:$ZZ$402, 48, MATCH($B$1, resultados!$A$1:$ZZ$1, 0))</f>
        <v/>
      </c>
      <c r="B54">
        <f>INDEX(resultados!$A$2:$ZZ$402, 48, MATCH($B$2, resultados!$A$1:$ZZ$1, 0))</f>
        <v/>
      </c>
      <c r="C54">
        <f>INDEX(resultados!$A$2:$ZZ$402, 48, MATCH($B$3, resultados!$A$1:$ZZ$1, 0))</f>
        <v/>
      </c>
    </row>
    <row r="55">
      <c r="A55">
        <f>INDEX(resultados!$A$2:$ZZ$402, 49, MATCH($B$1, resultados!$A$1:$ZZ$1, 0))</f>
        <v/>
      </c>
      <c r="B55">
        <f>INDEX(resultados!$A$2:$ZZ$402, 49, MATCH($B$2, resultados!$A$1:$ZZ$1, 0))</f>
        <v/>
      </c>
      <c r="C55">
        <f>INDEX(resultados!$A$2:$ZZ$402, 49, MATCH($B$3, resultados!$A$1:$ZZ$1, 0))</f>
        <v/>
      </c>
    </row>
    <row r="56">
      <c r="A56">
        <f>INDEX(resultados!$A$2:$ZZ$402, 50, MATCH($B$1, resultados!$A$1:$ZZ$1, 0))</f>
        <v/>
      </c>
      <c r="B56">
        <f>INDEX(resultados!$A$2:$ZZ$402, 50, MATCH($B$2, resultados!$A$1:$ZZ$1, 0))</f>
        <v/>
      </c>
      <c r="C56">
        <f>INDEX(resultados!$A$2:$ZZ$402, 50, MATCH($B$3, resultados!$A$1:$ZZ$1, 0))</f>
        <v/>
      </c>
    </row>
    <row r="57">
      <c r="A57">
        <f>INDEX(resultados!$A$2:$ZZ$402, 51, MATCH($B$1, resultados!$A$1:$ZZ$1, 0))</f>
        <v/>
      </c>
      <c r="B57">
        <f>INDEX(resultados!$A$2:$ZZ$402, 51, MATCH($B$2, resultados!$A$1:$ZZ$1, 0))</f>
        <v/>
      </c>
      <c r="C57">
        <f>INDEX(resultados!$A$2:$ZZ$402, 51, MATCH($B$3, resultados!$A$1:$ZZ$1, 0))</f>
        <v/>
      </c>
    </row>
    <row r="58">
      <c r="A58">
        <f>INDEX(resultados!$A$2:$ZZ$402, 52, MATCH($B$1, resultados!$A$1:$ZZ$1, 0))</f>
        <v/>
      </c>
      <c r="B58">
        <f>INDEX(resultados!$A$2:$ZZ$402, 52, MATCH($B$2, resultados!$A$1:$ZZ$1, 0))</f>
        <v/>
      </c>
      <c r="C58">
        <f>INDEX(resultados!$A$2:$ZZ$402, 52, MATCH($B$3, resultados!$A$1:$ZZ$1, 0))</f>
        <v/>
      </c>
    </row>
    <row r="59">
      <c r="A59">
        <f>INDEX(resultados!$A$2:$ZZ$402, 53, MATCH($B$1, resultados!$A$1:$ZZ$1, 0))</f>
        <v/>
      </c>
      <c r="B59">
        <f>INDEX(resultados!$A$2:$ZZ$402, 53, MATCH($B$2, resultados!$A$1:$ZZ$1, 0))</f>
        <v/>
      </c>
      <c r="C59">
        <f>INDEX(resultados!$A$2:$ZZ$402, 53, MATCH($B$3, resultados!$A$1:$ZZ$1, 0))</f>
        <v/>
      </c>
    </row>
    <row r="60">
      <c r="A60">
        <f>INDEX(resultados!$A$2:$ZZ$402, 54, MATCH($B$1, resultados!$A$1:$ZZ$1, 0))</f>
        <v/>
      </c>
      <c r="B60">
        <f>INDEX(resultados!$A$2:$ZZ$402, 54, MATCH($B$2, resultados!$A$1:$ZZ$1, 0))</f>
        <v/>
      </c>
      <c r="C60">
        <f>INDEX(resultados!$A$2:$ZZ$402, 54, MATCH($B$3, resultados!$A$1:$ZZ$1, 0))</f>
        <v/>
      </c>
    </row>
    <row r="61">
      <c r="A61">
        <f>INDEX(resultados!$A$2:$ZZ$402, 55, MATCH($B$1, resultados!$A$1:$ZZ$1, 0))</f>
        <v/>
      </c>
      <c r="B61">
        <f>INDEX(resultados!$A$2:$ZZ$402, 55, MATCH($B$2, resultados!$A$1:$ZZ$1, 0))</f>
        <v/>
      </c>
      <c r="C61">
        <f>INDEX(resultados!$A$2:$ZZ$402, 55, MATCH($B$3, resultados!$A$1:$ZZ$1, 0))</f>
        <v/>
      </c>
    </row>
    <row r="62">
      <c r="A62">
        <f>INDEX(resultados!$A$2:$ZZ$402, 56, MATCH($B$1, resultados!$A$1:$ZZ$1, 0))</f>
        <v/>
      </c>
      <c r="B62">
        <f>INDEX(resultados!$A$2:$ZZ$402, 56, MATCH($B$2, resultados!$A$1:$ZZ$1, 0))</f>
        <v/>
      </c>
      <c r="C62">
        <f>INDEX(resultados!$A$2:$ZZ$402, 56, MATCH($B$3, resultados!$A$1:$ZZ$1, 0))</f>
        <v/>
      </c>
    </row>
    <row r="63">
      <c r="A63">
        <f>INDEX(resultados!$A$2:$ZZ$402, 57, MATCH($B$1, resultados!$A$1:$ZZ$1, 0))</f>
        <v/>
      </c>
      <c r="B63">
        <f>INDEX(resultados!$A$2:$ZZ$402, 57, MATCH($B$2, resultados!$A$1:$ZZ$1, 0))</f>
        <v/>
      </c>
      <c r="C63">
        <f>INDEX(resultados!$A$2:$ZZ$402, 57, MATCH($B$3, resultados!$A$1:$ZZ$1, 0))</f>
        <v/>
      </c>
    </row>
    <row r="64">
      <c r="A64">
        <f>INDEX(resultados!$A$2:$ZZ$402, 58, MATCH($B$1, resultados!$A$1:$ZZ$1, 0))</f>
        <v/>
      </c>
      <c r="B64">
        <f>INDEX(resultados!$A$2:$ZZ$402, 58, MATCH($B$2, resultados!$A$1:$ZZ$1, 0))</f>
        <v/>
      </c>
      <c r="C64">
        <f>INDEX(resultados!$A$2:$ZZ$402, 58, MATCH($B$3, resultados!$A$1:$ZZ$1, 0))</f>
        <v/>
      </c>
    </row>
    <row r="65">
      <c r="A65">
        <f>INDEX(resultados!$A$2:$ZZ$402, 59, MATCH($B$1, resultados!$A$1:$ZZ$1, 0))</f>
        <v/>
      </c>
      <c r="B65">
        <f>INDEX(resultados!$A$2:$ZZ$402, 59, MATCH($B$2, resultados!$A$1:$ZZ$1, 0))</f>
        <v/>
      </c>
      <c r="C65">
        <f>INDEX(resultados!$A$2:$ZZ$402, 59, MATCH($B$3, resultados!$A$1:$ZZ$1, 0))</f>
        <v/>
      </c>
    </row>
    <row r="66">
      <c r="A66">
        <f>INDEX(resultados!$A$2:$ZZ$402, 60, MATCH($B$1, resultados!$A$1:$ZZ$1, 0))</f>
        <v/>
      </c>
      <c r="B66">
        <f>INDEX(resultados!$A$2:$ZZ$402, 60, MATCH($B$2, resultados!$A$1:$ZZ$1, 0))</f>
        <v/>
      </c>
      <c r="C66">
        <f>INDEX(resultados!$A$2:$ZZ$402, 60, MATCH($B$3, resultados!$A$1:$ZZ$1, 0))</f>
        <v/>
      </c>
    </row>
    <row r="67">
      <c r="A67">
        <f>INDEX(resultados!$A$2:$ZZ$402, 61, MATCH($B$1, resultados!$A$1:$ZZ$1, 0))</f>
        <v/>
      </c>
      <c r="B67">
        <f>INDEX(resultados!$A$2:$ZZ$402, 61, MATCH($B$2, resultados!$A$1:$ZZ$1, 0))</f>
        <v/>
      </c>
      <c r="C67">
        <f>INDEX(resultados!$A$2:$ZZ$402, 61, MATCH($B$3, resultados!$A$1:$ZZ$1, 0))</f>
        <v/>
      </c>
    </row>
    <row r="68">
      <c r="A68">
        <f>INDEX(resultados!$A$2:$ZZ$402, 62, MATCH($B$1, resultados!$A$1:$ZZ$1, 0))</f>
        <v/>
      </c>
      <c r="B68">
        <f>INDEX(resultados!$A$2:$ZZ$402, 62, MATCH($B$2, resultados!$A$1:$ZZ$1, 0))</f>
        <v/>
      </c>
      <c r="C68">
        <f>INDEX(resultados!$A$2:$ZZ$402, 62, MATCH($B$3, resultados!$A$1:$ZZ$1, 0))</f>
        <v/>
      </c>
    </row>
    <row r="69">
      <c r="A69">
        <f>INDEX(resultados!$A$2:$ZZ$402, 63, MATCH($B$1, resultados!$A$1:$ZZ$1, 0))</f>
        <v/>
      </c>
      <c r="B69">
        <f>INDEX(resultados!$A$2:$ZZ$402, 63, MATCH($B$2, resultados!$A$1:$ZZ$1, 0))</f>
        <v/>
      </c>
      <c r="C69">
        <f>INDEX(resultados!$A$2:$ZZ$402, 63, MATCH($B$3, resultados!$A$1:$ZZ$1, 0))</f>
        <v/>
      </c>
    </row>
    <row r="70">
      <c r="A70">
        <f>INDEX(resultados!$A$2:$ZZ$402, 64, MATCH($B$1, resultados!$A$1:$ZZ$1, 0))</f>
        <v/>
      </c>
      <c r="B70">
        <f>INDEX(resultados!$A$2:$ZZ$402, 64, MATCH($B$2, resultados!$A$1:$ZZ$1, 0))</f>
        <v/>
      </c>
      <c r="C70">
        <f>INDEX(resultados!$A$2:$ZZ$402, 64, MATCH($B$3, resultados!$A$1:$ZZ$1, 0))</f>
        <v/>
      </c>
    </row>
    <row r="71">
      <c r="A71">
        <f>INDEX(resultados!$A$2:$ZZ$402, 65, MATCH($B$1, resultados!$A$1:$ZZ$1, 0))</f>
        <v/>
      </c>
      <c r="B71">
        <f>INDEX(resultados!$A$2:$ZZ$402, 65, MATCH($B$2, resultados!$A$1:$ZZ$1, 0))</f>
        <v/>
      </c>
      <c r="C71">
        <f>INDEX(resultados!$A$2:$ZZ$402, 65, MATCH($B$3, resultados!$A$1:$ZZ$1, 0))</f>
        <v/>
      </c>
    </row>
    <row r="72">
      <c r="A72">
        <f>INDEX(resultados!$A$2:$ZZ$402, 66, MATCH($B$1, resultados!$A$1:$ZZ$1, 0))</f>
        <v/>
      </c>
      <c r="B72">
        <f>INDEX(resultados!$A$2:$ZZ$402, 66, MATCH($B$2, resultados!$A$1:$ZZ$1, 0))</f>
        <v/>
      </c>
      <c r="C72">
        <f>INDEX(resultados!$A$2:$ZZ$402, 66, MATCH($B$3, resultados!$A$1:$ZZ$1, 0))</f>
        <v/>
      </c>
    </row>
    <row r="73">
      <c r="A73">
        <f>INDEX(resultados!$A$2:$ZZ$402, 67, MATCH($B$1, resultados!$A$1:$ZZ$1, 0))</f>
        <v/>
      </c>
      <c r="B73">
        <f>INDEX(resultados!$A$2:$ZZ$402, 67, MATCH($B$2, resultados!$A$1:$ZZ$1, 0))</f>
        <v/>
      </c>
      <c r="C73">
        <f>INDEX(resultados!$A$2:$ZZ$402, 67, MATCH($B$3, resultados!$A$1:$ZZ$1, 0))</f>
        <v/>
      </c>
    </row>
    <row r="74">
      <c r="A74">
        <f>INDEX(resultados!$A$2:$ZZ$402, 68, MATCH($B$1, resultados!$A$1:$ZZ$1, 0))</f>
        <v/>
      </c>
      <c r="B74">
        <f>INDEX(resultados!$A$2:$ZZ$402, 68, MATCH($B$2, resultados!$A$1:$ZZ$1, 0))</f>
        <v/>
      </c>
      <c r="C74">
        <f>INDEX(resultados!$A$2:$ZZ$402, 68, MATCH($B$3, resultados!$A$1:$ZZ$1, 0))</f>
        <v/>
      </c>
    </row>
    <row r="75">
      <c r="A75">
        <f>INDEX(resultados!$A$2:$ZZ$402, 69, MATCH($B$1, resultados!$A$1:$ZZ$1, 0))</f>
        <v/>
      </c>
      <c r="B75">
        <f>INDEX(resultados!$A$2:$ZZ$402, 69, MATCH($B$2, resultados!$A$1:$ZZ$1, 0))</f>
        <v/>
      </c>
      <c r="C75">
        <f>INDEX(resultados!$A$2:$ZZ$402, 69, MATCH($B$3, resultados!$A$1:$ZZ$1, 0))</f>
        <v/>
      </c>
    </row>
    <row r="76">
      <c r="A76">
        <f>INDEX(resultados!$A$2:$ZZ$402, 70, MATCH($B$1, resultados!$A$1:$ZZ$1, 0))</f>
        <v/>
      </c>
      <c r="B76">
        <f>INDEX(resultados!$A$2:$ZZ$402, 70, MATCH($B$2, resultados!$A$1:$ZZ$1, 0))</f>
        <v/>
      </c>
      <c r="C76">
        <f>INDEX(resultados!$A$2:$ZZ$402, 70, MATCH($B$3, resultados!$A$1:$ZZ$1, 0))</f>
        <v/>
      </c>
    </row>
    <row r="77">
      <c r="A77">
        <f>INDEX(resultados!$A$2:$ZZ$402, 71, MATCH($B$1, resultados!$A$1:$ZZ$1, 0))</f>
        <v/>
      </c>
      <c r="B77">
        <f>INDEX(resultados!$A$2:$ZZ$402, 71, MATCH($B$2, resultados!$A$1:$ZZ$1, 0))</f>
        <v/>
      </c>
      <c r="C77">
        <f>INDEX(resultados!$A$2:$ZZ$402, 71, MATCH($B$3, resultados!$A$1:$ZZ$1, 0))</f>
        <v/>
      </c>
    </row>
    <row r="78">
      <c r="A78">
        <f>INDEX(resultados!$A$2:$ZZ$402, 72, MATCH($B$1, resultados!$A$1:$ZZ$1, 0))</f>
        <v/>
      </c>
      <c r="B78">
        <f>INDEX(resultados!$A$2:$ZZ$402, 72, MATCH($B$2, resultados!$A$1:$ZZ$1, 0))</f>
        <v/>
      </c>
      <c r="C78">
        <f>INDEX(resultados!$A$2:$ZZ$402, 72, MATCH($B$3, resultados!$A$1:$ZZ$1, 0))</f>
        <v/>
      </c>
    </row>
    <row r="79">
      <c r="A79">
        <f>INDEX(resultados!$A$2:$ZZ$402, 73, MATCH($B$1, resultados!$A$1:$ZZ$1, 0))</f>
        <v/>
      </c>
      <c r="B79">
        <f>INDEX(resultados!$A$2:$ZZ$402, 73, MATCH($B$2, resultados!$A$1:$ZZ$1, 0))</f>
        <v/>
      </c>
      <c r="C79">
        <f>INDEX(resultados!$A$2:$ZZ$402, 73, MATCH($B$3, resultados!$A$1:$ZZ$1, 0))</f>
        <v/>
      </c>
    </row>
    <row r="80">
      <c r="A80">
        <f>INDEX(resultados!$A$2:$ZZ$402, 74, MATCH($B$1, resultados!$A$1:$ZZ$1, 0))</f>
        <v/>
      </c>
      <c r="B80">
        <f>INDEX(resultados!$A$2:$ZZ$402, 74, MATCH($B$2, resultados!$A$1:$ZZ$1, 0))</f>
        <v/>
      </c>
      <c r="C80">
        <f>INDEX(resultados!$A$2:$ZZ$402, 74, MATCH($B$3, resultados!$A$1:$ZZ$1, 0))</f>
        <v/>
      </c>
    </row>
    <row r="81">
      <c r="A81">
        <f>INDEX(resultados!$A$2:$ZZ$402, 75, MATCH($B$1, resultados!$A$1:$ZZ$1, 0))</f>
        <v/>
      </c>
      <c r="B81">
        <f>INDEX(resultados!$A$2:$ZZ$402, 75, MATCH($B$2, resultados!$A$1:$ZZ$1, 0))</f>
        <v/>
      </c>
      <c r="C81">
        <f>INDEX(resultados!$A$2:$ZZ$402, 75, MATCH($B$3, resultados!$A$1:$ZZ$1, 0))</f>
        <v/>
      </c>
    </row>
    <row r="82">
      <c r="A82">
        <f>INDEX(resultados!$A$2:$ZZ$402, 76, MATCH($B$1, resultados!$A$1:$ZZ$1, 0))</f>
        <v/>
      </c>
      <c r="B82">
        <f>INDEX(resultados!$A$2:$ZZ$402, 76, MATCH($B$2, resultados!$A$1:$ZZ$1, 0))</f>
        <v/>
      </c>
      <c r="C82">
        <f>INDEX(resultados!$A$2:$ZZ$402, 76, MATCH($B$3, resultados!$A$1:$ZZ$1, 0))</f>
        <v/>
      </c>
    </row>
    <row r="83">
      <c r="A83">
        <f>INDEX(resultados!$A$2:$ZZ$402, 77, MATCH($B$1, resultados!$A$1:$ZZ$1, 0))</f>
        <v/>
      </c>
      <c r="B83">
        <f>INDEX(resultados!$A$2:$ZZ$402, 77, MATCH($B$2, resultados!$A$1:$ZZ$1, 0))</f>
        <v/>
      </c>
      <c r="C83">
        <f>INDEX(resultados!$A$2:$ZZ$402, 77, MATCH($B$3, resultados!$A$1:$ZZ$1, 0))</f>
        <v/>
      </c>
    </row>
    <row r="84">
      <c r="A84">
        <f>INDEX(resultados!$A$2:$ZZ$402, 78, MATCH($B$1, resultados!$A$1:$ZZ$1, 0))</f>
        <v/>
      </c>
      <c r="B84">
        <f>INDEX(resultados!$A$2:$ZZ$402, 78, MATCH($B$2, resultados!$A$1:$ZZ$1, 0))</f>
        <v/>
      </c>
      <c r="C84">
        <f>INDEX(resultados!$A$2:$ZZ$402, 78, MATCH($B$3, resultados!$A$1:$ZZ$1, 0))</f>
        <v/>
      </c>
    </row>
    <row r="85">
      <c r="A85">
        <f>INDEX(resultados!$A$2:$ZZ$402, 79, MATCH($B$1, resultados!$A$1:$ZZ$1, 0))</f>
        <v/>
      </c>
      <c r="B85">
        <f>INDEX(resultados!$A$2:$ZZ$402, 79, MATCH($B$2, resultados!$A$1:$ZZ$1, 0))</f>
        <v/>
      </c>
      <c r="C85">
        <f>INDEX(resultados!$A$2:$ZZ$402, 79, MATCH($B$3, resultados!$A$1:$ZZ$1, 0))</f>
        <v/>
      </c>
    </row>
    <row r="86">
      <c r="A86">
        <f>INDEX(resultados!$A$2:$ZZ$402, 80, MATCH($B$1, resultados!$A$1:$ZZ$1, 0))</f>
        <v/>
      </c>
      <c r="B86">
        <f>INDEX(resultados!$A$2:$ZZ$402, 80, MATCH($B$2, resultados!$A$1:$ZZ$1, 0))</f>
        <v/>
      </c>
      <c r="C86">
        <f>INDEX(resultados!$A$2:$ZZ$402, 80, MATCH($B$3, resultados!$A$1:$ZZ$1, 0))</f>
        <v/>
      </c>
    </row>
    <row r="87">
      <c r="A87">
        <f>INDEX(resultados!$A$2:$ZZ$402, 81, MATCH($B$1, resultados!$A$1:$ZZ$1, 0))</f>
        <v/>
      </c>
      <c r="B87">
        <f>INDEX(resultados!$A$2:$ZZ$402, 81, MATCH($B$2, resultados!$A$1:$ZZ$1, 0))</f>
        <v/>
      </c>
      <c r="C87">
        <f>INDEX(resultados!$A$2:$ZZ$402, 81, MATCH($B$3, resultados!$A$1:$ZZ$1, 0))</f>
        <v/>
      </c>
    </row>
    <row r="88">
      <c r="A88">
        <f>INDEX(resultados!$A$2:$ZZ$402, 82, MATCH($B$1, resultados!$A$1:$ZZ$1, 0))</f>
        <v/>
      </c>
      <c r="B88">
        <f>INDEX(resultados!$A$2:$ZZ$402, 82, MATCH($B$2, resultados!$A$1:$ZZ$1, 0))</f>
        <v/>
      </c>
      <c r="C88">
        <f>INDEX(resultados!$A$2:$ZZ$402, 82, MATCH($B$3, resultados!$A$1:$ZZ$1, 0))</f>
        <v/>
      </c>
    </row>
    <row r="89">
      <c r="A89">
        <f>INDEX(resultados!$A$2:$ZZ$402, 83, MATCH($B$1, resultados!$A$1:$ZZ$1, 0))</f>
        <v/>
      </c>
      <c r="B89">
        <f>INDEX(resultados!$A$2:$ZZ$402, 83, MATCH($B$2, resultados!$A$1:$ZZ$1, 0))</f>
        <v/>
      </c>
      <c r="C89">
        <f>INDEX(resultados!$A$2:$ZZ$402, 83, MATCH($B$3, resultados!$A$1:$ZZ$1, 0))</f>
        <v/>
      </c>
    </row>
    <row r="90">
      <c r="A90">
        <f>INDEX(resultados!$A$2:$ZZ$402, 84, MATCH($B$1, resultados!$A$1:$ZZ$1, 0))</f>
        <v/>
      </c>
      <c r="B90">
        <f>INDEX(resultados!$A$2:$ZZ$402, 84, MATCH($B$2, resultados!$A$1:$ZZ$1, 0))</f>
        <v/>
      </c>
      <c r="C90">
        <f>INDEX(resultados!$A$2:$ZZ$402, 84, MATCH($B$3, resultados!$A$1:$ZZ$1, 0))</f>
        <v/>
      </c>
    </row>
    <row r="91">
      <c r="A91">
        <f>INDEX(resultados!$A$2:$ZZ$402, 85, MATCH($B$1, resultados!$A$1:$ZZ$1, 0))</f>
        <v/>
      </c>
      <c r="B91">
        <f>INDEX(resultados!$A$2:$ZZ$402, 85, MATCH($B$2, resultados!$A$1:$ZZ$1, 0))</f>
        <v/>
      </c>
      <c r="C91">
        <f>INDEX(resultados!$A$2:$ZZ$402, 85, MATCH($B$3, resultados!$A$1:$ZZ$1, 0))</f>
        <v/>
      </c>
    </row>
    <row r="92">
      <c r="A92">
        <f>INDEX(resultados!$A$2:$ZZ$402, 86, MATCH($B$1, resultados!$A$1:$ZZ$1, 0))</f>
        <v/>
      </c>
      <c r="B92">
        <f>INDEX(resultados!$A$2:$ZZ$402, 86, MATCH($B$2, resultados!$A$1:$ZZ$1, 0))</f>
        <v/>
      </c>
      <c r="C92">
        <f>INDEX(resultados!$A$2:$ZZ$402, 86, MATCH($B$3, resultados!$A$1:$ZZ$1, 0))</f>
        <v/>
      </c>
    </row>
    <row r="93">
      <c r="A93">
        <f>INDEX(resultados!$A$2:$ZZ$402, 87, MATCH($B$1, resultados!$A$1:$ZZ$1, 0))</f>
        <v/>
      </c>
      <c r="B93">
        <f>INDEX(resultados!$A$2:$ZZ$402, 87, MATCH($B$2, resultados!$A$1:$ZZ$1, 0))</f>
        <v/>
      </c>
      <c r="C93">
        <f>INDEX(resultados!$A$2:$ZZ$402, 87, MATCH($B$3, resultados!$A$1:$ZZ$1, 0))</f>
        <v/>
      </c>
    </row>
    <row r="94">
      <c r="A94">
        <f>INDEX(resultados!$A$2:$ZZ$402, 88, MATCH($B$1, resultados!$A$1:$ZZ$1, 0))</f>
        <v/>
      </c>
      <c r="B94">
        <f>INDEX(resultados!$A$2:$ZZ$402, 88, MATCH($B$2, resultados!$A$1:$ZZ$1, 0))</f>
        <v/>
      </c>
      <c r="C94">
        <f>INDEX(resultados!$A$2:$ZZ$402, 88, MATCH($B$3, resultados!$A$1:$ZZ$1, 0))</f>
        <v/>
      </c>
    </row>
    <row r="95">
      <c r="A95">
        <f>INDEX(resultados!$A$2:$ZZ$402, 89, MATCH($B$1, resultados!$A$1:$ZZ$1, 0))</f>
        <v/>
      </c>
      <c r="B95">
        <f>INDEX(resultados!$A$2:$ZZ$402, 89, MATCH($B$2, resultados!$A$1:$ZZ$1, 0))</f>
        <v/>
      </c>
      <c r="C95">
        <f>INDEX(resultados!$A$2:$ZZ$402, 89, MATCH($B$3, resultados!$A$1:$ZZ$1, 0))</f>
        <v/>
      </c>
    </row>
    <row r="96">
      <c r="A96">
        <f>INDEX(resultados!$A$2:$ZZ$402, 90, MATCH($B$1, resultados!$A$1:$ZZ$1, 0))</f>
        <v/>
      </c>
      <c r="B96">
        <f>INDEX(resultados!$A$2:$ZZ$402, 90, MATCH($B$2, resultados!$A$1:$ZZ$1, 0))</f>
        <v/>
      </c>
      <c r="C96">
        <f>INDEX(resultados!$A$2:$ZZ$402, 90, MATCH($B$3, resultados!$A$1:$ZZ$1, 0))</f>
        <v/>
      </c>
    </row>
    <row r="97">
      <c r="A97">
        <f>INDEX(resultados!$A$2:$ZZ$402, 91, MATCH($B$1, resultados!$A$1:$ZZ$1, 0))</f>
        <v/>
      </c>
      <c r="B97">
        <f>INDEX(resultados!$A$2:$ZZ$402, 91, MATCH($B$2, resultados!$A$1:$ZZ$1, 0))</f>
        <v/>
      </c>
      <c r="C97">
        <f>INDEX(resultados!$A$2:$ZZ$402, 91, MATCH($B$3, resultados!$A$1:$ZZ$1, 0))</f>
        <v/>
      </c>
    </row>
    <row r="98">
      <c r="A98">
        <f>INDEX(resultados!$A$2:$ZZ$402, 92, MATCH($B$1, resultados!$A$1:$ZZ$1, 0))</f>
        <v/>
      </c>
      <c r="B98">
        <f>INDEX(resultados!$A$2:$ZZ$402, 92, MATCH($B$2, resultados!$A$1:$ZZ$1, 0))</f>
        <v/>
      </c>
      <c r="C98">
        <f>INDEX(resultados!$A$2:$ZZ$402, 92, MATCH($B$3, resultados!$A$1:$ZZ$1, 0))</f>
        <v/>
      </c>
    </row>
    <row r="99">
      <c r="A99">
        <f>INDEX(resultados!$A$2:$ZZ$402, 93, MATCH($B$1, resultados!$A$1:$ZZ$1, 0))</f>
        <v/>
      </c>
      <c r="B99">
        <f>INDEX(resultados!$A$2:$ZZ$402, 93, MATCH($B$2, resultados!$A$1:$ZZ$1, 0))</f>
        <v/>
      </c>
      <c r="C99">
        <f>INDEX(resultados!$A$2:$ZZ$402, 93, MATCH($B$3, resultados!$A$1:$ZZ$1, 0))</f>
        <v/>
      </c>
    </row>
    <row r="100">
      <c r="A100">
        <f>INDEX(resultados!$A$2:$ZZ$402, 94, MATCH($B$1, resultados!$A$1:$ZZ$1, 0))</f>
        <v/>
      </c>
      <c r="B100">
        <f>INDEX(resultados!$A$2:$ZZ$402, 94, MATCH($B$2, resultados!$A$1:$ZZ$1, 0))</f>
        <v/>
      </c>
      <c r="C100">
        <f>INDEX(resultados!$A$2:$ZZ$402, 94, MATCH($B$3, resultados!$A$1:$ZZ$1, 0))</f>
        <v/>
      </c>
    </row>
    <row r="101">
      <c r="A101">
        <f>INDEX(resultados!$A$2:$ZZ$402, 95, MATCH($B$1, resultados!$A$1:$ZZ$1, 0))</f>
        <v/>
      </c>
      <c r="B101">
        <f>INDEX(resultados!$A$2:$ZZ$402, 95, MATCH($B$2, resultados!$A$1:$ZZ$1, 0))</f>
        <v/>
      </c>
      <c r="C101">
        <f>INDEX(resultados!$A$2:$ZZ$402, 95, MATCH($B$3, resultados!$A$1:$ZZ$1, 0))</f>
        <v/>
      </c>
    </row>
    <row r="102">
      <c r="A102">
        <f>INDEX(resultados!$A$2:$ZZ$402, 96, MATCH($B$1, resultados!$A$1:$ZZ$1, 0))</f>
        <v/>
      </c>
      <c r="B102">
        <f>INDEX(resultados!$A$2:$ZZ$402, 96, MATCH($B$2, resultados!$A$1:$ZZ$1, 0))</f>
        <v/>
      </c>
      <c r="C102">
        <f>INDEX(resultados!$A$2:$ZZ$402, 96, MATCH($B$3, resultados!$A$1:$ZZ$1, 0))</f>
        <v/>
      </c>
    </row>
    <row r="103">
      <c r="A103">
        <f>INDEX(resultados!$A$2:$ZZ$402, 97, MATCH($B$1, resultados!$A$1:$ZZ$1, 0))</f>
        <v/>
      </c>
      <c r="B103">
        <f>INDEX(resultados!$A$2:$ZZ$402, 97, MATCH($B$2, resultados!$A$1:$ZZ$1, 0))</f>
        <v/>
      </c>
      <c r="C103">
        <f>INDEX(resultados!$A$2:$ZZ$402, 97, MATCH($B$3, resultados!$A$1:$ZZ$1, 0))</f>
        <v/>
      </c>
    </row>
    <row r="104">
      <c r="A104">
        <f>INDEX(resultados!$A$2:$ZZ$402, 98, MATCH($B$1, resultados!$A$1:$ZZ$1, 0))</f>
        <v/>
      </c>
      <c r="B104">
        <f>INDEX(resultados!$A$2:$ZZ$402, 98, MATCH($B$2, resultados!$A$1:$ZZ$1, 0))</f>
        <v/>
      </c>
      <c r="C104">
        <f>INDEX(resultados!$A$2:$ZZ$402, 98, MATCH($B$3, resultados!$A$1:$ZZ$1, 0))</f>
        <v/>
      </c>
    </row>
    <row r="105">
      <c r="A105">
        <f>INDEX(resultados!$A$2:$ZZ$402, 99, MATCH($B$1, resultados!$A$1:$ZZ$1, 0))</f>
        <v/>
      </c>
      <c r="B105">
        <f>INDEX(resultados!$A$2:$ZZ$402, 99, MATCH($B$2, resultados!$A$1:$ZZ$1, 0))</f>
        <v/>
      </c>
      <c r="C105">
        <f>INDEX(resultados!$A$2:$ZZ$402, 99, MATCH($B$3, resultados!$A$1:$ZZ$1, 0))</f>
        <v/>
      </c>
    </row>
    <row r="106">
      <c r="A106">
        <f>INDEX(resultados!$A$2:$ZZ$402, 100, MATCH($B$1, resultados!$A$1:$ZZ$1, 0))</f>
        <v/>
      </c>
      <c r="B106">
        <f>INDEX(resultados!$A$2:$ZZ$402, 100, MATCH($B$2, resultados!$A$1:$ZZ$1, 0))</f>
        <v/>
      </c>
      <c r="C106">
        <f>INDEX(resultados!$A$2:$ZZ$402, 100, MATCH($B$3, resultados!$A$1:$ZZ$1, 0))</f>
        <v/>
      </c>
    </row>
    <row r="107">
      <c r="A107">
        <f>INDEX(resultados!$A$2:$ZZ$402, 101, MATCH($B$1, resultados!$A$1:$ZZ$1, 0))</f>
        <v/>
      </c>
      <c r="B107">
        <f>INDEX(resultados!$A$2:$ZZ$402, 101, MATCH($B$2, resultados!$A$1:$ZZ$1, 0))</f>
        <v/>
      </c>
      <c r="C107">
        <f>INDEX(resultados!$A$2:$ZZ$402, 101, MATCH($B$3, resultados!$A$1:$ZZ$1, 0))</f>
        <v/>
      </c>
    </row>
    <row r="108">
      <c r="A108">
        <f>INDEX(resultados!$A$2:$ZZ$402, 102, MATCH($B$1, resultados!$A$1:$ZZ$1, 0))</f>
        <v/>
      </c>
      <c r="B108">
        <f>INDEX(resultados!$A$2:$ZZ$402, 102, MATCH($B$2, resultados!$A$1:$ZZ$1, 0))</f>
        <v/>
      </c>
      <c r="C108">
        <f>INDEX(resultados!$A$2:$ZZ$402, 102, MATCH($B$3, resultados!$A$1:$ZZ$1, 0))</f>
        <v/>
      </c>
    </row>
    <row r="109">
      <c r="A109">
        <f>INDEX(resultados!$A$2:$ZZ$402, 103, MATCH($B$1, resultados!$A$1:$ZZ$1, 0))</f>
        <v/>
      </c>
      <c r="B109">
        <f>INDEX(resultados!$A$2:$ZZ$402, 103, MATCH($B$2, resultados!$A$1:$ZZ$1, 0))</f>
        <v/>
      </c>
      <c r="C109">
        <f>INDEX(resultados!$A$2:$ZZ$402, 103, MATCH($B$3, resultados!$A$1:$ZZ$1, 0))</f>
        <v/>
      </c>
    </row>
    <row r="110">
      <c r="A110">
        <f>INDEX(resultados!$A$2:$ZZ$402, 104, MATCH($B$1, resultados!$A$1:$ZZ$1, 0))</f>
        <v/>
      </c>
      <c r="B110">
        <f>INDEX(resultados!$A$2:$ZZ$402, 104, MATCH($B$2, resultados!$A$1:$ZZ$1, 0))</f>
        <v/>
      </c>
      <c r="C110">
        <f>INDEX(resultados!$A$2:$ZZ$402, 104, MATCH($B$3, resultados!$A$1:$ZZ$1, 0))</f>
        <v/>
      </c>
    </row>
    <row r="111">
      <c r="A111">
        <f>INDEX(resultados!$A$2:$ZZ$402, 105, MATCH($B$1, resultados!$A$1:$ZZ$1, 0))</f>
        <v/>
      </c>
      <c r="B111">
        <f>INDEX(resultados!$A$2:$ZZ$402, 105, MATCH($B$2, resultados!$A$1:$ZZ$1, 0))</f>
        <v/>
      </c>
      <c r="C111">
        <f>INDEX(resultados!$A$2:$ZZ$402, 105, MATCH($B$3, resultados!$A$1:$ZZ$1, 0))</f>
        <v/>
      </c>
    </row>
    <row r="112">
      <c r="A112">
        <f>INDEX(resultados!$A$2:$ZZ$402, 106, MATCH($B$1, resultados!$A$1:$ZZ$1, 0))</f>
        <v/>
      </c>
      <c r="B112">
        <f>INDEX(resultados!$A$2:$ZZ$402, 106, MATCH($B$2, resultados!$A$1:$ZZ$1, 0))</f>
        <v/>
      </c>
      <c r="C112">
        <f>INDEX(resultados!$A$2:$ZZ$402, 106, MATCH($B$3, resultados!$A$1:$ZZ$1, 0))</f>
        <v/>
      </c>
    </row>
    <row r="113">
      <c r="A113">
        <f>INDEX(resultados!$A$2:$ZZ$402, 107, MATCH($B$1, resultados!$A$1:$ZZ$1, 0))</f>
        <v/>
      </c>
      <c r="B113">
        <f>INDEX(resultados!$A$2:$ZZ$402, 107, MATCH($B$2, resultados!$A$1:$ZZ$1, 0))</f>
        <v/>
      </c>
      <c r="C113">
        <f>INDEX(resultados!$A$2:$ZZ$402, 107, MATCH($B$3, resultados!$A$1:$ZZ$1, 0))</f>
        <v/>
      </c>
    </row>
    <row r="114">
      <c r="A114">
        <f>INDEX(resultados!$A$2:$ZZ$402, 108, MATCH($B$1, resultados!$A$1:$ZZ$1, 0))</f>
        <v/>
      </c>
      <c r="B114">
        <f>INDEX(resultados!$A$2:$ZZ$402, 108, MATCH($B$2, resultados!$A$1:$ZZ$1, 0))</f>
        <v/>
      </c>
      <c r="C114">
        <f>INDEX(resultados!$A$2:$ZZ$402, 108, MATCH($B$3, resultados!$A$1:$ZZ$1, 0))</f>
        <v/>
      </c>
    </row>
    <row r="115">
      <c r="A115">
        <f>INDEX(resultados!$A$2:$ZZ$402, 109, MATCH($B$1, resultados!$A$1:$ZZ$1, 0))</f>
        <v/>
      </c>
      <c r="B115">
        <f>INDEX(resultados!$A$2:$ZZ$402, 109, MATCH($B$2, resultados!$A$1:$ZZ$1, 0))</f>
        <v/>
      </c>
      <c r="C115">
        <f>INDEX(resultados!$A$2:$ZZ$402, 109, MATCH($B$3, resultados!$A$1:$ZZ$1, 0))</f>
        <v/>
      </c>
    </row>
    <row r="116">
      <c r="A116">
        <f>INDEX(resultados!$A$2:$ZZ$402, 110, MATCH($B$1, resultados!$A$1:$ZZ$1, 0))</f>
        <v/>
      </c>
      <c r="B116">
        <f>INDEX(resultados!$A$2:$ZZ$402, 110, MATCH($B$2, resultados!$A$1:$ZZ$1, 0))</f>
        <v/>
      </c>
      <c r="C116">
        <f>INDEX(resultados!$A$2:$ZZ$402, 110, MATCH($B$3, resultados!$A$1:$ZZ$1, 0))</f>
        <v/>
      </c>
    </row>
    <row r="117">
      <c r="A117">
        <f>INDEX(resultados!$A$2:$ZZ$402, 111, MATCH($B$1, resultados!$A$1:$ZZ$1, 0))</f>
        <v/>
      </c>
      <c r="B117">
        <f>INDEX(resultados!$A$2:$ZZ$402, 111, MATCH($B$2, resultados!$A$1:$ZZ$1, 0))</f>
        <v/>
      </c>
      <c r="C117">
        <f>INDEX(resultados!$A$2:$ZZ$402, 111, MATCH($B$3, resultados!$A$1:$ZZ$1, 0))</f>
        <v/>
      </c>
    </row>
    <row r="118">
      <c r="A118">
        <f>INDEX(resultados!$A$2:$ZZ$402, 112, MATCH($B$1, resultados!$A$1:$ZZ$1, 0))</f>
        <v/>
      </c>
      <c r="B118">
        <f>INDEX(resultados!$A$2:$ZZ$402, 112, MATCH($B$2, resultados!$A$1:$ZZ$1, 0))</f>
        <v/>
      </c>
      <c r="C118">
        <f>INDEX(resultados!$A$2:$ZZ$402, 112, MATCH($B$3, resultados!$A$1:$ZZ$1, 0))</f>
        <v/>
      </c>
    </row>
    <row r="119">
      <c r="A119">
        <f>INDEX(resultados!$A$2:$ZZ$402, 113, MATCH($B$1, resultados!$A$1:$ZZ$1, 0))</f>
        <v/>
      </c>
      <c r="B119">
        <f>INDEX(resultados!$A$2:$ZZ$402, 113, MATCH($B$2, resultados!$A$1:$ZZ$1, 0))</f>
        <v/>
      </c>
      <c r="C119">
        <f>INDEX(resultados!$A$2:$ZZ$402, 113, MATCH($B$3, resultados!$A$1:$ZZ$1, 0))</f>
        <v/>
      </c>
    </row>
    <row r="120">
      <c r="A120">
        <f>INDEX(resultados!$A$2:$ZZ$402, 114, MATCH($B$1, resultados!$A$1:$ZZ$1, 0))</f>
        <v/>
      </c>
      <c r="B120">
        <f>INDEX(resultados!$A$2:$ZZ$402, 114, MATCH($B$2, resultados!$A$1:$ZZ$1, 0))</f>
        <v/>
      </c>
      <c r="C120">
        <f>INDEX(resultados!$A$2:$ZZ$402, 114, MATCH($B$3, resultados!$A$1:$ZZ$1, 0))</f>
        <v/>
      </c>
    </row>
    <row r="121">
      <c r="A121">
        <f>INDEX(resultados!$A$2:$ZZ$402, 115, MATCH($B$1, resultados!$A$1:$ZZ$1, 0))</f>
        <v/>
      </c>
      <c r="B121">
        <f>INDEX(resultados!$A$2:$ZZ$402, 115, MATCH($B$2, resultados!$A$1:$ZZ$1, 0))</f>
        <v/>
      </c>
      <c r="C121">
        <f>INDEX(resultados!$A$2:$ZZ$402, 115, MATCH($B$3, resultados!$A$1:$ZZ$1, 0))</f>
        <v/>
      </c>
    </row>
    <row r="122">
      <c r="A122">
        <f>INDEX(resultados!$A$2:$ZZ$402, 116, MATCH($B$1, resultados!$A$1:$ZZ$1, 0))</f>
        <v/>
      </c>
      <c r="B122">
        <f>INDEX(resultados!$A$2:$ZZ$402, 116, MATCH($B$2, resultados!$A$1:$ZZ$1, 0))</f>
        <v/>
      </c>
      <c r="C122">
        <f>INDEX(resultados!$A$2:$ZZ$402, 116, MATCH($B$3, resultados!$A$1:$ZZ$1, 0))</f>
        <v/>
      </c>
    </row>
    <row r="123">
      <c r="A123">
        <f>INDEX(resultados!$A$2:$ZZ$402, 117, MATCH($B$1, resultados!$A$1:$ZZ$1, 0))</f>
        <v/>
      </c>
      <c r="B123">
        <f>INDEX(resultados!$A$2:$ZZ$402, 117, MATCH($B$2, resultados!$A$1:$ZZ$1, 0))</f>
        <v/>
      </c>
      <c r="C123">
        <f>INDEX(resultados!$A$2:$ZZ$402, 117, MATCH($B$3, resultados!$A$1:$ZZ$1, 0))</f>
        <v/>
      </c>
    </row>
    <row r="124">
      <c r="A124">
        <f>INDEX(resultados!$A$2:$ZZ$402, 118, MATCH($B$1, resultados!$A$1:$ZZ$1, 0))</f>
        <v/>
      </c>
      <c r="B124">
        <f>INDEX(resultados!$A$2:$ZZ$402, 118, MATCH($B$2, resultados!$A$1:$ZZ$1, 0))</f>
        <v/>
      </c>
      <c r="C124">
        <f>INDEX(resultados!$A$2:$ZZ$402, 118, MATCH($B$3, resultados!$A$1:$ZZ$1, 0))</f>
        <v/>
      </c>
    </row>
    <row r="125">
      <c r="A125">
        <f>INDEX(resultados!$A$2:$ZZ$402, 119, MATCH($B$1, resultados!$A$1:$ZZ$1, 0))</f>
        <v/>
      </c>
      <c r="B125">
        <f>INDEX(resultados!$A$2:$ZZ$402, 119, MATCH($B$2, resultados!$A$1:$ZZ$1, 0))</f>
        <v/>
      </c>
      <c r="C125">
        <f>INDEX(resultados!$A$2:$ZZ$402, 119, MATCH($B$3, resultados!$A$1:$ZZ$1, 0))</f>
        <v/>
      </c>
    </row>
    <row r="126">
      <c r="A126">
        <f>INDEX(resultados!$A$2:$ZZ$402, 120, MATCH($B$1, resultados!$A$1:$ZZ$1, 0))</f>
        <v/>
      </c>
      <c r="B126">
        <f>INDEX(resultados!$A$2:$ZZ$402, 120, MATCH($B$2, resultados!$A$1:$ZZ$1, 0))</f>
        <v/>
      </c>
      <c r="C126">
        <f>INDEX(resultados!$A$2:$ZZ$402, 120, MATCH($B$3, resultados!$A$1:$ZZ$1, 0))</f>
        <v/>
      </c>
    </row>
    <row r="127">
      <c r="A127">
        <f>INDEX(resultados!$A$2:$ZZ$402, 121, MATCH($B$1, resultados!$A$1:$ZZ$1, 0))</f>
        <v/>
      </c>
      <c r="B127">
        <f>INDEX(resultados!$A$2:$ZZ$402, 121, MATCH($B$2, resultados!$A$1:$ZZ$1, 0))</f>
        <v/>
      </c>
      <c r="C127">
        <f>INDEX(resultados!$A$2:$ZZ$402, 121, MATCH($B$3, resultados!$A$1:$ZZ$1, 0))</f>
        <v/>
      </c>
    </row>
    <row r="128">
      <c r="A128">
        <f>INDEX(resultados!$A$2:$ZZ$402, 122, MATCH($B$1, resultados!$A$1:$ZZ$1, 0))</f>
        <v/>
      </c>
      <c r="B128">
        <f>INDEX(resultados!$A$2:$ZZ$402, 122, MATCH($B$2, resultados!$A$1:$ZZ$1, 0))</f>
        <v/>
      </c>
      <c r="C128">
        <f>INDEX(resultados!$A$2:$ZZ$402, 122, MATCH($B$3, resultados!$A$1:$ZZ$1, 0))</f>
        <v/>
      </c>
    </row>
    <row r="129">
      <c r="A129">
        <f>INDEX(resultados!$A$2:$ZZ$402, 123, MATCH($B$1, resultados!$A$1:$ZZ$1, 0))</f>
        <v/>
      </c>
      <c r="B129">
        <f>INDEX(resultados!$A$2:$ZZ$402, 123, MATCH($B$2, resultados!$A$1:$ZZ$1, 0))</f>
        <v/>
      </c>
      <c r="C129">
        <f>INDEX(resultados!$A$2:$ZZ$402, 123, MATCH($B$3, resultados!$A$1:$ZZ$1, 0))</f>
        <v/>
      </c>
    </row>
    <row r="130">
      <c r="A130">
        <f>INDEX(resultados!$A$2:$ZZ$402, 124, MATCH($B$1, resultados!$A$1:$ZZ$1, 0))</f>
        <v/>
      </c>
      <c r="B130">
        <f>INDEX(resultados!$A$2:$ZZ$402, 124, MATCH($B$2, resultados!$A$1:$ZZ$1, 0))</f>
        <v/>
      </c>
      <c r="C130">
        <f>INDEX(resultados!$A$2:$ZZ$402, 124, MATCH($B$3, resultados!$A$1:$ZZ$1, 0))</f>
        <v/>
      </c>
    </row>
    <row r="131">
      <c r="A131">
        <f>INDEX(resultados!$A$2:$ZZ$402, 125, MATCH($B$1, resultados!$A$1:$ZZ$1, 0))</f>
        <v/>
      </c>
      <c r="B131">
        <f>INDEX(resultados!$A$2:$ZZ$402, 125, MATCH($B$2, resultados!$A$1:$ZZ$1, 0))</f>
        <v/>
      </c>
      <c r="C131">
        <f>INDEX(resultados!$A$2:$ZZ$402, 125, MATCH($B$3, resultados!$A$1:$ZZ$1, 0))</f>
        <v/>
      </c>
    </row>
    <row r="132">
      <c r="A132">
        <f>INDEX(resultados!$A$2:$ZZ$402, 126, MATCH($B$1, resultados!$A$1:$ZZ$1, 0))</f>
        <v/>
      </c>
      <c r="B132">
        <f>INDEX(resultados!$A$2:$ZZ$402, 126, MATCH($B$2, resultados!$A$1:$ZZ$1, 0))</f>
        <v/>
      </c>
      <c r="C132">
        <f>INDEX(resultados!$A$2:$ZZ$402, 126, MATCH($B$3, resultados!$A$1:$ZZ$1, 0))</f>
        <v/>
      </c>
    </row>
    <row r="133">
      <c r="A133">
        <f>INDEX(resultados!$A$2:$ZZ$402, 127, MATCH($B$1, resultados!$A$1:$ZZ$1, 0))</f>
        <v/>
      </c>
      <c r="B133">
        <f>INDEX(resultados!$A$2:$ZZ$402, 127, MATCH($B$2, resultados!$A$1:$ZZ$1, 0))</f>
        <v/>
      </c>
      <c r="C133">
        <f>INDEX(resultados!$A$2:$ZZ$402, 127, MATCH($B$3, resultados!$A$1:$ZZ$1, 0))</f>
        <v/>
      </c>
    </row>
    <row r="134">
      <c r="A134">
        <f>INDEX(resultados!$A$2:$ZZ$402, 128, MATCH($B$1, resultados!$A$1:$ZZ$1, 0))</f>
        <v/>
      </c>
      <c r="B134">
        <f>INDEX(resultados!$A$2:$ZZ$402, 128, MATCH($B$2, resultados!$A$1:$ZZ$1, 0))</f>
        <v/>
      </c>
      <c r="C134">
        <f>INDEX(resultados!$A$2:$ZZ$402, 128, MATCH($B$3, resultados!$A$1:$ZZ$1, 0))</f>
        <v/>
      </c>
    </row>
    <row r="135">
      <c r="A135">
        <f>INDEX(resultados!$A$2:$ZZ$402, 129, MATCH($B$1, resultados!$A$1:$ZZ$1, 0))</f>
        <v/>
      </c>
      <c r="B135">
        <f>INDEX(resultados!$A$2:$ZZ$402, 129, MATCH($B$2, resultados!$A$1:$ZZ$1, 0))</f>
        <v/>
      </c>
      <c r="C135">
        <f>INDEX(resultados!$A$2:$ZZ$402, 129, MATCH($B$3, resultados!$A$1:$ZZ$1, 0))</f>
        <v/>
      </c>
    </row>
    <row r="136">
      <c r="A136">
        <f>INDEX(resultados!$A$2:$ZZ$402, 130, MATCH($B$1, resultados!$A$1:$ZZ$1, 0))</f>
        <v/>
      </c>
      <c r="B136">
        <f>INDEX(resultados!$A$2:$ZZ$402, 130, MATCH($B$2, resultados!$A$1:$ZZ$1, 0))</f>
        <v/>
      </c>
      <c r="C136">
        <f>INDEX(resultados!$A$2:$ZZ$402, 130, MATCH($B$3, resultados!$A$1:$ZZ$1, 0))</f>
        <v/>
      </c>
    </row>
    <row r="137">
      <c r="A137">
        <f>INDEX(resultados!$A$2:$ZZ$402, 131, MATCH($B$1, resultados!$A$1:$ZZ$1, 0))</f>
        <v/>
      </c>
      <c r="B137">
        <f>INDEX(resultados!$A$2:$ZZ$402, 131, MATCH($B$2, resultados!$A$1:$ZZ$1, 0))</f>
        <v/>
      </c>
      <c r="C137">
        <f>INDEX(resultados!$A$2:$ZZ$402, 131, MATCH($B$3, resultados!$A$1:$ZZ$1, 0))</f>
        <v/>
      </c>
    </row>
    <row r="138">
      <c r="A138">
        <f>INDEX(resultados!$A$2:$ZZ$402, 132, MATCH($B$1, resultados!$A$1:$ZZ$1, 0))</f>
        <v/>
      </c>
      <c r="B138">
        <f>INDEX(resultados!$A$2:$ZZ$402, 132, MATCH($B$2, resultados!$A$1:$ZZ$1, 0))</f>
        <v/>
      </c>
      <c r="C138">
        <f>INDEX(resultados!$A$2:$ZZ$402, 132, MATCH($B$3, resultados!$A$1:$ZZ$1, 0))</f>
        <v/>
      </c>
    </row>
    <row r="139">
      <c r="A139">
        <f>INDEX(resultados!$A$2:$ZZ$402, 133, MATCH($B$1, resultados!$A$1:$ZZ$1, 0))</f>
        <v/>
      </c>
      <c r="B139">
        <f>INDEX(resultados!$A$2:$ZZ$402, 133, MATCH($B$2, resultados!$A$1:$ZZ$1, 0))</f>
        <v/>
      </c>
      <c r="C139">
        <f>INDEX(resultados!$A$2:$ZZ$402, 133, MATCH($B$3, resultados!$A$1:$ZZ$1, 0))</f>
        <v/>
      </c>
    </row>
    <row r="140">
      <c r="A140">
        <f>INDEX(resultados!$A$2:$ZZ$402, 134, MATCH($B$1, resultados!$A$1:$ZZ$1, 0))</f>
        <v/>
      </c>
      <c r="B140">
        <f>INDEX(resultados!$A$2:$ZZ$402, 134, MATCH($B$2, resultados!$A$1:$ZZ$1, 0))</f>
        <v/>
      </c>
      <c r="C140">
        <f>INDEX(resultados!$A$2:$ZZ$402, 134, MATCH($B$3, resultados!$A$1:$ZZ$1, 0))</f>
        <v/>
      </c>
    </row>
    <row r="141">
      <c r="A141">
        <f>INDEX(resultados!$A$2:$ZZ$402, 135, MATCH($B$1, resultados!$A$1:$ZZ$1, 0))</f>
        <v/>
      </c>
      <c r="B141">
        <f>INDEX(resultados!$A$2:$ZZ$402, 135, MATCH($B$2, resultados!$A$1:$ZZ$1, 0))</f>
        <v/>
      </c>
      <c r="C141">
        <f>INDEX(resultados!$A$2:$ZZ$402, 135, MATCH($B$3, resultados!$A$1:$ZZ$1, 0))</f>
        <v/>
      </c>
    </row>
    <row r="142">
      <c r="A142">
        <f>INDEX(resultados!$A$2:$ZZ$402, 136, MATCH($B$1, resultados!$A$1:$ZZ$1, 0))</f>
        <v/>
      </c>
      <c r="B142">
        <f>INDEX(resultados!$A$2:$ZZ$402, 136, MATCH($B$2, resultados!$A$1:$ZZ$1, 0))</f>
        <v/>
      </c>
      <c r="C142">
        <f>INDEX(resultados!$A$2:$ZZ$402, 136, MATCH($B$3, resultados!$A$1:$ZZ$1, 0))</f>
        <v/>
      </c>
    </row>
    <row r="143">
      <c r="A143">
        <f>INDEX(resultados!$A$2:$ZZ$402, 137, MATCH($B$1, resultados!$A$1:$ZZ$1, 0))</f>
        <v/>
      </c>
      <c r="B143">
        <f>INDEX(resultados!$A$2:$ZZ$402, 137, MATCH($B$2, resultados!$A$1:$ZZ$1, 0))</f>
        <v/>
      </c>
      <c r="C143">
        <f>INDEX(resultados!$A$2:$ZZ$402, 137, MATCH($B$3, resultados!$A$1:$ZZ$1, 0))</f>
        <v/>
      </c>
    </row>
    <row r="144">
      <c r="A144">
        <f>INDEX(resultados!$A$2:$ZZ$402, 138, MATCH($B$1, resultados!$A$1:$ZZ$1, 0))</f>
        <v/>
      </c>
      <c r="B144">
        <f>INDEX(resultados!$A$2:$ZZ$402, 138, MATCH($B$2, resultados!$A$1:$ZZ$1, 0))</f>
        <v/>
      </c>
      <c r="C144">
        <f>INDEX(resultados!$A$2:$ZZ$402, 138, MATCH($B$3, resultados!$A$1:$ZZ$1, 0))</f>
        <v/>
      </c>
    </row>
    <row r="145">
      <c r="A145">
        <f>INDEX(resultados!$A$2:$ZZ$402, 139, MATCH($B$1, resultados!$A$1:$ZZ$1, 0))</f>
        <v/>
      </c>
      <c r="B145">
        <f>INDEX(resultados!$A$2:$ZZ$402, 139, MATCH($B$2, resultados!$A$1:$ZZ$1, 0))</f>
        <v/>
      </c>
      <c r="C145">
        <f>INDEX(resultados!$A$2:$ZZ$402, 139, MATCH($B$3, resultados!$A$1:$ZZ$1, 0))</f>
        <v/>
      </c>
    </row>
    <row r="146">
      <c r="A146">
        <f>INDEX(resultados!$A$2:$ZZ$402, 140, MATCH($B$1, resultados!$A$1:$ZZ$1, 0))</f>
        <v/>
      </c>
      <c r="B146">
        <f>INDEX(resultados!$A$2:$ZZ$402, 140, MATCH($B$2, resultados!$A$1:$ZZ$1, 0))</f>
        <v/>
      </c>
      <c r="C146">
        <f>INDEX(resultados!$A$2:$ZZ$402, 140, MATCH($B$3, resultados!$A$1:$ZZ$1, 0))</f>
        <v/>
      </c>
    </row>
    <row r="147">
      <c r="A147">
        <f>INDEX(resultados!$A$2:$ZZ$402, 141, MATCH($B$1, resultados!$A$1:$ZZ$1, 0))</f>
        <v/>
      </c>
      <c r="B147">
        <f>INDEX(resultados!$A$2:$ZZ$402, 141, MATCH($B$2, resultados!$A$1:$ZZ$1, 0))</f>
        <v/>
      </c>
      <c r="C147">
        <f>INDEX(resultados!$A$2:$ZZ$402, 141, MATCH($B$3, resultados!$A$1:$ZZ$1, 0))</f>
        <v/>
      </c>
    </row>
    <row r="148">
      <c r="A148">
        <f>INDEX(resultados!$A$2:$ZZ$402, 142, MATCH($B$1, resultados!$A$1:$ZZ$1, 0))</f>
        <v/>
      </c>
      <c r="B148">
        <f>INDEX(resultados!$A$2:$ZZ$402, 142, MATCH($B$2, resultados!$A$1:$ZZ$1, 0))</f>
        <v/>
      </c>
      <c r="C148">
        <f>INDEX(resultados!$A$2:$ZZ$402, 142, MATCH($B$3, resultados!$A$1:$ZZ$1, 0))</f>
        <v/>
      </c>
    </row>
    <row r="149">
      <c r="A149">
        <f>INDEX(resultados!$A$2:$ZZ$402, 143, MATCH($B$1, resultados!$A$1:$ZZ$1, 0))</f>
        <v/>
      </c>
      <c r="B149">
        <f>INDEX(resultados!$A$2:$ZZ$402, 143, MATCH($B$2, resultados!$A$1:$ZZ$1, 0))</f>
        <v/>
      </c>
      <c r="C149">
        <f>INDEX(resultados!$A$2:$ZZ$402, 143, MATCH($B$3, resultados!$A$1:$ZZ$1, 0))</f>
        <v/>
      </c>
    </row>
    <row r="150">
      <c r="A150">
        <f>INDEX(resultados!$A$2:$ZZ$402, 144, MATCH($B$1, resultados!$A$1:$ZZ$1, 0))</f>
        <v/>
      </c>
      <c r="B150">
        <f>INDEX(resultados!$A$2:$ZZ$402, 144, MATCH($B$2, resultados!$A$1:$ZZ$1, 0))</f>
        <v/>
      </c>
      <c r="C150">
        <f>INDEX(resultados!$A$2:$ZZ$402, 144, MATCH($B$3, resultados!$A$1:$ZZ$1, 0))</f>
        <v/>
      </c>
    </row>
    <row r="151">
      <c r="A151">
        <f>INDEX(resultados!$A$2:$ZZ$402, 145, MATCH($B$1, resultados!$A$1:$ZZ$1, 0))</f>
        <v/>
      </c>
      <c r="B151">
        <f>INDEX(resultados!$A$2:$ZZ$402, 145, MATCH($B$2, resultados!$A$1:$ZZ$1, 0))</f>
        <v/>
      </c>
      <c r="C151">
        <f>INDEX(resultados!$A$2:$ZZ$402, 145, MATCH($B$3, resultados!$A$1:$ZZ$1, 0))</f>
        <v/>
      </c>
    </row>
    <row r="152">
      <c r="A152">
        <f>INDEX(resultados!$A$2:$ZZ$402, 146, MATCH($B$1, resultados!$A$1:$ZZ$1, 0))</f>
        <v/>
      </c>
      <c r="B152">
        <f>INDEX(resultados!$A$2:$ZZ$402, 146, MATCH($B$2, resultados!$A$1:$ZZ$1, 0))</f>
        <v/>
      </c>
      <c r="C152">
        <f>INDEX(resultados!$A$2:$ZZ$402, 146, MATCH($B$3, resultados!$A$1:$ZZ$1, 0))</f>
        <v/>
      </c>
    </row>
    <row r="153">
      <c r="A153">
        <f>INDEX(resultados!$A$2:$ZZ$402, 147, MATCH($B$1, resultados!$A$1:$ZZ$1, 0))</f>
        <v/>
      </c>
      <c r="B153">
        <f>INDEX(resultados!$A$2:$ZZ$402, 147, MATCH($B$2, resultados!$A$1:$ZZ$1, 0))</f>
        <v/>
      </c>
      <c r="C153">
        <f>INDEX(resultados!$A$2:$ZZ$402, 147, MATCH($B$3, resultados!$A$1:$ZZ$1, 0))</f>
        <v/>
      </c>
    </row>
    <row r="154">
      <c r="A154">
        <f>INDEX(resultados!$A$2:$ZZ$402, 148, MATCH($B$1, resultados!$A$1:$ZZ$1, 0))</f>
        <v/>
      </c>
      <c r="B154">
        <f>INDEX(resultados!$A$2:$ZZ$402, 148, MATCH($B$2, resultados!$A$1:$ZZ$1, 0))</f>
        <v/>
      </c>
      <c r="C154">
        <f>INDEX(resultados!$A$2:$ZZ$402, 148, MATCH($B$3, resultados!$A$1:$ZZ$1, 0))</f>
        <v/>
      </c>
    </row>
    <row r="155">
      <c r="A155">
        <f>INDEX(resultados!$A$2:$ZZ$402, 149, MATCH($B$1, resultados!$A$1:$ZZ$1, 0))</f>
        <v/>
      </c>
      <c r="B155">
        <f>INDEX(resultados!$A$2:$ZZ$402, 149, MATCH($B$2, resultados!$A$1:$ZZ$1, 0))</f>
        <v/>
      </c>
      <c r="C155">
        <f>INDEX(resultados!$A$2:$ZZ$402, 149, MATCH($B$3, resultados!$A$1:$ZZ$1, 0))</f>
        <v/>
      </c>
    </row>
    <row r="156">
      <c r="A156">
        <f>INDEX(resultados!$A$2:$ZZ$402, 150, MATCH($B$1, resultados!$A$1:$ZZ$1, 0))</f>
        <v/>
      </c>
      <c r="B156">
        <f>INDEX(resultados!$A$2:$ZZ$402, 150, MATCH($B$2, resultados!$A$1:$ZZ$1, 0))</f>
        <v/>
      </c>
      <c r="C156">
        <f>INDEX(resultados!$A$2:$ZZ$402, 150, MATCH($B$3, resultados!$A$1:$ZZ$1, 0))</f>
        <v/>
      </c>
    </row>
    <row r="157">
      <c r="A157">
        <f>INDEX(resultados!$A$2:$ZZ$402, 151, MATCH($B$1, resultados!$A$1:$ZZ$1, 0))</f>
        <v/>
      </c>
      <c r="B157">
        <f>INDEX(resultados!$A$2:$ZZ$402, 151, MATCH($B$2, resultados!$A$1:$ZZ$1, 0))</f>
        <v/>
      </c>
      <c r="C157">
        <f>INDEX(resultados!$A$2:$ZZ$402, 151, MATCH($B$3, resultados!$A$1:$ZZ$1, 0))</f>
        <v/>
      </c>
    </row>
    <row r="158">
      <c r="A158">
        <f>INDEX(resultados!$A$2:$ZZ$402, 152, MATCH($B$1, resultados!$A$1:$ZZ$1, 0))</f>
        <v/>
      </c>
      <c r="B158">
        <f>INDEX(resultados!$A$2:$ZZ$402, 152, MATCH($B$2, resultados!$A$1:$ZZ$1, 0))</f>
        <v/>
      </c>
      <c r="C158">
        <f>INDEX(resultados!$A$2:$ZZ$402, 152, MATCH($B$3, resultados!$A$1:$ZZ$1, 0))</f>
        <v/>
      </c>
    </row>
    <row r="159">
      <c r="A159">
        <f>INDEX(resultados!$A$2:$ZZ$402, 153, MATCH($B$1, resultados!$A$1:$ZZ$1, 0))</f>
        <v/>
      </c>
      <c r="B159">
        <f>INDEX(resultados!$A$2:$ZZ$402, 153, MATCH($B$2, resultados!$A$1:$ZZ$1, 0))</f>
        <v/>
      </c>
      <c r="C159">
        <f>INDEX(resultados!$A$2:$ZZ$402, 153, MATCH($B$3, resultados!$A$1:$ZZ$1, 0))</f>
        <v/>
      </c>
    </row>
    <row r="160">
      <c r="A160">
        <f>INDEX(resultados!$A$2:$ZZ$402, 154, MATCH($B$1, resultados!$A$1:$ZZ$1, 0))</f>
        <v/>
      </c>
      <c r="B160">
        <f>INDEX(resultados!$A$2:$ZZ$402, 154, MATCH($B$2, resultados!$A$1:$ZZ$1, 0))</f>
        <v/>
      </c>
      <c r="C160">
        <f>INDEX(resultados!$A$2:$ZZ$402, 154, MATCH($B$3, resultados!$A$1:$ZZ$1, 0))</f>
        <v/>
      </c>
    </row>
    <row r="161">
      <c r="A161">
        <f>INDEX(resultados!$A$2:$ZZ$402, 155, MATCH($B$1, resultados!$A$1:$ZZ$1, 0))</f>
        <v/>
      </c>
      <c r="B161">
        <f>INDEX(resultados!$A$2:$ZZ$402, 155, MATCH($B$2, resultados!$A$1:$ZZ$1, 0))</f>
        <v/>
      </c>
      <c r="C161">
        <f>INDEX(resultados!$A$2:$ZZ$402, 155, MATCH($B$3, resultados!$A$1:$ZZ$1, 0))</f>
        <v/>
      </c>
    </row>
    <row r="162">
      <c r="A162">
        <f>INDEX(resultados!$A$2:$ZZ$402, 156, MATCH($B$1, resultados!$A$1:$ZZ$1, 0))</f>
        <v/>
      </c>
      <c r="B162">
        <f>INDEX(resultados!$A$2:$ZZ$402, 156, MATCH($B$2, resultados!$A$1:$ZZ$1, 0))</f>
        <v/>
      </c>
      <c r="C162">
        <f>INDEX(resultados!$A$2:$ZZ$402, 156, MATCH($B$3, resultados!$A$1:$ZZ$1, 0))</f>
        <v/>
      </c>
    </row>
    <row r="163">
      <c r="A163">
        <f>INDEX(resultados!$A$2:$ZZ$402, 157, MATCH($B$1, resultados!$A$1:$ZZ$1, 0))</f>
        <v/>
      </c>
      <c r="B163">
        <f>INDEX(resultados!$A$2:$ZZ$402, 157, MATCH($B$2, resultados!$A$1:$ZZ$1, 0))</f>
        <v/>
      </c>
      <c r="C163">
        <f>INDEX(resultados!$A$2:$ZZ$402, 157, MATCH($B$3, resultados!$A$1:$ZZ$1, 0))</f>
        <v/>
      </c>
    </row>
    <row r="164">
      <c r="A164">
        <f>INDEX(resultados!$A$2:$ZZ$402, 158, MATCH($B$1, resultados!$A$1:$ZZ$1, 0))</f>
        <v/>
      </c>
      <c r="B164">
        <f>INDEX(resultados!$A$2:$ZZ$402, 158, MATCH($B$2, resultados!$A$1:$ZZ$1, 0))</f>
        <v/>
      </c>
      <c r="C164">
        <f>INDEX(resultados!$A$2:$ZZ$402, 158, MATCH($B$3, resultados!$A$1:$ZZ$1, 0))</f>
        <v/>
      </c>
    </row>
    <row r="165">
      <c r="A165">
        <f>INDEX(resultados!$A$2:$ZZ$402, 159, MATCH($B$1, resultados!$A$1:$ZZ$1, 0))</f>
        <v/>
      </c>
      <c r="B165">
        <f>INDEX(resultados!$A$2:$ZZ$402, 159, MATCH($B$2, resultados!$A$1:$ZZ$1, 0))</f>
        <v/>
      </c>
      <c r="C165">
        <f>INDEX(resultados!$A$2:$ZZ$402, 159, MATCH($B$3, resultados!$A$1:$ZZ$1, 0))</f>
        <v/>
      </c>
    </row>
    <row r="166">
      <c r="A166">
        <f>INDEX(resultados!$A$2:$ZZ$402, 160, MATCH($B$1, resultados!$A$1:$ZZ$1, 0))</f>
        <v/>
      </c>
      <c r="B166">
        <f>INDEX(resultados!$A$2:$ZZ$402, 160, MATCH($B$2, resultados!$A$1:$ZZ$1, 0))</f>
        <v/>
      </c>
      <c r="C166">
        <f>INDEX(resultados!$A$2:$ZZ$402, 160, MATCH($B$3, resultados!$A$1:$ZZ$1, 0))</f>
        <v/>
      </c>
    </row>
    <row r="167">
      <c r="A167">
        <f>INDEX(resultados!$A$2:$ZZ$402, 161, MATCH($B$1, resultados!$A$1:$ZZ$1, 0))</f>
        <v/>
      </c>
      <c r="B167">
        <f>INDEX(resultados!$A$2:$ZZ$402, 161, MATCH($B$2, resultados!$A$1:$ZZ$1, 0))</f>
        <v/>
      </c>
      <c r="C167">
        <f>INDEX(resultados!$A$2:$ZZ$402, 161, MATCH($B$3, resultados!$A$1:$ZZ$1, 0))</f>
        <v/>
      </c>
    </row>
    <row r="168">
      <c r="A168">
        <f>INDEX(resultados!$A$2:$ZZ$402, 162, MATCH($B$1, resultados!$A$1:$ZZ$1, 0))</f>
        <v/>
      </c>
      <c r="B168">
        <f>INDEX(resultados!$A$2:$ZZ$402, 162, MATCH($B$2, resultados!$A$1:$ZZ$1, 0))</f>
        <v/>
      </c>
      <c r="C168">
        <f>INDEX(resultados!$A$2:$ZZ$402, 162, MATCH($B$3, resultados!$A$1:$ZZ$1, 0))</f>
        <v/>
      </c>
    </row>
    <row r="169">
      <c r="A169">
        <f>INDEX(resultados!$A$2:$ZZ$402, 163, MATCH($B$1, resultados!$A$1:$ZZ$1, 0))</f>
        <v/>
      </c>
      <c r="B169">
        <f>INDEX(resultados!$A$2:$ZZ$402, 163, MATCH($B$2, resultados!$A$1:$ZZ$1, 0))</f>
        <v/>
      </c>
      <c r="C169">
        <f>INDEX(resultados!$A$2:$ZZ$402, 163, MATCH($B$3, resultados!$A$1:$ZZ$1, 0))</f>
        <v/>
      </c>
    </row>
    <row r="170">
      <c r="A170">
        <f>INDEX(resultados!$A$2:$ZZ$402, 164, MATCH($B$1, resultados!$A$1:$ZZ$1, 0))</f>
        <v/>
      </c>
      <c r="B170">
        <f>INDEX(resultados!$A$2:$ZZ$402, 164, MATCH($B$2, resultados!$A$1:$ZZ$1, 0))</f>
        <v/>
      </c>
      <c r="C170">
        <f>INDEX(resultados!$A$2:$ZZ$402, 164, MATCH($B$3, resultados!$A$1:$ZZ$1, 0))</f>
        <v/>
      </c>
    </row>
    <row r="171">
      <c r="A171">
        <f>INDEX(resultados!$A$2:$ZZ$402, 165, MATCH($B$1, resultados!$A$1:$ZZ$1, 0))</f>
        <v/>
      </c>
      <c r="B171">
        <f>INDEX(resultados!$A$2:$ZZ$402, 165, MATCH($B$2, resultados!$A$1:$ZZ$1, 0))</f>
        <v/>
      </c>
      <c r="C171">
        <f>INDEX(resultados!$A$2:$ZZ$402, 165, MATCH($B$3, resultados!$A$1:$ZZ$1, 0))</f>
        <v/>
      </c>
    </row>
    <row r="172">
      <c r="A172">
        <f>INDEX(resultados!$A$2:$ZZ$402, 166, MATCH($B$1, resultados!$A$1:$ZZ$1, 0))</f>
        <v/>
      </c>
      <c r="B172">
        <f>INDEX(resultados!$A$2:$ZZ$402, 166, MATCH($B$2, resultados!$A$1:$ZZ$1, 0))</f>
        <v/>
      </c>
      <c r="C172">
        <f>INDEX(resultados!$A$2:$ZZ$402, 166, MATCH($B$3, resultados!$A$1:$ZZ$1, 0))</f>
        <v/>
      </c>
    </row>
    <row r="173">
      <c r="A173">
        <f>INDEX(resultados!$A$2:$ZZ$402, 167, MATCH($B$1, resultados!$A$1:$ZZ$1, 0))</f>
        <v/>
      </c>
      <c r="B173">
        <f>INDEX(resultados!$A$2:$ZZ$402, 167, MATCH($B$2, resultados!$A$1:$ZZ$1, 0))</f>
        <v/>
      </c>
      <c r="C173">
        <f>INDEX(resultados!$A$2:$ZZ$402, 167, MATCH($B$3, resultados!$A$1:$ZZ$1, 0))</f>
        <v/>
      </c>
    </row>
    <row r="174">
      <c r="A174">
        <f>INDEX(resultados!$A$2:$ZZ$402, 168, MATCH($B$1, resultados!$A$1:$ZZ$1, 0))</f>
        <v/>
      </c>
      <c r="B174">
        <f>INDEX(resultados!$A$2:$ZZ$402, 168, MATCH($B$2, resultados!$A$1:$ZZ$1, 0))</f>
        <v/>
      </c>
      <c r="C174">
        <f>INDEX(resultados!$A$2:$ZZ$402, 168, MATCH($B$3, resultados!$A$1:$ZZ$1, 0))</f>
        <v/>
      </c>
    </row>
    <row r="175">
      <c r="A175">
        <f>INDEX(resultados!$A$2:$ZZ$402, 169, MATCH($B$1, resultados!$A$1:$ZZ$1, 0))</f>
        <v/>
      </c>
      <c r="B175">
        <f>INDEX(resultados!$A$2:$ZZ$402, 169, MATCH($B$2, resultados!$A$1:$ZZ$1, 0))</f>
        <v/>
      </c>
      <c r="C175">
        <f>INDEX(resultados!$A$2:$ZZ$402, 169, MATCH($B$3, resultados!$A$1:$ZZ$1, 0))</f>
        <v/>
      </c>
    </row>
    <row r="176">
      <c r="A176">
        <f>INDEX(resultados!$A$2:$ZZ$402, 170, MATCH($B$1, resultados!$A$1:$ZZ$1, 0))</f>
        <v/>
      </c>
      <c r="B176">
        <f>INDEX(resultados!$A$2:$ZZ$402, 170, MATCH($B$2, resultados!$A$1:$ZZ$1, 0))</f>
        <v/>
      </c>
      <c r="C176">
        <f>INDEX(resultados!$A$2:$ZZ$402, 170, MATCH($B$3, resultados!$A$1:$ZZ$1, 0))</f>
        <v/>
      </c>
    </row>
    <row r="177">
      <c r="A177">
        <f>INDEX(resultados!$A$2:$ZZ$402, 171, MATCH($B$1, resultados!$A$1:$ZZ$1, 0))</f>
        <v/>
      </c>
      <c r="B177">
        <f>INDEX(resultados!$A$2:$ZZ$402, 171, MATCH($B$2, resultados!$A$1:$ZZ$1, 0))</f>
        <v/>
      </c>
      <c r="C177">
        <f>INDEX(resultados!$A$2:$ZZ$402, 171, MATCH($B$3, resultados!$A$1:$ZZ$1, 0))</f>
        <v/>
      </c>
    </row>
    <row r="178">
      <c r="A178">
        <f>INDEX(resultados!$A$2:$ZZ$402, 172, MATCH($B$1, resultados!$A$1:$ZZ$1, 0))</f>
        <v/>
      </c>
      <c r="B178">
        <f>INDEX(resultados!$A$2:$ZZ$402, 172, MATCH($B$2, resultados!$A$1:$ZZ$1, 0))</f>
        <v/>
      </c>
      <c r="C178">
        <f>INDEX(resultados!$A$2:$ZZ$402, 172, MATCH($B$3, resultados!$A$1:$ZZ$1, 0))</f>
        <v/>
      </c>
    </row>
    <row r="179">
      <c r="A179">
        <f>INDEX(resultados!$A$2:$ZZ$402, 173, MATCH($B$1, resultados!$A$1:$ZZ$1, 0))</f>
        <v/>
      </c>
      <c r="B179">
        <f>INDEX(resultados!$A$2:$ZZ$402, 173, MATCH($B$2, resultados!$A$1:$ZZ$1, 0))</f>
        <v/>
      </c>
      <c r="C179">
        <f>INDEX(resultados!$A$2:$ZZ$402, 173, MATCH($B$3, resultados!$A$1:$ZZ$1, 0))</f>
        <v/>
      </c>
    </row>
    <row r="180">
      <c r="A180">
        <f>INDEX(resultados!$A$2:$ZZ$402, 174, MATCH($B$1, resultados!$A$1:$ZZ$1, 0))</f>
        <v/>
      </c>
      <c r="B180">
        <f>INDEX(resultados!$A$2:$ZZ$402, 174, MATCH($B$2, resultados!$A$1:$ZZ$1, 0))</f>
        <v/>
      </c>
      <c r="C180">
        <f>INDEX(resultados!$A$2:$ZZ$402, 174, MATCH($B$3, resultados!$A$1:$ZZ$1, 0))</f>
        <v/>
      </c>
    </row>
    <row r="181">
      <c r="A181">
        <f>INDEX(resultados!$A$2:$ZZ$402, 175, MATCH($B$1, resultados!$A$1:$ZZ$1, 0))</f>
        <v/>
      </c>
      <c r="B181">
        <f>INDEX(resultados!$A$2:$ZZ$402, 175, MATCH($B$2, resultados!$A$1:$ZZ$1, 0))</f>
        <v/>
      </c>
      <c r="C181">
        <f>INDEX(resultados!$A$2:$ZZ$402, 175, MATCH($B$3, resultados!$A$1:$ZZ$1, 0))</f>
        <v/>
      </c>
    </row>
    <row r="182">
      <c r="A182">
        <f>INDEX(resultados!$A$2:$ZZ$402, 176, MATCH($B$1, resultados!$A$1:$ZZ$1, 0))</f>
        <v/>
      </c>
      <c r="B182">
        <f>INDEX(resultados!$A$2:$ZZ$402, 176, MATCH($B$2, resultados!$A$1:$ZZ$1, 0))</f>
        <v/>
      </c>
      <c r="C182">
        <f>INDEX(resultados!$A$2:$ZZ$402, 176, MATCH($B$3, resultados!$A$1:$ZZ$1, 0))</f>
        <v/>
      </c>
    </row>
    <row r="183">
      <c r="A183">
        <f>INDEX(resultados!$A$2:$ZZ$402, 177, MATCH($B$1, resultados!$A$1:$ZZ$1, 0))</f>
        <v/>
      </c>
      <c r="B183">
        <f>INDEX(resultados!$A$2:$ZZ$402, 177, MATCH($B$2, resultados!$A$1:$ZZ$1, 0))</f>
        <v/>
      </c>
      <c r="C183">
        <f>INDEX(resultados!$A$2:$ZZ$402, 177, MATCH($B$3, resultados!$A$1:$ZZ$1, 0))</f>
        <v/>
      </c>
    </row>
    <row r="184">
      <c r="A184">
        <f>INDEX(resultados!$A$2:$ZZ$402, 178, MATCH($B$1, resultados!$A$1:$ZZ$1, 0))</f>
        <v/>
      </c>
      <c r="B184">
        <f>INDEX(resultados!$A$2:$ZZ$402, 178, MATCH($B$2, resultados!$A$1:$ZZ$1, 0))</f>
        <v/>
      </c>
      <c r="C184">
        <f>INDEX(resultados!$A$2:$ZZ$402, 178, MATCH($B$3, resultados!$A$1:$ZZ$1, 0))</f>
        <v/>
      </c>
    </row>
    <row r="185">
      <c r="A185">
        <f>INDEX(resultados!$A$2:$ZZ$402, 179, MATCH($B$1, resultados!$A$1:$ZZ$1, 0))</f>
        <v/>
      </c>
      <c r="B185">
        <f>INDEX(resultados!$A$2:$ZZ$402, 179, MATCH($B$2, resultados!$A$1:$ZZ$1, 0))</f>
        <v/>
      </c>
      <c r="C185">
        <f>INDEX(resultados!$A$2:$ZZ$402, 179, MATCH($B$3, resultados!$A$1:$ZZ$1, 0))</f>
        <v/>
      </c>
    </row>
    <row r="186">
      <c r="A186">
        <f>INDEX(resultados!$A$2:$ZZ$402, 180, MATCH($B$1, resultados!$A$1:$ZZ$1, 0))</f>
        <v/>
      </c>
      <c r="B186">
        <f>INDEX(resultados!$A$2:$ZZ$402, 180, MATCH($B$2, resultados!$A$1:$ZZ$1, 0))</f>
        <v/>
      </c>
      <c r="C186">
        <f>INDEX(resultados!$A$2:$ZZ$402, 180, MATCH($B$3, resultados!$A$1:$ZZ$1, 0))</f>
        <v/>
      </c>
    </row>
    <row r="187">
      <c r="A187">
        <f>INDEX(resultados!$A$2:$ZZ$402, 181, MATCH($B$1, resultados!$A$1:$ZZ$1, 0))</f>
        <v/>
      </c>
      <c r="B187">
        <f>INDEX(resultados!$A$2:$ZZ$402, 181, MATCH($B$2, resultados!$A$1:$ZZ$1, 0))</f>
        <v/>
      </c>
      <c r="C187">
        <f>INDEX(resultados!$A$2:$ZZ$402, 181, MATCH($B$3, resultados!$A$1:$ZZ$1, 0))</f>
        <v/>
      </c>
    </row>
    <row r="188">
      <c r="A188">
        <f>INDEX(resultados!$A$2:$ZZ$402, 182, MATCH($B$1, resultados!$A$1:$ZZ$1, 0))</f>
        <v/>
      </c>
      <c r="B188">
        <f>INDEX(resultados!$A$2:$ZZ$402, 182, MATCH($B$2, resultados!$A$1:$ZZ$1, 0))</f>
        <v/>
      </c>
      <c r="C188">
        <f>INDEX(resultados!$A$2:$ZZ$402, 182, MATCH($B$3, resultados!$A$1:$ZZ$1, 0))</f>
        <v/>
      </c>
    </row>
    <row r="189">
      <c r="A189">
        <f>INDEX(resultados!$A$2:$ZZ$402, 183, MATCH($B$1, resultados!$A$1:$ZZ$1, 0))</f>
        <v/>
      </c>
      <c r="B189">
        <f>INDEX(resultados!$A$2:$ZZ$402, 183, MATCH($B$2, resultados!$A$1:$ZZ$1, 0))</f>
        <v/>
      </c>
      <c r="C189">
        <f>INDEX(resultados!$A$2:$ZZ$402, 183, MATCH($B$3, resultados!$A$1:$ZZ$1, 0))</f>
        <v/>
      </c>
    </row>
    <row r="190">
      <c r="A190">
        <f>INDEX(resultados!$A$2:$ZZ$402, 184, MATCH($B$1, resultados!$A$1:$ZZ$1, 0))</f>
        <v/>
      </c>
      <c r="B190">
        <f>INDEX(resultados!$A$2:$ZZ$402, 184, MATCH($B$2, resultados!$A$1:$ZZ$1, 0))</f>
        <v/>
      </c>
      <c r="C190">
        <f>INDEX(resultados!$A$2:$ZZ$402, 184, MATCH($B$3, resultados!$A$1:$ZZ$1, 0))</f>
        <v/>
      </c>
    </row>
    <row r="191">
      <c r="A191">
        <f>INDEX(resultados!$A$2:$ZZ$402, 185, MATCH($B$1, resultados!$A$1:$ZZ$1, 0))</f>
        <v/>
      </c>
      <c r="B191">
        <f>INDEX(resultados!$A$2:$ZZ$402, 185, MATCH($B$2, resultados!$A$1:$ZZ$1, 0))</f>
        <v/>
      </c>
      <c r="C191">
        <f>INDEX(resultados!$A$2:$ZZ$402, 185, MATCH($B$3, resultados!$A$1:$ZZ$1, 0))</f>
        <v/>
      </c>
    </row>
    <row r="192">
      <c r="A192">
        <f>INDEX(resultados!$A$2:$ZZ$402, 186, MATCH($B$1, resultados!$A$1:$ZZ$1, 0))</f>
        <v/>
      </c>
      <c r="B192">
        <f>INDEX(resultados!$A$2:$ZZ$402, 186, MATCH($B$2, resultados!$A$1:$ZZ$1, 0))</f>
        <v/>
      </c>
      <c r="C192">
        <f>INDEX(resultados!$A$2:$ZZ$402, 186, MATCH($B$3, resultados!$A$1:$ZZ$1, 0))</f>
        <v/>
      </c>
    </row>
    <row r="193">
      <c r="A193">
        <f>INDEX(resultados!$A$2:$ZZ$402, 187, MATCH($B$1, resultados!$A$1:$ZZ$1, 0))</f>
        <v/>
      </c>
      <c r="B193">
        <f>INDEX(resultados!$A$2:$ZZ$402, 187, MATCH($B$2, resultados!$A$1:$ZZ$1, 0))</f>
        <v/>
      </c>
      <c r="C193">
        <f>INDEX(resultados!$A$2:$ZZ$402, 187, MATCH($B$3, resultados!$A$1:$ZZ$1, 0))</f>
        <v/>
      </c>
    </row>
    <row r="194">
      <c r="A194">
        <f>INDEX(resultados!$A$2:$ZZ$402, 188, MATCH($B$1, resultados!$A$1:$ZZ$1, 0))</f>
        <v/>
      </c>
      <c r="B194">
        <f>INDEX(resultados!$A$2:$ZZ$402, 188, MATCH($B$2, resultados!$A$1:$ZZ$1, 0))</f>
        <v/>
      </c>
      <c r="C194">
        <f>INDEX(resultados!$A$2:$ZZ$402, 188, MATCH($B$3, resultados!$A$1:$ZZ$1, 0))</f>
        <v/>
      </c>
    </row>
    <row r="195">
      <c r="A195">
        <f>INDEX(resultados!$A$2:$ZZ$402, 189, MATCH($B$1, resultados!$A$1:$ZZ$1, 0))</f>
        <v/>
      </c>
      <c r="B195">
        <f>INDEX(resultados!$A$2:$ZZ$402, 189, MATCH($B$2, resultados!$A$1:$ZZ$1, 0))</f>
        <v/>
      </c>
      <c r="C195">
        <f>INDEX(resultados!$A$2:$ZZ$402, 189, MATCH($B$3, resultados!$A$1:$ZZ$1, 0))</f>
        <v/>
      </c>
    </row>
    <row r="196">
      <c r="A196">
        <f>INDEX(resultados!$A$2:$ZZ$402, 190, MATCH($B$1, resultados!$A$1:$ZZ$1, 0))</f>
        <v/>
      </c>
      <c r="B196">
        <f>INDEX(resultados!$A$2:$ZZ$402, 190, MATCH($B$2, resultados!$A$1:$ZZ$1, 0))</f>
        <v/>
      </c>
      <c r="C196">
        <f>INDEX(resultados!$A$2:$ZZ$402, 190, MATCH($B$3, resultados!$A$1:$ZZ$1, 0))</f>
        <v/>
      </c>
    </row>
    <row r="197">
      <c r="A197">
        <f>INDEX(resultados!$A$2:$ZZ$402, 191, MATCH($B$1, resultados!$A$1:$ZZ$1, 0))</f>
        <v/>
      </c>
      <c r="B197">
        <f>INDEX(resultados!$A$2:$ZZ$402, 191, MATCH($B$2, resultados!$A$1:$ZZ$1, 0))</f>
        <v/>
      </c>
      <c r="C197">
        <f>INDEX(resultados!$A$2:$ZZ$402, 191, MATCH($B$3, resultados!$A$1:$ZZ$1, 0))</f>
        <v/>
      </c>
    </row>
    <row r="198">
      <c r="A198">
        <f>INDEX(resultados!$A$2:$ZZ$402, 192, MATCH($B$1, resultados!$A$1:$ZZ$1, 0))</f>
        <v/>
      </c>
      <c r="B198">
        <f>INDEX(resultados!$A$2:$ZZ$402, 192, MATCH($B$2, resultados!$A$1:$ZZ$1, 0))</f>
        <v/>
      </c>
      <c r="C198">
        <f>INDEX(resultados!$A$2:$ZZ$402, 192, MATCH($B$3, resultados!$A$1:$ZZ$1, 0))</f>
        <v/>
      </c>
    </row>
    <row r="199">
      <c r="A199">
        <f>INDEX(resultados!$A$2:$ZZ$402, 193, MATCH($B$1, resultados!$A$1:$ZZ$1, 0))</f>
        <v/>
      </c>
      <c r="B199">
        <f>INDEX(resultados!$A$2:$ZZ$402, 193, MATCH($B$2, resultados!$A$1:$ZZ$1, 0))</f>
        <v/>
      </c>
      <c r="C199">
        <f>INDEX(resultados!$A$2:$ZZ$402, 193, MATCH($B$3, resultados!$A$1:$ZZ$1, 0))</f>
        <v/>
      </c>
    </row>
    <row r="200">
      <c r="A200">
        <f>INDEX(resultados!$A$2:$ZZ$402, 194, MATCH($B$1, resultados!$A$1:$ZZ$1, 0))</f>
        <v/>
      </c>
      <c r="B200">
        <f>INDEX(resultados!$A$2:$ZZ$402, 194, MATCH($B$2, resultados!$A$1:$ZZ$1, 0))</f>
        <v/>
      </c>
      <c r="C200">
        <f>INDEX(resultados!$A$2:$ZZ$402, 194, MATCH($B$3, resultados!$A$1:$ZZ$1, 0))</f>
        <v/>
      </c>
    </row>
    <row r="201">
      <c r="A201">
        <f>INDEX(resultados!$A$2:$ZZ$402, 195, MATCH($B$1, resultados!$A$1:$ZZ$1, 0))</f>
        <v/>
      </c>
      <c r="B201">
        <f>INDEX(resultados!$A$2:$ZZ$402, 195, MATCH($B$2, resultados!$A$1:$ZZ$1, 0))</f>
        <v/>
      </c>
      <c r="C201">
        <f>INDEX(resultados!$A$2:$ZZ$402, 195, MATCH($B$3, resultados!$A$1:$ZZ$1, 0))</f>
        <v/>
      </c>
    </row>
    <row r="202">
      <c r="A202">
        <f>INDEX(resultados!$A$2:$ZZ$402, 196, MATCH($B$1, resultados!$A$1:$ZZ$1, 0))</f>
        <v/>
      </c>
      <c r="B202">
        <f>INDEX(resultados!$A$2:$ZZ$402, 196, MATCH($B$2, resultados!$A$1:$ZZ$1, 0))</f>
        <v/>
      </c>
      <c r="C202">
        <f>INDEX(resultados!$A$2:$ZZ$402, 196, MATCH($B$3, resultados!$A$1:$ZZ$1, 0))</f>
        <v/>
      </c>
    </row>
    <row r="203">
      <c r="A203">
        <f>INDEX(resultados!$A$2:$ZZ$402, 197, MATCH($B$1, resultados!$A$1:$ZZ$1, 0))</f>
        <v/>
      </c>
      <c r="B203">
        <f>INDEX(resultados!$A$2:$ZZ$402, 197, MATCH($B$2, resultados!$A$1:$ZZ$1, 0))</f>
        <v/>
      </c>
      <c r="C203">
        <f>INDEX(resultados!$A$2:$ZZ$402, 197, MATCH($B$3, resultados!$A$1:$ZZ$1, 0))</f>
        <v/>
      </c>
    </row>
    <row r="204">
      <c r="A204">
        <f>INDEX(resultados!$A$2:$ZZ$402, 198, MATCH($B$1, resultados!$A$1:$ZZ$1, 0))</f>
        <v/>
      </c>
      <c r="B204">
        <f>INDEX(resultados!$A$2:$ZZ$402, 198, MATCH($B$2, resultados!$A$1:$ZZ$1, 0))</f>
        <v/>
      </c>
      <c r="C204">
        <f>INDEX(resultados!$A$2:$ZZ$402, 198, MATCH($B$3, resultados!$A$1:$ZZ$1, 0))</f>
        <v/>
      </c>
    </row>
    <row r="205">
      <c r="A205">
        <f>INDEX(resultados!$A$2:$ZZ$402, 199, MATCH($B$1, resultados!$A$1:$ZZ$1, 0))</f>
        <v/>
      </c>
      <c r="B205">
        <f>INDEX(resultados!$A$2:$ZZ$402, 199, MATCH($B$2, resultados!$A$1:$ZZ$1, 0))</f>
        <v/>
      </c>
      <c r="C205">
        <f>INDEX(resultados!$A$2:$ZZ$402, 199, MATCH($B$3, resultados!$A$1:$ZZ$1, 0))</f>
        <v/>
      </c>
    </row>
    <row r="206">
      <c r="A206">
        <f>INDEX(resultados!$A$2:$ZZ$402, 200, MATCH($B$1, resultados!$A$1:$ZZ$1, 0))</f>
        <v/>
      </c>
      <c r="B206">
        <f>INDEX(resultados!$A$2:$ZZ$402, 200, MATCH($B$2, resultados!$A$1:$ZZ$1, 0))</f>
        <v/>
      </c>
      <c r="C206">
        <f>INDEX(resultados!$A$2:$ZZ$402, 200, MATCH($B$3, resultados!$A$1:$ZZ$1, 0))</f>
        <v/>
      </c>
    </row>
    <row r="207">
      <c r="A207">
        <f>INDEX(resultados!$A$2:$ZZ$402, 201, MATCH($B$1, resultados!$A$1:$ZZ$1, 0))</f>
        <v/>
      </c>
      <c r="B207">
        <f>INDEX(resultados!$A$2:$ZZ$402, 201, MATCH($B$2, resultados!$A$1:$ZZ$1, 0))</f>
        <v/>
      </c>
      <c r="C207">
        <f>INDEX(resultados!$A$2:$ZZ$402, 201, MATCH($B$3, resultados!$A$1:$ZZ$1, 0))</f>
        <v/>
      </c>
    </row>
    <row r="208">
      <c r="A208">
        <f>INDEX(resultados!$A$2:$ZZ$402, 202, MATCH($B$1, resultados!$A$1:$ZZ$1, 0))</f>
        <v/>
      </c>
      <c r="B208">
        <f>INDEX(resultados!$A$2:$ZZ$402, 202, MATCH($B$2, resultados!$A$1:$ZZ$1, 0))</f>
        <v/>
      </c>
      <c r="C208">
        <f>INDEX(resultados!$A$2:$ZZ$402, 202, MATCH($B$3, resultados!$A$1:$ZZ$1, 0))</f>
        <v/>
      </c>
    </row>
    <row r="209">
      <c r="A209">
        <f>INDEX(resultados!$A$2:$ZZ$402, 203, MATCH($B$1, resultados!$A$1:$ZZ$1, 0))</f>
        <v/>
      </c>
      <c r="B209">
        <f>INDEX(resultados!$A$2:$ZZ$402, 203, MATCH($B$2, resultados!$A$1:$ZZ$1, 0))</f>
        <v/>
      </c>
      <c r="C209">
        <f>INDEX(resultados!$A$2:$ZZ$402, 203, MATCH($B$3, resultados!$A$1:$ZZ$1, 0))</f>
        <v/>
      </c>
    </row>
    <row r="210">
      <c r="A210">
        <f>INDEX(resultados!$A$2:$ZZ$402, 204, MATCH($B$1, resultados!$A$1:$ZZ$1, 0))</f>
        <v/>
      </c>
      <c r="B210">
        <f>INDEX(resultados!$A$2:$ZZ$402, 204, MATCH($B$2, resultados!$A$1:$ZZ$1, 0))</f>
        <v/>
      </c>
      <c r="C210">
        <f>INDEX(resultados!$A$2:$ZZ$402, 204, MATCH($B$3, resultados!$A$1:$ZZ$1, 0))</f>
        <v/>
      </c>
    </row>
    <row r="211">
      <c r="A211">
        <f>INDEX(resultados!$A$2:$ZZ$402, 205, MATCH($B$1, resultados!$A$1:$ZZ$1, 0))</f>
        <v/>
      </c>
      <c r="B211">
        <f>INDEX(resultados!$A$2:$ZZ$402, 205, MATCH($B$2, resultados!$A$1:$ZZ$1, 0))</f>
        <v/>
      </c>
      <c r="C211">
        <f>INDEX(resultados!$A$2:$ZZ$402, 205, MATCH($B$3, resultados!$A$1:$ZZ$1, 0))</f>
        <v/>
      </c>
    </row>
    <row r="212">
      <c r="A212">
        <f>INDEX(resultados!$A$2:$ZZ$402, 206, MATCH($B$1, resultados!$A$1:$ZZ$1, 0))</f>
        <v/>
      </c>
      <c r="B212">
        <f>INDEX(resultados!$A$2:$ZZ$402, 206, MATCH($B$2, resultados!$A$1:$ZZ$1, 0))</f>
        <v/>
      </c>
      <c r="C212">
        <f>INDEX(resultados!$A$2:$ZZ$402, 206, MATCH($B$3, resultados!$A$1:$ZZ$1, 0))</f>
        <v/>
      </c>
    </row>
    <row r="213">
      <c r="A213">
        <f>INDEX(resultados!$A$2:$ZZ$402, 207, MATCH($B$1, resultados!$A$1:$ZZ$1, 0))</f>
        <v/>
      </c>
      <c r="B213">
        <f>INDEX(resultados!$A$2:$ZZ$402, 207, MATCH($B$2, resultados!$A$1:$ZZ$1, 0))</f>
        <v/>
      </c>
      <c r="C213">
        <f>INDEX(resultados!$A$2:$ZZ$402, 207, MATCH($B$3, resultados!$A$1:$ZZ$1, 0))</f>
        <v/>
      </c>
    </row>
    <row r="214">
      <c r="A214">
        <f>INDEX(resultados!$A$2:$ZZ$402, 208, MATCH($B$1, resultados!$A$1:$ZZ$1, 0))</f>
        <v/>
      </c>
      <c r="B214">
        <f>INDEX(resultados!$A$2:$ZZ$402, 208, MATCH($B$2, resultados!$A$1:$ZZ$1, 0))</f>
        <v/>
      </c>
      <c r="C214">
        <f>INDEX(resultados!$A$2:$ZZ$402, 208, MATCH($B$3, resultados!$A$1:$ZZ$1, 0))</f>
        <v/>
      </c>
    </row>
    <row r="215">
      <c r="A215">
        <f>INDEX(resultados!$A$2:$ZZ$402, 209, MATCH($B$1, resultados!$A$1:$ZZ$1, 0))</f>
        <v/>
      </c>
      <c r="B215">
        <f>INDEX(resultados!$A$2:$ZZ$402, 209, MATCH($B$2, resultados!$A$1:$ZZ$1, 0))</f>
        <v/>
      </c>
      <c r="C215">
        <f>INDEX(resultados!$A$2:$ZZ$402, 209, MATCH($B$3, resultados!$A$1:$ZZ$1, 0))</f>
        <v/>
      </c>
    </row>
    <row r="216">
      <c r="A216">
        <f>INDEX(resultados!$A$2:$ZZ$402, 210, MATCH($B$1, resultados!$A$1:$ZZ$1, 0))</f>
        <v/>
      </c>
      <c r="B216">
        <f>INDEX(resultados!$A$2:$ZZ$402, 210, MATCH($B$2, resultados!$A$1:$ZZ$1, 0))</f>
        <v/>
      </c>
      <c r="C216">
        <f>INDEX(resultados!$A$2:$ZZ$402, 210, MATCH($B$3, resultados!$A$1:$ZZ$1, 0))</f>
        <v/>
      </c>
    </row>
    <row r="217">
      <c r="A217">
        <f>INDEX(resultados!$A$2:$ZZ$402, 211, MATCH($B$1, resultados!$A$1:$ZZ$1, 0))</f>
        <v/>
      </c>
      <c r="B217">
        <f>INDEX(resultados!$A$2:$ZZ$402, 211, MATCH($B$2, resultados!$A$1:$ZZ$1, 0))</f>
        <v/>
      </c>
      <c r="C217">
        <f>INDEX(resultados!$A$2:$ZZ$402, 211, MATCH($B$3, resultados!$A$1:$ZZ$1, 0))</f>
        <v/>
      </c>
    </row>
    <row r="218">
      <c r="A218">
        <f>INDEX(resultados!$A$2:$ZZ$402, 212, MATCH($B$1, resultados!$A$1:$ZZ$1, 0))</f>
        <v/>
      </c>
      <c r="B218">
        <f>INDEX(resultados!$A$2:$ZZ$402, 212, MATCH($B$2, resultados!$A$1:$ZZ$1, 0))</f>
        <v/>
      </c>
      <c r="C218">
        <f>INDEX(resultados!$A$2:$ZZ$402, 212, MATCH($B$3, resultados!$A$1:$ZZ$1, 0))</f>
        <v/>
      </c>
    </row>
    <row r="219">
      <c r="A219">
        <f>INDEX(resultados!$A$2:$ZZ$402, 213, MATCH($B$1, resultados!$A$1:$ZZ$1, 0))</f>
        <v/>
      </c>
      <c r="B219">
        <f>INDEX(resultados!$A$2:$ZZ$402, 213, MATCH($B$2, resultados!$A$1:$ZZ$1, 0))</f>
        <v/>
      </c>
      <c r="C219">
        <f>INDEX(resultados!$A$2:$ZZ$402, 213, MATCH($B$3, resultados!$A$1:$ZZ$1, 0))</f>
        <v/>
      </c>
    </row>
    <row r="220">
      <c r="A220">
        <f>INDEX(resultados!$A$2:$ZZ$402, 214, MATCH($B$1, resultados!$A$1:$ZZ$1, 0))</f>
        <v/>
      </c>
      <c r="B220">
        <f>INDEX(resultados!$A$2:$ZZ$402, 214, MATCH($B$2, resultados!$A$1:$ZZ$1, 0))</f>
        <v/>
      </c>
      <c r="C220">
        <f>INDEX(resultados!$A$2:$ZZ$402, 214, MATCH($B$3, resultados!$A$1:$ZZ$1, 0))</f>
        <v/>
      </c>
    </row>
    <row r="221">
      <c r="A221">
        <f>INDEX(resultados!$A$2:$ZZ$402, 215, MATCH($B$1, resultados!$A$1:$ZZ$1, 0))</f>
        <v/>
      </c>
      <c r="B221">
        <f>INDEX(resultados!$A$2:$ZZ$402, 215, MATCH($B$2, resultados!$A$1:$ZZ$1, 0))</f>
        <v/>
      </c>
      <c r="C221">
        <f>INDEX(resultados!$A$2:$ZZ$402, 215, MATCH($B$3, resultados!$A$1:$ZZ$1, 0))</f>
        <v/>
      </c>
    </row>
    <row r="222">
      <c r="A222">
        <f>INDEX(resultados!$A$2:$ZZ$402, 216, MATCH($B$1, resultados!$A$1:$ZZ$1, 0))</f>
        <v/>
      </c>
      <c r="B222">
        <f>INDEX(resultados!$A$2:$ZZ$402, 216, MATCH($B$2, resultados!$A$1:$ZZ$1, 0))</f>
        <v/>
      </c>
      <c r="C222">
        <f>INDEX(resultados!$A$2:$ZZ$402, 216, MATCH($B$3, resultados!$A$1:$ZZ$1, 0))</f>
        <v/>
      </c>
    </row>
    <row r="223">
      <c r="A223">
        <f>INDEX(resultados!$A$2:$ZZ$402, 217, MATCH($B$1, resultados!$A$1:$ZZ$1, 0))</f>
        <v/>
      </c>
      <c r="B223">
        <f>INDEX(resultados!$A$2:$ZZ$402, 217, MATCH($B$2, resultados!$A$1:$ZZ$1, 0))</f>
        <v/>
      </c>
      <c r="C223">
        <f>INDEX(resultados!$A$2:$ZZ$402, 217, MATCH($B$3, resultados!$A$1:$ZZ$1, 0))</f>
        <v/>
      </c>
    </row>
    <row r="224">
      <c r="A224">
        <f>INDEX(resultados!$A$2:$ZZ$402, 218, MATCH($B$1, resultados!$A$1:$ZZ$1, 0))</f>
        <v/>
      </c>
      <c r="B224">
        <f>INDEX(resultados!$A$2:$ZZ$402, 218, MATCH($B$2, resultados!$A$1:$ZZ$1, 0))</f>
        <v/>
      </c>
      <c r="C224">
        <f>INDEX(resultados!$A$2:$ZZ$402, 218, MATCH($B$3, resultados!$A$1:$ZZ$1, 0))</f>
        <v/>
      </c>
    </row>
    <row r="225">
      <c r="A225">
        <f>INDEX(resultados!$A$2:$ZZ$402, 219, MATCH($B$1, resultados!$A$1:$ZZ$1, 0))</f>
        <v/>
      </c>
      <c r="B225">
        <f>INDEX(resultados!$A$2:$ZZ$402, 219, MATCH($B$2, resultados!$A$1:$ZZ$1, 0))</f>
        <v/>
      </c>
      <c r="C225">
        <f>INDEX(resultados!$A$2:$ZZ$402, 219, MATCH($B$3, resultados!$A$1:$ZZ$1, 0))</f>
        <v/>
      </c>
    </row>
    <row r="226">
      <c r="A226">
        <f>INDEX(resultados!$A$2:$ZZ$402, 220, MATCH($B$1, resultados!$A$1:$ZZ$1, 0))</f>
        <v/>
      </c>
      <c r="B226">
        <f>INDEX(resultados!$A$2:$ZZ$402, 220, MATCH($B$2, resultados!$A$1:$ZZ$1, 0))</f>
        <v/>
      </c>
      <c r="C226">
        <f>INDEX(resultados!$A$2:$ZZ$402, 220, MATCH($B$3, resultados!$A$1:$ZZ$1, 0))</f>
        <v/>
      </c>
    </row>
    <row r="227">
      <c r="A227">
        <f>INDEX(resultados!$A$2:$ZZ$402, 221, MATCH($B$1, resultados!$A$1:$ZZ$1, 0))</f>
        <v/>
      </c>
      <c r="B227">
        <f>INDEX(resultados!$A$2:$ZZ$402, 221, MATCH($B$2, resultados!$A$1:$ZZ$1, 0))</f>
        <v/>
      </c>
      <c r="C227">
        <f>INDEX(resultados!$A$2:$ZZ$402, 221, MATCH($B$3, resultados!$A$1:$ZZ$1, 0))</f>
        <v/>
      </c>
    </row>
    <row r="228">
      <c r="A228">
        <f>INDEX(resultados!$A$2:$ZZ$402, 222, MATCH($B$1, resultados!$A$1:$ZZ$1, 0))</f>
        <v/>
      </c>
      <c r="B228">
        <f>INDEX(resultados!$A$2:$ZZ$402, 222, MATCH($B$2, resultados!$A$1:$ZZ$1, 0))</f>
        <v/>
      </c>
      <c r="C228">
        <f>INDEX(resultados!$A$2:$ZZ$402, 222, MATCH($B$3, resultados!$A$1:$ZZ$1, 0))</f>
        <v/>
      </c>
    </row>
    <row r="229">
      <c r="A229">
        <f>INDEX(resultados!$A$2:$ZZ$402, 223, MATCH($B$1, resultados!$A$1:$ZZ$1, 0))</f>
        <v/>
      </c>
      <c r="B229">
        <f>INDEX(resultados!$A$2:$ZZ$402, 223, MATCH($B$2, resultados!$A$1:$ZZ$1, 0))</f>
        <v/>
      </c>
      <c r="C229">
        <f>INDEX(resultados!$A$2:$ZZ$402, 223, MATCH($B$3, resultados!$A$1:$ZZ$1, 0))</f>
        <v/>
      </c>
    </row>
    <row r="230">
      <c r="A230">
        <f>INDEX(resultados!$A$2:$ZZ$402, 224, MATCH($B$1, resultados!$A$1:$ZZ$1, 0))</f>
        <v/>
      </c>
      <c r="B230">
        <f>INDEX(resultados!$A$2:$ZZ$402, 224, MATCH($B$2, resultados!$A$1:$ZZ$1, 0))</f>
        <v/>
      </c>
      <c r="C230">
        <f>INDEX(resultados!$A$2:$ZZ$402, 224, MATCH($B$3, resultados!$A$1:$ZZ$1, 0))</f>
        <v/>
      </c>
    </row>
    <row r="231">
      <c r="A231">
        <f>INDEX(resultados!$A$2:$ZZ$402, 225, MATCH($B$1, resultados!$A$1:$ZZ$1, 0))</f>
        <v/>
      </c>
      <c r="B231">
        <f>INDEX(resultados!$A$2:$ZZ$402, 225, MATCH($B$2, resultados!$A$1:$ZZ$1, 0))</f>
        <v/>
      </c>
      <c r="C231">
        <f>INDEX(resultados!$A$2:$ZZ$402, 225, MATCH($B$3, resultados!$A$1:$ZZ$1, 0))</f>
        <v/>
      </c>
    </row>
    <row r="232">
      <c r="A232">
        <f>INDEX(resultados!$A$2:$ZZ$402, 226, MATCH($B$1, resultados!$A$1:$ZZ$1, 0))</f>
        <v/>
      </c>
      <c r="B232">
        <f>INDEX(resultados!$A$2:$ZZ$402, 226, MATCH($B$2, resultados!$A$1:$ZZ$1, 0))</f>
        <v/>
      </c>
      <c r="C232">
        <f>INDEX(resultados!$A$2:$ZZ$402, 226, MATCH($B$3, resultados!$A$1:$ZZ$1, 0))</f>
        <v/>
      </c>
    </row>
    <row r="233">
      <c r="A233">
        <f>INDEX(resultados!$A$2:$ZZ$402, 227, MATCH($B$1, resultados!$A$1:$ZZ$1, 0))</f>
        <v/>
      </c>
      <c r="B233">
        <f>INDEX(resultados!$A$2:$ZZ$402, 227, MATCH($B$2, resultados!$A$1:$ZZ$1, 0))</f>
        <v/>
      </c>
      <c r="C233">
        <f>INDEX(resultados!$A$2:$ZZ$402, 227, MATCH($B$3, resultados!$A$1:$ZZ$1, 0))</f>
        <v/>
      </c>
    </row>
    <row r="234">
      <c r="A234">
        <f>INDEX(resultados!$A$2:$ZZ$402, 228, MATCH($B$1, resultados!$A$1:$ZZ$1, 0))</f>
        <v/>
      </c>
      <c r="B234">
        <f>INDEX(resultados!$A$2:$ZZ$402, 228, MATCH($B$2, resultados!$A$1:$ZZ$1, 0))</f>
        <v/>
      </c>
      <c r="C234">
        <f>INDEX(resultados!$A$2:$ZZ$402, 228, MATCH($B$3, resultados!$A$1:$ZZ$1, 0))</f>
        <v/>
      </c>
    </row>
    <row r="235">
      <c r="A235">
        <f>INDEX(resultados!$A$2:$ZZ$402, 229, MATCH($B$1, resultados!$A$1:$ZZ$1, 0))</f>
        <v/>
      </c>
      <c r="B235">
        <f>INDEX(resultados!$A$2:$ZZ$402, 229, MATCH($B$2, resultados!$A$1:$ZZ$1, 0))</f>
        <v/>
      </c>
      <c r="C235">
        <f>INDEX(resultados!$A$2:$ZZ$402, 229, MATCH($B$3, resultados!$A$1:$ZZ$1, 0))</f>
        <v/>
      </c>
    </row>
    <row r="236">
      <c r="A236">
        <f>INDEX(resultados!$A$2:$ZZ$402, 230, MATCH($B$1, resultados!$A$1:$ZZ$1, 0))</f>
        <v/>
      </c>
      <c r="B236">
        <f>INDEX(resultados!$A$2:$ZZ$402, 230, MATCH($B$2, resultados!$A$1:$ZZ$1, 0))</f>
        <v/>
      </c>
      <c r="C236">
        <f>INDEX(resultados!$A$2:$ZZ$402, 230, MATCH($B$3, resultados!$A$1:$ZZ$1, 0))</f>
        <v/>
      </c>
    </row>
    <row r="237">
      <c r="A237">
        <f>INDEX(resultados!$A$2:$ZZ$402, 231, MATCH($B$1, resultados!$A$1:$ZZ$1, 0))</f>
        <v/>
      </c>
      <c r="B237">
        <f>INDEX(resultados!$A$2:$ZZ$402, 231, MATCH($B$2, resultados!$A$1:$ZZ$1, 0))</f>
        <v/>
      </c>
      <c r="C237">
        <f>INDEX(resultados!$A$2:$ZZ$402, 231, MATCH($B$3, resultados!$A$1:$ZZ$1, 0))</f>
        <v/>
      </c>
    </row>
    <row r="238">
      <c r="A238">
        <f>INDEX(resultados!$A$2:$ZZ$402, 232, MATCH($B$1, resultados!$A$1:$ZZ$1, 0))</f>
        <v/>
      </c>
      <c r="B238">
        <f>INDEX(resultados!$A$2:$ZZ$402, 232, MATCH($B$2, resultados!$A$1:$ZZ$1, 0))</f>
        <v/>
      </c>
      <c r="C238">
        <f>INDEX(resultados!$A$2:$ZZ$402, 232, MATCH($B$3, resultados!$A$1:$ZZ$1, 0))</f>
        <v/>
      </c>
    </row>
    <row r="239">
      <c r="A239">
        <f>INDEX(resultados!$A$2:$ZZ$402, 233, MATCH($B$1, resultados!$A$1:$ZZ$1, 0))</f>
        <v/>
      </c>
      <c r="B239">
        <f>INDEX(resultados!$A$2:$ZZ$402, 233, MATCH($B$2, resultados!$A$1:$ZZ$1, 0))</f>
        <v/>
      </c>
      <c r="C239">
        <f>INDEX(resultados!$A$2:$ZZ$402, 233, MATCH($B$3, resultados!$A$1:$ZZ$1, 0))</f>
        <v/>
      </c>
    </row>
    <row r="240">
      <c r="A240">
        <f>INDEX(resultados!$A$2:$ZZ$402, 234, MATCH($B$1, resultados!$A$1:$ZZ$1, 0))</f>
        <v/>
      </c>
      <c r="B240">
        <f>INDEX(resultados!$A$2:$ZZ$402, 234, MATCH($B$2, resultados!$A$1:$ZZ$1, 0))</f>
        <v/>
      </c>
      <c r="C240">
        <f>INDEX(resultados!$A$2:$ZZ$402, 234, MATCH($B$3, resultados!$A$1:$ZZ$1, 0))</f>
        <v/>
      </c>
    </row>
    <row r="241">
      <c r="A241">
        <f>INDEX(resultados!$A$2:$ZZ$402, 235, MATCH($B$1, resultados!$A$1:$ZZ$1, 0))</f>
        <v/>
      </c>
      <c r="B241">
        <f>INDEX(resultados!$A$2:$ZZ$402, 235, MATCH($B$2, resultados!$A$1:$ZZ$1, 0))</f>
        <v/>
      </c>
      <c r="C241">
        <f>INDEX(resultados!$A$2:$ZZ$402, 235, MATCH($B$3, resultados!$A$1:$ZZ$1, 0))</f>
        <v/>
      </c>
    </row>
    <row r="242">
      <c r="A242">
        <f>INDEX(resultados!$A$2:$ZZ$402, 236, MATCH($B$1, resultados!$A$1:$ZZ$1, 0))</f>
        <v/>
      </c>
      <c r="B242">
        <f>INDEX(resultados!$A$2:$ZZ$402, 236, MATCH($B$2, resultados!$A$1:$ZZ$1, 0))</f>
        <v/>
      </c>
      <c r="C242">
        <f>INDEX(resultados!$A$2:$ZZ$402, 236, MATCH($B$3, resultados!$A$1:$ZZ$1, 0))</f>
        <v/>
      </c>
    </row>
    <row r="243">
      <c r="A243">
        <f>INDEX(resultados!$A$2:$ZZ$402, 237, MATCH($B$1, resultados!$A$1:$ZZ$1, 0))</f>
        <v/>
      </c>
      <c r="B243">
        <f>INDEX(resultados!$A$2:$ZZ$402, 237, MATCH($B$2, resultados!$A$1:$ZZ$1, 0))</f>
        <v/>
      </c>
      <c r="C243">
        <f>INDEX(resultados!$A$2:$ZZ$402, 237, MATCH($B$3, resultados!$A$1:$ZZ$1, 0))</f>
        <v/>
      </c>
    </row>
    <row r="244">
      <c r="A244">
        <f>INDEX(resultados!$A$2:$ZZ$402, 238, MATCH($B$1, resultados!$A$1:$ZZ$1, 0))</f>
        <v/>
      </c>
      <c r="B244">
        <f>INDEX(resultados!$A$2:$ZZ$402, 238, MATCH($B$2, resultados!$A$1:$ZZ$1, 0))</f>
        <v/>
      </c>
      <c r="C244">
        <f>INDEX(resultados!$A$2:$ZZ$402, 238, MATCH($B$3, resultados!$A$1:$ZZ$1, 0))</f>
        <v/>
      </c>
    </row>
    <row r="245">
      <c r="A245">
        <f>INDEX(resultados!$A$2:$ZZ$402, 239, MATCH($B$1, resultados!$A$1:$ZZ$1, 0))</f>
        <v/>
      </c>
      <c r="B245">
        <f>INDEX(resultados!$A$2:$ZZ$402, 239, MATCH($B$2, resultados!$A$1:$ZZ$1, 0))</f>
        <v/>
      </c>
      <c r="C245">
        <f>INDEX(resultados!$A$2:$ZZ$402, 239, MATCH($B$3, resultados!$A$1:$ZZ$1, 0))</f>
        <v/>
      </c>
    </row>
    <row r="246">
      <c r="A246">
        <f>INDEX(resultados!$A$2:$ZZ$402, 240, MATCH($B$1, resultados!$A$1:$ZZ$1, 0))</f>
        <v/>
      </c>
      <c r="B246">
        <f>INDEX(resultados!$A$2:$ZZ$402, 240, MATCH($B$2, resultados!$A$1:$ZZ$1, 0))</f>
        <v/>
      </c>
      <c r="C246">
        <f>INDEX(resultados!$A$2:$ZZ$402, 240, MATCH($B$3, resultados!$A$1:$ZZ$1, 0))</f>
        <v/>
      </c>
    </row>
    <row r="247">
      <c r="A247">
        <f>INDEX(resultados!$A$2:$ZZ$402, 241, MATCH($B$1, resultados!$A$1:$ZZ$1, 0))</f>
        <v/>
      </c>
      <c r="B247">
        <f>INDEX(resultados!$A$2:$ZZ$402, 241, MATCH($B$2, resultados!$A$1:$ZZ$1, 0))</f>
        <v/>
      </c>
      <c r="C247">
        <f>INDEX(resultados!$A$2:$ZZ$402, 241, MATCH($B$3, resultados!$A$1:$ZZ$1, 0))</f>
        <v/>
      </c>
    </row>
    <row r="248">
      <c r="A248">
        <f>INDEX(resultados!$A$2:$ZZ$402, 242, MATCH($B$1, resultados!$A$1:$ZZ$1, 0))</f>
        <v/>
      </c>
      <c r="B248">
        <f>INDEX(resultados!$A$2:$ZZ$402, 242, MATCH($B$2, resultados!$A$1:$ZZ$1, 0))</f>
        <v/>
      </c>
      <c r="C248">
        <f>INDEX(resultados!$A$2:$ZZ$402, 242, MATCH($B$3, resultados!$A$1:$ZZ$1, 0))</f>
        <v/>
      </c>
    </row>
    <row r="249">
      <c r="A249">
        <f>INDEX(resultados!$A$2:$ZZ$402, 243, MATCH($B$1, resultados!$A$1:$ZZ$1, 0))</f>
        <v/>
      </c>
      <c r="B249">
        <f>INDEX(resultados!$A$2:$ZZ$402, 243, MATCH($B$2, resultados!$A$1:$ZZ$1, 0))</f>
        <v/>
      </c>
      <c r="C249">
        <f>INDEX(resultados!$A$2:$ZZ$402, 243, MATCH($B$3, resultados!$A$1:$ZZ$1, 0))</f>
        <v/>
      </c>
    </row>
    <row r="250">
      <c r="A250">
        <f>INDEX(resultados!$A$2:$ZZ$402, 244, MATCH($B$1, resultados!$A$1:$ZZ$1, 0))</f>
        <v/>
      </c>
      <c r="B250">
        <f>INDEX(resultados!$A$2:$ZZ$402, 244, MATCH($B$2, resultados!$A$1:$ZZ$1, 0))</f>
        <v/>
      </c>
      <c r="C250">
        <f>INDEX(resultados!$A$2:$ZZ$402, 244, MATCH($B$3, resultados!$A$1:$ZZ$1, 0))</f>
        <v/>
      </c>
    </row>
    <row r="251">
      <c r="A251">
        <f>INDEX(resultados!$A$2:$ZZ$402, 245, MATCH($B$1, resultados!$A$1:$ZZ$1, 0))</f>
        <v/>
      </c>
      <c r="B251">
        <f>INDEX(resultados!$A$2:$ZZ$402, 245, MATCH($B$2, resultados!$A$1:$ZZ$1, 0))</f>
        <v/>
      </c>
      <c r="C251">
        <f>INDEX(resultados!$A$2:$ZZ$402, 245, MATCH($B$3, resultados!$A$1:$ZZ$1, 0))</f>
        <v/>
      </c>
    </row>
    <row r="252">
      <c r="A252">
        <f>INDEX(resultados!$A$2:$ZZ$402, 246, MATCH($B$1, resultados!$A$1:$ZZ$1, 0))</f>
        <v/>
      </c>
      <c r="B252">
        <f>INDEX(resultados!$A$2:$ZZ$402, 246, MATCH($B$2, resultados!$A$1:$ZZ$1, 0))</f>
        <v/>
      </c>
      <c r="C252">
        <f>INDEX(resultados!$A$2:$ZZ$402, 246, MATCH($B$3, resultados!$A$1:$ZZ$1, 0))</f>
        <v/>
      </c>
    </row>
    <row r="253">
      <c r="A253">
        <f>INDEX(resultados!$A$2:$ZZ$402, 247, MATCH($B$1, resultados!$A$1:$ZZ$1, 0))</f>
        <v/>
      </c>
      <c r="B253">
        <f>INDEX(resultados!$A$2:$ZZ$402, 247, MATCH($B$2, resultados!$A$1:$ZZ$1, 0))</f>
        <v/>
      </c>
      <c r="C253">
        <f>INDEX(resultados!$A$2:$ZZ$402, 247, MATCH($B$3, resultados!$A$1:$ZZ$1, 0))</f>
        <v/>
      </c>
    </row>
    <row r="254">
      <c r="A254">
        <f>INDEX(resultados!$A$2:$ZZ$402, 248, MATCH($B$1, resultados!$A$1:$ZZ$1, 0))</f>
        <v/>
      </c>
      <c r="B254">
        <f>INDEX(resultados!$A$2:$ZZ$402, 248, MATCH($B$2, resultados!$A$1:$ZZ$1, 0))</f>
        <v/>
      </c>
      <c r="C254">
        <f>INDEX(resultados!$A$2:$ZZ$402, 248, MATCH($B$3, resultados!$A$1:$ZZ$1, 0))</f>
        <v/>
      </c>
    </row>
    <row r="255">
      <c r="A255">
        <f>INDEX(resultados!$A$2:$ZZ$402, 249, MATCH($B$1, resultados!$A$1:$ZZ$1, 0))</f>
        <v/>
      </c>
      <c r="B255">
        <f>INDEX(resultados!$A$2:$ZZ$402, 249, MATCH($B$2, resultados!$A$1:$ZZ$1, 0))</f>
        <v/>
      </c>
      <c r="C255">
        <f>INDEX(resultados!$A$2:$ZZ$402, 249, MATCH($B$3, resultados!$A$1:$ZZ$1, 0))</f>
        <v/>
      </c>
    </row>
    <row r="256">
      <c r="A256">
        <f>INDEX(resultados!$A$2:$ZZ$402, 250, MATCH($B$1, resultados!$A$1:$ZZ$1, 0))</f>
        <v/>
      </c>
      <c r="B256">
        <f>INDEX(resultados!$A$2:$ZZ$402, 250, MATCH($B$2, resultados!$A$1:$ZZ$1, 0))</f>
        <v/>
      </c>
      <c r="C256">
        <f>INDEX(resultados!$A$2:$ZZ$402, 250, MATCH($B$3, resultados!$A$1:$ZZ$1, 0))</f>
        <v/>
      </c>
    </row>
    <row r="257">
      <c r="A257">
        <f>INDEX(resultados!$A$2:$ZZ$402, 251, MATCH($B$1, resultados!$A$1:$ZZ$1, 0))</f>
        <v/>
      </c>
      <c r="B257">
        <f>INDEX(resultados!$A$2:$ZZ$402, 251, MATCH($B$2, resultados!$A$1:$ZZ$1, 0))</f>
        <v/>
      </c>
      <c r="C257">
        <f>INDEX(resultados!$A$2:$ZZ$402, 251, MATCH($B$3, resultados!$A$1:$ZZ$1, 0))</f>
        <v/>
      </c>
    </row>
    <row r="258">
      <c r="A258">
        <f>INDEX(resultados!$A$2:$ZZ$402, 252, MATCH($B$1, resultados!$A$1:$ZZ$1, 0))</f>
        <v/>
      </c>
      <c r="B258">
        <f>INDEX(resultados!$A$2:$ZZ$402, 252, MATCH($B$2, resultados!$A$1:$ZZ$1, 0))</f>
        <v/>
      </c>
      <c r="C258">
        <f>INDEX(resultados!$A$2:$ZZ$402, 252, MATCH($B$3, resultados!$A$1:$ZZ$1, 0))</f>
        <v/>
      </c>
    </row>
    <row r="259">
      <c r="A259">
        <f>INDEX(resultados!$A$2:$ZZ$402, 253, MATCH($B$1, resultados!$A$1:$ZZ$1, 0))</f>
        <v/>
      </c>
      <c r="B259">
        <f>INDEX(resultados!$A$2:$ZZ$402, 253, MATCH($B$2, resultados!$A$1:$ZZ$1, 0))</f>
        <v/>
      </c>
      <c r="C259">
        <f>INDEX(resultados!$A$2:$ZZ$402, 253, MATCH($B$3, resultados!$A$1:$ZZ$1, 0))</f>
        <v/>
      </c>
    </row>
    <row r="260">
      <c r="A260">
        <f>INDEX(resultados!$A$2:$ZZ$402, 254, MATCH($B$1, resultados!$A$1:$ZZ$1, 0))</f>
        <v/>
      </c>
      <c r="B260">
        <f>INDEX(resultados!$A$2:$ZZ$402, 254, MATCH($B$2, resultados!$A$1:$ZZ$1, 0))</f>
        <v/>
      </c>
      <c r="C260">
        <f>INDEX(resultados!$A$2:$ZZ$402, 254, MATCH($B$3, resultados!$A$1:$ZZ$1, 0))</f>
        <v/>
      </c>
    </row>
    <row r="261">
      <c r="A261">
        <f>INDEX(resultados!$A$2:$ZZ$402, 255, MATCH($B$1, resultados!$A$1:$ZZ$1, 0))</f>
        <v/>
      </c>
      <c r="B261">
        <f>INDEX(resultados!$A$2:$ZZ$402, 255, MATCH($B$2, resultados!$A$1:$ZZ$1, 0))</f>
        <v/>
      </c>
      <c r="C261">
        <f>INDEX(resultados!$A$2:$ZZ$402, 255, MATCH($B$3, resultados!$A$1:$ZZ$1, 0))</f>
        <v/>
      </c>
    </row>
    <row r="262">
      <c r="A262">
        <f>INDEX(resultados!$A$2:$ZZ$402, 256, MATCH($B$1, resultados!$A$1:$ZZ$1, 0))</f>
        <v/>
      </c>
      <c r="B262">
        <f>INDEX(resultados!$A$2:$ZZ$402, 256, MATCH($B$2, resultados!$A$1:$ZZ$1, 0))</f>
        <v/>
      </c>
      <c r="C262">
        <f>INDEX(resultados!$A$2:$ZZ$402, 256, MATCH($B$3, resultados!$A$1:$ZZ$1, 0))</f>
        <v/>
      </c>
    </row>
    <row r="263">
      <c r="A263">
        <f>INDEX(resultados!$A$2:$ZZ$402, 257, MATCH($B$1, resultados!$A$1:$ZZ$1, 0))</f>
        <v/>
      </c>
      <c r="B263">
        <f>INDEX(resultados!$A$2:$ZZ$402, 257, MATCH($B$2, resultados!$A$1:$ZZ$1, 0))</f>
        <v/>
      </c>
      <c r="C263">
        <f>INDEX(resultados!$A$2:$ZZ$402, 257, MATCH($B$3, resultados!$A$1:$ZZ$1, 0))</f>
        <v/>
      </c>
    </row>
    <row r="264">
      <c r="A264">
        <f>INDEX(resultados!$A$2:$ZZ$402, 258, MATCH($B$1, resultados!$A$1:$ZZ$1, 0))</f>
        <v/>
      </c>
      <c r="B264">
        <f>INDEX(resultados!$A$2:$ZZ$402, 258, MATCH($B$2, resultados!$A$1:$ZZ$1, 0))</f>
        <v/>
      </c>
      <c r="C264">
        <f>INDEX(resultados!$A$2:$ZZ$402, 258, MATCH($B$3, resultados!$A$1:$ZZ$1, 0))</f>
        <v/>
      </c>
    </row>
    <row r="265">
      <c r="A265">
        <f>INDEX(resultados!$A$2:$ZZ$402, 259, MATCH($B$1, resultados!$A$1:$ZZ$1, 0))</f>
        <v/>
      </c>
      <c r="B265">
        <f>INDEX(resultados!$A$2:$ZZ$402, 259, MATCH($B$2, resultados!$A$1:$ZZ$1, 0))</f>
        <v/>
      </c>
      <c r="C265">
        <f>INDEX(resultados!$A$2:$ZZ$402, 259, MATCH($B$3, resultados!$A$1:$ZZ$1, 0))</f>
        <v/>
      </c>
    </row>
    <row r="266">
      <c r="A266">
        <f>INDEX(resultados!$A$2:$ZZ$402, 260, MATCH($B$1, resultados!$A$1:$ZZ$1, 0))</f>
        <v/>
      </c>
      <c r="B266">
        <f>INDEX(resultados!$A$2:$ZZ$402, 260, MATCH($B$2, resultados!$A$1:$ZZ$1, 0))</f>
        <v/>
      </c>
      <c r="C266">
        <f>INDEX(resultados!$A$2:$ZZ$402, 260, MATCH($B$3, resultados!$A$1:$ZZ$1, 0))</f>
        <v/>
      </c>
    </row>
    <row r="267">
      <c r="A267">
        <f>INDEX(resultados!$A$2:$ZZ$402, 261, MATCH($B$1, resultados!$A$1:$ZZ$1, 0))</f>
        <v/>
      </c>
      <c r="B267">
        <f>INDEX(resultados!$A$2:$ZZ$402, 261, MATCH($B$2, resultados!$A$1:$ZZ$1, 0))</f>
        <v/>
      </c>
      <c r="C267">
        <f>INDEX(resultados!$A$2:$ZZ$402, 261, MATCH($B$3, resultados!$A$1:$ZZ$1, 0))</f>
        <v/>
      </c>
    </row>
    <row r="268">
      <c r="A268">
        <f>INDEX(resultados!$A$2:$ZZ$402, 262, MATCH($B$1, resultados!$A$1:$ZZ$1, 0))</f>
        <v/>
      </c>
      <c r="B268">
        <f>INDEX(resultados!$A$2:$ZZ$402, 262, MATCH($B$2, resultados!$A$1:$ZZ$1, 0))</f>
        <v/>
      </c>
      <c r="C268">
        <f>INDEX(resultados!$A$2:$ZZ$402, 262, MATCH($B$3, resultados!$A$1:$ZZ$1, 0))</f>
        <v/>
      </c>
    </row>
    <row r="269">
      <c r="A269">
        <f>INDEX(resultados!$A$2:$ZZ$402, 263, MATCH($B$1, resultados!$A$1:$ZZ$1, 0))</f>
        <v/>
      </c>
      <c r="B269">
        <f>INDEX(resultados!$A$2:$ZZ$402, 263, MATCH($B$2, resultados!$A$1:$ZZ$1, 0))</f>
        <v/>
      </c>
      <c r="C269">
        <f>INDEX(resultados!$A$2:$ZZ$402, 263, MATCH($B$3, resultados!$A$1:$ZZ$1, 0))</f>
        <v/>
      </c>
    </row>
    <row r="270">
      <c r="A270">
        <f>INDEX(resultados!$A$2:$ZZ$402, 264, MATCH($B$1, resultados!$A$1:$ZZ$1, 0))</f>
        <v/>
      </c>
      <c r="B270">
        <f>INDEX(resultados!$A$2:$ZZ$402, 264, MATCH($B$2, resultados!$A$1:$ZZ$1, 0))</f>
        <v/>
      </c>
      <c r="C270">
        <f>INDEX(resultados!$A$2:$ZZ$402, 264, MATCH($B$3, resultados!$A$1:$ZZ$1, 0))</f>
        <v/>
      </c>
    </row>
    <row r="271">
      <c r="A271">
        <f>INDEX(resultados!$A$2:$ZZ$402, 265, MATCH($B$1, resultados!$A$1:$ZZ$1, 0))</f>
        <v/>
      </c>
      <c r="B271">
        <f>INDEX(resultados!$A$2:$ZZ$402, 265, MATCH($B$2, resultados!$A$1:$ZZ$1, 0))</f>
        <v/>
      </c>
      <c r="C271">
        <f>INDEX(resultados!$A$2:$ZZ$402, 265, MATCH($B$3, resultados!$A$1:$ZZ$1, 0))</f>
        <v/>
      </c>
    </row>
    <row r="272">
      <c r="A272">
        <f>INDEX(resultados!$A$2:$ZZ$402, 266, MATCH($B$1, resultados!$A$1:$ZZ$1, 0))</f>
        <v/>
      </c>
      <c r="B272">
        <f>INDEX(resultados!$A$2:$ZZ$402, 266, MATCH($B$2, resultados!$A$1:$ZZ$1, 0))</f>
        <v/>
      </c>
      <c r="C272">
        <f>INDEX(resultados!$A$2:$ZZ$402, 266, MATCH($B$3, resultados!$A$1:$ZZ$1, 0))</f>
        <v/>
      </c>
    </row>
    <row r="273">
      <c r="A273">
        <f>INDEX(resultados!$A$2:$ZZ$402, 267, MATCH($B$1, resultados!$A$1:$ZZ$1, 0))</f>
        <v/>
      </c>
      <c r="B273">
        <f>INDEX(resultados!$A$2:$ZZ$402, 267, MATCH($B$2, resultados!$A$1:$ZZ$1, 0))</f>
        <v/>
      </c>
      <c r="C273">
        <f>INDEX(resultados!$A$2:$ZZ$402, 267, MATCH($B$3, resultados!$A$1:$ZZ$1, 0))</f>
        <v/>
      </c>
    </row>
    <row r="274">
      <c r="A274">
        <f>INDEX(resultados!$A$2:$ZZ$402, 268, MATCH($B$1, resultados!$A$1:$ZZ$1, 0))</f>
        <v/>
      </c>
      <c r="B274">
        <f>INDEX(resultados!$A$2:$ZZ$402, 268, MATCH($B$2, resultados!$A$1:$ZZ$1, 0))</f>
        <v/>
      </c>
      <c r="C274">
        <f>INDEX(resultados!$A$2:$ZZ$402, 268, MATCH($B$3, resultados!$A$1:$ZZ$1, 0))</f>
        <v/>
      </c>
    </row>
    <row r="275">
      <c r="A275">
        <f>INDEX(resultados!$A$2:$ZZ$402, 269, MATCH($B$1, resultados!$A$1:$ZZ$1, 0))</f>
        <v/>
      </c>
      <c r="B275">
        <f>INDEX(resultados!$A$2:$ZZ$402, 269, MATCH($B$2, resultados!$A$1:$ZZ$1, 0))</f>
        <v/>
      </c>
      <c r="C275">
        <f>INDEX(resultados!$A$2:$ZZ$402, 269, MATCH($B$3, resultados!$A$1:$ZZ$1, 0))</f>
        <v/>
      </c>
    </row>
    <row r="276">
      <c r="A276">
        <f>INDEX(resultados!$A$2:$ZZ$402, 270, MATCH($B$1, resultados!$A$1:$ZZ$1, 0))</f>
        <v/>
      </c>
      <c r="B276">
        <f>INDEX(resultados!$A$2:$ZZ$402, 270, MATCH($B$2, resultados!$A$1:$ZZ$1, 0))</f>
        <v/>
      </c>
      <c r="C276">
        <f>INDEX(resultados!$A$2:$ZZ$402, 270, MATCH($B$3, resultados!$A$1:$ZZ$1, 0))</f>
        <v/>
      </c>
    </row>
    <row r="277">
      <c r="A277">
        <f>INDEX(resultados!$A$2:$ZZ$402, 271, MATCH($B$1, resultados!$A$1:$ZZ$1, 0))</f>
        <v/>
      </c>
      <c r="B277">
        <f>INDEX(resultados!$A$2:$ZZ$402, 271, MATCH($B$2, resultados!$A$1:$ZZ$1, 0))</f>
        <v/>
      </c>
      <c r="C277">
        <f>INDEX(resultados!$A$2:$ZZ$402, 271, MATCH($B$3, resultados!$A$1:$ZZ$1, 0))</f>
        <v/>
      </c>
    </row>
    <row r="278">
      <c r="A278">
        <f>INDEX(resultados!$A$2:$ZZ$402, 272, MATCH($B$1, resultados!$A$1:$ZZ$1, 0))</f>
        <v/>
      </c>
      <c r="B278">
        <f>INDEX(resultados!$A$2:$ZZ$402, 272, MATCH($B$2, resultados!$A$1:$ZZ$1, 0))</f>
        <v/>
      </c>
      <c r="C278">
        <f>INDEX(resultados!$A$2:$ZZ$402, 272, MATCH($B$3, resultados!$A$1:$ZZ$1, 0))</f>
        <v/>
      </c>
    </row>
    <row r="279">
      <c r="A279">
        <f>INDEX(resultados!$A$2:$ZZ$402, 273, MATCH($B$1, resultados!$A$1:$ZZ$1, 0))</f>
        <v/>
      </c>
      <c r="B279">
        <f>INDEX(resultados!$A$2:$ZZ$402, 273, MATCH($B$2, resultados!$A$1:$ZZ$1, 0))</f>
        <v/>
      </c>
      <c r="C279">
        <f>INDEX(resultados!$A$2:$ZZ$402, 273, MATCH($B$3, resultados!$A$1:$ZZ$1, 0))</f>
        <v/>
      </c>
    </row>
    <row r="280">
      <c r="A280">
        <f>INDEX(resultados!$A$2:$ZZ$402, 274, MATCH($B$1, resultados!$A$1:$ZZ$1, 0))</f>
        <v/>
      </c>
      <c r="B280">
        <f>INDEX(resultados!$A$2:$ZZ$402, 274, MATCH($B$2, resultados!$A$1:$ZZ$1, 0))</f>
        <v/>
      </c>
      <c r="C280">
        <f>INDEX(resultados!$A$2:$ZZ$402, 274, MATCH($B$3, resultados!$A$1:$ZZ$1, 0))</f>
        <v/>
      </c>
    </row>
    <row r="281">
      <c r="A281">
        <f>INDEX(resultados!$A$2:$ZZ$402, 275, MATCH($B$1, resultados!$A$1:$ZZ$1, 0))</f>
        <v/>
      </c>
      <c r="B281">
        <f>INDEX(resultados!$A$2:$ZZ$402, 275, MATCH($B$2, resultados!$A$1:$ZZ$1, 0))</f>
        <v/>
      </c>
      <c r="C281">
        <f>INDEX(resultados!$A$2:$ZZ$402, 275, MATCH($B$3, resultados!$A$1:$ZZ$1, 0))</f>
        <v/>
      </c>
    </row>
    <row r="282">
      <c r="A282">
        <f>INDEX(resultados!$A$2:$ZZ$402, 276, MATCH($B$1, resultados!$A$1:$ZZ$1, 0))</f>
        <v/>
      </c>
      <c r="B282">
        <f>INDEX(resultados!$A$2:$ZZ$402, 276, MATCH($B$2, resultados!$A$1:$ZZ$1, 0))</f>
        <v/>
      </c>
      <c r="C282">
        <f>INDEX(resultados!$A$2:$ZZ$402, 276, MATCH($B$3, resultados!$A$1:$ZZ$1, 0))</f>
        <v/>
      </c>
    </row>
    <row r="283">
      <c r="A283">
        <f>INDEX(resultados!$A$2:$ZZ$402, 277, MATCH($B$1, resultados!$A$1:$ZZ$1, 0))</f>
        <v/>
      </c>
      <c r="B283">
        <f>INDEX(resultados!$A$2:$ZZ$402, 277, MATCH($B$2, resultados!$A$1:$ZZ$1, 0))</f>
        <v/>
      </c>
      <c r="C283">
        <f>INDEX(resultados!$A$2:$ZZ$402, 277, MATCH($B$3, resultados!$A$1:$ZZ$1, 0))</f>
        <v/>
      </c>
    </row>
    <row r="284">
      <c r="A284">
        <f>INDEX(resultados!$A$2:$ZZ$402, 278, MATCH($B$1, resultados!$A$1:$ZZ$1, 0))</f>
        <v/>
      </c>
      <c r="B284">
        <f>INDEX(resultados!$A$2:$ZZ$402, 278, MATCH($B$2, resultados!$A$1:$ZZ$1, 0))</f>
        <v/>
      </c>
      <c r="C284">
        <f>INDEX(resultados!$A$2:$ZZ$402, 278, MATCH($B$3, resultados!$A$1:$ZZ$1, 0))</f>
        <v/>
      </c>
    </row>
    <row r="285">
      <c r="A285">
        <f>INDEX(resultados!$A$2:$ZZ$402, 279, MATCH($B$1, resultados!$A$1:$ZZ$1, 0))</f>
        <v/>
      </c>
      <c r="B285">
        <f>INDEX(resultados!$A$2:$ZZ$402, 279, MATCH($B$2, resultados!$A$1:$ZZ$1, 0))</f>
        <v/>
      </c>
      <c r="C285">
        <f>INDEX(resultados!$A$2:$ZZ$402, 279, MATCH($B$3, resultados!$A$1:$ZZ$1, 0))</f>
        <v/>
      </c>
    </row>
    <row r="286">
      <c r="A286">
        <f>INDEX(resultados!$A$2:$ZZ$402, 280, MATCH($B$1, resultados!$A$1:$ZZ$1, 0))</f>
        <v/>
      </c>
      <c r="B286">
        <f>INDEX(resultados!$A$2:$ZZ$402, 280, MATCH($B$2, resultados!$A$1:$ZZ$1, 0))</f>
        <v/>
      </c>
      <c r="C286">
        <f>INDEX(resultados!$A$2:$ZZ$402, 280, MATCH($B$3, resultados!$A$1:$ZZ$1, 0))</f>
        <v/>
      </c>
    </row>
    <row r="287">
      <c r="A287">
        <f>INDEX(resultados!$A$2:$ZZ$402, 281, MATCH($B$1, resultados!$A$1:$ZZ$1, 0))</f>
        <v/>
      </c>
      <c r="B287">
        <f>INDEX(resultados!$A$2:$ZZ$402, 281, MATCH($B$2, resultados!$A$1:$ZZ$1, 0))</f>
        <v/>
      </c>
      <c r="C287">
        <f>INDEX(resultados!$A$2:$ZZ$402, 281, MATCH($B$3, resultados!$A$1:$ZZ$1, 0))</f>
        <v/>
      </c>
    </row>
    <row r="288">
      <c r="A288">
        <f>INDEX(resultados!$A$2:$ZZ$402, 282, MATCH($B$1, resultados!$A$1:$ZZ$1, 0))</f>
        <v/>
      </c>
      <c r="B288">
        <f>INDEX(resultados!$A$2:$ZZ$402, 282, MATCH($B$2, resultados!$A$1:$ZZ$1, 0))</f>
        <v/>
      </c>
      <c r="C288">
        <f>INDEX(resultados!$A$2:$ZZ$402, 282, MATCH($B$3, resultados!$A$1:$ZZ$1, 0))</f>
        <v/>
      </c>
    </row>
    <row r="289">
      <c r="A289">
        <f>INDEX(resultados!$A$2:$ZZ$402, 283, MATCH($B$1, resultados!$A$1:$ZZ$1, 0))</f>
        <v/>
      </c>
      <c r="B289">
        <f>INDEX(resultados!$A$2:$ZZ$402, 283, MATCH($B$2, resultados!$A$1:$ZZ$1, 0))</f>
        <v/>
      </c>
      <c r="C289">
        <f>INDEX(resultados!$A$2:$ZZ$402, 283, MATCH($B$3, resultados!$A$1:$ZZ$1, 0))</f>
        <v/>
      </c>
    </row>
    <row r="290">
      <c r="A290">
        <f>INDEX(resultados!$A$2:$ZZ$402, 284, MATCH($B$1, resultados!$A$1:$ZZ$1, 0))</f>
        <v/>
      </c>
      <c r="B290">
        <f>INDEX(resultados!$A$2:$ZZ$402, 284, MATCH($B$2, resultados!$A$1:$ZZ$1, 0))</f>
        <v/>
      </c>
      <c r="C290">
        <f>INDEX(resultados!$A$2:$ZZ$402, 284, MATCH($B$3, resultados!$A$1:$ZZ$1, 0))</f>
        <v/>
      </c>
    </row>
    <row r="291">
      <c r="A291">
        <f>INDEX(resultados!$A$2:$ZZ$402, 285, MATCH($B$1, resultados!$A$1:$ZZ$1, 0))</f>
        <v/>
      </c>
      <c r="B291">
        <f>INDEX(resultados!$A$2:$ZZ$402, 285, MATCH($B$2, resultados!$A$1:$ZZ$1, 0))</f>
        <v/>
      </c>
      <c r="C291">
        <f>INDEX(resultados!$A$2:$ZZ$402, 285, MATCH($B$3, resultados!$A$1:$ZZ$1, 0))</f>
        <v/>
      </c>
    </row>
    <row r="292">
      <c r="A292">
        <f>INDEX(resultados!$A$2:$ZZ$402, 286, MATCH($B$1, resultados!$A$1:$ZZ$1, 0))</f>
        <v/>
      </c>
      <c r="B292">
        <f>INDEX(resultados!$A$2:$ZZ$402, 286, MATCH($B$2, resultados!$A$1:$ZZ$1, 0))</f>
        <v/>
      </c>
      <c r="C292">
        <f>INDEX(resultados!$A$2:$ZZ$402, 286, MATCH($B$3, resultados!$A$1:$ZZ$1, 0))</f>
        <v/>
      </c>
    </row>
    <row r="293">
      <c r="A293">
        <f>INDEX(resultados!$A$2:$ZZ$402, 287, MATCH($B$1, resultados!$A$1:$ZZ$1, 0))</f>
        <v/>
      </c>
      <c r="B293">
        <f>INDEX(resultados!$A$2:$ZZ$402, 287, MATCH($B$2, resultados!$A$1:$ZZ$1, 0))</f>
        <v/>
      </c>
      <c r="C293">
        <f>INDEX(resultados!$A$2:$ZZ$402, 287, MATCH($B$3, resultados!$A$1:$ZZ$1, 0))</f>
        <v/>
      </c>
    </row>
    <row r="294">
      <c r="A294">
        <f>INDEX(resultados!$A$2:$ZZ$402, 288, MATCH($B$1, resultados!$A$1:$ZZ$1, 0))</f>
        <v/>
      </c>
      <c r="B294">
        <f>INDEX(resultados!$A$2:$ZZ$402, 288, MATCH($B$2, resultados!$A$1:$ZZ$1, 0))</f>
        <v/>
      </c>
      <c r="C294">
        <f>INDEX(resultados!$A$2:$ZZ$402, 288, MATCH($B$3, resultados!$A$1:$ZZ$1, 0))</f>
        <v/>
      </c>
    </row>
    <row r="295">
      <c r="A295">
        <f>INDEX(resultados!$A$2:$ZZ$402, 289, MATCH($B$1, resultados!$A$1:$ZZ$1, 0))</f>
        <v/>
      </c>
      <c r="B295">
        <f>INDEX(resultados!$A$2:$ZZ$402, 289, MATCH($B$2, resultados!$A$1:$ZZ$1, 0))</f>
        <v/>
      </c>
      <c r="C295">
        <f>INDEX(resultados!$A$2:$ZZ$402, 289, MATCH($B$3, resultados!$A$1:$ZZ$1, 0))</f>
        <v/>
      </c>
    </row>
    <row r="296">
      <c r="A296">
        <f>INDEX(resultados!$A$2:$ZZ$402, 290, MATCH($B$1, resultados!$A$1:$ZZ$1, 0))</f>
        <v/>
      </c>
      <c r="B296">
        <f>INDEX(resultados!$A$2:$ZZ$402, 290, MATCH($B$2, resultados!$A$1:$ZZ$1, 0))</f>
        <v/>
      </c>
      <c r="C296">
        <f>INDEX(resultados!$A$2:$ZZ$402, 290, MATCH($B$3, resultados!$A$1:$ZZ$1, 0))</f>
        <v/>
      </c>
    </row>
    <row r="297">
      <c r="A297">
        <f>INDEX(resultados!$A$2:$ZZ$402, 291, MATCH($B$1, resultados!$A$1:$ZZ$1, 0))</f>
        <v/>
      </c>
      <c r="B297">
        <f>INDEX(resultados!$A$2:$ZZ$402, 291, MATCH($B$2, resultados!$A$1:$ZZ$1, 0))</f>
        <v/>
      </c>
      <c r="C297">
        <f>INDEX(resultados!$A$2:$ZZ$402, 291, MATCH($B$3, resultados!$A$1:$ZZ$1, 0))</f>
        <v/>
      </c>
    </row>
    <row r="298">
      <c r="A298">
        <f>INDEX(resultados!$A$2:$ZZ$402, 292, MATCH($B$1, resultados!$A$1:$ZZ$1, 0))</f>
        <v/>
      </c>
      <c r="B298">
        <f>INDEX(resultados!$A$2:$ZZ$402, 292, MATCH($B$2, resultados!$A$1:$ZZ$1, 0))</f>
        <v/>
      </c>
      <c r="C298">
        <f>INDEX(resultados!$A$2:$ZZ$402, 292, MATCH($B$3, resultados!$A$1:$ZZ$1, 0))</f>
        <v/>
      </c>
    </row>
    <row r="299">
      <c r="A299">
        <f>INDEX(resultados!$A$2:$ZZ$402, 293, MATCH($B$1, resultados!$A$1:$ZZ$1, 0))</f>
        <v/>
      </c>
      <c r="B299">
        <f>INDEX(resultados!$A$2:$ZZ$402, 293, MATCH($B$2, resultados!$A$1:$ZZ$1, 0))</f>
        <v/>
      </c>
      <c r="C299">
        <f>INDEX(resultados!$A$2:$ZZ$402, 293, MATCH($B$3, resultados!$A$1:$ZZ$1, 0))</f>
        <v/>
      </c>
    </row>
    <row r="300">
      <c r="A300">
        <f>INDEX(resultados!$A$2:$ZZ$402, 294, MATCH($B$1, resultados!$A$1:$ZZ$1, 0))</f>
        <v/>
      </c>
      <c r="B300">
        <f>INDEX(resultados!$A$2:$ZZ$402, 294, MATCH($B$2, resultados!$A$1:$ZZ$1, 0))</f>
        <v/>
      </c>
      <c r="C300">
        <f>INDEX(resultados!$A$2:$ZZ$402, 294, MATCH($B$3, resultados!$A$1:$ZZ$1, 0))</f>
        <v/>
      </c>
    </row>
    <row r="301">
      <c r="A301">
        <f>INDEX(resultados!$A$2:$ZZ$402, 295, MATCH($B$1, resultados!$A$1:$ZZ$1, 0))</f>
        <v/>
      </c>
      <c r="B301">
        <f>INDEX(resultados!$A$2:$ZZ$402, 295, MATCH($B$2, resultados!$A$1:$ZZ$1, 0))</f>
        <v/>
      </c>
      <c r="C301">
        <f>INDEX(resultados!$A$2:$ZZ$402, 295, MATCH($B$3, resultados!$A$1:$ZZ$1, 0))</f>
        <v/>
      </c>
    </row>
    <row r="302">
      <c r="A302">
        <f>INDEX(resultados!$A$2:$ZZ$402, 296, MATCH($B$1, resultados!$A$1:$ZZ$1, 0))</f>
        <v/>
      </c>
      <c r="B302">
        <f>INDEX(resultados!$A$2:$ZZ$402, 296, MATCH($B$2, resultados!$A$1:$ZZ$1, 0))</f>
        <v/>
      </c>
      <c r="C302">
        <f>INDEX(resultados!$A$2:$ZZ$402, 296, MATCH($B$3, resultados!$A$1:$ZZ$1, 0))</f>
        <v/>
      </c>
    </row>
    <row r="303">
      <c r="A303">
        <f>INDEX(resultados!$A$2:$ZZ$402, 297, MATCH($B$1, resultados!$A$1:$ZZ$1, 0))</f>
        <v/>
      </c>
      <c r="B303">
        <f>INDEX(resultados!$A$2:$ZZ$402, 297, MATCH($B$2, resultados!$A$1:$ZZ$1, 0))</f>
        <v/>
      </c>
      <c r="C303">
        <f>INDEX(resultados!$A$2:$ZZ$402, 297, MATCH($B$3, resultados!$A$1:$ZZ$1, 0))</f>
        <v/>
      </c>
    </row>
    <row r="304">
      <c r="A304">
        <f>INDEX(resultados!$A$2:$ZZ$402, 298, MATCH($B$1, resultados!$A$1:$ZZ$1, 0))</f>
        <v/>
      </c>
      <c r="B304">
        <f>INDEX(resultados!$A$2:$ZZ$402, 298, MATCH($B$2, resultados!$A$1:$ZZ$1, 0))</f>
        <v/>
      </c>
      <c r="C304">
        <f>INDEX(resultados!$A$2:$ZZ$402, 298, MATCH($B$3, resultados!$A$1:$ZZ$1, 0))</f>
        <v/>
      </c>
    </row>
    <row r="305">
      <c r="A305">
        <f>INDEX(resultados!$A$2:$ZZ$402, 299, MATCH($B$1, resultados!$A$1:$ZZ$1, 0))</f>
        <v/>
      </c>
      <c r="B305">
        <f>INDEX(resultados!$A$2:$ZZ$402, 299, MATCH($B$2, resultados!$A$1:$ZZ$1, 0))</f>
        <v/>
      </c>
      <c r="C305">
        <f>INDEX(resultados!$A$2:$ZZ$402, 299, MATCH($B$3, resultados!$A$1:$ZZ$1, 0))</f>
        <v/>
      </c>
    </row>
    <row r="306">
      <c r="A306">
        <f>INDEX(resultados!$A$2:$ZZ$402, 300, MATCH($B$1, resultados!$A$1:$ZZ$1, 0))</f>
        <v/>
      </c>
      <c r="B306">
        <f>INDEX(resultados!$A$2:$ZZ$402, 300, MATCH($B$2, resultados!$A$1:$ZZ$1, 0))</f>
        <v/>
      </c>
      <c r="C306">
        <f>INDEX(resultados!$A$2:$ZZ$402, 300, MATCH($B$3, resultados!$A$1:$ZZ$1, 0))</f>
        <v/>
      </c>
    </row>
    <row r="307">
      <c r="A307">
        <f>INDEX(resultados!$A$2:$ZZ$402, 301, MATCH($B$1, resultados!$A$1:$ZZ$1, 0))</f>
        <v/>
      </c>
      <c r="B307">
        <f>INDEX(resultados!$A$2:$ZZ$402, 301, MATCH($B$2, resultados!$A$1:$ZZ$1, 0))</f>
        <v/>
      </c>
      <c r="C307">
        <f>INDEX(resultados!$A$2:$ZZ$402, 301, MATCH($B$3, resultados!$A$1:$ZZ$1, 0))</f>
        <v/>
      </c>
    </row>
    <row r="308">
      <c r="A308">
        <f>INDEX(resultados!$A$2:$ZZ$402, 302, MATCH($B$1, resultados!$A$1:$ZZ$1, 0))</f>
        <v/>
      </c>
      <c r="B308">
        <f>INDEX(resultados!$A$2:$ZZ$402, 302, MATCH($B$2, resultados!$A$1:$ZZ$1, 0))</f>
        <v/>
      </c>
      <c r="C308">
        <f>INDEX(resultados!$A$2:$ZZ$402, 302, MATCH($B$3, resultados!$A$1:$ZZ$1, 0))</f>
        <v/>
      </c>
    </row>
    <row r="309">
      <c r="A309">
        <f>INDEX(resultados!$A$2:$ZZ$402, 303, MATCH($B$1, resultados!$A$1:$ZZ$1, 0))</f>
        <v/>
      </c>
      <c r="B309">
        <f>INDEX(resultados!$A$2:$ZZ$402, 303, MATCH($B$2, resultados!$A$1:$ZZ$1, 0))</f>
        <v/>
      </c>
      <c r="C309">
        <f>INDEX(resultados!$A$2:$ZZ$402, 303, MATCH($B$3, resultados!$A$1:$ZZ$1, 0))</f>
        <v/>
      </c>
    </row>
    <row r="310">
      <c r="A310">
        <f>INDEX(resultados!$A$2:$ZZ$402, 304, MATCH($B$1, resultados!$A$1:$ZZ$1, 0))</f>
        <v/>
      </c>
      <c r="B310">
        <f>INDEX(resultados!$A$2:$ZZ$402, 304, MATCH($B$2, resultados!$A$1:$ZZ$1, 0))</f>
        <v/>
      </c>
      <c r="C310">
        <f>INDEX(resultados!$A$2:$ZZ$402, 304, MATCH($B$3, resultados!$A$1:$ZZ$1, 0))</f>
        <v/>
      </c>
    </row>
    <row r="311">
      <c r="A311">
        <f>INDEX(resultados!$A$2:$ZZ$402, 305, MATCH($B$1, resultados!$A$1:$ZZ$1, 0))</f>
        <v/>
      </c>
      <c r="B311">
        <f>INDEX(resultados!$A$2:$ZZ$402, 305, MATCH($B$2, resultados!$A$1:$ZZ$1, 0))</f>
        <v/>
      </c>
      <c r="C311">
        <f>INDEX(resultados!$A$2:$ZZ$402, 305, MATCH($B$3, resultados!$A$1:$ZZ$1, 0))</f>
        <v/>
      </c>
    </row>
    <row r="312">
      <c r="A312">
        <f>INDEX(resultados!$A$2:$ZZ$402, 306, MATCH($B$1, resultados!$A$1:$ZZ$1, 0))</f>
        <v/>
      </c>
      <c r="B312">
        <f>INDEX(resultados!$A$2:$ZZ$402, 306, MATCH($B$2, resultados!$A$1:$ZZ$1, 0))</f>
        <v/>
      </c>
      <c r="C312">
        <f>INDEX(resultados!$A$2:$ZZ$402, 306, MATCH($B$3, resultados!$A$1:$ZZ$1, 0))</f>
        <v/>
      </c>
    </row>
    <row r="313">
      <c r="A313">
        <f>INDEX(resultados!$A$2:$ZZ$402, 307, MATCH($B$1, resultados!$A$1:$ZZ$1, 0))</f>
        <v/>
      </c>
      <c r="B313">
        <f>INDEX(resultados!$A$2:$ZZ$402, 307, MATCH($B$2, resultados!$A$1:$ZZ$1, 0))</f>
        <v/>
      </c>
      <c r="C313">
        <f>INDEX(resultados!$A$2:$ZZ$402, 307, MATCH($B$3, resultados!$A$1:$ZZ$1, 0))</f>
        <v/>
      </c>
    </row>
    <row r="314">
      <c r="A314">
        <f>INDEX(resultados!$A$2:$ZZ$402, 308, MATCH($B$1, resultados!$A$1:$ZZ$1, 0))</f>
        <v/>
      </c>
      <c r="B314">
        <f>INDEX(resultados!$A$2:$ZZ$402, 308, MATCH($B$2, resultados!$A$1:$ZZ$1, 0))</f>
        <v/>
      </c>
      <c r="C314">
        <f>INDEX(resultados!$A$2:$ZZ$402, 308, MATCH($B$3, resultados!$A$1:$ZZ$1, 0))</f>
        <v/>
      </c>
    </row>
    <row r="315">
      <c r="A315">
        <f>INDEX(resultados!$A$2:$ZZ$402, 309, MATCH($B$1, resultados!$A$1:$ZZ$1, 0))</f>
        <v/>
      </c>
      <c r="B315">
        <f>INDEX(resultados!$A$2:$ZZ$402, 309, MATCH($B$2, resultados!$A$1:$ZZ$1, 0))</f>
        <v/>
      </c>
      <c r="C315">
        <f>INDEX(resultados!$A$2:$ZZ$402, 309, MATCH($B$3, resultados!$A$1:$ZZ$1, 0))</f>
        <v/>
      </c>
    </row>
    <row r="316">
      <c r="A316">
        <f>INDEX(resultados!$A$2:$ZZ$402, 310, MATCH($B$1, resultados!$A$1:$ZZ$1, 0))</f>
        <v/>
      </c>
      <c r="B316">
        <f>INDEX(resultados!$A$2:$ZZ$402, 310, MATCH($B$2, resultados!$A$1:$ZZ$1, 0))</f>
        <v/>
      </c>
      <c r="C316">
        <f>INDEX(resultados!$A$2:$ZZ$402, 310, MATCH($B$3, resultados!$A$1:$ZZ$1, 0))</f>
        <v/>
      </c>
    </row>
    <row r="317">
      <c r="A317">
        <f>INDEX(resultados!$A$2:$ZZ$402, 311, MATCH($B$1, resultados!$A$1:$ZZ$1, 0))</f>
        <v/>
      </c>
      <c r="B317">
        <f>INDEX(resultados!$A$2:$ZZ$402, 311, MATCH($B$2, resultados!$A$1:$ZZ$1, 0))</f>
        <v/>
      </c>
      <c r="C317">
        <f>INDEX(resultados!$A$2:$ZZ$402, 311, MATCH($B$3, resultados!$A$1:$ZZ$1, 0))</f>
        <v/>
      </c>
    </row>
    <row r="318">
      <c r="A318">
        <f>INDEX(resultados!$A$2:$ZZ$402, 312, MATCH($B$1, resultados!$A$1:$ZZ$1, 0))</f>
        <v/>
      </c>
      <c r="B318">
        <f>INDEX(resultados!$A$2:$ZZ$402, 312, MATCH($B$2, resultados!$A$1:$ZZ$1, 0))</f>
        <v/>
      </c>
      <c r="C318">
        <f>INDEX(resultados!$A$2:$ZZ$402, 312, MATCH($B$3, resultados!$A$1:$ZZ$1, 0))</f>
        <v/>
      </c>
    </row>
    <row r="319">
      <c r="A319">
        <f>INDEX(resultados!$A$2:$ZZ$402, 313, MATCH($B$1, resultados!$A$1:$ZZ$1, 0))</f>
        <v/>
      </c>
      <c r="B319">
        <f>INDEX(resultados!$A$2:$ZZ$402, 313, MATCH($B$2, resultados!$A$1:$ZZ$1, 0))</f>
        <v/>
      </c>
      <c r="C319">
        <f>INDEX(resultados!$A$2:$ZZ$402, 313, MATCH($B$3, resultados!$A$1:$ZZ$1, 0))</f>
        <v/>
      </c>
    </row>
    <row r="320">
      <c r="A320">
        <f>INDEX(resultados!$A$2:$ZZ$402, 314, MATCH($B$1, resultados!$A$1:$ZZ$1, 0))</f>
        <v/>
      </c>
      <c r="B320">
        <f>INDEX(resultados!$A$2:$ZZ$402, 314, MATCH($B$2, resultados!$A$1:$ZZ$1, 0))</f>
        <v/>
      </c>
      <c r="C320">
        <f>INDEX(resultados!$A$2:$ZZ$402, 314, MATCH($B$3, resultados!$A$1:$ZZ$1, 0))</f>
        <v/>
      </c>
    </row>
    <row r="321">
      <c r="A321">
        <f>INDEX(resultados!$A$2:$ZZ$402, 315, MATCH($B$1, resultados!$A$1:$ZZ$1, 0))</f>
        <v/>
      </c>
      <c r="B321">
        <f>INDEX(resultados!$A$2:$ZZ$402, 315, MATCH($B$2, resultados!$A$1:$ZZ$1, 0))</f>
        <v/>
      </c>
      <c r="C321">
        <f>INDEX(resultados!$A$2:$ZZ$402, 315, MATCH($B$3, resultados!$A$1:$ZZ$1, 0))</f>
        <v/>
      </c>
    </row>
    <row r="322">
      <c r="A322">
        <f>INDEX(resultados!$A$2:$ZZ$402, 316, MATCH($B$1, resultados!$A$1:$ZZ$1, 0))</f>
        <v/>
      </c>
      <c r="B322">
        <f>INDEX(resultados!$A$2:$ZZ$402, 316, MATCH($B$2, resultados!$A$1:$ZZ$1, 0))</f>
        <v/>
      </c>
      <c r="C322">
        <f>INDEX(resultados!$A$2:$ZZ$402, 316, MATCH($B$3, resultados!$A$1:$ZZ$1, 0))</f>
        <v/>
      </c>
    </row>
    <row r="323">
      <c r="A323">
        <f>INDEX(resultados!$A$2:$ZZ$402, 317, MATCH($B$1, resultados!$A$1:$ZZ$1, 0))</f>
        <v/>
      </c>
      <c r="B323">
        <f>INDEX(resultados!$A$2:$ZZ$402, 317, MATCH($B$2, resultados!$A$1:$ZZ$1, 0))</f>
        <v/>
      </c>
      <c r="C323">
        <f>INDEX(resultados!$A$2:$ZZ$402, 317, MATCH($B$3, resultados!$A$1:$ZZ$1, 0))</f>
        <v/>
      </c>
    </row>
    <row r="324">
      <c r="A324">
        <f>INDEX(resultados!$A$2:$ZZ$402, 318, MATCH($B$1, resultados!$A$1:$ZZ$1, 0))</f>
        <v/>
      </c>
      <c r="B324">
        <f>INDEX(resultados!$A$2:$ZZ$402, 318, MATCH($B$2, resultados!$A$1:$ZZ$1, 0))</f>
        <v/>
      </c>
      <c r="C324">
        <f>INDEX(resultados!$A$2:$ZZ$402, 318, MATCH($B$3, resultados!$A$1:$ZZ$1, 0))</f>
        <v/>
      </c>
    </row>
    <row r="325">
      <c r="A325">
        <f>INDEX(resultados!$A$2:$ZZ$402, 319, MATCH($B$1, resultados!$A$1:$ZZ$1, 0))</f>
        <v/>
      </c>
      <c r="B325">
        <f>INDEX(resultados!$A$2:$ZZ$402, 319, MATCH($B$2, resultados!$A$1:$ZZ$1, 0))</f>
        <v/>
      </c>
      <c r="C325">
        <f>INDEX(resultados!$A$2:$ZZ$402, 319, MATCH($B$3, resultados!$A$1:$ZZ$1, 0))</f>
        <v/>
      </c>
    </row>
    <row r="326">
      <c r="A326">
        <f>INDEX(resultados!$A$2:$ZZ$402, 320, MATCH($B$1, resultados!$A$1:$ZZ$1, 0))</f>
        <v/>
      </c>
      <c r="B326">
        <f>INDEX(resultados!$A$2:$ZZ$402, 320, MATCH($B$2, resultados!$A$1:$ZZ$1, 0))</f>
        <v/>
      </c>
      <c r="C326">
        <f>INDEX(resultados!$A$2:$ZZ$402, 320, MATCH($B$3, resultados!$A$1:$ZZ$1, 0))</f>
        <v/>
      </c>
    </row>
    <row r="327">
      <c r="A327">
        <f>INDEX(resultados!$A$2:$ZZ$402, 321, MATCH($B$1, resultados!$A$1:$ZZ$1, 0))</f>
        <v/>
      </c>
      <c r="B327">
        <f>INDEX(resultados!$A$2:$ZZ$402, 321, MATCH($B$2, resultados!$A$1:$ZZ$1, 0))</f>
        <v/>
      </c>
      <c r="C327">
        <f>INDEX(resultados!$A$2:$ZZ$402, 321, MATCH($B$3, resultados!$A$1:$ZZ$1, 0))</f>
        <v/>
      </c>
    </row>
    <row r="328">
      <c r="A328">
        <f>INDEX(resultados!$A$2:$ZZ$402, 322, MATCH($B$1, resultados!$A$1:$ZZ$1, 0))</f>
        <v/>
      </c>
      <c r="B328">
        <f>INDEX(resultados!$A$2:$ZZ$402, 322, MATCH($B$2, resultados!$A$1:$ZZ$1, 0))</f>
        <v/>
      </c>
      <c r="C328">
        <f>INDEX(resultados!$A$2:$ZZ$402, 322, MATCH($B$3, resultados!$A$1:$ZZ$1, 0))</f>
        <v/>
      </c>
    </row>
    <row r="329">
      <c r="A329">
        <f>INDEX(resultados!$A$2:$ZZ$402, 323, MATCH($B$1, resultados!$A$1:$ZZ$1, 0))</f>
        <v/>
      </c>
      <c r="B329">
        <f>INDEX(resultados!$A$2:$ZZ$402, 323, MATCH($B$2, resultados!$A$1:$ZZ$1, 0))</f>
        <v/>
      </c>
      <c r="C329">
        <f>INDEX(resultados!$A$2:$ZZ$402, 323, MATCH($B$3, resultados!$A$1:$ZZ$1, 0))</f>
        <v/>
      </c>
    </row>
    <row r="330">
      <c r="A330">
        <f>INDEX(resultados!$A$2:$ZZ$402, 324, MATCH($B$1, resultados!$A$1:$ZZ$1, 0))</f>
        <v/>
      </c>
      <c r="B330">
        <f>INDEX(resultados!$A$2:$ZZ$402, 324, MATCH($B$2, resultados!$A$1:$ZZ$1, 0))</f>
        <v/>
      </c>
      <c r="C330">
        <f>INDEX(resultados!$A$2:$ZZ$402, 324, MATCH($B$3, resultados!$A$1:$ZZ$1, 0))</f>
        <v/>
      </c>
    </row>
    <row r="331">
      <c r="A331">
        <f>INDEX(resultados!$A$2:$ZZ$402, 325, MATCH($B$1, resultados!$A$1:$ZZ$1, 0))</f>
        <v/>
      </c>
      <c r="B331">
        <f>INDEX(resultados!$A$2:$ZZ$402, 325, MATCH($B$2, resultados!$A$1:$ZZ$1, 0))</f>
        <v/>
      </c>
      <c r="C331">
        <f>INDEX(resultados!$A$2:$ZZ$402, 325, MATCH($B$3, resultados!$A$1:$ZZ$1, 0))</f>
        <v/>
      </c>
    </row>
    <row r="332">
      <c r="A332">
        <f>INDEX(resultados!$A$2:$ZZ$402, 326, MATCH($B$1, resultados!$A$1:$ZZ$1, 0))</f>
        <v/>
      </c>
      <c r="B332">
        <f>INDEX(resultados!$A$2:$ZZ$402, 326, MATCH($B$2, resultados!$A$1:$ZZ$1, 0))</f>
        <v/>
      </c>
      <c r="C332">
        <f>INDEX(resultados!$A$2:$ZZ$402, 326, MATCH($B$3, resultados!$A$1:$ZZ$1, 0))</f>
        <v/>
      </c>
    </row>
    <row r="333">
      <c r="A333">
        <f>INDEX(resultados!$A$2:$ZZ$402, 327, MATCH($B$1, resultados!$A$1:$ZZ$1, 0))</f>
        <v/>
      </c>
      <c r="B333">
        <f>INDEX(resultados!$A$2:$ZZ$402, 327, MATCH($B$2, resultados!$A$1:$ZZ$1, 0))</f>
        <v/>
      </c>
      <c r="C333">
        <f>INDEX(resultados!$A$2:$ZZ$402, 327, MATCH($B$3, resultados!$A$1:$ZZ$1, 0))</f>
        <v/>
      </c>
    </row>
    <row r="334">
      <c r="A334">
        <f>INDEX(resultados!$A$2:$ZZ$402, 328, MATCH($B$1, resultados!$A$1:$ZZ$1, 0))</f>
        <v/>
      </c>
      <c r="B334">
        <f>INDEX(resultados!$A$2:$ZZ$402, 328, MATCH($B$2, resultados!$A$1:$ZZ$1, 0))</f>
        <v/>
      </c>
      <c r="C334">
        <f>INDEX(resultados!$A$2:$ZZ$402, 328, MATCH($B$3, resultados!$A$1:$ZZ$1, 0))</f>
        <v/>
      </c>
    </row>
    <row r="335">
      <c r="A335">
        <f>INDEX(resultados!$A$2:$ZZ$402, 329, MATCH($B$1, resultados!$A$1:$ZZ$1, 0))</f>
        <v/>
      </c>
      <c r="B335">
        <f>INDEX(resultados!$A$2:$ZZ$402, 329, MATCH($B$2, resultados!$A$1:$ZZ$1, 0))</f>
        <v/>
      </c>
      <c r="C335">
        <f>INDEX(resultados!$A$2:$ZZ$402, 329, MATCH($B$3, resultados!$A$1:$ZZ$1, 0))</f>
        <v/>
      </c>
    </row>
    <row r="336">
      <c r="A336">
        <f>INDEX(resultados!$A$2:$ZZ$402, 330, MATCH($B$1, resultados!$A$1:$ZZ$1, 0))</f>
        <v/>
      </c>
      <c r="B336">
        <f>INDEX(resultados!$A$2:$ZZ$402, 330, MATCH($B$2, resultados!$A$1:$ZZ$1, 0))</f>
        <v/>
      </c>
      <c r="C336">
        <f>INDEX(resultados!$A$2:$ZZ$402, 330, MATCH($B$3, resultados!$A$1:$ZZ$1, 0))</f>
        <v/>
      </c>
    </row>
    <row r="337">
      <c r="A337">
        <f>INDEX(resultados!$A$2:$ZZ$402, 331, MATCH($B$1, resultados!$A$1:$ZZ$1, 0))</f>
        <v/>
      </c>
      <c r="B337">
        <f>INDEX(resultados!$A$2:$ZZ$402, 331, MATCH($B$2, resultados!$A$1:$ZZ$1, 0))</f>
        <v/>
      </c>
      <c r="C337">
        <f>INDEX(resultados!$A$2:$ZZ$402, 331, MATCH($B$3, resultados!$A$1:$ZZ$1, 0))</f>
        <v/>
      </c>
    </row>
    <row r="338">
      <c r="A338">
        <f>INDEX(resultados!$A$2:$ZZ$402, 332, MATCH($B$1, resultados!$A$1:$ZZ$1, 0))</f>
        <v/>
      </c>
      <c r="B338">
        <f>INDEX(resultados!$A$2:$ZZ$402, 332, MATCH($B$2, resultados!$A$1:$ZZ$1, 0))</f>
        <v/>
      </c>
      <c r="C338">
        <f>INDEX(resultados!$A$2:$ZZ$402, 332, MATCH($B$3, resultados!$A$1:$ZZ$1, 0))</f>
        <v/>
      </c>
    </row>
    <row r="339">
      <c r="A339">
        <f>INDEX(resultados!$A$2:$ZZ$402, 333, MATCH($B$1, resultados!$A$1:$ZZ$1, 0))</f>
        <v/>
      </c>
      <c r="B339">
        <f>INDEX(resultados!$A$2:$ZZ$402, 333, MATCH($B$2, resultados!$A$1:$ZZ$1, 0))</f>
        <v/>
      </c>
      <c r="C339">
        <f>INDEX(resultados!$A$2:$ZZ$402, 333, MATCH($B$3, resultados!$A$1:$ZZ$1, 0))</f>
        <v/>
      </c>
    </row>
    <row r="340">
      <c r="A340">
        <f>INDEX(resultados!$A$2:$ZZ$402, 334, MATCH($B$1, resultados!$A$1:$ZZ$1, 0))</f>
        <v/>
      </c>
      <c r="B340">
        <f>INDEX(resultados!$A$2:$ZZ$402, 334, MATCH($B$2, resultados!$A$1:$ZZ$1, 0))</f>
        <v/>
      </c>
      <c r="C340">
        <f>INDEX(resultados!$A$2:$ZZ$402, 334, MATCH($B$3, resultados!$A$1:$ZZ$1, 0))</f>
        <v/>
      </c>
    </row>
    <row r="341">
      <c r="A341">
        <f>INDEX(resultados!$A$2:$ZZ$402, 335, MATCH($B$1, resultados!$A$1:$ZZ$1, 0))</f>
        <v/>
      </c>
      <c r="B341">
        <f>INDEX(resultados!$A$2:$ZZ$402, 335, MATCH($B$2, resultados!$A$1:$ZZ$1, 0))</f>
        <v/>
      </c>
      <c r="C341">
        <f>INDEX(resultados!$A$2:$ZZ$402, 335, MATCH($B$3, resultados!$A$1:$ZZ$1, 0))</f>
        <v/>
      </c>
    </row>
    <row r="342">
      <c r="A342">
        <f>INDEX(resultados!$A$2:$ZZ$402, 336, MATCH($B$1, resultados!$A$1:$ZZ$1, 0))</f>
        <v/>
      </c>
      <c r="B342">
        <f>INDEX(resultados!$A$2:$ZZ$402, 336, MATCH($B$2, resultados!$A$1:$ZZ$1, 0))</f>
        <v/>
      </c>
      <c r="C342">
        <f>INDEX(resultados!$A$2:$ZZ$402, 336, MATCH($B$3, resultados!$A$1:$ZZ$1, 0))</f>
        <v/>
      </c>
    </row>
    <row r="343">
      <c r="A343">
        <f>INDEX(resultados!$A$2:$ZZ$402, 337, MATCH($B$1, resultados!$A$1:$ZZ$1, 0))</f>
        <v/>
      </c>
      <c r="B343">
        <f>INDEX(resultados!$A$2:$ZZ$402, 337, MATCH($B$2, resultados!$A$1:$ZZ$1, 0))</f>
        <v/>
      </c>
      <c r="C343">
        <f>INDEX(resultados!$A$2:$ZZ$402, 337, MATCH($B$3, resultados!$A$1:$ZZ$1, 0))</f>
        <v/>
      </c>
    </row>
    <row r="344">
      <c r="A344">
        <f>INDEX(resultados!$A$2:$ZZ$402, 338, MATCH($B$1, resultados!$A$1:$ZZ$1, 0))</f>
        <v/>
      </c>
      <c r="B344">
        <f>INDEX(resultados!$A$2:$ZZ$402, 338, MATCH($B$2, resultados!$A$1:$ZZ$1, 0))</f>
        <v/>
      </c>
      <c r="C344">
        <f>INDEX(resultados!$A$2:$ZZ$402, 338, MATCH($B$3, resultados!$A$1:$ZZ$1, 0))</f>
        <v/>
      </c>
    </row>
    <row r="345">
      <c r="A345">
        <f>INDEX(resultados!$A$2:$ZZ$402, 339, MATCH($B$1, resultados!$A$1:$ZZ$1, 0))</f>
        <v/>
      </c>
      <c r="B345">
        <f>INDEX(resultados!$A$2:$ZZ$402, 339, MATCH($B$2, resultados!$A$1:$ZZ$1, 0))</f>
        <v/>
      </c>
      <c r="C345">
        <f>INDEX(resultados!$A$2:$ZZ$402, 339, MATCH($B$3, resultados!$A$1:$ZZ$1, 0))</f>
        <v/>
      </c>
    </row>
    <row r="346">
      <c r="A346">
        <f>INDEX(resultados!$A$2:$ZZ$402, 340, MATCH($B$1, resultados!$A$1:$ZZ$1, 0))</f>
        <v/>
      </c>
      <c r="B346">
        <f>INDEX(resultados!$A$2:$ZZ$402, 340, MATCH($B$2, resultados!$A$1:$ZZ$1, 0))</f>
        <v/>
      </c>
      <c r="C346">
        <f>INDEX(resultados!$A$2:$ZZ$402, 340, MATCH($B$3, resultados!$A$1:$ZZ$1, 0))</f>
        <v/>
      </c>
    </row>
    <row r="347">
      <c r="A347">
        <f>INDEX(resultados!$A$2:$ZZ$402, 341, MATCH($B$1, resultados!$A$1:$ZZ$1, 0))</f>
        <v/>
      </c>
      <c r="B347">
        <f>INDEX(resultados!$A$2:$ZZ$402, 341, MATCH($B$2, resultados!$A$1:$ZZ$1, 0))</f>
        <v/>
      </c>
      <c r="C347">
        <f>INDEX(resultados!$A$2:$ZZ$402, 341, MATCH($B$3, resultados!$A$1:$ZZ$1, 0))</f>
        <v/>
      </c>
    </row>
    <row r="348">
      <c r="A348">
        <f>INDEX(resultados!$A$2:$ZZ$402, 342, MATCH($B$1, resultados!$A$1:$ZZ$1, 0))</f>
        <v/>
      </c>
      <c r="B348">
        <f>INDEX(resultados!$A$2:$ZZ$402, 342, MATCH($B$2, resultados!$A$1:$ZZ$1, 0))</f>
        <v/>
      </c>
      <c r="C348">
        <f>INDEX(resultados!$A$2:$ZZ$402, 342, MATCH($B$3, resultados!$A$1:$ZZ$1, 0))</f>
        <v/>
      </c>
    </row>
    <row r="349">
      <c r="A349">
        <f>INDEX(resultados!$A$2:$ZZ$402, 343, MATCH($B$1, resultados!$A$1:$ZZ$1, 0))</f>
        <v/>
      </c>
      <c r="B349">
        <f>INDEX(resultados!$A$2:$ZZ$402, 343, MATCH($B$2, resultados!$A$1:$ZZ$1, 0))</f>
        <v/>
      </c>
      <c r="C349">
        <f>INDEX(resultados!$A$2:$ZZ$402, 343, MATCH($B$3, resultados!$A$1:$ZZ$1, 0))</f>
        <v/>
      </c>
    </row>
    <row r="350">
      <c r="A350">
        <f>INDEX(resultados!$A$2:$ZZ$402, 344, MATCH($B$1, resultados!$A$1:$ZZ$1, 0))</f>
        <v/>
      </c>
      <c r="B350">
        <f>INDEX(resultados!$A$2:$ZZ$402, 344, MATCH($B$2, resultados!$A$1:$ZZ$1, 0))</f>
        <v/>
      </c>
      <c r="C350">
        <f>INDEX(resultados!$A$2:$ZZ$402, 344, MATCH($B$3, resultados!$A$1:$ZZ$1, 0))</f>
        <v/>
      </c>
    </row>
    <row r="351">
      <c r="A351">
        <f>INDEX(resultados!$A$2:$ZZ$402, 345, MATCH($B$1, resultados!$A$1:$ZZ$1, 0))</f>
        <v/>
      </c>
      <c r="B351">
        <f>INDEX(resultados!$A$2:$ZZ$402, 345, MATCH($B$2, resultados!$A$1:$ZZ$1, 0))</f>
        <v/>
      </c>
      <c r="C351">
        <f>INDEX(resultados!$A$2:$ZZ$402, 345, MATCH($B$3, resultados!$A$1:$ZZ$1, 0))</f>
        <v/>
      </c>
    </row>
    <row r="352">
      <c r="A352">
        <f>INDEX(resultados!$A$2:$ZZ$402, 346, MATCH($B$1, resultados!$A$1:$ZZ$1, 0))</f>
        <v/>
      </c>
      <c r="B352">
        <f>INDEX(resultados!$A$2:$ZZ$402, 346, MATCH($B$2, resultados!$A$1:$ZZ$1, 0))</f>
        <v/>
      </c>
      <c r="C352">
        <f>INDEX(resultados!$A$2:$ZZ$402, 346, MATCH($B$3, resultados!$A$1:$ZZ$1, 0))</f>
        <v/>
      </c>
    </row>
    <row r="353">
      <c r="A353">
        <f>INDEX(resultados!$A$2:$ZZ$402, 347, MATCH($B$1, resultados!$A$1:$ZZ$1, 0))</f>
        <v/>
      </c>
      <c r="B353">
        <f>INDEX(resultados!$A$2:$ZZ$402, 347, MATCH($B$2, resultados!$A$1:$ZZ$1, 0))</f>
        <v/>
      </c>
      <c r="C353">
        <f>INDEX(resultados!$A$2:$ZZ$402, 347, MATCH($B$3, resultados!$A$1:$ZZ$1, 0))</f>
        <v/>
      </c>
    </row>
    <row r="354">
      <c r="A354">
        <f>INDEX(resultados!$A$2:$ZZ$402, 348, MATCH($B$1, resultados!$A$1:$ZZ$1, 0))</f>
        <v/>
      </c>
      <c r="B354">
        <f>INDEX(resultados!$A$2:$ZZ$402, 348, MATCH($B$2, resultados!$A$1:$ZZ$1, 0))</f>
        <v/>
      </c>
      <c r="C354">
        <f>INDEX(resultados!$A$2:$ZZ$402, 348, MATCH($B$3, resultados!$A$1:$ZZ$1, 0))</f>
        <v/>
      </c>
    </row>
    <row r="355">
      <c r="A355">
        <f>INDEX(resultados!$A$2:$ZZ$402, 349, MATCH($B$1, resultados!$A$1:$ZZ$1, 0))</f>
        <v/>
      </c>
      <c r="B355">
        <f>INDEX(resultados!$A$2:$ZZ$402, 349, MATCH($B$2, resultados!$A$1:$ZZ$1, 0))</f>
        <v/>
      </c>
      <c r="C355">
        <f>INDEX(resultados!$A$2:$ZZ$402, 349, MATCH($B$3, resultados!$A$1:$ZZ$1, 0))</f>
        <v/>
      </c>
    </row>
    <row r="356">
      <c r="A356">
        <f>INDEX(resultados!$A$2:$ZZ$402, 350, MATCH($B$1, resultados!$A$1:$ZZ$1, 0))</f>
        <v/>
      </c>
      <c r="B356">
        <f>INDEX(resultados!$A$2:$ZZ$402, 350, MATCH($B$2, resultados!$A$1:$ZZ$1, 0))</f>
        <v/>
      </c>
      <c r="C356">
        <f>INDEX(resultados!$A$2:$ZZ$402, 350, MATCH($B$3, resultados!$A$1:$ZZ$1, 0))</f>
        <v/>
      </c>
    </row>
    <row r="357">
      <c r="A357">
        <f>INDEX(resultados!$A$2:$ZZ$402, 351, MATCH($B$1, resultados!$A$1:$ZZ$1, 0))</f>
        <v/>
      </c>
      <c r="B357">
        <f>INDEX(resultados!$A$2:$ZZ$402, 351, MATCH($B$2, resultados!$A$1:$ZZ$1, 0))</f>
        <v/>
      </c>
      <c r="C357">
        <f>INDEX(resultados!$A$2:$ZZ$402, 351, MATCH($B$3, resultados!$A$1:$ZZ$1, 0))</f>
        <v/>
      </c>
    </row>
    <row r="358">
      <c r="A358">
        <f>INDEX(resultados!$A$2:$ZZ$402, 352, MATCH($B$1, resultados!$A$1:$ZZ$1, 0))</f>
        <v/>
      </c>
      <c r="B358">
        <f>INDEX(resultados!$A$2:$ZZ$402, 352, MATCH($B$2, resultados!$A$1:$ZZ$1, 0))</f>
        <v/>
      </c>
      <c r="C358">
        <f>INDEX(resultados!$A$2:$ZZ$402, 352, MATCH($B$3, resultados!$A$1:$ZZ$1, 0))</f>
        <v/>
      </c>
    </row>
    <row r="359">
      <c r="A359">
        <f>INDEX(resultados!$A$2:$ZZ$402, 353, MATCH($B$1, resultados!$A$1:$ZZ$1, 0))</f>
        <v/>
      </c>
      <c r="B359">
        <f>INDEX(resultados!$A$2:$ZZ$402, 353, MATCH($B$2, resultados!$A$1:$ZZ$1, 0))</f>
        <v/>
      </c>
      <c r="C359">
        <f>INDEX(resultados!$A$2:$ZZ$402, 353, MATCH($B$3, resultados!$A$1:$ZZ$1, 0))</f>
        <v/>
      </c>
    </row>
    <row r="360">
      <c r="A360">
        <f>INDEX(resultados!$A$2:$ZZ$402, 354, MATCH($B$1, resultados!$A$1:$ZZ$1, 0))</f>
        <v/>
      </c>
      <c r="B360">
        <f>INDEX(resultados!$A$2:$ZZ$402, 354, MATCH($B$2, resultados!$A$1:$ZZ$1, 0))</f>
        <v/>
      </c>
      <c r="C360">
        <f>INDEX(resultados!$A$2:$ZZ$402, 354, MATCH($B$3, resultados!$A$1:$ZZ$1, 0))</f>
        <v/>
      </c>
    </row>
    <row r="361">
      <c r="A361">
        <f>INDEX(resultados!$A$2:$ZZ$402, 355, MATCH($B$1, resultados!$A$1:$ZZ$1, 0))</f>
        <v/>
      </c>
      <c r="B361">
        <f>INDEX(resultados!$A$2:$ZZ$402, 355, MATCH($B$2, resultados!$A$1:$ZZ$1, 0))</f>
        <v/>
      </c>
      <c r="C361">
        <f>INDEX(resultados!$A$2:$ZZ$402, 355, MATCH($B$3, resultados!$A$1:$ZZ$1, 0))</f>
        <v/>
      </c>
    </row>
    <row r="362">
      <c r="A362">
        <f>INDEX(resultados!$A$2:$ZZ$402, 356, MATCH($B$1, resultados!$A$1:$ZZ$1, 0))</f>
        <v/>
      </c>
      <c r="B362">
        <f>INDEX(resultados!$A$2:$ZZ$402, 356, MATCH($B$2, resultados!$A$1:$ZZ$1, 0))</f>
        <v/>
      </c>
      <c r="C362">
        <f>INDEX(resultados!$A$2:$ZZ$402, 356, MATCH($B$3, resultados!$A$1:$ZZ$1, 0))</f>
        <v/>
      </c>
    </row>
    <row r="363">
      <c r="A363">
        <f>INDEX(resultados!$A$2:$ZZ$402, 357, MATCH($B$1, resultados!$A$1:$ZZ$1, 0))</f>
        <v/>
      </c>
      <c r="B363">
        <f>INDEX(resultados!$A$2:$ZZ$402, 357, MATCH($B$2, resultados!$A$1:$ZZ$1, 0))</f>
        <v/>
      </c>
      <c r="C363">
        <f>INDEX(resultados!$A$2:$ZZ$402, 357, MATCH($B$3, resultados!$A$1:$ZZ$1, 0))</f>
        <v/>
      </c>
    </row>
    <row r="364">
      <c r="A364">
        <f>INDEX(resultados!$A$2:$ZZ$402, 358, MATCH($B$1, resultados!$A$1:$ZZ$1, 0))</f>
        <v/>
      </c>
      <c r="B364">
        <f>INDEX(resultados!$A$2:$ZZ$402, 358, MATCH($B$2, resultados!$A$1:$ZZ$1, 0))</f>
        <v/>
      </c>
      <c r="C364">
        <f>INDEX(resultados!$A$2:$ZZ$402, 358, MATCH($B$3, resultados!$A$1:$ZZ$1, 0))</f>
        <v/>
      </c>
    </row>
    <row r="365">
      <c r="A365">
        <f>INDEX(resultados!$A$2:$ZZ$402, 359, MATCH($B$1, resultados!$A$1:$ZZ$1, 0))</f>
        <v/>
      </c>
      <c r="B365">
        <f>INDEX(resultados!$A$2:$ZZ$402, 359, MATCH($B$2, resultados!$A$1:$ZZ$1, 0))</f>
        <v/>
      </c>
      <c r="C365">
        <f>INDEX(resultados!$A$2:$ZZ$402, 359, MATCH($B$3, resultados!$A$1:$ZZ$1, 0))</f>
        <v/>
      </c>
    </row>
    <row r="366">
      <c r="A366">
        <f>INDEX(resultados!$A$2:$ZZ$402, 360, MATCH($B$1, resultados!$A$1:$ZZ$1, 0))</f>
        <v/>
      </c>
      <c r="B366">
        <f>INDEX(resultados!$A$2:$ZZ$402, 360, MATCH($B$2, resultados!$A$1:$ZZ$1, 0))</f>
        <v/>
      </c>
      <c r="C366">
        <f>INDEX(resultados!$A$2:$ZZ$402, 360, MATCH($B$3, resultados!$A$1:$ZZ$1, 0))</f>
        <v/>
      </c>
    </row>
    <row r="367">
      <c r="A367">
        <f>INDEX(resultados!$A$2:$ZZ$402, 361, MATCH($B$1, resultados!$A$1:$ZZ$1, 0))</f>
        <v/>
      </c>
      <c r="B367">
        <f>INDEX(resultados!$A$2:$ZZ$402, 361, MATCH($B$2, resultados!$A$1:$ZZ$1, 0))</f>
        <v/>
      </c>
      <c r="C367">
        <f>INDEX(resultados!$A$2:$ZZ$402, 361, MATCH($B$3, resultados!$A$1:$ZZ$1, 0))</f>
        <v/>
      </c>
    </row>
    <row r="368">
      <c r="A368">
        <f>INDEX(resultados!$A$2:$ZZ$402, 362, MATCH($B$1, resultados!$A$1:$ZZ$1, 0))</f>
        <v/>
      </c>
      <c r="B368">
        <f>INDEX(resultados!$A$2:$ZZ$402, 362, MATCH($B$2, resultados!$A$1:$ZZ$1, 0))</f>
        <v/>
      </c>
      <c r="C368">
        <f>INDEX(resultados!$A$2:$ZZ$402, 362, MATCH($B$3, resultados!$A$1:$ZZ$1, 0))</f>
        <v/>
      </c>
    </row>
    <row r="369">
      <c r="A369">
        <f>INDEX(resultados!$A$2:$ZZ$402, 363, MATCH($B$1, resultados!$A$1:$ZZ$1, 0))</f>
        <v/>
      </c>
      <c r="B369">
        <f>INDEX(resultados!$A$2:$ZZ$402, 363, MATCH($B$2, resultados!$A$1:$ZZ$1, 0))</f>
        <v/>
      </c>
      <c r="C369">
        <f>INDEX(resultados!$A$2:$ZZ$402, 363, MATCH($B$3, resultados!$A$1:$ZZ$1, 0))</f>
        <v/>
      </c>
    </row>
    <row r="370">
      <c r="A370">
        <f>INDEX(resultados!$A$2:$ZZ$402, 364, MATCH($B$1, resultados!$A$1:$ZZ$1, 0))</f>
        <v/>
      </c>
      <c r="B370">
        <f>INDEX(resultados!$A$2:$ZZ$402, 364, MATCH($B$2, resultados!$A$1:$ZZ$1, 0))</f>
        <v/>
      </c>
      <c r="C370">
        <f>INDEX(resultados!$A$2:$ZZ$402, 364, MATCH($B$3, resultados!$A$1:$ZZ$1, 0))</f>
        <v/>
      </c>
    </row>
    <row r="371">
      <c r="A371">
        <f>INDEX(resultados!$A$2:$ZZ$402, 365, MATCH($B$1, resultados!$A$1:$ZZ$1, 0))</f>
        <v/>
      </c>
      <c r="B371">
        <f>INDEX(resultados!$A$2:$ZZ$402, 365, MATCH($B$2, resultados!$A$1:$ZZ$1, 0))</f>
        <v/>
      </c>
      <c r="C371">
        <f>INDEX(resultados!$A$2:$ZZ$402, 365, MATCH($B$3, resultados!$A$1:$ZZ$1, 0))</f>
        <v/>
      </c>
    </row>
    <row r="372">
      <c r="A372">
        <f>INDEX(resultados!$A$2:$ZZ$402, 366, MATCH($B$1, resultados!$A$1:$ZZ$1, 0))</f>
        <v/>
      </c>
      <c r="B372">
        <f>INDEX(resultados!$A$2:$ZZ$402, 366, MATCH($B$2, resultados!$A$1:$ZZ$1, 0))</f>
        <v/>
      </c>
      <c r="C372">
        <f>INDEX(resultados!$A$2:$ZZ$402, 366, MATCH($B$3, resultados!$A$1:$ZZ$1, 0))</f>
        <v/>
      </c>
    </row>
    <row r="373">
      <c r="A373">
        <f>INDEX(resultados!$A$2:$ZZ$402, 367, MATCH($B$1, resultados!$A$1:$ZZ$1, 0))</f>
        <v/>
      </c>
      <c r="B373">
        <f>INDEX(resultados!$A$2:$ZZ$402, 367, MATCH($B$2, resultados!$A$1:$ZZ$1, 0))</f>
        <v/>
      </c>
      <c r="C373">
        <f>INDEX(resultados!$A$2:$ZZ$402, 367, MATCH($B$3, resultados!$A$1:$ZZ$1, 0))</f>
        <v/>
      </c>
    </row>
    <row r="374">
      <c r="A374">
        <f>INDEX(resultados!$A$2:$ZZ$402, 368, MATCH($B$1, resultados!$A$1:$ZZ$1, 0))</f>
        <v/>
      </c>
      <c r="B374">
        <f>INDEX(resultados!$A$2:$ZZ$402, 368, MATCH($B$2, resultados!$A$1:$ZZ$1, 0))</f>
        <v/>
      </c>
      <c r="C374">
        <f>INDEX(resultados!$A$2:$ZZ$402, 368, MATCH($B$3, resultados!$A$1:$ZZ$1, 0))</f>
        <v/>
      </c>
    </row>
    <row r="375">
      <c r="A375">
        <f>INDEX(resultados!$A$2:$ZZ$402, 369, MATCH($B$1, resultados!$A$1:$ZZ$1, 0))</f>
        <v/>
      </c>
      <c r="B375">
        <f>INDEX(resultados!$A$2:$ZZ$402, 369, MATCH($B$2, resultados!$A$1:$ZZ$1, 0))</f>
        <v/>
      </c>
      <c r="C375">
        <f>INDEX(resultados!$A$2:$ZZ$402, 369, MATCH($B$3, resultados!$A$1:$ZZ$1, 0))</f>
        <v/>
      </c>
    </row>
    <row r="376">
      <c r="A376">
        <f>INDEX(resultados!$A$2:$ZZ$402, 370, MATCH($B$1, resultados!$A$1:$ZZ$1, 0))</f>
        <v/>
      </c>
      <c r="B376">
        <f>INDEX(resultados!$A$2:$ZZ$402, 370, MATCH($B$2, resultados!$A$1:$ZZ$1, 0))</f>
        <v/>
      </c>
      <c r="C376">
        <f>INDEX(resultados!$A$2:$ZZ$402, 370, MATCH($B$3, resultados!$A$1:$ZZ$1, 0))</f>
        <v/>
      </c>
    </row>
    <row r="377">
      <c r="A377">
        <f>INDEX(resultados!$A$2:$ZZ$402, 371, MATCH($B$1, resultados!$A$1:$ZZ$1, 0))</f>
        <v/>
      </c>
      <c r="B377">
        <f>INDEX(resultados!$A$2:$ZZ$402, 371, MATCH($B$2, resultados!$A$1:$ZZ$1, 0))</f>
        <v/>
      </c>
      <c r="C377">
        <f>INDEX(resultados!$A$2:$ZZ$402, 371, MATCH($B$3, resultados!$A$1:$ZZ$1, 0))</f>
        <v/>
      </c>
    </row>
    <row r="378">
      <c r="A378">
        <f>INDEX(resultados!$A$2:$ZZ$402, 372, MATCH($B$1, resultados!$A$1:$ZZ$1, 0))</f>
        <v/>
      </c>
      <c r="B378">
        <f>INDEX(resultados!$A$2:$ZZ$402, 372, MATCH($B$2, resultados!$A$1:$ZZ$1, 0))</f>
        <v/>
      </c>
      <c r="C378">
        <f>INDEX(resultados!$A$2:$ZZ$402, 372, MATCH($B$3, resultados!$A$1:$ZZ$1, 0))</f>
        <v/>
      </c>
    </row>
    <row r="379">
      <c r="A379">
        <f>INDEX(resultados!$A$2:$ZZ$402, 373, MATCH($B$1, resultados!$A$1:$ZZ$1, 0))</f>
        <v/>
      </c>
      <c r="B379">
        <f>INDEX(resultados!$A$2:$ZZ$402, 373, MATCH($B$2, resultados!$A$1:$ZZ$1, 0))</f>
        <v/>
      </c>
      <c r="C379">
        <f>INDEX(resultados!$A$2:$ZZ$402, 373, MATCH($B$3, resultados!$A$1:$ZZ$1, 0))</f>
        <v/>
      </c>
    </row>
    <row r="380">
      <c r="A380">
        <f>INDEX(resultados!$A$2:$ZZ$402, 374, MATCH($B$1, resultados!$A$1:$ZZ$1, 0))</f>
        <v/>
      </c>
      <c r="B380">
        <f>INDEX(resultados!$A$2:$ZZ$402, 374, MATCH($B$2, resultados!$A$1:$ZZ$1, 0))</f>
        <v/>
      </c>
      <c r="C380">
        <f>INDEX(resultados!$A$2:$ZZ$402, 374, MATCH($B$3, resultados!$A$1:$ZZ$1, 0))</f>
        <v/>
      </c>
    </row>
    <row r="381">
      <c r="A381">
        <f>INDEX(resultados!$A$2:$ZZ$402, 375, MATCH($B$1, resultados!$A$1:$ZZ$1, 0))</f>
        <v/>
      </c>
      <c r="B381">
        <f>INDEX(resultados!$A$2:$ZZ$402, 375, MATCH($B$2, resultados!$A$1:$ZZ$1, 0))</f>
        <v/>
      </c>
      <c r="C381">
        <f>INDEX(resultados!$A$2:$ZZ$402, 375, MATCH($B$3, resultados!$A$1:$ZZ$1, 0))</f>
        <v/>
      </c>
    </row>
    <row r="382">
      <c r="A382">
        <f>INDEX(resultados!$A$2:$ZZ$402, 376, MATCH($B$1, resultados!$A$1:$ZZ$1, 0))</f>
        <v/>
      </c>
      <c r="B382">
        <f>INDEX(resultados!$A$2:$ZZ$402, 376, MATCH($B$2, resultados!$A$1:$ZZ$1, 0))</f>
        <v/>
      </c>
      <c r="C382">
        <f>INDEX(resultados!$A$2:$ZZ$402, 376, MATCH($B$3, resultados!$A$1:$ZZ$1, 0))</f>
        <v/>
      </c>
    </row>
    <row r="383">
      <c r="A383">
        <f>INDEX(resultados!$A$2:$ZZ$402, 377, MATCH($B$1, resultados!$A$1:$ZZ$1, 0))</f>
        <v/>
      </c>
      <c r="B383">
        <f>INDEX(resultados!$A$2:$ZZ$402, 377, MATCH($B$2, resultados!$A$1:$ZZ$1, 0))</f>
        <v/>
      </c>
      <c r="C383">
        <f>INDEX(resultados!$A$2:$ZZ$402, 377, MATCH($B$3, resultados!$A$1:$ZZ$1, 0))</f>
        <v/>
      </c>
    </row>
    <row r="384">
      <c r="A384">
        <f>INDEX(resultados!$A$2:$ZZ$402, 378, MATCH($B$1, resultados!$A$1:$ZZ$1, 0))</f>
        <v/>
      </c>
      <c r="B384">
        <f>INDEX(resultados!$A$2:$ZZ$402, 378, MATCH($B$2, resultados!$A$1:$ZZ$1, 0))</f>
        <v/>
      </c>
      <c r="C384">
        <f>INDEX(resultados!$A$2:$ZZ$402, 378, MATCH($B$3, resultados!$A$1:$ZZ$1, 0))</f>
        <v/>
      </c>
    </row>
    <row r="385">
      <c r="A385">
        <f>INDEX(resultados!$A$2:$ZZ$402, 379, MATCH($B$1, resultados!$A$1:$ZZ$1, 0))</f>
        <v/>
      </c>
      <c r="B385">
        <f>INDEX(resultados!$A$2:$ZZ$402, 379, MATCH($B$2, resultados!$A$1:$ZZ$1, 0))</f>
        <v/>
      </c>
      <c r="C385">
        <f>INDEX(resultados!$A$2:$ZZ$402, 379, MATCH($B$3, resultados!$A$1:$ZZ$1, 0))</f>
        <v/>
      </c>
    </row>
    <row r="386">
      <c r="A386">
        <f>INDEX(resultados!$A$2:$ZZ$402, 380, MATCH($B$1, resultados!$A$1:$ZZ$1, 0))</f>
        <v/>
      </c>
      <c r="B386">
        <f>INDEX(resultados!$A$2:$ZZ$402, 380, MATCH($B$2, resultados!$A$1:$ZZ$1, 0))</f>
        <v/>
      </c>
      <c r="C386">
        <f>INDEX(resultados!$A$2:$ZZ$402, 380, MATCH($B$3, resultados!$A$1:$ZZ$1, 0))</f>
        <v/>
      </c>
    </row>
    <row r="387">
      <c r="A387">
        <f>INDEX(resultados!$A$2:$ZZ$402, 381, MATCH($B$1, resultados!$A$1:$ZZ$1, 0))</f>
        <v/>
      </c>
      <c r="B387">
        <f>INDEX(resultados!$A$2:$ZZ$402, 381, MATCH($B$2, resultados!$A$1:$ZZ$1, 0))</f>
        <v/>
      </c>
      <c r="C387">
        <f>INDEX(resultados!$A$2:$ZZ$402, 381, MATCH($B$3, resultados!$A$1:$ZZ$1, 0))</f>
        <v/>
      </c>
    </row>
    <row r="388">
      <c r="A388">
        <f>INDEX(resultados!$A$2:$ZZ$402, 382, MATCH($B$1, resultados!$A$1:$ZZ$1, 0))</f>
        <v/>
      </c>
      <c r="B388">
        <f>INDEX(resultados!$A$2:$ZZ$402, 382, MATCH($B$2, resultados!$A$1:$ZZ$1, 0))</f>
        <v/>
      </c>
      <c r="C388">
        <f>INDEX(resultados!$A$2:$ZZ$402, 382, MATCH($B$3, resultados!$A$1:$ZZ$1, 0))</f>
        <v/>
      </c>
    </row>
    <row r="389">
      <c r="A389">
        <f>INDEX(resultados!$A$2:$ZZ$402, 383, MATCH($B$1, resultados!$A$1:$ZZ$1, 0))</f>
        <v/>
      </c>
      <c r="B389">
        <f>INDEX(resultados!$A$2:$ZZ$402, 383, MATCH($B$2, resultados!$A$1:$ZZ$1, 0))</f>
        <v/>
      </c>
      <c r="C389">
        <f>INDEX(resultados!$A$2:$ZZ$402, 383, MATCH($B$3, resultados!$A$1:$ZZ$1, 0))</f>
        <v/>
      </c>
    </row>
    <row r="390">
      <c r="A390">
        <f>INDEX(resultados!$A$2:$ZZ$402, 384, MATCH($B$1, resultados!$A$1:$ZZ$1, 0))</f>
        <v/>
      </c>
      <c r="B390">
        <f>INDEX(resultados!$A$2:$ZZ$402, 384, MATCH($B$2, resultados!$A$1:$ZZ$1, 0))</f>
        <v/>
      </c>
      <c r="C390">
        <f>INDEX(resultados!$A$2:$ZZ$402, 384, MATCH($B$3, resultados!$A$1:$ZZ$1, 0))</f>
        <v/>
      </c>
    </row>
    <row r="391">
      <c r="A391">
        <f>INDEX(resultados!$A$2:$ZZ$402, 385, MATCH($B$1, resultados!$A$1:$ZZ$1, 0))</f>
        <v/>
      </c>
      <c r="B391">
        <f>INDEX(resultados!$A$2:$ZZ$402, 385, MATCH($B$2, resultados!$A$1:$ZZ$1, 0))</f>
        <v/>
      </c>
      <c r="C391">
        <f>INDEX(resultados!$A$2:$ZZ$402, 385, MATCH($B$3, resultados!$A$1:$ZZ$1, 0))</f>
        <v/>
      </c>
    </row>
    <row r="392">
      <c r="A392">
        <f>INDEX(resultados!$A$2:$ZZ$402, 386, MATCH($B$1, resultados!$A$1:$ZZ$1, 0))</f>
        <v/>
      </c>
      <c r="B392">
        <f>INDEX(resultados!$A$2:$ZZ$402, 386, MATCH($B$2, resultados!$A$1:$ZZ$1, 0))</f>
        <v/>
      </c>
      <c r="C392">
        <f>INDEX(resultados!$A$2:$ZZ$402, 386, MATCH($B$3, resultados!$A$1:$ZZ$1, 0))</f>
        <v/>
      </c>
    </row>
    <row r="393">
      <c r="A393">
        <f>INDEX(resultados!$A$2:$ZZ$402, 387, MATCH($B$1, resultados!$A$1:$ZZ$1, 0))</f>
        <v/>
      </c>
      <c r="B393">
        <f>INDEX(resultados!$A$2:$ZZ$402, 387, MATCH($B$2, resultados!$A$1:$ZZ$1, 0))</f>
        <v/>
      </c>
      <c r="C393">
        <f>INDEX(resultados!$A$2:$ZZ$402, 387, MATCH($B$3, resultados!$A$1:$ZZ$1, 0))</f>
        <v/>
      </c>
    </row>
    <row r="394">
      <c r="A394">
        <f>INDEX(resultados!$A$2:$ZZ$402, 388, MATCH($B$1, resultados!$A$1:$ZZ$1, 0))</f>
        <v/>
      </c>
      <c r="B394">
        <f>INDEX(resultados!$A$2:$ZZ$402, 388, MATCH($B$2, resultados!$A$1:$ZZ$1, 0))</f>
        <v/>
      </c>
      <c r="C394">
        <f>INDEX(resultados!$A$2:$ZZ$402, 388, MATCH($B$3, resultados!$A$1:$ZZ$1, 0))</f>
        <v/>
      </c>
    </row>
    <row r="395">
      <c r="A395">
        <f>INDEX(resultados!$A$2:$ZZ$402, 389, MATCH($B$1, resultados!$A$1:$ZZ$1, 0))</f>
        <v/>
      </c>
      <c r="B395">
        <f>INDEX(resultados!$A$2:$ZZ$402, 389, MATCH($B$2, resultados!$A$1:$ZZ$1, 0))</f>
        <v/>
      </c>
      <c r="C395">
        <f>INDEX(resultados!$A$2:$ZZ$402, 389, MATCH($B$3, resultados!$A$1:$ZZ$1, 0))</f>
        <v/>
      </c>
    </row>
    <row r="396">
      <c r="A396">
        <f>INDEX(resultados!$A$2:$ZZ$402, 390, MATCH($B$1, resultados!$A$1:$ZZ$1, 0))</f>
        <v/>
      </c>
      <c r="B396">
        <f>INDEX(resultados!$A$2:$ZZ$402, 390, MATCH($B$2, resultados!$A$1:$ZZ$1, 0))</f>
        <v/>
      </c>
      <c r="C396">
        <f>INDEX(resultados!$A$2:$ZZ$402, 390, MATCH($B$3, resultados!$A$1:$ZZ$1, 0))</f>
        <v/>
      </c>
    </row>
    <row r="397">
      <c r="A397">
        <f>INDEX(resultados!$A$2:$ZZ$402, 391, MATCH($B$1, resultados!$A$1:$ZZ$1, 0))</f>
        <v/>
      </c>
      <c r="B397">
        <f>INDEX(resultados!$A$2:$ZZ$402, 391, MATCH($B$2, resultados!$A$1:$ZZ$1, 0))</f>
        <v/>
      </c>
      <c r="C397">
        <f>INDEX(resultados!$A$2:$ZZ$402, 391, MATCH($B$3, resultados!$A$1:$ZZ$1, 0))</f>
        <v/>
      </c>
    </row>
    <row r="398">
      <c r="A398">
        <f>INDEX(resultados!$A$2:$ZZ$402, 392, MATCH($B$1, resultados!$A$1:$ZZ$1, 0))</f>
        <v/>
      </c>
      <c r="B398">
        <f>INDEX(resultados!$A$2:$ZZ$402, 392, MATCH($B$2, resultados!$A$1:$ZZ$1, 0))</f>
        <v/>
      </c>
      <c r="C398">
        <f>INDEX(resultados!$A$2:$ZZ$402, 392, MATCH($B$3, resultados!$A$1:$ZZ$1, 0))</f>
        <v/>
      </c>
    </row>
    <row r="399">
      <c r="A399">
        <f>INDEX(resultados!$A$2:$ZZ$402, 393, MATCH($B$1, resultados!$A$1:$ZZ$1, 0))</f>
        <v/>
      </c>
      <c r="B399">
        <f>INDEX(resultados!$A$2:$ZZ$402, 393, MATCH($B$2, resultados!$A$1:$ZZ$1, 0))</f>
        <v/>
      </c>
      <c r="C399">
        <f>INDEX(resultados!$A$2:$ZZ$402, 393, MATCH($B$3, resultados!$A$1:$ZZ$1, 0))</f>
        <v/>
      </c>
    </row>
    <row r="400">
      <c r="A400">
        <f>INDEX(resultados!$A$2:$ZZ$402, 394, MATCH($B$1, resultados!$A$1:$ZZ$1, 0))</f>
        <v/>
      </c>
      <c r="B400">
        <f>INDEX(resultados!$A$2:$ZZ$402, 394, MATCH($B$2, resultados!$A$1:$ZZ$1, 0))</f>
        <v/>
      </c>
      <c r="C400">
        <f>INDEX(resultados!$A$2:$ZZ$402, 394, MATCH($B$3, resultados!$A$1:$ZZ$1, 0))</f>
        <v/>
      </c>
    </row>
    <row r="401">
      <c r="A401">
        <f>INDEX(resultados!$A$2:$ZZ$402, 395, MATCH($B$1, resultados!$A$1:$ZZ$1, 0))</f>
        <v/>
      </c>
      <c r="B401">
        <f>INDEX(resultados!$A$2:$ZZ$402, 395, MATCH($B$2, resultados!$A$1:$ZZ$1, 0))</f>
        <v/>
      </c>
      <c r="C401">
        <f>INDEX(resultados!$A$2:$ZZ$402, 395, MATCH($B$3, resultados!$A$1:$ZZ$1, 0))</f>
        <v/>
      </c>
    </row>
    <row r="402">
      <c r="A402">
        <f>INDEX(resultados!$A$2:$ZZ$402, 396, MATCH($B$1, resultados!$A$1:$ZZ$1, 0))</f>
        <v/>
      </c>
      <c r="B402">
        <f>INDEX(resultados!$A$2:$ZZ$402, 396, MATCH($B$2, resultados!$A$1:$ZZ$1, 0))</f>
        <v/>
      </c>
      <c r="C402">
        <f>INDEX(resultados!$A$2:$ZZ$402, 396, MATCH($B$3, resultados!$A$1:$ZZ$1, 0))</f>
        <v/>
      </c>
    </row>
    <row r="403">
      <c r="A403">
        <f>INDEX(resultados!$A$2:$ZZ$402, 397, MATCH($B$1, resultados!$A$1:$ZZ$1, 0))</f>
        <v/>
      </c>
      <c r="B403">
        <f>INDEX(resultados!$A$2:$ZZ$402, 397, MATCH($B$2, resultados!$A$1:$ZZ$1, 0))</f>
        <v/>
      </c>
      <c r="C403">
        <f>INDEX(resultados!$A$2:$ZZ$402, 397, MATCH($B$3, resultados!$A$1:$ZZ$1, 0))</f>
        <v/>
      </c>
    </row>
    <row r="404">
      <c r="A404">
        <f>INDEX(resultados!$A$2:$ZZ$402, 398, MATCH($B$1, resultados!$A$1:$ZZ$1, 0))</f>
        <v/>
      </c>
      <c r="B404">
        <f>INDEX(resultados!$A$2:$ZZ$402, 398, MATCH($B$2, resultados!$A$1:$ZZ$1, 0))</f>
        <v/>
      </c>
      <c r="C404">
        <f>INDEX(resultados!$A$2:$ZZ$402, 398, MATCH($B$3, resultados!$A$1:$ZZ$1, 0))</f>
        <v/>
      </c>
    </row>
    <row r="405">
      <c r="A405">
        <f>INDEX(resultados!$A$2:$ZZ$402, 399, MATCH($B$1, resultados!$A$1:$ZZ$1, 0))</f>
        <v/>
      </c>
      <c r="B405">
        <f>INDEX(resultados!$A$2:$ZZ$402, 399, MATCH($B$2, resultados!$A$1:$ZZ$1, 0))</f>
        <v/>
      </c>
      <c r="C405">
        <f>INDEX(resultados!$A$2:$ZZ$402, 399, MATCH($B$3, resultados!$A$1:$ZZ$1, 0))</f>
        <v/>
      </c>
    </row>
    <row r="406">
      <c r="A406">
        <f>INDEX(resultados!$A$2:$ZZ$402, 400, MATCH($B$1, resultados!$A$1:$ZZ$1, 0))</f>
        <v/>
      </c>
      <c r="B406">
        <f>INDEX(resultados!$A$2:$ZZ$402, 400, MATCH($B$2, resultados!$A$1:$ZZ$1, 0))</f>
        <v/>
      </c>
      <c r="C406">
        <f>INDEX(resultados!$A$2:$ZZ$402, 400, MATCH($B$3, resultados!$A$1:$ZZ$1, 0))</f>
        <v/>
      </c>
    </row>
    <row r="407">
      <c r="A407">
        <f>INDEX(resultados!$A$2:$ZZ$402, 401, MATCH($B$1, resultados!$A$1:$ZZ$1, 0))</f>
        <v/>
      </c>
      <c r="B407">
        <f>INDEX(resultados!$A$2:$ZZ$402, 401, MATCH($B$2, resultados!$A$1:$ZZ$1, 0))</f>
        <v/>
      </c>
      <c r="C407">
        <f>INDEX(resultados!$A$2:$ZZ$402, 401,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5.4271</v>
      </c>
      <c r="E2" t="n">
        <v>18.43</v>
      </c>
      <c r="F2" t="n">
        <v>10.19</v>
      </c>
      <c r="G2" t="n">
        <v>5.27</v>
      </c>
      <c r="H2" t="n">
        <v>0.07000000000000001</v>
      </c>
      <c r="I2" t="n">
        <v>116</v>
      </c>
      <c r="J2" t="n">
        <v>242.64</v>
      </c>
      <c r="K2" t="n">
        <v>58.47</v>
      </c>
      <c r="L2" t="n">
        <v>1</v>
      </c>
      <c r="M2" t="n">
        <v>114</v>
      </c>
      <c r="N2" t="n">
        <v>58.17</v>
      </c>
      <c r="O2" t="n">
        <v>30160.1</v>
      </c>
      <c r="P2" t="n">
        <v>160.14</v>
      </c>
      <c r="Q2" t="n">
        <v>1361.68</v>
      </c>
      <c r="R2" t="n">
        <v>100.91</v>
      </c>
      <c r="S2" t="n">
        <v>25.13</v>
      </c>
      <c r="T2" t="n">
        <v>36745.21</v>
      </c>
      <c r="U2" t="n">
        <v>0.25</v>
      </c>
      <c r="V2" t="n">
        <v>0.71</v>
      </c>
      <c r="W2" t="n">
        <v>1.36</v>
      </c>
      <c r="X2" t="n">
        <v>2.37</v>
      </c>
      <c r="Y2" t="n">
        <v>1</v>
      </c>
      <c r="Z2" t="n">
        <v>10</v>
      </c>
      <c r="AA2" t="n">
        <v>343.9675244014784</v>
      </c>
      <c r="AB2" t="n">
        <v>470.6315416622985</v>
      </c>
      <c r="AC2" t="n">
        <v>425.7151278615653</v>
      </c>
      <c r="AD2" t="n">
        <v>343967.5244014785</v>
      </c>
      <c r="AE2" t="n">
        <v>470631.5416622985</v>
      </c>
      <c r="AF2" t="n">
        <v>1.753970104840476e-06</v>
      </c>
      <c r="AG2" t="n">
        <v>24</v>
      </c>
      <c r="AH2" t="n">
        <v>425715.1278615653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6.078</v>
      </c>
      <c r="E3" t="n">
        <v>16.45</v>
      </c>
      <c r="F3" t="n">
        <v>9.59</v>
      </c>
      <c r="G3" t="n">
        <v>6.61</v>
      </c>
      <c r="H3" t="n">
        <v>0.09</v>
      </c>
      <c r="I3" t="n">
        <v>87</v>
      </c>
      <c r="J3" t="n">
        <v>243.08</v>
      </c>
      <c r="K3" t="n">
        <v>58.47</v>
      </c>
      <c r="L3" t="n">
        <v>1.25</v>
      </c>
      <c r="M3" t="n">
        <v>85</v>
      </c>
      <c r="N3" t="n">
        <v>58.36</v>
      </c>
      <c r="O3" t="n">
        <v>30214.33</v>
      </c>
      <c r="P3" t="n">
        <v>149.34</v>
      </c>
      <c r="Q3" t="n">
        <v>1361.77</v>
      </c>
      <c r="R3" t="n">
        <v>81.59999999999999</v>
      </c>
      <c r="S3" t="n">
        <v>25.13</v>
      </c>
      <c r="T3" t="n">
        <v>27233.29</v>
      </c>
      <c r="U3" t="n">
        <v>0.31</v>
      </c>
      <c r="V3" t="n">
        <v>0.75</v>
      </c>
      <c r="W3" t="n">
        <v>1.33</v>
      </c>
      <c r="X3" t="n">
        <v>1.77</v>
      </c>
      <c r="Y3" t="n">
        <v>1</v>
      </c>
      <c r="Z3" t="n">
        <v>10</v>
      </c>
      <c r="AA3" t="n">
        <v>300.7294906967908</v>
      </c>
      <c r="AB3" t="n">
        <v>411.4713564201244</v>
      </c>
      <c r="AC3" t="n">
        <v>372.2011076670628</v>
      </c>
      <c r="AD3" t="n">
        <v>300729.4906967909</v>
      </c>
      <c r="AE3" t="n">
        <v>411471.3564201244</v>
      </c>
      <c r="AF3" t="n">
        <v>1.964332755471691e-06</v>
      </c>
      <c r="AG3" t="n">
        <v>22</v>
      </c>
      <c r="AH3" t="n">
        <v>372201.1076670628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6.5672</v>
      </c>
      <c r="E4" t="n">
        <v>15.23</v>
      </c>
      <c r="F4" t="n">
        <v>9.210000000000001</v>
      </c>
      <c r="G4" t="n">
        <v>8.01</v>
      </c>
      <c r="H4" t="n">
        <v>0.11</v>
      </c>
      <c r="I4" t="n">
        <v>69</v>
      </c>
      <c r="J4" t="n">
        <v>243.52</v>
      </c>
      <c r="K4" t="n">
        <v>58.47</v>
      </c>
      <c r="L4" t="n">
        <v>1.5</v>
      </c>
      <c r="M4" t="n">
        <v>67</v>
      </c>
      <c r="N4" t="n">
        <v>58.55</v>
      </c>
      <c r="O4" t="n">
        <v>30268.64</v>
      </c>
      <c r="P4" t="n">
        <v>142.2</v>
      </c>
      <c r="Q4" t="n">
        <v>1361.7</v>
      </c>
      <c r="R4" t="n">
        <v>69.98</v>
      </c>
      <c r="S4" t="n">
        <v>25.13</v>
      </c>
      <c r="T4" t="n">
        <v>21515.65</v>
      </c>
      <c r="U4" t="n">
        <v>0.36</v>
      </c>
      <c r="V4" t="n">
        <v>0.78</v>
      </c>
      <c r="W4" t="n">
        <v>1.29</v>
      </c>
      <c r="X4" t="n">
        <v>1.39</v>
      </c>
      <c r="Y4" t="n">
        <v>1</v>
      </c>
      <c r="Z4" t="n">
        <v>10</v>
      </c>
      <c r="AA4" t="n">
        <v>269.5319443573134</v>
      </c>
      <c r="AB4" t="n">
        <v>368.785497179844</v>
      </c>
      <c r="AC4" t="n">
        <v>333.589126922695</v>
      </c>
      <c r="AD4" t="n">
        <v>269531.9443573134</v>
      </c>
      <c r="AE4" t="n">
        <v>368785.497179844</v>
      </c>
      <c r="AF4" t="n">
        <v>2.122436010485963e-06</v>
      </c>
      <c r="AG4" t="n">
        <v>20</v>
      </c>
      <c r="AH4" t="n">
        <v>333589.126922695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6.9066</v>
      </c>
      <c r="E5" t="n">
        <v>14.48</v>
      </c>
      <c r="F5" t="n">
        <v>8.98</v>
      </c>
      <c r="G5" t="n">
        <v>9.289999999999999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137.59</v>
      </c>
      <c r="Q5" t="n">
        <v>1361.42</v>
      </c>
      <c r="R5" t="n">
        <v>62.73</v>
      </c>
      <c r="S5" t="n">
        <v>25.13</v>
      </c>
      <c r="T5" t="n">
        <v>17946.13</v>
      </c>
      <c r="U5" t="n">
        <v>0.4</v>
      </c>
      <c r="V5" t="n">
        <v>0.8</v>
      </c>
      <c r="W5" t="n">
        <v>1.28</v>
      </c>
      <c r="X5" t="n">
        <v>1.16</v>
      </c>
      <c r="Y5" t="n">
        <v>1</v>
      </c>
      <c r="Z5" t="n">
        <v>10</v>
      </c>
      <c r="AA5" t="n">
        <v>252.3260190396526</v>
      </c>
      <c r="AB5" t="n">
        <v>345.243591088205</v>
      </c>
      <c r="AC5" t="n">
        <v>312.294027307273</v>
      </c>
      <c r="AD5" t="n">
        <v>252326.0190396525</v>
      </c>
      <c r="AE5" t="n">
        <v>345243.591088205</v>
      </c>
      <c r="AF5" t="n">
        <v>2.232125799430861e-06</v>
      </c>
      <c r="AG5" t="n">
        <v>19</v>
      </c>
      <c r="AH5" t="n">
        <v>312294.0273072731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7.2114</v>
      </c>
      <c r="E6" t="n">
        <v>13.87</v>
      </c>
      <c r="F6" t="n">
        <v>8.800000000000001</v>
      </c>
      <c r="G6" t="n">
        <v>10.77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133.4</v>
      </c>
      <c r="Q6" t="n">
        <v>1361.45</v>
      </c>
      <c r="R6" t="n">
        <v>57.09</v>
      </c>
      <c r="S6" t="n">
        <v>25.13</v>
      </c>
      <c r="T6" t="n">
        <v>15170.17</v>
      </c>
      <c r="U6" t="n">
        <v>0.44</v>
      </c>
      <c r="V6" t="n">
        <v>0.82</v>
      </c>
      <c r="W6" t="n">
        <v>1.26</v>
      </c>
      <c r="X6" t="n">
        <v>0.97</v>
      </c>
      <c r="Y6" t="n">
        <v>1</v>
      </c>
      <c r="Z6" t="n">
        <v>10</v>
      </c>
      <c r="AA6" t="n">
        <v>243.9066194884896</v>
      </c>
      <c r="AB6" t="n">
        <v>333.7237971846162</v>
      </c>
      <c r="AC6" t="n">
        <v>301.8736663657068</v>
      </c>
      <c r="AD6" t="n">
        <v>243906.6194884896</v>
      </c>
      <c r="AE6" t="n">
        <v>333723.7971846162</v>
      </c>
      <c r="AF6" t="n">
        <v>2.33063330582569e-06</v>
      </c>
      <c r="AG6" t="n">
        <v>19</v>
      </c>
      <c r="AH6" t="n">
        <v>301873.6663657068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7.4383</v>
      </c>
      <c r="E7" t="n">
        <v>13.44</v>
      </c>
      <c r="F7" t="n">
        <v>8.66</v>
      </c>
      <c r="G7" t="n">
        <v>12.08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129.87</v>
      </c>
      <c r="Q7" t="n">
        <v>1361.49</v>
      </c>
      <c r="R7" t="n">
        <v>52.92</v>
      </c>
      <c r="S7" t="n">
        <v>25.13</v>
      </c>
      <c r="T7" t="n">
        <v>13113.58</v>
      </c>
      <c r="U7" t="n">
        <v>0.47</v>
      </c>
      <c r="V7" t="n">
        <v>0.83</v>
      </c>
      <c r="W7" t="n">
        <v>1.24</v>
      </c>
      <c r="X7" t="n">
        <v>0.84</v>
      </c>
      <c r="Y7" t="n">
        <v>1</v>
      </c>
      <c r="Z7" t="n">
        <v>10</v>
      </c>
      <c r="AA7" t="n">
        <v>230.8604281549841</v>
      </c>
      <c r="AB7" t="n">
        <v>315.8734226447821</v>
      </c>
      <c r="AC7" t="n">
        <v>285.7269065187908</v>
      </c>
      <c r="AD7" t="n">
        <v>230860.4281549841</v>
      </c>
      <c r="AE7" t="n">
        <v>315873.4226447821</v>
      </c>
      <c r="AF7" t="n">
        <v>2.403964517115017e-06</v>
      </c>
      <c r="AG7" t="n">
        <v>18</v>
      </c>
      <c r="AH7" t="n">
        <v>285726.9065187908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7.6266</v>
      </c>
      <c r="E8" t="n">
        <v>13.11</v>
      </c>
      <c r="F8" t="n">
        <v>8.56</v>
      </c>
      <c r="G8" t="n">
        <v>13.52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127.13</v>
      </c>
      <c r="Q8" t="n">
        <v>1361.42</v>
      </c>
      <c r="R8" t="n">
        <v>49.65</v>
      </c>
      <c r="S8" t="n">
        <v>25.13</v>
      </c>
      <c r="T8" t="n">
        <v>11503.84</v>
      </c>
      <c r="U8" t="n">
        <v>0.51</v>
      </c>
      <c r="V8" t="n">
        <v>0.84</v>
      </c>
      <c r="W8" t="n">
        <v>1.24</v>
      </c>
      <c r="X8" t="n">
        <v>0.74</v>
      </c>
      <c r="Y8" t="n">
        <v>1</v>
      </c>
      <c r="Z8" t="n">
        <v>10</v>
      </c>
      <c r="AA8" t="n">
        <v>226.2057021611987</v>
      </c>
      <c r="AB8" t="n">
        <v>309.5046211880702</v>
      </c>
      <c r="AC8" t="n">
        <v>279.9659345344364</v>
      </c>
      <c r="AD8" t="n">
        <v>226205.7021611987</v>
      </c>
      <c r="AE8" t="n">
        <v>309504.6211880702</v>
      </c>
      <c r="AF8" t="n">
        <v>2.464820696426521e-06</v>
      </c>
      <c r="AG8" t="n">
        <v>18</v>
      </c>
      <c r="AH8" t="n">
        <v>279965.9345344364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7.7755</v>
      </c>
      <c r="E9" t="n">
        <v>12.86</v>
      </c>
      <c r="F9" t="n">
        <v>8.5</v>
      </c>
      <c r="G9" t="n">
        <v>15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124.93</v>
      </c>
      <c r="Q9" t="n">
        <v>1361.43</v>
      </c>
      <c r="R9" t="n">
        <v>47.68</v>
      </c>
      <c r="S9" t="n">
        <v>25.13</v>
      </c>
      <c r="T9" t="n">
        <v>10539.27</v>
      </c>
      <c r="U9" t="n">
        <v>0.53</v>
      </c>
      <c r="V9" t="n">
        <v>0.85</v>
      </c>
      <c r="W9" t="n">
        <v>1.24</v>
      </c>
      <c r="X9" t="n">
        <v>0.68</v>
      </c>
      <c r="Y9" t="n">
        <v>1</v>
      </c>
      <c r="Z9" t="n">
        <v>10</v>
      </c>
      <c r="AA9" t="n">
        <v>215.7627708064355</v>
      </c>
      <c r="AB9" t="n">
        <v>295.2161417988744</v>
      </c>
      <c r="AC9" t="n">
        <v>267.0411275641342</v>
      </c>
      <c r="AD9" t="n">
        <v>215762.7708064355</v>
      </c>
      <c r="AE9" t="n">
        <v>295216.1417988744</v>
      </c>
      <c r="AF9" t="n">
        <v>2.512943293874651e-06</v>
      </c>
      <c r="AG9" t="n">
        <v>17</v>
      </c>
      <c r="AH9" t="n">
        <v>267041.1275641342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7.9105</v>
      </c>
      <c r="E10" t="n">
        <v>12.64</v>
      </c>
      <c r="F10" t="n">
        <v>8.42</v>
      </c>
      <c r="G10" t="n">
        <v>16.3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122.5</v>
      </c>
      <c r="Q10" t="n">
        <v>1361.38</v>
      </c>
      <c r="R10" t="n">
        <v>45.55</v>
      </c>
      <c r="S10" t="n">
        <v>25.13</v>
      </c>
      <c r="T10" t="n">
        <v>9491.49</v>
      </c>
      <c r="U10" t="n">
        <v>0.55</v>
      </c>
      <c r="V10" t="n">
        <v>0.85</v>
      </c>
      <c r="W10" t="n">
        <v>1.22</v>
      </c>
      <c r="X10" t="n">
        <v>0.6</v>
      </c>
      <c r="Y10" t="n">
        <v>1</v>
      </c>
      <c r="Z10" t="n">
        <v>10</v>
      </c>
      <c r="AA10" t="n">
        <v>212.355781937065</v>
      </c>
      <c r="AB10" t="n">
        <v>290.554549322063</v>
      </c>
      <c r="AC10" t="n">
        <v>262.8244309307221</v>
      </c>
      <c r="AD10" t="n">
        <v>212355.781937065</v>
      </c>
      <c r="AE10" t="n">
        <v>290554.549322063</v>
      </c>
      <c r="AF10" t="n">
        <v>2.556573587061337e-06</v>
      </c>
      <c r="AG10" t="n">
        <v>17</v>
      </c>
      <c r="AH10" t="n">
        <v>262824.4309307221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8.0321</v>
      </c>
      <c r="E11" t="n">
        <v>12.45</v>
      </c>
      <c r="F11" t="n">
        <v>8.369999999999999</v>
      </c>
      <c r="G11" t="n">
        <v>17.94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120.68</v>
      </c>
      <c r="Q11" t="n">
        <v>1361.34</v>
      </c>
      <c r="R11" t="n">
        <v>43.7</v>
      </c>
      <c r="S11" t="n">
        <v>25.13</v>
      </c>
      <c r="T11" t="n">
        <v>8578.809999999999</v>
      </c>
      <c r="U11" t="n">
        <v>0.58</v>
      </c>
      <c r="V11" t="n">
        <v>0.86</v>
      </c>
      <c r="W11" t="n">
        <v>1.23</v>
      </c>
      <c r="X11" t="n">
        <v>0.55</v>
      </c>
      <c r="Y11" t="n">
        <v>1</v>
      </c>
      <c r="Z11" t="n">
        <v>10</v>
      </c>
      <c r="AA11" t="n">
        <v>209.6580861263872</v>
      </c>
      <c r="AB11" t="n">
        <v>286.8634428999559</v>
      </c>
      <c r="AC11" t="n">
        <v>259.4855985250393</v>
      </c>
      <c r="AD11" t="n">
        <v>209658.0861263872</v>
      </c>
      <c r="AE11" t="n">
        <v>286863.4428999559</v>
      </c>
      <c r="AF11" t="n">
        <v>2.595873169665048e-06</v>
      </c>
      <c r="AG11" t="n">
        <v>17</v>
      </c>
      <c r="AH11" t="n">
        <v>259485.5985250393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8.129200000000001</v>
      </c>
      <c r="E12" t="n">
        <v>12.3</v>
      </c>
      <c r="F12" t="n">
        <v>8.32</v>
      </c>
      <c r="G12" t="n">
        <v>19.19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118.14</v>
      </c>
      <c r="Q12" t="n">
        <v>1361.34</v>
      </c>
      <c r="R12" t="n">
        <v>42.35</v>
      </c>
      <c r="S12" t="n">
        <v>25.13</v>
      </c>
      <c r="T12" t="n">
        <v>7917.84</v>
      </c>
      <c r="U12" t="n">
        <v>0.59</v>
      </c>
      <c r="V12" t="n">
        <v>0.86</v>
      </c>
      <c r="W12" t="n">
        <v>1.22</v>
      </c>
      <c r="X12" t="n">
        <v>0.5</v>
      </c>
      <c r="Y12" t="n">
        <v>1</v>
      </c>
      <c r="Z12" t="n">
        <v>10</v>
      </c>
      <c r="AA12" t="n">
        <v>206.823935141925</v>
      </c>
      <c r="AB12" t="n">
        <v>282.9856324890997</v>
      </c>
      <c r="AC12" t="n">
        <v>255.9778808972529</v>
      </c>
      <c r="AD12" t="n">
        <v>206823.935141925</v>
      </c>
      <c r="AE12" t="n">
        <v>282985.6324890996</v>
      </c>
      <c r="AF12" t="n">
        <v>2.627254662023769e-06</v>
      </c>
      <c r="AG12" t="n">
        <v>17</v>
      </c>
      <c r="AH12" t="n">
        <v>255977.8808972529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8.2074</v>
      </c>
      <c r="E13" t="n">
        <v>12.18</v>
      </c>
      <c r="F13" t="n">
        <v>8.289999999999999</v>
      </c>
      <c r="G13" t="n">
        <v>20.73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117.07</v>
      </c>
      <c r="Q13" t="n">
        <v>1361.44</v>
      </c>
      <c r="R13" t="n">
        <v>41.32</v>
      </c>
      <c r="S13" t="n">
        <v>25.13</v>
      </c>
      <c r="T13" t="n">
        <v>7411.61</v>
      </c>
      <c r="U13" t="n">
        <v>0.61</v>
      </c>
      <c r="V13" t="n">
        <v>0.87</v>
      </c>
      <c r="W13" t="n">
        <v>1.22</v>
      </c>
      <c r="X13" t="n">
        <v>0.47</v>
      </c>
      <c r="Y13" t="n">
        <v>1</v>
      </c>
      <c r="Z13" t="n">
        <v>10</v>
      </c>
      <c r="AA13" t="n">
        <v>198.3284394374454</v>
      </c>
      <c r="AB13" t="n">
        <v>271.3617204714176</v>
      </c>
      <c r="AC13" t="n">
        <v>245.4633387282718</v>
      </c>
      <c r="AD13" t="n">
        <v>198328.4394374454</v>
      </c>
      <c r="AE13" t="n">
        <v>271361.7204714176</v>
      </c>
      <c r="AF13" t="n">
        <v>2.652527913336352e-06</v>
      </c>
      <c r="AG13" t="n">
        <v>16</v>
      </c>
      <c r="AH13" t="n">
        <v>245463.3387282718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8.311</v>
      </c>
      <c r="E14" t="n">
        <v>12.03</v>
      </c>
      <c r="F14" t="n">
        <v>8.24</v>
      </c>
      <c r="G14" t="n">
        <v>22.46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114.79</v>
      </c>
      <c r="Q14" t="n">
        <v>1361.43</v>
      </c>
      <c r="R14" t="n">
        <v>39.54</v>
      </c>
      <c r="S14" t="n">
        <v>25.13</v>
      </c>
      <c r="T14" t="n">
        <v>6530.89</v>
      </c>
      <c r="U14" t="n">
        <v>0.64</v>
      </c>
      <c r="V14" t="n">
        <v>0.87</v>
      </c>
      <c r="W14" t="n">
        <v>1.22</v>
      </c>
      <c r="X14" t="n">
        <v>0.42</v>
      </c>
      <c r="Y14" t="n">
        <v>1</v>
      </c>
      <c r="Z14" t="n">
        <v>10</v>
      </c>
      <c r="AA14" t="n">
        <v>195.7106737981588</v>
      </c>
      <c r="AB14" t="n">
        <v>267.7799780360783</v>
      </c>
      <c r="AC14" t="n">
        <v>242.2234327639529</v>
      </c>
      <c r="AD14" t="n">
        <v>195710.6737981588</v>
      </c>
      <c r="AE14" t="n">
        <v>267779.9780360783</v>
      </c>
      <c r="AF14" t="n">
        <v>2.686010123515172e-06</v>
      </c>
      <c r="AG14" t="n">
        <v>16</v>
      </c>
      <c r="AH14" t="n">
        <v>242223.4327639529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8.403</v>
      </c>
      <c r="E15" t="n">
        <v>11.9</v>
      </c>
      <c r="F15" t="n">
        <v>8.199999999999999</v>
      </c>
      <c r="G15" t="n">
        <v>24.6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112.23</v>
      </c>
      <c r="Q15" t="n">
        <v>1361.39</v>
      </c>
      <c r="R15" t="n">
        <v>38.55</v>
      </c>
      <c r="S15" t="n">
        <v>25.13</v>
      </c>
      <c r="T15" t="n">
        <v>6045.91</v>
      </c>
      <c r="U15" t="n">
        <v>0.65</v>
      </c>
      <c r="V15" t="n">
        <v>0.88</v>
      </c>
      <c r="W15" t="n">
        <v>1.21</v>
      </c>
      <c r="X15" t="n">
        <v>0.38</v>
      </c>
      <c r="Y15" t="n">
        <v>1</v>
      </c>
      <c r="Z15" t="n">
        <v>10</v>
      </c>
      <c r="AA15" t="n">
        <v>193.0978905328294</v>
      </c>
      <c r="AB15" t="n">
        <v>264.205052704594</v>
      </c>
      <c r="AC15" t="n">
        <v>238.9896932886652</v>
      </c>
      <c r="AD15" t="n">
        <v>193097.8905328294</v>
      </c>
      <c r="AE15" t="n">
        <v>264205.052704594</v>
      </c>
      <c r="AF15" t="n">
        <v>2.715743360353507e-06</v>
      </c>
      <c r="AG15" t="n">
        <v>16</v>
      </c>
      <c r="AH15" t="n">
        <v>238989.6932886652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8.451700000000001</v>
      </c>
      <c r="E16" t="n">
        <v>11.83</v>
      </c>
      <c r="F16" t="n">
        <v>8.18</v>
      </c>
      <c r="G16" t="n">
        <v>25.82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110.91</v>
      </c>
      <c r="Q16" t="n">
        <v>1361.52</v>
      </c>
      <c r="R16" t="n">
        <v>37.81</v>
      </c>
      <c r="S16" t="n">
        <v>25.13</v>
      </c>
      <c r="T16" t="n">
        <v>5680.14</v>
      </c>
      <c r="U16" t="n">
        <v>0.66</v>
      </c>
      <c r="V16" t="n">
        <v>0.88</v>
      </c>
      <c r="W16" t="n">
        <v>1.21</v>
      </c>
      <c r="X16" t="n">
        <v>0.36</v>
      </c>
      <c r="Y16" t="n">
        <v>1</v>
      </c>
      <c r="Z16" t="n">
        <v>10</v>
      </c>
      <c r="AA16" t="n">
        <v>191.7616379265113</v>
      </c>
      <c r="AB16" t="n">
        <v>262.3767329373261</v>
      </c>
      <c r="AC16" t="n">
        <v>237.3358657939218</v>
      </c>
      <c r="AD16" t="n">
        <v>191761.6379265113</v>
      </c>
      <c r="AE16" t="n">
        <v>262376.7329373261</v>
      </c>
      <c r="AF16" t="n">
        <v>2.731482584636408e-06</v>
      </c>
      <c r="AG16" t="n">
        <v>16</v>
      </c>
      <c r="AH16" t="n">
        <v>237335.8657939218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8.503</v>
      </c>
      <c r="E17" t="n">
        <v>11.76</v>
      </c>
      <c r="F17" t="n">
        <v>8.15</v>
      </c>
      <c r="G17" t="n">
        <v>27.18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108.53</v>
      </c>
      <c r="Q17" t="n">
        <v>1361.58</v>
      </c>
      <c r="R17" t="n">
        <v>36.96</v>
      </c>
      <c r="S17" t="n">
        <v>25.13</v>
      </c>
      <c r="T17" t="n">
        <v>5262.93</v>
      </c>
      <c r="U17" t="n">
        <v>0.68</v>
      </c>
      <c r="V17" t="n">
        <v>0.88</v>
      </c>
      <c r="W17" t="n">
        <v>1.21</v>
      </c>
      <c r="X17" t="n">
        <v>0.33</v>
      </c>
      <c r="Y17" t="n">
        <v>1</v>
      </c>
      <c r="Z17" t="n">
        <v>10</v>
      </c>
      <c r="AA17" t="n">
        <v>189.7284204722327</v>
      </c>
      <c r="AB17" t="n">
        <v>259.5947951171601</v>
      </c>
      <c r="AC17" t="n">
        <v>234.8194322148373</v>
      </c>
      <c r="AD17" t="n">
        <v>189728.4204722327</v>
      </c>
      <c r="AE17" t="n">
        <v>259594.7951171601</v>
      </c>
      <c r="AF17" t="n">
        <v>2.748062096047348e-06</v>
      </c>
      <c r="AG17" t="n">
        <v>16</v>
      </c>
      <c r="AH17" t="n">
        <v>234819.4322148373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8.542299999999999</v>
      </c>
      <c r="E18" t="n">
        <v>11.71</v>
      </c>
      <c r="F18" t="n">
        <v>8.15</v>
      </c>
      <c r="G18" t="n">
        <v>28.75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106.62</v>
      </c>
      <c r="Q18" t="n">
        <v>1361.5</v>
      </c>
      <c r="R18" t="n">
        <v>36.9</v>
      </c>
      <c r="S18" t="n">
        <v>25.13</v>
      </c>
      <c r="T18" t="n">
        <v>5234.77</v>
      </c>
      <c r="U18" t="n">
        <v>0.68</v>
      </c>
      <c r="V18" t="n">
        <v>0.88</v>
      </c>
      <c r="W18" t="n">
        <v>1.21</v>
      </c>
      <c r="X18" t="n">
        <v>0.33</v>
      </c>
      <c r="Y18" t="n">
        <v>1</v>
      </c>
      <c r="Z18" t="n">
        <v>10</v>
      </c>
      <c r="AA18" t="n">
        <v>188.1548149145952</v>
      </c>
      <c r="AB18" t="n">
        <v>257.4417185706239</v>
      </c>
      <c r="AC18" t="n">
        <v>232.87184227204</v>
      </c>
      <c r="AD18" t="n">
        <v>188154.8149145952</v>
      </c>
      <c r="AE18" t="n">
        <v>257441.7185706239</v>
      </c>
      <c r="AF18" t="n">
        <v>2.760763359175028e-06</v>
      </c>
      <c r="AG18" t="n">
        <v>16</v>
      </c>
      <c r="AH18" t="n">
        <v>232871.84227204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8.587</v>
      </c>
      <c r="E19" t="n">
        <v>11.65</v>
      </c>
      <c r="F19" t="n">
        <v>8.130000000000001</v>
      </c>
      <c r="G19" t="n">
        <v>30.5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105.9</v>
      </c>
      <c r="Q19" t="n">
        <v>1361.34</v>
      </c>
      <c r="R19" t="n">
        <v>36.49</v>
      </c>
      <c r="S19" t="n">
        <v>25.13</v>
      </c>
      <c r="T19" t="n">
        <v>5033.74</v>
      </c>
      <c r="U19" t="n">
        <v>0.6899999999999999</v>
      </c>
      <c r="V19" t="n">
        <v>0.88</v>
      </c>
      <c r="W19" t="n">
        <v>1.2</v>
      </c>
      <c r="X19" t="n">
        <v>0.31</v>
      </c>
      <c r="Y19" t="n">
        <v>1</v>
      </c>
      <c r="Z19" t="n">
        <v>10</v>
      </c>
      <c r="AA19" t="n">
        <v>187.2832926680677</v>
      </c>
      <c r="AB19" t="n">
        <v>256.2492633840777</v>
      </c>
      <c r="AC19" t="n">
        <v>231.7931933348759</v>
      </c>
      <c r="AD19" t="n">
        <v>187283.2926680677</v>
      </c>
      <c r="AE19" t="n">
        <v>256249.2633840777</v>
      </c>
      <c r="AF19" t="n">
        <v>2.775209834030175e-06</v>
      </c>
      <c r="AG19" t="n">
        <v>16</v>
      </c>
      <c r="AH19" t="n">
        <v>231793.1933348759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8.648899999999999</v>
      </c>
      <c r="E20" t="n">
        <v>11.56</v>
      </c>
      <c r="F20" t="n">
        <v>8.1</v>
      </c>
      <c r="G20" t="n">
        <v>32.39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104.33</v>
      </c>
      <c r="Q20" t="n">
        <v>1361.41</v>
      </c>
      <c r="R20" t="n">
        <v>35.27</v>
      </c>
      <c r="S20" t="n">
        <v>25.13</v>
      </c>
      <c r="T20" t="n">
        <v>4429.58</v>
      </c>
      <c r="U20" t="n">
        <v>0.71</v>
      </c>
      <c r="V20" t="n">
        <v>0.89</v>
      </c>
      <c r="W20" t="n">
        <v>1.2</v>
      </c>
      <c r="X20" t="n">
        <v>0.28</v>
      </c>
      <c r="Y20" t="n">
        <v>1</v>
      </c>
      <c r="Z20" t="n">
        <v>10</v>
      </c>
      <c r="AA20" t="n">
        <v>185.7285365916245</v>
      </c>
      <c r="AB20" t="n">
        <v>254.1219775292919</v>
      </c>
      <c r="AC20" t="n">
        <v>229.8689326564058</v>
      </c>
      <c r="AD20" t="n">
        <v>185728.5365916245</v>
      </c>
      <c r="AE20" t="n">
        <v>254121.9775292919</v>
      </c>
      <c r="AF20" t="n">
        <v>2.795215131424663e-06</v>
      </c>
      <c r="AG20" t="n">
        <v>16</v>
      </c>
      <c r="AH20" t="n">
        <v>229868.9326564058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8.694000000000001</v>
      </c>
      <c r="E21" t="n">
        <v>11.5</v>
      </c>
      <c r="F21" t="n">
        <v>8.08</v>
      </c>
      <c r="G21" t="n">
        <v>34.65</v>
      </c>
      <c r="H21" t="n">
        <v>0.41</v>
      </c>
      <c r="I21" t="n">
        <v>14</v>
      </c>
      <c r="J21" t="n">
        <v>251.09</v>
      </c>
      <c r="K21" t="n">
        <v>58.47</v>
      </c>
      <c r="L21" t="n">
        <v>5.75</v>
      </c>
      <c r="M21" t="n">
        <v>11</v>
      </c>
      <c r="N21" t="n">
        <v>61.87</v>
      </c>
      <c r="O21" t="n">
        <v>31202.53</v>
      </c>
      <c r="P21" t="n">
        <v>102.1</v>
      </c>
      <c r="Q21" t="n">
        <v>1361.38</v>
      </c>
      <c r="R21" t="n">
        <v>34.89</v>
      </c>
      <c r="S21" t="n">
        <v>25.13</v>
      </c>
      <c r="T21" t="n">
        <v>4244.73</v>
      </c>
      <c r="U21" t="n">
        <v>0.72</v>
      </c>
      <c r="V21" t="n">
        <v>0.89</v>
      </c>
      <c r="W21" t="n">
        <v>1.2</v>
      </c>
      <c r="X21" t="n">
        <v>0.26</v>
      </c>
      <c r="Y21" t="n">
        <v>1</v>
      </c>
      <c r="Z21" t="n">
        <v>10</v>
      </c>
      <c r="AA21" t="n">
        <v>177.0124568611411</v>
      </c>
      <c r="AB21" t="n">
        <v>242.1962527157513</v>
      </c>
      <c r="AC21" t="n">
        <v>219.0813822812058</v>
      </c>
      <c r="AD21" t="n">
        <v>177012.4568611411</v>
      </c>
      <c r="AE21" t="n">
        <v>242196.2527157513</v>
      </c>
      <c r="AF21" t="n">
        <v>2.809790881222586e-06</v>
      </c>
      <c r="AG21" t="n">
        <v>15</v>
      </c>
      <c r="AH21" t="n">
        <v>219081.3822812058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8.745900000000001</v>
      </c>
      <c r="E22" t="n">
        <v>11.43</v>
      </c>
      <c r="F22" t="n">
        <v>8.06</v>
      </c>
      <c r="G22" t="n">
        <v>37.21</v>
      </c>
      <c r="H22" t="n">
        <v>0.42</v>
      </c>
      <c r="I22" t="n">
        <v>13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100.18</v>
      </c>
      <c r="Q22" t="n">
        <v>1361.34</v>
      </c>
      <c r="R22" t="n">
        <v>34.03</v>
      </c>
      <c r="S22" t="n">
        <v>25.13</v>
      </c>
      <c r="T22" t="n">
        <v>3819.14</v>
      </c>
      <c r="U22" t="n">
        <v>0.74</v>
      </c>
      <c r="V22" t="n">
        <v>0.89</v>
      </c>
      <c r="W22" t="n">
        <v>1.21</v>
      </c>
      <c r="X22" t="n">
        <v>0.24</v>
      </c>
      <c r="Y22" t="n">
        <v>1</v>
      </c>
      <c r="Z22" t="n">
        <v>10</v>
      </c>
      <c r="AA22" t="n">
        <v>175.3725999140547</v>
      </c>
      <c r="AB22" t="n">
        <v>239.9525280953662</v>
      </c>
      <c r="AC22" t="n">
        <v>217.0517955895023</v>
      </c>
      <c r="AD22" t="n">
        <v>175372.5999140547</v>
      </c>
      <c r="AE22" t="n">
        <v>239952.5280953662</v>
      </c>
      <c r="AF22" t="n">
        <v>2.82656430504769e-06</v>
      </c>
      <c r="AG22" t="n">
        <v>15</v>
      </c>
      <c r="AH22" t="n">
        <v>217051.7955895023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8.747</v>
      </c>
      <c r="E23" t="n">
        <v>11.43</v>
      </c>
      <c r="F23" t="n">
        <v>8.06</v>
      </c>
      <c r="G23" t="n">
        <v>37.21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98.81</v>
      </c>
      <c r="Q23" t="n">
        <v>1361.54</v>
      </c>
      <c r="R23" t="n">
        <v>33.78</v>
      </c>
      <c r="S23" t="n">
        <v>25.13</v>
      </c>
      <c r="T23" t="n">
        <v>3693.37</v>
      </c>
      <c r="U23" t="n">
        <v>0.74</v>
      </c>
      <c r="V23" t="n">
        <v>0.89</v>
      </c>
      <c r="W23" t="n">
        <v>1.21</v>
      </c>
      <c r="X23" t="n">
        <v>0.24</v>
      </c>
      <c r="Y23" t="n">
        <v>1</v>
      </c>
      <c r="Z23" t="n">
        <v>10</v>
      </c>
      <c r="AA23" t="n">
        <v>174.5114340416972</v>
      </c>
      <c r="AB23" t="n">
        <v>238.7742429568502</v>
      </c>
      <c r="AC23" t="n">
        <v>215.9859643308723</v>
      </c>
      <c r="AD23" t="n">
        <v>174511.4340416972</v>
      </c>
      <c r="AE23" t="n">
        <v>238774.2429568502</v>
      </c>
      <c r="AF23" t="n">
        <v>2.826919811140322e-06</v>
      </c>
      <c r="AG23" t="n">
        <v>15</v>
      </c>
      <c r="AH23" t="n">
        <v>215985.9643308723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8.7432</v>
      </c>
      <c r="E24" t="n">
        <v>11.44</v>
      </c>
      <c r="F24" t="n">
        <v>8.07</v>
      </c>
      <c r="G24" t="n">
        <v>37.23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4</v>
      </c>
      <c r="N24" t="n">
        <v>62.47</v>
      </c>
      <c r="O24" t="n">
        <v>31369.49</v>
      </c>
      <c r="P24" t="n">
        <v>97.41</v>
      </c>
      <c r="Q24" t="n">
        <v>1361.34</v>
      </c>
      <c r="R24" t="n">
        <v>34.16</v>
      </c>
      <c r="S24" t="n">
        <v>25.13</v>
      </c>
      <c r="T24" t="n">
        <v>3884.02</v>
      </c>
      <c r="U24" t="n">
        <v>0.74</v>
      </c>
      <c r="V24" t="n">
        <v>0.89</v>
      </c>
      <c r="W24" t="n">
        <v>1.21</v>
      </c>
      <c r="X24" t="n">
        <v>0.25</v>
      </c>
      <c r="Y24" t="n">
        <v>1</v>
      </c>
      <c r="Z24" t="n">
        <v>10</v>
      </c>
      <c r="AA24" t="n">
        <v>173.6798108561224</v>
      </c>
      <c r="AB24" t="n">
        <v>237.6363794257219</v>
      </c>
      <c r="AC24" t="n">
        <v>214.956696898153</v>
      </c>
      <c r="AD24" t="n">
        <v>173679.8108561224</v>
      </c>
      <c r="AE24" t="n">
        <v>237636.3794257219</v>
      </c>
      <c r="AF24" t="n">
        <v>2.825691699183956e-06</v>
      </c>
      <c r="AG24" t="n">
        <v>15</v>
      </c>
      <c r="AH24" t="n">
        <v>214956.696898153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8.799200000000001</v>
      </c>
      <c r="E25" t="n">
        <v>11.36</v>
      </c>
      <c r="F25" t="n">
        <v>8.039999999999999</v>
      </c>
      <c r="G25" t="n">
        <v>40.21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2</v>
      </c>
      <c r="N25" t="n">
        <v>62.68</v>
      </c>
      <c r="O25" t="n">
        <v>31425.3</v>
      </c>
      <c r="P25" t="n">
        <v>97.42</v>
      </c>
      <c r="Q25" t="n">
        <v>1361.34</v>
      </c>
      <c r="R25" t="n">
        <v>33.24</v>
      </c>
      <c r="S25" t="n">
        <v>25.13</v>
      </c>
      <c r="T25" t="n">
        <v>3432.11</v>
      </c>
      <c r="U25" t="n">
        <v>0.76</v>
      </c>
      <c r="V25" t="n">
        <v>0.89</v>
      </c>
      <c r="W25" t="n">
        <v>1.21</v>
      </c>
      <c r="X25" t="n">
        <v>0.22</v>
      </c>
      <c r="Y25" t="n">
        <v>1</v>
      </c>
      <c r="Z25" t="n">
        <v>10</v>
      </c>
      <c r="AA25" t="n">
        <v>173.221684732517</v>
      </c>
      <c r="AB25" t="n">
        <v>237.0095510523071</v>
      </c>
      <c r="AC25" t="n">
        <v>214.3896921449375</v>
      </c>
      <c r="AD25" t="n">
        <v>173221.684732517</v>
      </c>
      <c r="AE25" t="n">
        <v>237009.5510523071</v>
      </c>
      <c r="AF25" t="n">
        <v>2.843790191172507e-06</v>
      </c>
      <c r="AG25" t="n">
        <v>15</v>
      </c>
      <c r="AH25" t="n">
        <v>214389.6921449375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8.8002</v>
      </c>
      <c r="E26" t="n">
        <v>11.36</v>
      </c>
      <c r="F26" t="n">
        <v>8.039999999999999</v>
      </c>
      <c r="G26" t="n">
        <v>40.2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</v>
      </c>
      <c r="N26" t="n">
        <v>62.88</v>
      </c>
      <c r="O26" t="n">
        <v>31481.17</v>
      </c>
      <c r="P26" t="n">
        <v>97.79000000000001</v>
      </c>
      <c r="Q26" t="n">
        <v>1361.34</v>
      </c>
      <c r="R26" t="n">
        <v>33.1</v>
      </c>
      <c r="S26" t="n">
        <v>25.13</v>
      </c>
      <c r="T26" t="n">
        <v>3361.19</v>
      </c>
      <c r="U26" t="n">
        <v>0.76</v>
      </c>
      <c r="V26" t="n">
        <v>0.89</v>
      </c>
      <c r="W26" t="n">
        <v>1.21</v>
      </c>
      <c r="X26" t="n">
        <v>0.22</v>
      </c>
      <c r="Y26" t="n">
        <v>1</v>
      </c>
      <c r="Z26" t="n">
        <v>10</v>
      </c>
      <c r="AA26" t="n">
        <v>173.4427652962515</v>
      </c>
      <c r="AB26" t="n">
        <v>237.3120432329945</v>
      </c>
      <c r="AC26" t="n">
        <v>214.6633148964507</v>
      </c>
      <c r="AD26" t="n">
        <v>173442.7652962515</v>
      </c>
      <c r="AE26" t="n">
        <v>237312.0432329945</v>
      </c>
      <c r="AF26" t="n">
        <v>2.844113378529446e-06</v>
      </c>
      <c r="AG26" t="n">
        <v>15</v>
      </c>
      <c r="AH26" t="n">
        <v>214663.3148964507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8.7994</v>
      </c>
      <c r="E27" t="n">
        <v>11.36</v>
      </c>
      <c r="F27" t="n">
        <v>8.039999999999999</v>
      </c>
      <c r="G27" t="n">
        <v>40.2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0</v>
      </c>
      <c r="N27" t="n">
        <v>63.08</v>
      </c>
      <c r="O27" t="n">
        <v>31537.13</v>
      </c>
      <c r="P27" t="n">
        <v>97.95999999999999</v>
      </c>
      <c r="Q27" t="n">
        <v>1361.34</v>
      </c>
      <c r="R27" t="n">
        <v>33.1</v>
      </c>
      <c r="S27" t="n">
        <v>25.13</v>
      </c>
      <c r="T27" t="n">
        <v>3359.74</v>
      </c>
      <c r="U27" t="n">
        <v>0.76</v>
      </c>
      <c r="V27" t="n">
        <v>0.89</v>
      </c>
      <c r="W27" t="n">
        <v>1.21</v>
      </c>
      <c r="X27" t="n">
        <v>0.22</v>
      </c>
      <c r="Y27" t="n">
        <v>1</v>
      </c>
      <c r="Z27" t="n">
        <v>10</v>
      </c>
      <c r="AA27" t="n">
        <v>173.5541009572139</v>
      </c>
      <c r="AB27" t="n">
        <v>237.464377596106</v>
      </c>
      <c r="AC27" t="n">
        <v>214.8011106817495</v>
      </c>
      <c r="AD27" t="n">
        <v>173554.1009572139</v>
      </c>
      <c r="AE27" t="n">
        <v>237464.377596106</v>
      </c>
      <c r="AF27" t="n">
        <v>2.843854828643895e-06</v>
      </c>
      <c r="AG27" t="n">
        <v>15</v>
      </c>
      <c r="AH27" t="n">
        <v>214801.1106817495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8.7768</v>
      </c>
      <c r="E2" t="n">
        <v>11.39</v>
      </c>
      <c r="F2" t="n">
        <v>8.82</v>
      </c>
      <c r="G2" t="n">
        <v>11.26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50.84</v>
      </c>
      <c r="Q2" t="n">
        <v>1362.13</v>
      </c>
      <c r="R2" t="n">
        <v>55.96</v>
      </c>
      <c r="S2" t="n">
        <v>25.13</v>
      </c>
      <c r="T2" t="n">
        <v>14616.01</v>
      </c>
      <c r="U2" t="n">
        <v>0.45</v>
      </c>
      <c r="V2" t="n">
        <v>0.82</v>
      </c>
      <c r="W2" t="n">
        <v>1.31</v>
      </c>
      <c r="X2" t="n">
        <v>1</v>
      </c>
      <c r="Y2" t="n">
        <v>1</v>
      </c>
      <c r="Z2" t="n">
        <v>10</v>
      </c>
      <c r="AA2" t="n">
        <v>136.890529762688</v>
      </c>
      <c r="AB2" t="n">
        <v>187.2996620051759</v>
      </c>
      <c r="AC2" t="n">
        <v>169.4240451401813</v>
      </c>
      <c r="AD2" t="n">
        <v>136890.529762688</v>
      </c>
      <c r="AE2" t="n">
        <v>187299.6620051759</v>
      </c>
      <c r="AF2" t="n">
        <v>3.038189519409974e-06</v>
      </c>
      <c r="AG2" t="n">
        <v>15</v>
      </c>
      <c r="AH2" t="n">
        <v>169424.0451401813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8.7828</v>
      </c>
      <c r="E3" t="n">
        <v>11.39</v>
      </c>
      <c r="F3" t="n">
        <v>8.81</v>
      </c>
      <c r="G3" t="n">
        <v>11.25</v>
      </c>
      <c r="H3" t="n">
        <v>0.3</v>
      </c>
      <c r="I3" t="n">
        <v>47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50.87</v>
      </c>
      <c r="Q3" t="n">
        <v>1361.53</v>
      </c>
      <c r="R3" t="n">
        <v>55.78</v>
      </c>
      <c r="S3" t="n">
        <v>25.13</v>
      </c>
      <c r="T3" t="n">
        <v>14524.77</v>
      </c>
      <c r="U3" t="n">
        <v>0.45</v>
      </c>
      <c r="V3" t="n">
        <v>0.82</v>
      </c>
      <c r="W3" t="n">
        <v>1.31</v>
      </c>
      <c r="X3" t="n">
        <v>0.99</v>
      </c>
      <c r="Y3" t="n">
        <v>1</v>
      </c>
      <c r="Z3" t="n">
        <v>10</v>
      </c>
      <c r="AA3" t="n">
        <v>136.8789111299613</v>
      </c>
      <c r="AB3" t="n">
        <v>187.2837648793013</v>
      </c>
      <c r="AC3" t="n">
        <v>169.4096652136884</v>
      </c>
      <c r="AD3" t="n">
        <v>136878.9111299613</v>
      </c>
      <c r="AE3" t="n">
        <v>187283.7648793013</v>
      </c>
      <c r="AF3" t="n">
        <v>3.04026648790834e-06</v>
      </c>
      <c r="AG3" t="n">
        <v>15</v>
      </c>
      <c r="AH3" t="n">
        <v>169409.6652136884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7.9901</v>
      </c>
      <c r="E2" t="n">
        <v>12.52</v>
      </c>
      <c r="F2" t="n">
        <v>9.789999999999999</v>
      </c>
      <c r="G2" t="n">
        <v>6.39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38.76</v>
      </c>
      <c r="Q2" t="n">
        <v>1362.44</v>
      </c>
      <c r="R2" t="n">
        <v>84.33</v>
      </c>
      <c r="S2" t="n">
        <v>25.13</v>
      </c>
      <c r="T2" t="n">
        <v>28573.27</v>
      </c>
      <c r="U2" t="n">
        <v>0.3</v>
      </c>
      <c r="V2" t="n">
        <v>0.73</v>
      </c>
      <c r="W2" t="n">
        <v>1.45</v>
      </c>
      <c r="X2" t="n">
        <v>1.97</v>
      </c>
      <c r="Y2" t="n">
        <v>1</v>
      </c>
      <c r="Z2" t="n">
        <v>10</v>
      </c>
      <c r="AA2" t="n">
        <v>142.9568103146783</v>
      </c>
      <c r="AB2" t="n">
        <v>195.5998146818148</v>
      </c>
      <c r="AC2" t="n">
        <v>176.9320428947018</v>
      </c>
      <c r="AD2" t="n">
        <v>142956.8103146783</v>
      </c>
      <c r="AE2" t="n">
        <v>195599.8146818148</v>
      </c>
      <c r="AF2" t="n">
        <v>2.828882857212564e-06</v>
      </c>
      <c r="AG2" t="n">
        <v>17</v>
      </c>
      <c r="AH2" t="n">
        <v>176932.0428947018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7.3615</v>
      </c>
      <c r="E2" t="n">
        <v>13.58</v>
      </c>
      <c r="F2" t="n">
        <v>9.279999999999999</v>
      </c>
      <c r="G2" t="n">
        <v>7.73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98.90000000000001</v>
      </c>
      <c r="Q2" t="n">
        <v>1361.86</v>
      </c>
      <c r="R2" t="n">
        <v>72.04000000000001</v>
      </c>
      <c r="S2" t="n">
        <v>25.13</v>
      </c>
      <c r="T2" t="n">
        <v>22530.52</v>
      </c>
      <c r="U2" t="n">
        <v>0.35</v>
      </c>
      <c r="V2" t="n">
        <v>0.78</v>
      </c>
      <c r="W2" t="n">
        <v>1.3</v>
      </c>
      <c r="X2" t="n">
        <v>1.45</v>
      </c>
      <c r="Y2" t="n">
        <v>1</v>
      </c>
      <c r="Z2" t="n">
        <v>10</v>
      </c>
      <c r="AA2" t="n">
        <v>204.8868015015331</v>
      </c>
      <c r="AB2" t="n">
        <v>280.3351607820122</v>
      </c>
      <c r="AC2" t="n">
        <v>253.5803664899285</v>
      </c>
      <c r="AD2" t="n">
        <v>204886.8015015331</v>
      </c>
      <c r="AE2" t="n">
        <v>280335.1607820122</v>
      </c>
      <c r="AF2" t="n">
        <v>2.45683962645476e-06</v>
      </c>
      <c r="AG2" t="n">
        <v>18</v>
      </c>
      <c r="AH2" t="n">
        <v>253580.3664899285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7.8871</v>
      </c>
      <c r="E3" t="n">
        <v>12.68</v>
      </c>
      <c r="F3" t="n">
        <v>8.890000000000001</v>
      </c>
      <c r="G3" t="n">
        <v>9.880000000000001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92.31</v>
      </c>
      <c r="Q3" t="n">
        <v>1361.52</v>
      </c>
      <c r="R3" t="n">
        <v>59.99</v>
      </c>
      <c r="S3" t="n">
        <v>25.13</v>
      </c>
      <c r="T3" t="n">
        <v>16593.99</v>
      </c>
      <c r="U3" t="n">
        <v>0.42</v>
      </c>
      <c r="V3" t="n">
        <v>0.8100000000000001</v>
      </c>
      <c r="W3" t="n">
        <v>1.26</v>
      </c>
      <c r="X3" t="n">
        <v>1.07</v>
      </c>
      <c r="Y3" t="n">
        <v>1</v>
      </c>
      <c r="Z3" t="n">
        <v>10</v>
      </c>
      <c r="AA3" t="n">
        <v>187.8038688957623</v>
      </c>
      <c r="AB3" t="n">
        <v>256.9615387450113</v>
      </c>
      <c r="AC3" t="n">
        <v>232.437490135047</v>
      </c>
      <c r="AD3" t="n">
        <v>187803.8688957623</v>
      </c>
      <c r="AE3" t="n">
        <v>256961.5387450113</v>
      </c>
      <c r="AF3" t="n">
        <v>2.632254271250607e-06</v>
      </c>
      <c r="AG3" t="n">
        <v>17</v>
      </c>
      <c r="AH3" t="n">
        <v>232437.490135047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8.236499999999999</v>
      </c>
      <c r="E4" t="n">
        <v>12.14</v>
      </c>
      <c r="F4" t="n">
        <v>8.67</v>
      </c>
      <c r="G4" t="n">
        <v>12.1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87.48999999999999</v>
      </c>
      <c r="Q4" t="n">
        <v>1361.57</v>
      </c>
      <c r="R4" t="n">
        <v>53.07</v>
      </c>
      <c r="S4" t="n">
        <v>25.13</v>
      </c>
      <c r="T4" t="n">
        <v>13192.28</v>
      </c>
      <c r="U4" t="n">
        <v>0.47</v>
      </c>
      <c r="V4" t="n">
        <v>0.83</v>
      </c>
      <c r="W4" t="n">
        <v>1.25</v>
      </c>
      <c r="X4" t="n">
        <v>0.85</v>
      </c>
      <c r="Y4" t="n">
        <v>1</v>
      </c>
      <c r="Z4" t="n">
        <v>10</v>
      </c>
      <c r="AA4" t="n">
        <v>174.6476920172304</v>
      </c>
      <c r="AB4" t="n">
        <v>238.9606771302524</v>
      </c>
      <c r="AC4" t="n">
        <v>216.1546054884271</v>
      </c>
      <c r="AD4" t="n">
        <v>174647.6920172304</v>
      </c>
      <c r="AE4" t="n">
        <v>238960.6771302524</v>
      </c>
      <c r="AF4" t="n">
        <v>2.748863626067327e-06</v>
      </c>
      <c r="AG4" t="n">
        <v>16</v>
      </c>
      <c r="AH4" t="n">
        <v>216154.605488427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8.465199999999999</v>
      </c>
      <c r="E5" t="n">
        <v>11.81</v>
      </c>
      <c r="F5" t="n">
        <v>8.539999999999999</v>
      </c>
      <c r="G5" t="n">
        <v>14.24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83.47</v>
      </c>
      <c r="Q5" t="n">
        <v>1361.47</v>
      </c>
      <c r="R5" t="n">
        <v>49.11</v>
      </c>
      <c r="S5" t="n">
        <v>25.13</v>
      </c>
      <c r="T5" t="n">
        <v>11244.73</v>
      </c>
      <c r="U5" t="n">
        <v>0.51</v>
      </c>
      <c r="V5" t="n">
        <v>0.84</v>
      </c>
      <c r="W5" t="n">
        <v>1.24</v>
      </c>
      <c r="X5" t="n">
        <v>0.72</v>
      </c>
      <c r="Y5" t="n">
        <v>1</v>
      </c>
      <c r="Z5" t="n">
        <v>10</v>
      </c>
      <c r="AA5" t="n">
        <v>170.2087822847316</v>
      </c>
      <c r="AB5" t="n">
        <v>232.8871650033742</v>
      </c>
      <c r="AC5" t="n">
        <v>210.6607408347083</v>
      </c>
      <c r="AD5" t="n">
        <v>170208.7822847316</v>
      </c>
      <c r="AE5" t="n">
        <v>232887.1650033742</v>
      </c>
      <c r="AF5" t="n">
        <v>2.825190356023206e-06</v>
      </c>
      <c r="AG5" t="n">
        <v>16</v>
      </c>
      <c r="AH5" t="n">
        <v>210660.7408347084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8.699</v>
      </c>
      <c r="E6" t="n">
        <v>11.5</v>
      </c>
      <c r="F6" t="n">
        <v>8.4</v>
      </c>
      <c r="G6" t="n">
        <v>16.8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79.98</v>
      </c>
      <c r="Q6" t="n">
        <v>1361.4</v>
      </c>
      <c r="R6" t="n">
        <v>44.63</v>
      </c>
      <c r="S6" t="n">
        <v>25.13</v>
      </c>
      <c r="T6" t="n">
        <v>9034.58</v>
      </c>
      <c r="U6" t="n">
        <v>0.5600000000000001</v>
      </c>
      <c r="V6" t="n">
        <v>0.86</v>
      </c>
      <c r="W6" t="n">
        <v>1.23</v>
      </c>
      <c r="X6" t="n">
        <v>0.58</v>
      </c>
      <c r="Y6" t="n">
        <v>1</v>
      </c>
      <c r="Z6" t="n">
        <v>10</v>
      </c>
      <c r="AA6" t="n">
        <v>159.5230862919694</v>
      </c>
      <c r="AB6" t="n">
        <v>218.2665243264482</v>
      </c>
      <c r="AC6" t="n">
        <v>197.4354735837855</v>
      </c>
      <c r="AD6" t="n">
        <v>159523.0862919694</v>
      </c>
      <c r="AE6" t="n">
        <v>218266.5243264482</v>
      </c>
      <c r="AF6" t="n">
        <v>2.903219168719685e-06</v>
      </c>
      <c r="AG6" t="n">
        <v>15</v>
      </c>
      <c r="AH6" t="n">
        <v>197435.4735837855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8.841100000000001</v>
      </c>
      <c r="E7" t="n">
        <v>11.31</v>
      </c>
      <c r="F7" t="n">
        <v>8.33</v>
      </c>
      <c r="G7" t="n">
        <v>19.23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22</v>
      </c>
      <c r="N7" t="n">
        <v>23.44</v>
      </c>
      <c r="O7" t="n">
        <v>17934.06</v>
      </c>
      <c r="P7" t="n">
        <v>75.8</v>
      </c>
      <c r="Q7" t="n">
        <v>1361.48</v>
      </c>
      <c r="R7" t="n">
        <v>42.2</v>
      </c>
      <c r="S7" t="n">
        <v>25.13</v>
      </c>
      <c r="T7" t="n">
        <v>7841.43</v>
      </c>
      <c r="U7" t="n">
        <v>0.6</v>
      </c>
      <c r="V7" t="n">
        <v>0.86</v>
      </c>
      <c r="W7" t="n">
        <v>1.23</v>
      </c>
      <c r="X7" t="n">
        <v>0.51</v>
      </c>
      <c r="Y7" t="n">
        <v>1</v>
      </c>
      <c r="Z7" t="n">
        <v>10</v>
      </c>
      <c r="AA7" t="n">
        <v>155.9892421529784</v>
      </c>
      <c r="AB7" t="n">
        <v>213.4313628732829</v>
      </c>
      <c r="AC7" t="n">
        <v>193.0617731535169</v>
      </c>
      <c r="AD7" t="n">
        <v>155989.2421529784</v>
      </c>
      <c r="AE7" t="n">
        <v>213431.3628732829</v>
      </c>
      <c r="AF7" t="n">
        <v>2.950643866256766e-06</v>
      </c>
      <c r="AG7" t="n">
        <v>15</v>
      </c>
      <c r="AH7" t="n">
        <v>193061.7731535169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8.944100000000001</v>
      </c>
      <c r="E8" t="n">
        <v>11.18</v>
      </c>
      <c r="F8" t="n">
        <v>8.289999999999999</v>
      </c>
      <c r="G8" t="n">
        <v>21.62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13</v>
      </c>
      <c r="N8" t="n">
        <v>23.53</v>
      </c>
      <c r="O8" t="n">
        <v>17976.29</v>
      </c>
      <c r="P8" t="n">
        <v>72.95</v>
      </c>
      <c r="Q8" t="n">
        <v>1361.44</v>
      </c>
      <c r="R8" t="n">
        <v>41.04</v>
      </c>
      <c r="S8" t="n">
        <v>25.13</v>
      </c>
      <c r="T8" t="n">
        <v>7274.44</v>
      </c>
      <c r="U8" t="n">
        <v>0.61</v>
      </c>
      <c r="V8" t="n">
        <v>0.87</v>
      </c>
      <c r="W8" t="n">
        <v>1.22</v>
      </c>
      <c r="X8" t="n">
        <v>0.47</v>
      </c>
      <c r="Y8" t="n">
        <v>1</v>
      </c>
      <c r="Z8" t="n">
        <v>10</v>
      </c>
      <c r="AA8" t="n">
        <v>153.6154090163287</v>
      </c>
      <c r="AB8" t="n">
        <v>210.1833796495935</v>
      </c>
      <c r="AC8" t="n">
        <v>190.1237728901224</v>
      </c>
      <c r="AD8" t="n">
        <v>153615.4090163287</v>
      </c>
      <c r="AE8" t="n">
        <v>210183.3796495935</v>
      </c>
      <c r="AF8" t="n">
        <v>2.985019262782588e-06</v>
      </c>
      <c r="AG8" t="n">
        <v>15</v>
      </c>
      <c r="AH8" t="n">
        <v>190123.7728901224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9.0259</v>
      </c>
      <c r="E9" t="n">
        <v>11.08</v>
      </c>
      <c r="F9" t="n">
        <v>8.24</v>
      </c>
      <c r="G9" t="n">
        <v>23.55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2</v>
      </c>
      <c r="N9" t="n">
        <v>23.62</v>
      </c>
      <c r="O9" t="n">
        <v>18018.55</v>
      </c>
      <c r="P9" t="n">
        <v>71.53</v>
      </c>
      <c r="Q9" t="n">
        <v>1361.34</v>
      </c>
      <c r="R9" t="n">
        <v>38.99</v>
      </c>
      <c r="S9" t="n">
        <v>25.13</v>
      </c>
      <c r="T9" t="n">
        <v>6262.92</v>
      </c>
      <c r="U9" t="n">
        <v>0.64</v>
      </c>
      <c r="V9" t="n">
        <v>0.87</v>
      </c>
      <c r="W9" t="n">
        <v>1.24</v>
      </c>
      <c r="X9" t="n">
        <v>0.42</v>
      </c>
      <c r="Y9" t="n">
        <v>1</v>
      </c>
      <c r="Z9" t="n">
        <v>10</v>
      </c>
      <c r="AA9" t="n">
        <v>152.2637673829093</v>
      </c>
      <c r="AB9" t="n">
        <v>208.3340039365296</v>
      </c>
      <c r="AC9" t="n">
        <v>188.4508989994976</v>
      </c>
      <c r="AD9" t="n">
        <v>152263.7673829093</v>
      </c>
      <c r="AE9" t="n">
        <v>208334.0039365296</v>
      </c>
      <c r="AF9" t="n">
        <v>3.01231933497494e-06</v>
      </c>
      <c r="AG9" t="n">
        <v>15</v>
      </c>
      <c r="AH9" t="n">
        <v>188450.8989994976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9.024100000000001</v>
      </c>
      <c r="E10" t="n">
        <v>11.08</v>
      </c>
      <c r="F10" t="n">
        <v>8.25</v>
      </c>
      <c r="G10" t="n">
        <v>23.56</v>
      </c>
      <c r="H10" t="n">
        <v>0.37</v>
      </c>
      <c r="I10" t="n">
        <v>21</v>
      </c>
      <c r="J10" t="n">
        <v>144.54</v>
      </c>
      <c r="K10" t="n">
        <v>47.83</v>
      </c>
      <c r="L10" t="n">
        <v>3</v>
      </c>
      <c r="M10" t="n">
        <v>1</v>
      </c>
      <c r="N10" t="n">
        <v>23.71</v>
      </c>
      <c r="O10" t="n">
        <v>18060.85</v>
      </c>
      <c r="P10" t="n">
        <v>71.65000000000001</v>
      </c>
      <c r="Q10" t="n">
        <v>1361.49</v>
      </c>
      <c r="R10" t="n">
        <v>39.09</v>
      </c>
      <c r="S10" t="n">
        <v>25.13</v>
      </c>
      <c r="T10" t="n">
        <v>6311.25</v>
      </c>
      <c r="U10" t="n">
        <v>0.64</v>
      </c>
      <c r="V10" t="n">
        <v>0.87</v>
      </c>
      <c r="W10" t="n">
        <v>1.24</v>
      </c>
      <c r="X10" t="n">
        <v>0.43</v>
      </c>
      <c r="Y10" t="n">
        <v>1</v>
      </c>
      <c r="Z10" t="n">
        <v>10</v>
      </c>
      <c r="AA10" t="n">
        <v>152.3533643656959</v>
      </c>
      <c r="AB10" t="n">
        <v>208.4565944811181</v>
      </c>
      <c r="AC10" t="n">
        <v>188.5617896745675</v>
      </c>
      <c r="AD10" t="n">
        <v>152353.3643656959</v>
      </c>
      <c r="AE10" t="n">
        <v>208456.5944811181</v>
      </c>
      <c r="AF10" t="n">
        <v>3.011718599890023e-06</v>
      </c>
      <c r="AG10" t="n">
        <v>15</v>
      </c>
      <c r="AH10" t="n">
        <v>188561.7896745675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9.023</v>
      </c>
      <c r="E11" t="n">
        <v>11.08</v>
      </c>
      <c r="F11" t="n">
        <v>8.25</v>
      </c>
      <c r="G11" t="n">
        <v>23.57</v>
      </c>
      <c r="H11" t="n">
        <v>0.4</v>
      </c>
      <c r="I11" t="n">
        <v>21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71.81999999999999</v>
      </c>
      <c r="Q11" t="n">
        <v>1361.49</v>
      </c>
      <c r="R11" t="n">
        <v>39.09</v>
      </c>
      <c r="S11" t="n">
        <v>25.13</v>
      </c>
      <c r="T11" t="n">
        <v>6311.91</v>
      </c>
      <c r="U11" t="n">
        <v>0.64</v>
      </c>
      <c r="V11" t="n">
        <v>0.87</v>
      </c>
      <c r="W11" t="n">
        <v>1.24</v>
      </c>
      <c r="X11" t="n">
        <v>0.43</v>
      </c>
      <c r="Y11" t="n">
        <v>1</v>
      </c>
      <c r="Z11" t="n">
        <v>10</v>
      </c>
      <c r="AA11" t="n">
        <v>152.4619078262456</v>
      </c>
      <c r="AB11" t="n">
        <v>208.6051084324415</v>
      </c>
      <c r="AC11" t="n">
        <v>188.6961296628174</v>
      </c>
      <c r="AD11" t="n">
        <v>152461.9078262456</v>
      </c>
      <c r="AE11" t="n">
        <v>208605.1084324415</v>
      </c>
      <c r="AF11" t="n">
        <v>3.011351484004795e-06</v>
      </c>
      <c r="AG11" t="n">
        <v>15</v>
      </c>
      <c r="AH11" t="n">
        <v>188696.1296628174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6.594</v>
      </c>
      <c r="E2" t="n">
        <v>15.17</v>
      </c>
      <c r="F2" t="n">
        <v>9.619999999999999</v>
      </c>
      <c r="G2" t="n">
        <v>6.56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121.16</v>
      </c>
      <c r="Q2" t="n">
        <v>1361.69</v>
      </c>
      <c r="R2" t="n">
        <v>82.76000000000001</v>
      </c>
      <c r="S2" t="n">
        <v>25.13</v>
      </c>
      <c r="T2" t="n">
        <v>27812.45</v>
      </c>
      <c r="U2" t="n">
        <v>0.3</v>
      </c>
      <c r="V2" t="n">
        <v>0.75</v>
      </c>
      <c r="W2" t="n">
        <v>1.32</v>
      </c>
      <c r="X2" t="n">
        <v>1.79</v>
      </c>
      <c r="Y2" t="n">
        <v>1</v>
      </c>
      <c r="Z2" t="n">
        <v>10</v>
      </c>
      <c r="AA2" t="n">
        <v>248.8751996189871</v>
      </c>
      <c r="AB2" t="n">
        <v>340.5220277174446</v>
      </c>
      <c r="AC2" t="n">
        <v>308.0230833178607</v>
      </c>
      <c r="AD2" t="n">
        <v>248875.1996189871</v>
      </c>
      <c r="AE2" t="n">
        <v>340522.0277174446</v>
      </c>
      <c r="AF2" t="n">
        <v>2.17197330947847e-06</v>
      </c>
      <c r="AG2" t="n">
        <v>20</v>
      </c>
      <c r="AH2" t="n">
        <v>308023.0833178607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7.1904</v>
      </c>
      <c r="E3" t="n">
        <v>13.91</v>
      </c>
      <c r="F3" t="n">
        <v>9.140000000000001</v>
      </c>
      <c r="G3" t="n">
        <v>8.31</v>
      </c>
      <c r="H3" t="n">
        <v>0.13</v>
      </c>
      <c r="I3" t="n">
        <v>66</v>
      </c>
      <c r="J3" t="n">
        <v>177.1</v>
      </c>
      <c r="K3" t="n">
        <v>52.44</v>
      </c>
      <c r="L3" t="n">
        <v>1.25</v>
      </c>
      <c r="M3" t="n">
        <v>64</v>
      </c>
      <c r="N3" t="n">
        <v>33.41</v>
      </c>
      <c r="O3" t="n">
        <v>22076.81</v>
      </c>
      <c r="P3" t="n">
        <v>113.43</v>
      </c>
      <c r="Q3" t="n">
        <v>1362.08</v>
      </c>
      <c r="R3" t="n">
        <v>67.62</v>
      </c>
      <c r="S3" t="n">
        <v>25.13</v>
      </c>
      <c r="T3" t="n">
        <v>20350.78</v>
      </c>
      <c r="U3" t="n">
        <v>0.37</v>
      </c>
      <c r="V3" t="n">
        <v>0.79</v>
      </c>
      <c r="W3" t="n">
        <v>1.29</v>
      </c>
      <c r="X3" t="n">
        <v>1.32</v>
      </c>
      <c r="Y3" t="n">
        <v>1</v>
      </c>
      <c r="Z3" t="n">
        <v>10</v>
      </c>
      <c r="AA3" t="n">
        <v>226.5102640880401</v>
      </c>
      <c r="AB3" t="n">
        <v>309.9213362526983</v>
      </c>
      <c r="AC3" t="n">
        <v>280.3428788981598</v>
      </c>
      <c r="AD3" t="n">
        <v>226510.2640880401</v>
      </c>
      <c r="AE3" t="n">
        <v>309921.3362526983</v>
      </c>
      <c r="AF3" t="n">
        <v>2.368419303074612e-06</v>
      </c>
      <c r="AG3" t="n">
        <v>19</v>
      </c>
      <c r="AH3" t="n">
        <v>280342.8788981598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7.5909</v>
      </c>
      <c r="E4" t="n">
        <v>13.17</v>
      </c>
      <c r="F4" t="n">
        <v>8.869999999999999</v>
      </c>
      <c r="G4" t="n">
        <v>10.04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107.99</v>
      </c>
      <c r="Q4" t="n">
        <v>1361.62</v>
      </c>
      <c r="R4" t="n">
        <v>59.05</v>
      </c>
      <c r="S4" t="n">
        <v>25.13</v>
      </c>
      <c r="T4" t="n">
        <v>16130.45</v>
      </c>
      <c r="U4" t="n">
        <v>0.43</v>
      </c>
      <c r="V4" t="n">
        <v>0.8100000000000001</v>
      </c>
      <c r="W4" t="n">
        <v>1.27</v>
      </c>
      <c r="X4" t="n">
        <v>1.05</v>
      </c>
      <c r="Y4" t="n">
        <v>1</v>
      </c>
      <c r="Z4" t="n">
        <v>10</v>
      </c>
      <c r="AA4" t="n">
        <v>210.4901206556584</v>
      </c>
      <c r="AB4" t="n">
        <v>288.001869249677</v>
      </c>
      <c r="AC4" t="n">
        <v>260.5153750617348</v>
      </c>
      <c r="AD4" t="n">
        <v>210490.1206556584</v>
      </c>
      <c r="AE4" t="n">
        <v>288001.8692496771</v>
      </c>
      <c r="AF4" t="n">
        <v>2.500338519096166e-06</v>
      </c>
      <c r="AG4" t="n">
        <v>18</v>
      </c>
      <c r="AH4" t="n">
        <v>260515.3750617348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7.888</v>
      </c>
      <c r="E5" t="n">
        <v>12.68</v>
      </c>
      <c r="F5" t="n">
        <v>8.69</v>
      </c>
      <c r="G5" t="n">
        <v>11.85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103.99</v>
      </c>
      <c r="Q5" t="n">
        <v>1361.69</v>
      </c>
      <c r="R5" t="n">
        <v>53.74</v>
      </c>
      <c r="S5" t="n">
        <v>25.13</v>
      </c>
      <c r="T5" t="n">
        <v>13520.37</v>
      </c>
      <c r="U5" t="n">
        <v>0.47</v>
      </c>
      <c r="V5" t="n">
        <v>0.83</v>
      </c>
      <c r="W5" t="n">
        <v>1.25</v>
      </c>
      <c r="X5" t="n">
        <v>0.87</v>
      </c>
      <c r="Y5" t="n">
        <v>1</v>
      </c>
      <c r="Z5" t="n">
        <v>10</v>
      </c>
      <c r="AA5" t="n">
        <v>197.4887562266489</v>
      </c>
      <c r="AB5" t="n">
        <v>270.2128288581978</v>
      </c>
      <c r="AC5" t="n">
        <v>244.4240957181377</v>
      </c>
      <c r="AD5" t="n">
        <v>197488.7562266489</v>
      </c>
      <c r="AE5" t="n">
        <v>270212.8288581978</v>
      </c>
      <c r="AF5" t="n">
        <v>2.59819919095635e-06</v>
      </c>
      <c r="AG5" t="n">
        <v>17</v>
      </c>
      <c r="AH5" t="n">
        <v>244424.0957181377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8.141500000000001</v>
      </c>
      <c r="E6" t="n">
        <v>12.28</v>
      </c>
      <c r="F6" t="n">
        <v>8.550000000000001</v>
      </c>
      <c r="G6" t="n">
        <v>13.86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100.46</v>
      </c>
      <c r="Q6" t="n">
        <v>1361.37</v>
      </c>
      <c r="R6" t="n">
        <v>49.07</v>
      </c>
      <c r="S6" t="n">
        <v>25.13</v>
      </c>
      <c r="T6" t="n">
        <v>11221.25</v>
      </c>
      <c r="U6" t="n">
        <v>0.51</v>
      </c>
      <c r="V6" t="n">
        <v>0.84</v>
      </c>
      <c r="W6" t="n">
        <v>1.24</v>
      </c>
      <c r="X6" t="n">
        <v>0.73</v>
      </c>
      <c r="Y6" t="n">
        <v>1</v>
      </c>
      <c r="Z6" t="n">
        <v>10</v>
      </c>
      <c r="AA6" t="n">
        <v>185.6830684360555</v>
      </c>
      <c r="AB6" t="n">
        <v>254.0597659929291</v>
      </c>
      <c r="AC6" t="n">
        <v>229.812658501759</v>
      </c>
      <c r="AD6" t="n">
        <v>185683.0684360556</v>
      </c>
      <c r="AE6" t="n">
        <v>254059.7659929291</v>
      </c>
      <c r="AF6" t="n">
        <v>2.681698619823926e-06</v>
      </c>
      <c r="AG6" t="n">
        <v>16</v>
      </c>
      <c r="AH6" t="n">
        <v>229812.658501759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8.3225</v>
      </c>
      <c r="E7" t="n">
        <v>12.02</v>
      </c>
      <c r="F7" t="n">
        <v>8.460000000000001</v>
      </c>
      <c r="G7" t="n">
        <v>15.86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97.22</v>
      </c>
      <c r="Q7" t="n">
        <v>1361.44</v>
      </c>
      <c r="R7" t="n">
        <v>46.42</v>
      </c>
      <c r="S7" t="n">
        <v>25.13</v>
      </c>
      <c r="T7" t="n">
        <v>9919.940000000001</v>
      </c>
      <c r="U7" t="n">
        <v>0.54</v>
      </c>
      <c r="V7" t="n">
        <v>0.85</v>
      </c>
      <c r="W7" t="n">
        <v>1.24</v>
      </c>
      <c r="X7" t="n">
        <v>0.64</v>
      </c>
      <c r="Y7" t="n">
        <v>1</v>
      </c>
      <c r="Z7" t="n">
        <v>10</v>
      </c>
      <c r="AA7" t="n">
        <v>181.8550087902603</v>
      </c>
      <c r="AB7" t="n">
        <v>248.8220459034822</v>
      </c>
      <c r="AC7" t="n">
        <v>225.0748190664609</v>
      </c>
      <c r="AD7" t="n">
        <v>181855.0087902604</v>
      </c>
      <c r="AE7" t="n">
        <v>248822.0459034822</v>
      </c>
      <c r="AF7" t="n">
        <v>2.741317541421681e-06</v>
      </c>
      <c r="AG7" t="n">
        <v>16</v>
      </c>
      <c r="AH7" t="n">
        <v>225074.8190664609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8.499000000000001</v>
      </c>
      <c r="E8" t="n">
        <v>11.77</v>
      </c>
      <c r="F8" t="n">
        <v>8.35</v>
      </c>
      <c r="G8" t="n">
        <v>17.89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94.14</v>
      </c>
      <c r="Q8" t="n">
        <v>1361.39</v>
      </c>
      <c r="R8" t="n">
        <v>43.13</v>
      </c>
      <c r="S8" t="n">
        <v>25.13</v>
      </c>
      <c r="T8" t="n">
        <v>8294.08</v>
      </c>
      <c r="U8" t="n">
        <v>0.58</v>
      </c>
      <c r="V8" t="n">
        <v>0.86</v>
      </c>
      <c r="W8" t="n">
        <v>1.22</v>
      </c>
      <c r="X8" t="n">
        <v>0.53</v>
      </c>
      <c r="Y8" t="n">
        <v>1</v>
      </c>
      <c r="Z8" t="n">
        <v>10</v>
      </c>
      <c r="AA8" t="n">
        <v>178.3106462773685</v>
      </c>
      <c r="AB8" t="n">
        <v>243.9724927471077</v>
      </c>
      <c r="AC8" t="n">
        <v>220.6881004569387</v>
      </c>
      <c r="AD8" t="n">
        <v>178310.6462773685</v>
      </c>
      <c r="AE8" t="n">
        <v>243972.4927471077</v>
      </c>
      <c r="AF8" t="n">
        <v>2.799454224637173e-06</v>
      </c>
      <c r="AG8" t="n">
        <v>16</v>
      </c>
      <c r="AH8" t="n">
        <v>220688.1004569387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8.6205</v>
      </c>
      <c r="E9" t="n">
        <v>11.6</v>
      </c>
      <c r="F9" t="n">
        <v>8.289999999999999</v>
      </c>
      <c r="G9" t="n">
        <v>19.9</v>
      </c>
      <c r="H9" t="n">
        <v>0.27</v>
      </c>
      <c r="I9" t="n">
        <v>25</v>
      </c>
      <c r="J9" t="n">
        <v>179.33</v>
      </c>
      <c r="K9" t="n">
        <v>52.44</v>
      </c>
      <c r="L9" t="n">
        <v>2.75</v>
      </c>
      <c r="M9" t="n">
        <v>23</v>
      </c>
      <c r="N9" t="n">
        <v>34.14</v>
      </c>
      <c r="O9" t="n">
        <v>22351.34</v>
      </c>
      <c r="P9" t="n">
        <v>91.23</v>
      </c>
      <c r="Q9" t="n">
        <v>1361.41</v>
      </c>
      <c r="R9" t="n">
        <v>41.17</v>
      </c>
      <c r="S9" t="n">
        <v>25.13</v>
      </c>
      <c r="T9" t="n">
        <v>7332.57</v>
      </c>
      <c r="U9" t="n">
        <v>0.61</v>
      </c>
      <c r="V9" t="n">
        <v>0.87</v>
      </c>
      <c r="W9" t="n">
        <v>1.22</v>
      </c>
      <c r="X9" t="n">
        <v>0.47</v>
      </c>
      <c r="Y9" t="n">
        <v>1</v>
      </c>
      <c r="Z9" t="n">
        <v>10</v>
      </c>
      <c r="AA9" t="n">
        <v>175.4700330977139</v>
      </c>
      <c r="AB9" t="n">
        <v>240.0858404756973</v>
      </c>
      <c r="AC9" t="n">
        <v>217.1723848233597</v>
      </c>
      <c r="AD9" t="n">
        <v>175470.0330977139</v>
      </c>
      <c r="AE9" t="n">
        <v>240085.8404756973</v>
      </c>
      <c r="AF9" t="n">
        <v>2.839474660958319e-06</v>
      </c>
      <c r="AG9" t="n">
        <v>16</v>
      </c>
      <c r="AH9" t="n">
        <v>217172.3848233597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8.6957</v>
      </c>
      <c r="E10" t="n">
        <v>11.5</v>
      </c>
      <c r="F10" t="n">
        <v>8.26</v>
      </c>
      <c r="G10" t="n">
        <v>21.55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89</v>
      </c>
      <c r="Q10" t="n">
        <v>1361.43</v>
      </c>
      <c r="R10" t="n">
        <v>40.59</v>
      </c>
      <c r="S10" t="n">
        <v>25.13</v>
      </c>
      <c r="T10" t="n">
        <v>7051.59</v>
      </c>
      <c r="U10" t="n">
        <v>0.62</v>
      </c>
      <c r="V10" t="n">
        <v>0.87</v>
      </c>
      <c r="W10" t="n">
        <v>1.21</v>
      </c>
      <c r="X10" t="n">
        <v>0.44</v>
      </c>
      <c r="Y10" t="n">
        <v>1</v>
      </c>
      <c r="Z10" t="n">
        <v>10</v>
      </c>
      <c r="AA10" t="n">
        <v>166.6581602287207</v>
      </c>
      <c r="AB10" t="n">
        <v>228.0290472639527</v>
      </c>
      <c r="AC10" t="n">
        <v>206.2662750339246</v>
      </c>
      <c r="AD10" t="n">
        <v>166658.1602287207</v>
      </c>
      <c r="AE10" t="n">
        <v>228029.0472639527</v>
      </c>
      <c r="AF10" t="n">
        <v>2.864244511257497e-06</v>
      </c>
      <c r="AG10" t="n">
        <v>15</v>
      </c>
      <c r="AH10" t="n">
        <v>206266.2750339246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8.829800000000001</v>
      </c>
      <c r="E11" t="n">
        <v>11.33</v>
      </c>
      <c r="F11" t="n">
        <v>8.19</v>
      </c>
      <c r="G11" t="n">
        <v>24.58</v>
      </c>
      <c r="H11" t="n">
        <v>0.32</v>
      </c>
      <c r="I11" t="n">
        <v>20</v>
      </c>
      <c r="J11" t="n">
        <v>180.07</v>
      </c>
      <c r="K11" t="n">
        <v>52.44</v>
      </c>
      <c r="L11" t="n">
        <v>3.25</v>
      </c>
      <c r="M11" t="n">
        <v>18</v>
      </c>
      <c r="N11" t="n">
        <v>34.38</v>
      </c>
      <c r="O11" t="n">
        <v>22443.18</v>
      </c>
      <c r="P11" t="n">
        <v>85.54000000000001</v>
      </c>
      <c r="Q11" t="n">
        <v>1361.45</v>
      </c>
      <c r="R11" t="n">
        <v>38.27</v>
      </c>
      <c r="S11" t="n">
        <v>25.13</v>
      </c>
      <c r="T11" t="n">
        <v>5906.47</v>
      </c>
      <c r="U11" t="n">
        <v>0.66</v>
      </c>
      <c r="V11" t="n">
        <v>0.88</v>
      </c>
      <c r="W11" t="n">
        <v>1.21</v>
      </c>
      <c r="X11" t="n">
        <v>0.37</v>
      </c>
      <c r="Y11" t="n">
        <v>1</v>
      </c>
      <c r="Z11" t="n">
        <v>10</v>
      </c>
      <c r="AA11" t="n">
        <v>163.5143533637976</v>
      </c>
      <c r="AB11" t="n">
        <v>223.7275520163968</v>
      </c>
      <c r="AC11" t="n">
        <v>202.3753084556076</v>
      </c>
      <c r="AD11" t="n">
        <v>163514.3533637976</v>
      </c>
      <c r="AE11" t="n">
        <v>223727.5520163968</v>
      </c>
      <c r="AF11" t="n">
        <v>2.908415215048983e-06</v>
      </c>
      <c r="AG11" t="n">
        <v>15</v>
      </c>
      <c r="AH11" t="n">
        <v>202375.3084556076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8.859400000000001</v>
      </c>
      <c r="E12" t="n">
        <v>11.29</v>
      </c>
      <c r="F12" t="n">
        <v>8.19</v>
      </c>
      <c r="G12" t="n">
        <v>25.87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83.22</v>
      </c>
      <c r="Q12" t="n">
        <v>1361.42</v>
      </c>
      <c r="R12" t="n">
        <v>37.98</v>
      </c>
      <c r="S12" t="n">
        <v>25.13</v>
      </c>
      <c r="T12" t="n">
        <v>5764.99</v>
      </c>
      <c r="U12" t="n">
        <v>0.66</v>
      </c>
      <c r="V12" t="n">
        <v>0.88</v>
      </c>
      <c r="W12" t="n">
        <v>1.22</v>
      </c>
      <c r="X12" t="n">
        <v>0.37</v>
      </c>
      <c r="Y12" t="n">
        <v>1</v>
      </c>
      <c r="Z12" t="n">
        <v>10</v>
      </c>
      <c r="AA12" t="n">
        <v>161.8901964735643</v>
      </c>
      <c r="AB12" t="n">
        <v>221.5053089064356</v>
      </c>
      <c r="AC12" t="n">
        <v>200.3651531091226</v>
      </c>
      <c r="AD12" t="n">
        <v>161890.1964735643</v>
      </c>
      <c r="AE12" t="n">
        <v>221505.3089064356</v>
      </c>
      <c r="AF12" t="n">
        <v>2.918165049741213e-06</v>
      </c>
      <c r="AG12" t="n">
        <v>15</v>
      </c>
      <c r="AH12" t="n">
        <v>200365.1531091226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8.899699999999999</v>
      </c>
      <c r="E13" t="n">
        <v>11.24</v>
      </c>
      <c r="F13" t="n">
        <v>8.18</v>
      </c>
      <c r="G13" t="n">
        <v>27.25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10</v>
      </c>
      <c r="N13" t="n">
        <v>34.63</v>
      </c>
      <c r="O13" t="n">
        <v>22535.19</v>
      </c>
      <c r="P13" t="n">
        <v>81.59999999999999</v>
      </c>
      <c r="Q13" t="n">
        <v>1361.34</v>
      </c>
      <c r="R13" t="n">
        <v>37.6</v>
      </c>
      <c r="S13" t="n">
        <v>25.13</v>
      </c>
      <c r="T13" t="n">
        <v>5579.4</v>
      </c>
      <c r="U13" t="n">
        <v>0.67</v>
      </c>
      <c r="V13" t="n">
        <v>0.88</v>
      </c>
      <c r="W13" t="n">
        <v>1.21</v>
      </c>
      <c r="X13" t="n">
        <v>0.36</v>
      </c>
      <c r="Y13" t="n">
        <v>1</v>
      </c>
      <c r="Z13" t="n">
        <v>10</v>
      </c>
      <c r="AA13" t="n">
        <v>160.6288278143614</v>
      </c>
      <c r="AB13" t="n">
        <v>219.7794486592572</v>
      </c>
      <c r="AC13" t="n">
        <v>198.8040065416743</v>
      </c>
      <c r="AD13" t="n">
        <v>160628.8278143614</v>
      </c>
      <c r="AE13" t="n">
        <v>219779.4486592572</v>
      </c>
      <c r="AF13" t="n">
        <v>2.93143931792016e-06</v>
      </c>
      <c r="AG13" t="n">
        <v>15</v>
      </c>
      <c r="AH13" t="n">
        <v>198804.0065416743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8.9421</v>
      </c>
      <c r="E14" t="n">
        <v>11.18</v>
      </c>
      <c r="F14" t="n">
        <v>8.16</v>
      </c>
      <c r="G14" t="n">
        <v>28.79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3</v>
      </c>
      <c r="N14" t="n">
        <v>34.75</v>
      </c>
      <c r="O14" t="n">
        <v>22581.25</v>
      </c>
      <c r="P14" t="n">
        <v>80.53</v>
      </c>
      <c r="Q14" t="n">
        <v>1361.48</v>
      </c>
      <c r="R14" t="n">
        <v>36.75</v>
      </c>
      <c r="S14" t="n">
        <v>25.13</v>
      </c>
      <c r="T14" t="n">
        <v>5161</v>
      </c>
      <c r="U14" t="n">
        <v>0.68</v>
      </c>
      <c r="V14" t="n">
        <v>0.88</v>
      </c>
      <c r="W14" t="n">
        <v>1.22</v>
      </c>
      <c r="X14" t="n">
        <v>0.34</v>
      </c>
      <c r="Y14" t="n">
        <v>1</v>
      </c>
      <c r="Z14" t="n">
        <v>10</v>
      </c>
      <c r="AA14" t="n">
        <v>159.692249766464</v>
      </c>
      <c r="AB14" t="n">
        <v>218.4979812552174</v>
      </c>
      <c r="AC14" t="n">
        <v>197.6448405881248</v>
      </c>
      <c r="AD14" t="n">
        <v>159692.249766464</v>
      </c>
      <c r="AE14" t="n">
        <v>218497.9812552174</v>
      </c>
      <c r="AF14" t="n">
        <v>2.945405297344165e-06</v>
      </c>
      <c r="AG14" t="n">
        <v>15</v>
      </c>
      <c r="AH14" t="n">
        <v>197644.8405881248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8.9374</v>
      </c>
      <c r="E15" t="n">
        <v>11.19</v>
      </c>
      <c r="F15" t="n">
        <v>8.16</v>
      </c>
      <c r="G15" t="n">
        <v>28.81</v>
      </c>
      <c r="H15" t="n">
        <v>0.42</v>
      </c>
      <c r="I15" t="n">
        <v>17</v>
      </c>
      <c r="J15" t="n">
        <v>181.57</v>
      </c>
      <c r="K15" t="n">
        <v>52.44</v>
      </c>
      <c r="L15" t="n">
        <v>4.25</v>
      </c>
      <c r="M15" t="n">
        <v>0</v>
      </c>
      <c r="N15" t="n">
        <v>34.88</v>
      </c>
      <c r="O15" t="n">
        <v>22627.36</v>
      </c>
      <c r="P15" t="n">
        <v>80.05</v>
      </c>
      <c r="Q15" t="n">
        <v>1361.4</v>
      </c>
      <c r="R15" t="n">
        <v>36.74</v>
      </c>
      <c r="S15" t="n">
        <v>25.13</v>
      </c>
      <c r="T15" t="n">
        <v>5156.91</v>
      </c>
      <c r="U15" t="n">
        <v>0.68</v>
      </c>
      <c r="V15" t="n">
        <v>0.88</v>
      </c>
      <c r="W15" t="n">
        <v>1.23</v>
      </c>
      <c r="X15" t="n">
        <v>0.34</v>
      </c>
      <c r="Y15" t="n">
        <v>1</v>
      </c>
      <c r="Z15" t="n">
        <v>10</v>
      </c>
      <c r="AA15" t="n">
        <v>159.4293035868913</v>
      </c>
      <c r="AB15" t="n">
        <v>218.1382066919595</v>
      </c>
      <c r="AC15" t="n">
        <v>197.3194024042374</v>
      </c>
      <c r="AD15" t="n">
        <v>159429.3035868913</v>
      </c>
      <c r="AE15" t="n">
        <v>218138.2066919595</v>
      </c>
      <c r="AF15" t="n">
        <v>2.943857181700467e-06</v>
      </c>
      <c r="AG15" t="n">
        <v>15</v>
      </c>
      <c r="AH15" t="n">
        <v>197319.4024042374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5.9023</v>
      </c>
      <c r="E2" t="n">
        <v>16.94</v>
      </c>
      <c r="F2" t="n">
        <v>9.94</v>
      </c>
      <c r="G2" t="n">
        <v>5.73</v>
      </c>
      <c r="H2" t="n">
        <v>0.08</v>
      </c>
      <c r="I2" t="n">
        <v>104</v>
      </c>
      <c r="J2" t="n">
        <v>213.37</v>
      </c>
      <c r="K2" t="n">
        <v>56.13</v>
      </c>
      <c r="L2" t="n">
        <v>1</v>
      </c>
      <c r="M2" t="n">
        <v>102</v>
      </c>
      <c r="N2" t="n">
        <v>46.25</v>
      </c>
      <c r="O2" t="n">
        <v>26550.29</v>
      </c>
      <c r="P2" t="n">
        <v>143.1</v>
      </c>
      <c r="Q2" t="n">
        <v>1361.94</v>
      </c>
      <c r="R2" t="n">
        <v>92.59999999999999</v>
      </c>
      <c r="S2" t="n">
        <v>25.13</v>
      </c>
      <c r="T2" t="n">
        <v>32648.46</v>
      </c>
      <c r="U2" t="n">
        <v>0.27</v>
      </c>
      <c r="V2" t="n">
        <v>0.72</v>
      </c>
      <c r="W2" t="n">
        <v>1.35</v>
      </c>
      <c r="X2" t="n">
        <v>2.12</v>
      </c>
      <c r="Y2" t="n">
        <v>1</v>
      </c>
      <c r="Z2" t="n">
        <v>10</v>
      </c>
      <c r="AA2" t="n">
        <v>305.2383725276446</v>
      </c>
      <c r="AB2" t="n">
        <v>417.640607458926</v>
      </c>
      <c r="AC2" t="n">
        <v>377.7815740453194</v>
      </c>
      <c r="AD2" t="n">
        <v>305238.3725276446</v>
      </c>
      <c r="AE2" t="n">
        <v>417640.607458926</v>
      </c>
      <c r="AF2" t="n">
        <v>1.922198238568205e-06</v>
      </c>
      <c r="AG2" t="n">
        <v>23</v>
      </c>
      <c r="AH2" t="n">
        <v>377781.5740453194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6.5316</v>
      </c>
      <c r="E3" t="n">
        <v>15.31</v>
      </c>
      <c r="F3" t="n">
        <v>9.4</v>
      </c>
      <c r="G3" t="n">
        <v>7.23</v>
      </c>
      <c r="H3" t="n">
        <v>0.1</v>
      </c>
      <c r="I3" t="n">
        <v>78</v>
      </c>
      <c r="J3" t="n">
        <v>213.78</v>
      </c>
      <c r="K3" t="n">
        <v>56.13</v>
      </c>
      <c r="L3" t="n">
        <v>1.25</v>
      </c>
      <c r="M3" t="n">
        <v>76</v>
      </c>
      <c r="N3" t="n">
        <v>46.4</v>
      </c>
      <c r="O3" t="n">
        <v>26600.32</v>
      </c>
      <c r="P3" t="n">
        <v>133.89</v>
      </c>
      <c r="Q3" t="n">
        <v>1361.87</v>
      </c>
      <c r="R3" t="n">
        <v>75.76000000000001</v>
      </c>
      <c r="S3" t="n">
        <v>25.13</v>
      </c>
      <c r="T3" t="n">
        <v>24359.27</v>
      </c>
      <c r="U3" t="n">
        <v>0.33</v>
      </c>
      <c r="V3" t="n">
        <v>0.76</v>
      </c>
      <c r="W3" t="n">
        <v>1.31</v>
      </c>
      <c r="X3" t="n">
        <v>1.58</v>
      </c>
      <c r="Y3" t="n">
        <v>1</v>
      </c>
      <c r="Z3" t="n">
        <v>10</v>
      </c>
      <c r="AA3" t="n">
        <v>262.2365903332521</v>
      </c>
      <c r="AB3" t="n">
        <v>358.8036719558187</v>
      </c>
      <c r="AC3" t="n">
        <v>324.559953088471</v>
      </c>
      <c r="AD3" t="n">
        <v>262236.5903332521</v>
      </c>
      <c r="AE3" t="n">
        <v>358803.6719558187</v>
      </c>
      <c r="AF3" t="n">
        <v>2.127141964155005e-06</v>
      </c>
      <c r="AG3" t="n">
        <v>20</v>
      </c>
      <c r="AH3" t="n">
        <v>324559.953088471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6.9969</v>
      </c>
      <c r="E4" t="n">
        <v>14.29</v>
      </c>
      <c r="F4" t="n">
        <v>9.06</v>
      </c>
      <c r="G4" t="n">
        <v>8.77</v>
      </c>
      <c r="H4" t="n">
        <v>0.12</v>
      </c>
      <c r="I4" t="n">
        <v>62</v>
      </c>
      <c r="J4" t="n">
        <v>214.19</v>
      </c>
      <c r="K4" t="n">
        <v>56.13</v>
      </c>
      <c r="L4" t="n">
        <v>1.5</v>
      </c>
      <c r="M4" t="n">
        <v>60</v>
      </c>
      <c r="N4" t="n">
        <v>46.56</v>
      </c>
      <c r="O4" t="n">
        <v>26650.41</v>
      </c>
      <c r="P4" t="n">
        <v>127.49</v>
      </c>
      <c r="Q4" t="n">
        <v>1361.51</v>
      </c>
      <c r="R4" t="n">
        <v>65.37</v>
      </c>
      <c r="S4" t="n">
        <v>25.13</v>
      </c>
      <c r="T4" t="n">
        <v>19247.28</v>
      </c>
      <c r="U4" t="n">
        <v>0.38</v>
      </c>
      <c r="V4" t="n">
        <v>0.79</v>
      </c>
      <c r="W4" t="n">
        <v>1.28</v>
      </c>
      <c r="X4" t="n">
        <v>1.24</v>
      </c>
      <c r="Y4" t="n">
        <v>1</v>
      </c>
      <c r="Z4" t="n">
        <v>10</v>
      </c>
      <c r="AA4" t="n">
        <v>241.7988668465245</v>
      </c>
      <c r="AB4" t="n">
        <v>330.8398770323971</v>
      </c>
      <c r="AC4" t="n">
        <v>299.2649835052073</v>
      </c>
      <c r="AD4" t="n">
        <v>241798.8668465245</v>
      </c>
      <c r="AE4" t="n">
        <v>330839.8770323971</v>
      </c>
      <c r="AF4" t="n">
        <v>2.278675915395332e-06</v>
      </c>
      <c r="AG4" t="n">
        <v>19</v>
      </c>
      <c r="AH4" t="n">
        <v>299264.9835052073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7.3042</v>
      </c>
      <c r="E5" t="n">
        <v>13.69</v>
      </c>
      <c r="F5" t="n">
        <v>8.880000000000001</v>
      </c>
      <c r="G5" t="n">
        <v>10.25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123.45</v>
      </c>
      <c r="Q5" t="n">
        <v>1361.71</v>
      </c>
      <c r="R5" t="n">
        <v>59.44</v>
      </c>
      <c r="S5" t="n">
        <v>25.13</v>
      </c>
      <c r="T5" t="n">
        <v>16332.14</v>
      </c>
      <c r="U5" t="n">
        <v>0.42</v>
      </c>
      <c r="V5" t="n">
        <v>0.8100000000000001</v>
      </c>
      <c r="W5" t="n">
        <v>1.27</v>
      </c>
      <c r="X5" t="n">
        <v>1.06</v>
      </c>
      <c r="Y5" t="n">
        <v>1</v>
      </c>
      <c r="Z5" t="n">
        <v>10</v>
      </c>
      <c r="AA5" t="n">
        <v>227.0986430614347</v>
      </c>
      <c r="AB5" t="n">
        <v>310.7263823215447</v>
      </c>
      <c r="AC5" t="n">
        <v>281.0710925000851</v>
      </c>
      <c r="AD5" t="n">
        <v>227098.6430614347</v>
      </c>
      <c r="AE5" t="n">
        <v>310726.3823215447</v>
      </c>
      <c r="AF5" t="n">
        <v>2.378754108423814e-06</v>
      </c>
      <c r="AG5" t="n">
        <v>18</v>
      </c>
      <c r="AH5" t="n">
        <v>281071.0925000851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7.5965</v>
      </c>
      <c r="E6" t="n">
        <v>13.16</v>
      </c>
      <c r="F6" t="n">
        <v>8.69</v>
      </c>
      <c r="G6" t="n">
        <v>11.85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119.47</v>
      </c>
      <c r="Q6" t="n">
        <v>1361.59</v>
      </c>
      <c r="R6" t="n">
        <v>53.82</v>
      </c>
      <c r="S6" t="n">
        <v>25.13</v>
      </c>
      <c r="T6" t="n">
        <v>13559.66</v>
      </c>
      <c r="U6" t="n">
        <v>0.47</v>
      </c>
      <c r="V6" t="n">
        <v>0.83</v>
      </c>
      <c r="W6" t="n">
        <v>1.25</v>
      </c>
      <c r="X6" t="n">
        <v>0.87</v>
      </c>
      <c r="Y6" t="n">
        <v>1</v>
      </c>
      <c r="Z6" t="n">
        <v>10</v>
      </c>
      <c r="AA6" t="n">
        <v>220.132240031333</v>
      </c>
      <c r="AB6" t="n">
        <v>301.1946423597533</v>
      </c>
      <c r="AC6" t="n">
        <v>272.449048422363</v>
      </c>
      <c r="AD6" t="n">
        <v>220132.240031333</v>
      </c>
      <c r="AE6" t="n">
        <v>301194.6423597533</v>
      </c>
      <c r="AF6" t="n">
        <v>2.473947261115729e-06</v>
      </c>
      <c r="AG6" t="n">
        <v>18</v>
      </c>
      <c r="AH6" t="n">
        <v>272449.048422363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7.8269</v>
      </c>
      <c r="E7" t="n">
        <v>12.78</v>
      </c>
      <c r="F7" t="n">
        <v>8.56</v>
      </c>
      <c r="G7" t="n">
        <v>13.51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116.32</v>
      </c>
      <c r="Q7" t="n">
        <v>1361.42</v>
      </c>
      <c r="R7" t="n">
        <v>49.74</v>
      </c>
      <c r="S7" t="n">
        <v>25.13</v>
      </c>
      <c r="T7" t="n">
        <v>11550.99</v>
      </c>
      <c r="U7" t="n">
        <v>0.51</v>
      </c>
      <c r="V7" t="n">
        <v>0.84</v>
      </c>
      <c r="W7" t="n">
        <v>1.24</v>
      </c>
      <c r="X7" t="n">
        <v>0.74</v>
      </c>
      <c r="Y7" t="n">
        <v>1</v>
      </c>
      <c r="Z7" t="n">
        <v>10</v>
      </c>
      <c r="AA7" t="n">
        <v>208.1356102300849</v>
      </c>
      <c r="AB7" t="n">
        <v>284.78032421174</v>
      </c>
      <c r="AC7" t="n">
        <v>257.6012897607506</v>
      </c>
      <c r="AD7" t="n">
        <v>208135.6102300849</v>
      </c>
      <c r="AE7" t="n">
        <v>284780.3242117401</v>
      </c>
      <c r="AF7" t="n">
        <v>2.548981480685407e-06</v>
      </c>
      <c r="AG7" t="n">
        <v>17</v>
      </c>
      <c r="AH7" t="n">
        <v>257601.2897607506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7.972</v>
      </c>
      <c r="E8" t="n">
        <v>12.54</v>
      </c>
      <c r="F8" t="n">
        <v>8.5</v>
      </c>
      <c r="G8" t="n">
        <v>14.99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113.59</v>
      </c>
      <c r="Q8" t="n">
        <v>1361.42</v>
      </c>
      <c r="R8" t="n">
        <v>47.56</v>
      </c>
      <c r="S8" t="n">
        <v>25.13</v>
      </c>
      <c r="T8" t="n">
        <v>10481.49</v>
      </c>
      <c r="U8" t="n">
        <v>0.53</v>
      </c>
      <c r="V8" t="n">
        <v>0.85</v>
      </c>
      <c r="W8" t="n">
        <v>1.24</v>
      </c>
      <c r="X8" t="n">
        <v>0.68</v>
      </c>
      <c r="Y8" t="n">
        <v>1</v>
      </c>
      <c r="Z8" t="n">
        <v>10</v>
      </c>
      <c r="AA8" t="n">
        <v>204.5798216846397</v>
      </c>
      <c r="AB8" t="n">
        <v>279.9151374535451</v>
      </c>
      <c r="AC8" t="n">
        <v>253.2004295984238</v>
      </c>
      <c r="AD8" t="n">
        <v>204579.8216846397</v>
      </c>
      <c r="AE8" t="n">
        <v>279915.1374535451</v>
      </c>
      <c r="AF8" t="n">
        <v>2.596236104207805e-06</v>
      </c>
      <c r="AG8" t="n">
        <v>17</v>
      </c>
      <c r="AH8" t="n">
        <v>253200.4295984238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8.145300000000001</v>
      </c>
      <c r="E9" t="n">
        <v>12.28</v>
      </c>
      <c r="F9" t="n">
        <v>8.4</v>
      </c>
      <c r="G9" t="n">
        <v>16.8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110.86</v>
      </c>
      <c r="Q9" t="n">
        <v>1361.41</v>
      </c>
      <c r="R9" t="n">
        <v>44.57</v>
      </c>
      <c r="S9" t="n">
        <v>25.13</v>
      </c>
      <c r="T9" t="n">
        <v>9007.370000000001</v>
      </c>
      <c r="U9" t="n">
        <v>0.5600000000000001</v>
      </c>
      <c r="V9" t="n">
        <v>0.86</v>
      </c>
      <c r="W9" t="n">
        <v>1.23</v>
      </c>
      <c r="X9" t="n">
        <v>0.58</v>
      </c>
      <c r="Y9" t="n">
        <v>1</v>
      </c>
      <c r="Z9" t="n">
        <v>10</v>
      </c>
      <c r="AA9" t="n">
        <v>193.9419952609061</v>
      </c>
      <c r="AB9" t="n">
        <v>265.3599940328203</v>
      </c>
      <c r="AC9" t="n">
        <v>240.0344086374962</v>
      </c>
      <c r="AD9" t="n">
        <v>193941.9952609061</v>
      </c>
      <c r="AE9" t="n">
        <v>265359.9940328203</v>
      </c>
      <c r="AF9" t="n">
        <v>2.652674603562949e-06</v>
      </c>
      <c r="AG9" t="n">
        <v>16</v>
      </c>
      <c r="AH9" t="n">
        <v>240034.4086374962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8.267099999999999</v>
      </c>
      <c r="E10" t="n">
        <v>12.1</v>
      </c>
      <c r="F10" t="n">
        <v>8.34</v>
      </c>
      <c r="G10" t="n">
        <v>18.54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108.63</v>
      </c>
      <c r="Q10" t="n">
        <v>1361.79</v>
      </c>
      <c r="R10" t="n">
        <v>42.89</v>
      </c>
      <c r="S10" t="n">
        <v>25.13</v>
      </c>
      <c r="T10" t="n">
        <v>8182.13</v>
      </c>
      <c r="U10" t="n">
        <v>0.59</v>
      </c>
      <c r="V10" t="n">
        <v>0.86</v>
      </c>
      <c r="W10" t="n">
        <v>1.23</v>
      </c>
      <c r="X10" t="n">
        <v>0.52</v>
      </c>
      <c r="Y10" t="n">
        <v>1</v>
      </c>
      <c r="Z10" t="n">
        <v>10</v>
      </c>
      <c r="AA10" t="n">
        <v>191.2026451121037</v>
      </c>
      <c r="AB10" t="n">
        <v>261.6118943076314</v>
      </c>
      <c r="AC10" t="n">
        <v>236.6440222895872</v>
      </c>
      <c r="AD10" t="n">
        <v>191202.6451121037</v>
      </c>
      <c r="AE10" t="n">
        <v>261611.8943076314</v>
      </c>
      <c r="AF10" t="n">
        <v>2.692341131095878e-06</v>
      </c>
      <c r="AG10" t="n">
        <v>16</v>
      </c>
      <c r="AH10" t="n">
        <v>236644.0222895872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8.354799999999999</v>
      </c>
      <c r="E11" t="n">
        <v>11.97</v>
      </c>
      <c r="F11" t="n">
        <v>8.300000000000001</v>
      </c>
      <c r="G11" t="n">
        <v>19.92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105.91</v>
      </c>
      <c r="Q11" t="n">
        <v>1361.47</v>
      </c>
      <c r="R11" t="n">
        <v>41.47</v>
      </c>
      <c r="S11" t="n">
        <v>25.13</v>
      </c>
      <c r="T11" t="n">
        <v>7481.08</v>
      </c>
      <c r="U11" t="n">
        <v>0.61</v>
      </c>
      <c r="V11" t="n">
        <v>0.87</v>
      </c>
      <c r="W11" t="n">
        <v>1.22</v>
      </c>
      <c r="X11" t="n">
        <v>0.48</v>
      </c>
      <c r="Y11" t="n">
        <v>1</v>
      </c>
      <c r="Z11" t="n">
        <v>10</v>
      </c>
      <c r="AA11" t="n">
        <v>188.5569333808196</v>
      </c>
      <c r="AB11" t="n">
        <v>257.9919147963264</v>
      </c>
      <c r="AC11" t="n">
        <v>233.3695285421669</v>
      </c>
      <c r="AD11" t="n">
        <v>188556.9333808196</v>
      </c>
      <c r="AE11" t="n">
        <v>257991.9147963264</v>
      </c>
      <c r="AF11" t="n">
        <v>2.72090233359701e-06</v>
      </c>
      <c r="AG11" t="n">
        <v>16</v>
      </c>
      <c r="AH11" t="n">
        <v>233369.5285421669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8.4307</v>
      </c>
      <c r="E12" t="n">
        <v>11.86</v>
      </c>
      <c r="F12" t="n">
        <v>8.279999999999999</v>
      </c>
      <c r="G12" t="n">
        <v>21.59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104.44</v>
      </c>
      <c r="Q12" t="n">
        <v>1361.4</v>
      </c>
      <c r="R12" t="n">
        <v>40.86</v>
      </c>
      <c r="S12" t="n">
        <v>25.13</v>
      </c>
      <c r="T12" t="n">
        <v>7184.05</v>
      </c>
      <c r="U12" t="n">
        <v>0.62</v>
      </c>
      <c r="V12" t="n">
        <v>0.87</v>
      </c>
      <c r="W12" t="n">
        <v>1.22</v>
      </c>
      <c r="X12" t="n">
        <v>0.46</v>
      </c>
      <c r="Y12" t="n">
        <v>1</v>
      </c>
      <c r="Z12" t="n">
        <v>10</v>
      </c>
      <c r="AA12" t="n">
        <v>186.8961813789065</v>
      </c>
      <c r="AB12" t="n">
        <v>255.7196006401028</v>
      </c>
      <c r="AC12" t="n">
        <v>231.3140808597995</v>
      </c>
      <c r="AD12" t="n">
        <v>186896.1813789065</v>
      </c>
      <c r="AE12" t="n">
        <v>255719.6006401028</v>
      </c>
      <c r="AF12" t="n">
        <v>2.745620637700043e-06</v>
      </c>
      <c r="AG12" t="n">
        <v>16</v>
      </c>
      <c r="AH12" t="n">
        <v>231314.0808597995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8.541499999999999</v>
      </c>
      <c r="E13" t="n">
        <v>11.71</v>
      </c>
      <c r="F13" t="n">
        <v>8.210000000000001</v>
      </c>
      <c r="G13" t="n">
        <v>23.45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102.26</v>
      </c>
      <c r="Q13" t="n">
        <v>1361.34</v>
      </c>
      <c r="R13" t="n">
        <v>38.69</v>
      </c>
      <c r="S13" t="n">
        <v>25.13</v>
      </c>
      <c r="T13" t="n">
        <v>6112.1</v>
      </c>
      <c r="U13" t="n">
        <v>0.65</v>
      </c>
      <c r="V13" t="n">
        <v>0.88</v>
      </c>
      <c r="W13" t="n">
        <v>1.21</v>
      </c>
      <c r="X13" t="n">
        <v>0.39</v>
      </c>
      <c r="Y13" t="n">
        <v>1</v>
      </c>
      <c r="Z13" t="n">
        <v>10</v>
      </c>
      <c r="AA13" t="n">
        <v>184.4647363329732</v>
      </c>
      <c r="AB13" t="n">
        <v>252.3927902604736</v>
      </c>
      <c r="AC13" t="n">
        <v>228.3047765935934</v>
      </c>
      <c r="AD13" t="n">
        <v>184464.7363329732</v>
      </c>
      <c r="AE13" t="n">
        <v>252392.7902604736</v>
      </c>
      <c r="AF13" t="n">
        <v>2.781704802319488e-06</v>
      </c>
      <c r="AG13" t="n">
        <v>16</v>
      </c>
      <c r="AH13" t="n">
        <v>228304.7765935934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8.623799999999999</v>
      </c>
      <c r="E14" t="n">
        <v>11.6</v>
      </c>
      <c r="F14" t="n">
        <v>8.18</v>
      </c>
      <c r="G14" t="n">
        <v>25.83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17</v>
      </c>
      <c r="N14" t="n">
        <v>48.15</v>
      </c>
      <c r="O14" t="n">
        <v>27154.29</v>
      </c>
      <c r="P14" t="n">
        <v>99.42</v>
      </c>
      <c r="Q14" t="n">
        <v>1361.37</v>
      </c>
      <c r="R14" t="n">
        <v>37.88</v>
      </c>
      <c r="S14" t="n">
        <v>25.13</v>
      </c>
      <c r="T14" t="n">
        <v>5715.18</v>
      </c>
      <c r="U14" t="n">
        <v>0.66</v>
      </c>
      <c r="V14" t="n">
        <v>0.88</v>
      </c>
      <c r="W14" t="n">
        <v>1.21</v>
      </c>
      <c r="X14" t="n">
        <v>0.36</v>
      </c>
      <c r="Y14" t="n">
        <v>1</v>
      </c>
      <c r="Z14" t="n">
        <v>10</v>
      </c>
      <c r="AA14" t="n">
        <v>181.9492810804789</v>
      </c>
      <c r="AB14" t="n">
        <v>248.9510334099591</v>
      </c>
      <c r="AC14" t="n">
        <v>225.1914961863548</v>
      </c>
      <c r="AD14" t="n">
        <v>181949.2810804789</v>
      </c>
      <c r="AE14" t="n">
        <v>248951.0334099591</v>
      </c>
      <c r="AF14" t="n">
        <v>2.808507390299456e-06</v>
      </c>
      <c r="AG14" t="n">
        <v>16</v>
      </c>
      <c r="AH14" t="n">
        <v>225191.4961863548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8.668200000000001</v>
      </c>
      <c r="E15" t="n">
        <v>11.54</v>
      </c>
      <c r="F15" t="n">
        <v>8.16</v>
      </c>
      <c r="G15" t="n">
        <v>27.21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97.20999999999999</v>
      </c>
      <c r="Q15" t="n">
        <v>1361.36</v>
      </c>
      <c r="R15" t="n">
        <v>37.13</v>
      </c>
      <c r="S15" t="n">
        <v>25.13</v>
      </c>
      <c r="T15" t="n">
        <v>5344.12</v>
      </c>
      <c r="U15" t="n">
        <v>0.68</v>
      </c>
      <c r="V15" t="n">
        <v>0.88</v>
      </c>
      <c r="W15" t="n">
        <v>1.21</v>
      </c>
      <c r="X15" t="n">
        <v>0.34</v>
      </c>
      <c r="Y15" t="n">
        <v>1</v>
      </c>
      <c r="Z15" t="n">
        <v>10</v>
      </c>
      <c r="AA15" t="n">
        <v>180.1829635450126</v>
      </c>
      <c r="AB15" t="n">
        <v>246.5342798335053</v>
      </c>
      <c r="AC15" t="n">
        <v>223.005394179302</v>
      </c>
      <c r="AD15" t="n">
        <v>180182.9635450126</v>
      </c>
      <c r="AE15" t="n">
        <v>246534.2798335053</v>
      </c>
      <c r="AF15" t="n">
        <v>2.822967109695697e-06</v>
      </c>
      <c r="AG15" t="n">
        <v>16</v>
      </c>
      <c r="AH15" t="n">
        <v>223005.394179302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8.7613</v>
      </c>
      <c r="E16" t="n">
        <v>11.41</v>
      </c>
      <c r="F16" t="n">
        <v>8.130000000000001</v>
      </c>
      <c r="G16" t="n">
        <v>30.47</v>
      </c>
      <c r="H16" t="n">
        <v>0.36</v>
      </c>
      <c r="I16" t="n">
        <v>16</v>
      </c>
      <c r="J16" t="n">
        <v>219.09</v>
      </c>
      <c r="K16" t="n">
        <v>56.13</v>
      </c>
      <c r="L16" t="n">
        <v>4.5</v>
      </c>
      <c r="M16" t="n">
        <v>13</v>
      </c>
      <c r="N16" t="n">
        <v>48.47</v>
      </c>
      <c r="O16" t="n">
        <v>27255.72</v>
      </c>
      <c r="P16" t="n">
        <v>94.25</v>
      </c>
      <c r="Q16" t="n">
        <v>1361.41</v>
      </c>
      <c r="R16" t="n">
        <v>36.22</v>
      </c>
      <c r="S16" t="n">
        <v>25.13</v>
      </c>
      <c r="T16" t="n">
        <v>4900.68</v>
      </c>
      <c r="U16" t="n">
        <v>0.6899999999999999</v>
      </c>
      <c r="V16" t="n">
        <v>0.89</v>
      </c>
      <c r="W16" t="n">
        <v>1.2</v>
      </c>
      <c r="X16" t="n">
        <v>0.3</v>
      </c>
      <c r="Y16" t="n">
        <v>1</v>
      </c>
      <c r="Z16" t="n">
        <v>10</v>
      </c>
      <c r="AA16" t="n">
        <v>170.7045845932286</v>
      </c>
      <c r="AB16" t="n">
        <v>233.5655435951135</v>
      </c>
      <c r="AC16" t="n">
        <v>211.2743759257626</v>
      </c>
      <c r="AD16" t="n">
        <v>170704.5845932286</v>
      </c>
      <c r="AE16" t="n">
        <v>233565.5435951135</v>
      </c>
      <c r="AF16" t="n">
        <v>2.853286926717993e-06</v>
      </c>
      <c r="AG16" t="n">
        <v>15</v>
      </c>
      <c r="AH16" t="n">
        <v>211274.3759257626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8.7538</v>
      </c>
      <c r="E17" t="n">
        <v>11.42</v>
      </c>
      <c r="F17" t="n">
        <v>8.140000000000001</v>
      </c>
      <c r="G17" t="n">
        <v>30.51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13</v>
      </c>
      <c r="N17" t="n">
        <v>48.63</v>
      </c>
      <c r="O17" t="n">
        <v>27306.53</v>
      </c>
      <c r="P17" t="n">
        <v>93.55</v>
      </c>
      <c r="Q17" t="n">
        <v>1361.46</v>
      </c>
      <c r="R17" t="n">
        <v>36.66</v>
      </c>
      <c r="S17" t="n">
        <v>25.13</v>
      </c>
      <c r="T17" t="n">
        <v>5118.56</v>
      </c>
      <c r="U17" t="n">
        <v>0.6899999999999999</v>
      </c>
      <c r="V17" t="n">
        <v>0.88</v>
      </c>
      <c r="W17" t="n">
        <v>1.2</v>
      </c>
      <c r="X17" t="n">
        <v>0.31</v>
      </c>
      <c r="Y17" t="n">
        <v>1</v>
      </c>
      <c r="Z17" t="n">
        <v>10</v>
      </c>
      <c r="AA17" t="n">
        <v>170.3351224708134</v>
      </c>
      <c r="AB17" t="n">
        <v>233.0600292197068</v>
      </c>
      <c r="AC17" t="n">
        <v>210.8171071328507</v>
      </c>
      <c r="AD17" t="n">
        <v>170335.1224708134</v>
      </c>
      <c r="AE17" t="n">
        <v>233060.0292197068</v>
      </c>
      <c r="AF17" t="n">
        <v>2.850844406549709e-06</v>
      </c>
      <c r="AG17" t="n">
        <v>15</v>
      </c>
      <c r="AH17" t="n">
        <v>210817.1071328507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8.8101</v>
      </c>
      <c r="E18" t="n">
        <v>11.35</v>
      </c>
      <c r="F18" t="n">
        <v>8.1</v>
      </c>
      <c r="G18" t="n">
        <v>32.42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9</v>
      </c>
      <c r="N18" t="n">
        <v>48.79</v>
      </c>
      <c r="O18" t="n">
        <v>27357.39</v>
      </c>
      <c r="P18" t="n">
        <v>91.79000000000001</v>
      </c>
      <c r="Q18" t="n">
        <v>1361.42</v>
      </c>
      <c r="R18" t="n">
        <v>35.46</v>
      </c>
      <c r="S18" t="n">
        <v>25.13</v>
      </c>
      <c r="T18" t="n">
        <v>4525.2</v>
      </c>
      <c r="U18" t="n">
        <v>0.71</v>
      </c>
      <c r="V18" t="n">
        <v>0.89</v>
      </c>
      <c r="W18" t="n">
        <v>1.21</v>
      </c>
      <c r="X18" t="n">
        <v>0.28</v>
      </c>
      <c r="Y18" t="n">
        <v>1</v>
      </c>
      <c r="Z18" t="n">
        <v>10</v>
      </c>
      <c r="AA18" t="n">
        <v>168.7922050542693</v>
      </c>
      <c r="AB18" t="n">
        <v>230.9489415416799</v>
      </c>
      <c r="AC18" t="n">
        <v>208.9074986998838</v>
      </c>
      <c r="AD18" t="n">
        <v>168792.2050542693</v>
      </c>
      <c r="AE18" t="n">
        <v>230948.9415416799</v>
      </c>
      <c r="AF18" t="n">
        <v>2.869179591279626e-06</v>
      </c>
      <c r="AG18" t="n">
        <v>15</v>
      </c>
      <c r="AH18" t="n">
        <v>208907.4986998838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8.843500000000001</v>
      </c>
      <c r="E19" t="n">
        <v>11.31</v>
      </c>
      <c r="F19" t="n">
        <v>8.1</v>
      </c>
      <c r="G19" t="n">
        <v>34.73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4</v>
      </c>
      <c r="N19" t="n">
        <v>48.95</v>
      </c>
      <c r="O19" t="n">
        <v>27408.3</v>
      </c>
      <c r="P19" t="n">
        <v>90.84</v>
      </c>
      <c r="Q19" t="n">
        <v>1361.53</v>
      </c>
      <c r="R19" t="n">
        <v>35.11</v>
      </c>
      <c r="S19" t="n">
        <v>25.13</v>
      </c>
      <c r="T19" t="n">
        <v>4357.45</v>
      </c>
      <c r="U19" t="n">
        <v>0.72</v>
      </c>
      <c r="V19" t="n">
        <v>0.89</v>
      </c>
      <c r="W19" t="n">
        <v>1.22</v>
      </c>
      <c r="X19" t="n">
        <v>0.28</v>
      </c>
      <c r="Y19" t="n">
        <v>1</v>
      </c>
      <c r="Z19" t="n">
        <v>10</v>
      </c>
      <c r="AA19" t="n">
        <v>167.9656061829853</v>
      </c>
      <c r="AB19" t="n">
        <v>229.8179524990213</v>
      </c>
      <c r="AC19" t="n">
        <v>207.8844496641031</v>
      </c>
      <c r="AD19" t="n">
        <v>167965.6061829853</v>
      </c>
      <c r="AE19" t="n">
        <v>229817.9524990213</v>
      </c>
      <c r="AF19" t="n">
        <v>2.880056947762384e-06</v>
      </c>
      <c r="AG19" t="n">
        <v>15</v>
      </c>
      <c r="AH19" t="n">
        <v>207884.4496641031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8.846500000000001</v>
      </c>
      <c r="E20" t="n">
        <v>11.3</v>
      </c>
      <c r="F20" t="n">
        <v>8.1</v>
      </c>
      <c r="G20" t="n">
        <v>34.71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</v>
      </c>
      <c r="N20" t="n">
        <v>49.12</v>
      </c>
      <c r="O20" t="n">
        <v>27459.27</v>
      </c>
      <c r="P20" t="n">
        <v>90.47</v>
      </c>
      <c r="Q20" t="n">
        <v>1361.43</v>
      </c>
      <c r="R20" t="n">
        <v>34.89</v>
      </c>
      <c r="S20" t="n">
        <v>25.13</v>
      </c>
      <c r="T20" t="n">
        <v>4248.05</v>
      </c>
      <c r="U20" t="n">
        <v>0.72</v>
      </c>
      <c r="V20" t="n">
        <v>0.89</v>
      </c>
      <c r="W20" t="n">
        <v>1.22</v>
      </c>
      <c r="X20" t="n">
        <v>0.28</v>
      </c>
      <c r="Y20" t="n">
        <v>1</v>
      </c>
      <c r="Z20" t="n">
        <v>10</v>
      </c>
      <c r="AA20" t="n">
        <v>167.7165500144125</v>
      </c>
      <c r="AB20" t="n">
        <v>229.4771828615974</v>
      </c>
      <c r="AC20" t="n">
        <v>207.5762026026016</v>
      </c>
      <c r="AD20" t="n">
        <v>167716.5500144125</v>
      </c>
      <c r="AE20" t="n">
        <v>229477.1828615974</v>
      </c>
      <c r="AF20" t="n">
        <v>2.881033955829697e-06</v>
      </c>
      <c r="AG20" t="n">
        <v>15</v>
      </c>
      <c r="AH20" t="n">
        <v>207576.2026026016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8.846299999999999</v>
      </c>
      <c r="E21" t="n">
        <v>11.3</v>
      </c>
      <c r="F21" t="n">
        <v>8.1</v>
      </c>
      <c r="G21" t="n">
        <v>34.72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0</v>
      </c>
      <c r="N21" t="n">
        <v>49.28</v>
      </c>
      <c r="O21" t="n">
        <v>27510.3</v>
      </c>
      <c r="P21" t="n">
        <v>90.48</v>
      </c>
      <c r="Q21" t="n">
        <v>1361.43</v>
      </c>
      <c r="R21" t="n">
        <v>34.85</v>
      </c>
      <c r="S21" t="n">
        <v>25.13</v>
      </c>
      <c r="T21" t="n">
        <v>4224.43</v>
      </c>
      <c r="U21" t="n">
        <v>0.72</v>
      </c>
      <c r="V21" t="n">
        <v>0.89</v>
      </c>
      <c r="W21" t="n">
        <v>1.22</v>
      </c>
      <c r="X21" t="n">
        <v>0.28</v>
      </c>
      <c r="Y21" t="n">
        <v>1</v>
      </c>
      <c r="Z21" t="n">
        <v>10</v>
      </c>
      <c r="AA21" t="n">
        <v>167.7241260431254</v>
      </c>
      <c r="AB21" t="n">
        <v>229.4875487183131</v>
      </c>
      <c r="AC21" t="n">
        <v>207.585579156501</v>
      </c>
      <c r="AD21" t="n">
        <v>167724.1260431254</v>
      </c>
      <c r="AE21" t="n">
        <v>229487.5487183132</v>
      </c>
      <c r="AF21" t="n">
        <v>2.880968821958543e-06</v>
      </c>
      <c r="AG21" t="n">
        <v>15</v>
      </c>
      <c r="AH21" t="n">
        <v>207585.579156501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2024-09-24T15:22:00Z</dcterms:created>
  <dcterms:modified xmlns:dcterms="http://purl.org/dc/terms/" xmlns:xsi="http://www.w3.org/2001/XMLSchema-instance" xsi:type="dcterms:W3CDTF">2024-09-24T15:22:00Z</dcterms:modified>
</cp:coreProperties>
</file>